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3770" windowHeight="843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AM35" i="9"/>
  <c r="BW34" i="9"/>
  <c r="BW35" i="9" s="1"/>
  <c r="BW36" i="9" s="1"/>
  <c r="BW37" i="9" s="1"/>
  <c r="BW38" i="9" s="1"/>
  <c r="BW39" i="9" s="1"/>
  <c r="BW40" i="9" s="1"/>
  <c r="BW41" i="9" s="1"/>
  <c r="BW42" i="9" s="1"/>
  <c r="BW43" i="9" s="1"/>
  <c r="AM34" i="9"/>
  <c r="C34" i="9"/>
  <c r="C35" i="9" s="1"/>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<sst xmlns="http://schemas.openxmlformats.org/spreadsheetml/2006/main" count="1016" uniqueCount="542">
  <si>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</si>
  <si>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</si>
  <si>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</si>
  <si>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</si>
  <si>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</si>
  <si>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</si>
  <si>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</si>
  <si>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</si>
  <si>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</si>
  <si>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</si>
  <si>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</si>
  <si>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</si>
  <si>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</si>
  <si>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</si>
  <si>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</si>
  <si>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</si>
  <si>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</si>
  <si>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</si>
  <si>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</si>
  <si>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</si>
  <si>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</si>
  <si>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</si>
  <si>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</si>
  <si>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</si>
  <si>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</si>
  <si>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</si>
  <si>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</si>
  <si>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</si>
  <si>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</si>
  <si>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</si>
  <si>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</si>
  <si>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</si>
  <si>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</si>
  <si>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</si>
  <si>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</si>
  <si>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</si>
  <si>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</si>
  <si>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</si>
  <si>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</si>
  <si>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</si>
  <si>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</si>
  <si>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</si>
  <si>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</si>
  <si>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</si>
  <si>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</si>
  <si>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</si>
  <si>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</si>
  <si>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</si>
  <si>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</si>
  <si>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</si>
  <si>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</si>
  <si>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</si>
  <si>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</si>
  <si>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</si>
  <si>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</si>
  <si>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</si>
  <si>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</si>
  <si>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</si>
  <si>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</si>
  <si>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</si>
  <si>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</si>
  <si>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</si>
  <si>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</si>
  <si>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</si>
  <si>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</si>
  <si>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</si>
  <si>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</si>
  <si>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</si>
  <si>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</si>
  <si>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</si>
  <si>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</si>
  <si>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</si>
  <si>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</si>
  <si>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</si>
  <si>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</si>
  <si>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</si>
  <si>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</si>
  <si>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</si>
  <si>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</si>
  <si>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</si>
  <si>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</si>
  <si>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</si>
  <si>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</si>
  <si>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</si>
  <si>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</si>
  <si>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</si>
  <si>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</si>
  <si>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</si>
  <si>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</si>
  <si>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</si>
  <si>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</si>
  <si>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</si>
  <si>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</si>
  <si>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</si>
  <si>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</si>
  <si>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</si>
  <si>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</si>
  <si>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</si>
  <si>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</si>
  <si>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</si>
  <si>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</si>
  <si>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</si>
  <si>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</si>
  <si>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</si>
  <si>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</si>
  <si>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</si>
  <si>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</si>
  <si>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</si>
  <si>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</si>
  <si>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</si>
  <si>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</si>
  <si>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</si>
  <si>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</si>
  <si>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</si>
  <si>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</si>
  <si>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</si>
  <si>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</si>
  <si>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</si>
  <si>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</si>
  <si>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</si>
  <si>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</si>
  <si>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</si>
  <si>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</si>
  <si>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</si>
  <si>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</si>
  <si>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</si>
  <si>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</si>
  <si>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</si>
  <si>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</si>
  <si>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</si>
  <si>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</si>
  <si>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</si>
  <si>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</si>
  <si>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</si>
  <si>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</si>
  <si>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</si>
  <si>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</si>
  <si>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</si>
  <si>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</si>
  <si>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</si>
  <si>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</si>
  <si>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</si>
  <si>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</si>
  <si>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</si>
  <si>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</si>
  <si>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</si>
  <si>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</si>
  <si>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</si>
  <si>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</si>
  <si>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</si>
  <si>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</si>
  <si>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</si>
  <si>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</si>
  <si>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</si>
  <si>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</si>
  <si>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</si>
  <si>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</si>
  <si>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</si>
  <si>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</si>
  <si>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</si>
  <si>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</si>
  <si>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</si>
  <si>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</si>
  <si>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</si>
  <si>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</si>
  <si>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</si>
  <si>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</si>
  <si>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</si>
  <si>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</si>
  <si>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</si>
  <si>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</si>
  <si>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</si>
  <si>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</si>
  <si>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</si>
  <si>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</si>
  <si>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</si>
  <si>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</si>
  <si>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</si>
  <si>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</si>
  <si>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</si>
  <si>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</si>
  <si>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</si>
  <si>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</si>
  <si>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</si>
  <si>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</si>
  <si>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</si>
  <si>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</si>
  <si>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</si>
  <si>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</si>
  <si>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</si>
  <si>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</si>
  <si>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</si>
  <si>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</si>
  <si>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福島県矢祭町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</si>
  <si>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</si>
  <si>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</si>
  <si>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</si>
  <si>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</si>
  <si>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</si>
  <si>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</si>
  <si>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</si>
  <si>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</si>
  <si>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</si>
  <si>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</si>
  <si>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</si>
  <si>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</si>
  <si>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</si>
  <si>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</si>
  <si>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</si>
  <si>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</si>
  <si>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</si>
  <si>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</si>
  <si>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</si>
  <si>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</si>
  <si>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</si>
  <si>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</si>
  <si>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</si>
  <si>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</si>
  <si>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</si>
  <si>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</si>
  <si>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</si>
  <si>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</si>
  <si>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</si>
  <si>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</si>
  <si>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</si>
  <si>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</si>
  <si>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</si>
  <si>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</si>
  <si>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</si>
  <si>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</si>
  <si>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</si>
  <si>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</si>
  <si>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</si>
  <si>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</si>
  <si>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</si>
  <si>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</si>
  <si>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</si>
  <si>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</si>
  <si>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</si>
  <si>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</si>
  <si>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</si>
  <si>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</si>
  <si>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</si>
  <si>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</si>
  <si>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</si>
  <si>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</si>
  <si>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</si>
  <si>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</si>
  <si>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</si>
  <si>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</si>
  <si>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</si>
  <si>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</si>
  <si>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</si>
  <si>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</si>
  <si>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</si>
  <si>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</si>
  <si>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</si>
  <si>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</si>
  <si>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</si>
  <si>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</si>
  <si>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</si>
  <si>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</si>
  <si>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</si>
  <si>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</si>
  <si>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</si>
  <si>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</si>
  <si>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</si>
  <si>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</si>
  <si>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</si>
  <si>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</si>
  <si>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</si>
  <si>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</si>
  <si>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</si>
  <si>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</si>
  <si>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</si>
  <si>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</si>
  <si>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</si>
  <si>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</si>
  <si>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</si>
  <si>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</si>
  <si>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</si>
  <si>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</si>
  <si>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</si>
  <si>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</si>
  <si>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</si>
  <si>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</si>
  <si>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</si>
  <si>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</si>
  <si>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</si>
  <si>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</si>
  <si>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</si>
  <si>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</si>
  <si>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</si>
  <si>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</si>
  <si>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</si>
  <si>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</si>
  <si>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</si>
  <si>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</si>
  <si>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</si>
  <si>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</si>
  <si>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</si>
  <si>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</si>
  <si>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</si>
  <si>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</si>
  <si>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</si>
  <si>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</si>
  <si>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</si>
  <si>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</si>
  <si>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</si>
  <si>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</si>
  <si>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</si>
  <si>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</si>
  <si>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</si>
  <si>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</si>
  <si>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</si>
  <si>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</si>
  <si>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</si>
  <si>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</si>
  <si>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</si>
  <si>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</si>
  <si>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</si>
  <si>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</si>
  <si>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</si>
  <si>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</si>
  <si>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</si>
  <si>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</si>
  <si>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</si>
  <si>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</si>
  <si>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</si>
  <si>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</si>
  <si>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</si>
  <si>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</si>
  <si>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</si>
  <si>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</si>
  <si>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</si>
  <si>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</si>
  <si>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</si>
  <si>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</si>
  <si>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</si>
  <si>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</si>
  <si>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</si>
  <si>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</si>
  <si>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</si>
  <si>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福島県矢祭町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</si>
  <si>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</si>
  <si>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</si>
  <si>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</si>
  <si>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</si>
  <si>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</si>
  <si>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</si>
  <si>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</si>
  <si>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</si>
  <si>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</si>
  <si>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</si>
  <si>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</si>
  <si>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</si>
  <si>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</si>
  <si>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</si>
  <si>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</si>
  <si>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</si>
  <si>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</si>
  <si>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</si>
  <si>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</si>
  <si>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</si>
  <si>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</si>
  <si>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</si>
  <si>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</si>
  <si>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</si>
  <si>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</si>
  <si>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</si>
  <si>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</si>
  <si>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</si>
  <si>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</si>
  <si>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</si>
  <si>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</si>
  <si>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</si>
  <si>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</si>
  <si>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</si>
  <si>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</si>
  <si>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</si>
  <si>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</si>
  <si>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簡易水道事業特別会計</t>
    <phoneticPr fontId="5"/>
  </si>
  <si>
    <t>法非適用企業</t>
    <phoneticPr fontId="5"/>
  </si>
  <si>
    <t>農業集落排水処理事業特別会計</t>
    <phoneticPr fontId="5"/>
  </si>
  <si>
    <t>工場団地造成事業特別会計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</si>
  <si>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</si>
  <si>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</si>
  <si>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</si>
  <si>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</si>
  <si>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</si>
  <si>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</si>
  <si>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</si>
  <si>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</si>
  <si>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</si>
  <si>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</si>
  <si>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</si>
  <si>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</si>
  <si>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</si>
  <si>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</si>
  <si>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</si>
  <si>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</si>
  <si>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</si>
  <si>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</si>
  <si>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</si>
  <si>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</si>
  <si>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</si>
  <si>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</si>
  <si>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</si>
  <si>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</si>
  <si>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</si>
  <si>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</si>
  <si>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</si>
  <si>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</si>
  <si>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</si>
  <si>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</si>
  <si>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</si>
  <si>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</si>
  <si>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</si>
  <si>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</si>
  <si>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</si>
  <si>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</si>
  <si>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</si>
  <si>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</si>
  <si>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</si>
  <si>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</si>
  <si>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</si>
  <si>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</si>
  <si>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</si>
  <si>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</si>
  <si>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</si>
  <si>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</si>
  <si>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</si>
  <si>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</si>
  <si>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</si>
  <si>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</si>
  <si>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</si>
  <si>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</si>
  <si>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</si>
  <si>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</si>
  <si>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</si>
  <si>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</si>
  <si>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</si>
  <si>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</si>
  <si>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</si>
  <si>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</si>
  <si>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</si>
  <si>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</si>
  <si>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</si>
  <si>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</si>
  <si>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</si>
  <si>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</si>
  <si>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</si>
  <si>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</si>
  <si>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</si>
  <si>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</si>
  <si>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</si>
  <si>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</si>
  <si>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</si>
  <si>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</si>
  <si>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</si>
  <si>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</si>
  <si>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</si>
  <si>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</si>
  <si>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</si>
  <si>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</si>
  <si>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</si>
  <si>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</si>
  <si>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</si>
  <si>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</si>
  <si>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</si>
  <si>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</si>
  <si>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</si>
  <si>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</si>
  <si>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</si>
  <si>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</si>
  <si>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</si>
  <si>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</si>
  <si>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</si>
  <si>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</si>
  <si>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</si>
  <si>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</si>
  <si>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</si>
  <si>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</si>
  <si>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</si>
  <si>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</si>
  <si>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</si>
  <si>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</si>
  <si>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</si>
  <si>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</si>
  <si>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</si>
  <si>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</si>
  <si>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</si>
  <si>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</si>
  <si>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</si>
  <si>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</si>
  <si>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</si>
  <si>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</si>
  <si>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</si>
  <si>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</si>
  <si>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</si>
  <si>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</si>
  <si>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</si>
  <si>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</si>
  <si>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</si>
  <si>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</si>
  <si>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</si>
  <si>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</si>
  <si>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</si>
  <si>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</si>
  <si>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</si>
  <si>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</si>
  <si>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</si>
  <si>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</si>
  <si>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</si>
  <si>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</si>
  <si>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</si>
  <si>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</si>
  <si>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</si>
  <si>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</si>
  <si>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34.74</t>
  </si>
  <si>
    <t>霊園事業特別会計</t>
  </si>
  <si>
    <t>▲ 0.06</t>
  </si>
  <si>
    <t>宅地造成事業特別会計</t>
  </si>
  <si>
    <t>一般会計</t>
  </si>
  <si>
    <t>国民健康保険特別会計</t>
  </si>
  <si>
    <t>介護保険特別会計</t>
  </si>
  <si>
    <t>簡易水道事業特別会計</t>
  </si>
  <si>
    <t>工場団地造成事業特別会計</t>
  </si>
  <si>
    <t>後期高齢者医療保険特別会計</t>
  </si>
  <si>
    <t>その他会計（赤字）</t>
  </si>
  <si>
    <t>その他会計（黒字）</t>
  </si>
  <si>
    <t>白河土地開発公社</t>
    <rPh sb="0" eb="2">
      <t>シラカワ</t>
    </rPh>
    <rPh sb="2" eb="4">
      <t>トチ</t>
    </rPh>
    <rPh sb="4" eb="6">
      <t>カイハツ</t>
    </rPh>
    <rPh sb="6" eb="8">
      <t>コウシャ</t>
    </rPh>
    <phoneticPr fontId="5"/>
  </si>
  <si>
    <t>（財）矢祭振興公社</t>
    <rPh sb="1" eb="2">
      <t>ザイ</t>
    </rPh>
    <rPh sb="3" eb="5">
      <t>ヤマツリ</t>
    </rPh>
    <rPh sb="5" eb="7">
      <t>シンコウ</t>
    </rPh>
    <rPh sb="7" eb="9">
      <t>コウシャ</t>
    </rPh>
    <phoneticPr fontId="5"/>
  </si>
  <si>
    <t>白河広域市町村圏整備組合</t>
    <rPh sb="0" eb="2">
      <t>シラカワ</t>
    </rPh>
    <rPh sb="2" eb="4">
      <t>コウイキ</t>
    </rPh>
    <rPh sb="4" eb="7">
      <t>シチョウソン</t>
    </rPh>
    <rPh sb="7" eb="8">
      <t>ケン</t>
    </rPh>
    <rPh sb="8" eb="10">
      <t>セイビ</t>
    </rPh>
    <rPh sb="10" eb="12">
      <t>クミアイ</t>
    </rPh>
    <phoneticPr fontId="5"/>
  </si>
  <si>
    <t>東白衛生組合</t>
    <rPh sb="0" eb="1">
      <t>トウ</t>
    </rPh>
    <rPh sb="1" eb="2">
      <t>ハク</t>
    </rPh>
    <rPh sb="2" eb="4">
      <t>エイセイ</t>
    </rPh>
    <rPh sb="4" eb="6">
      <t>クミアイ</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</si>
  <si>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5"/>
  </si>
  <si>
    <t>福島県後期高齢者医療広域連合特別会計</t>
    <rPh sb="0" eb="3">
      <t>フクシマケン</t>
    </rPh>
    <rPh sb="3" eb="5">
      <t>コウキ</t>
    </rPh>
    <rPh sb="5" eb="8">
      <t>コウレイシャ</t>
    </rPh>
    <rPh sb="8" eb="10">
      <t>イリョウ</t>
    </rPh>
    <rPh sb="10" eb="12">
      <t>コウイキ</t>
    </rPh>
    <rPh sb="12" eb="14">
      <t>レンゴウ</t>
    </rPh>
    <rPh sb="14" eb="16">
      <t>トクベツ</t>
    </rPh>
    <rPh sb="16" eb="18">
      <t>カイケイ</t>
    </rPh>
    <phoneticPr fontId="5"/>
  </si>
  <si>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</si>
  <si>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13" eb="15">
      <t>ショウボウ</t>
    </rPh>
    <rPh sb="15" eb="18">
      <t>ホショウトウ</t>
    </rPh>
    <rPh sb="18" eb="20">
      <t>トクベツ</t>
    </rPh>
    <rPh sb="20" eb="22">
      <t>カイケイ</t>
    </rPh>
    <phoneticPr fontId="5"/>
  </si>
  <si>
    <t>福島県市町村総合事務組合（消防賞じゅつ金特別会計）</t>
    <rPh sb="13" eb="15">
      <t>ショウボウ</t>
    </rPh>
    <rPh sb="15" eb="16">
      <t>ショウ</t>
    </rPh>
    <rPh sb="19" eb="20">
      <t>キン</t>
    </rPh>
    <rPh sb="20" eb="22">
      <t>トクベツ</t>
    </rPh>
    <rPh sb="22" eb="24">
      <t>カイケイ</t>
    </rPh>
    <phoneticPr fontId="5"/>
  </si>
  <si>
    <t>福島県市町村総合事務組合（非常勤職員公務災害補償特別会計）</t>
    <rPh sb="13" eb="16">
      <t>ヒジョウキン</t>
    </rPh>
    <rPh sb="16" eb="18">
      <t>ショクイン</t>
    </rPh>
    <rPh sb="18" eb="20">
      <t>コウム</t>
    </rPh>
    <rPh sb="20" eb="22">
      <t>サイガイ</t>
    </rPh>
    <rPh sb="22" eb="24">
      <t>ホショウ</t>
    </rPh>
    <rPh sb="24" eb="28">
      <t>トクベツカイケイ</t>
    </rPh>
    <phoneticPr fontId="5"/>
  </si>
  <si>
    <t>福島県市町村総合事務組合（自治会館管理特別会計）</t>
    <rPh sb="13" eb="15">
      <t>ジチ</t>
    </rPh>
    <rPh sb="15" eb="17">
      <t>カイカン</t>
    </rPh>
    <rPh sb="17" eb="19">
      <t>カンリ</t>
    </rPh>
    <rPh sb="19" eb="23">
      <t>トクベツカイケイ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</si>
</sst>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70120</c:v>
                </c:pt>
                <c:pt idx="1">
                  <c:v>222429</c:v>
                </c:pt>
                <c:pt idx="2">
                  <c:v>68881</c:v>
                </c:pt>
                <c:pt idx="3">
                  <c:v>99770</c:v>
                </c:pt>
                <c:pt idx="4">
                  <c:v>138767</c:v>
                </c:pt>
              </c:numCache>
            </c:numRef>
          </c:val>
          <c:smooth val="0"/>
        </c:ser>
        <c:dLbls>
          <c:showLegendKey val="0"/>
          <c:showVal val="0"/>
          <c:showCatName val="0"/>
          <c:showSerName val="0"/>
          <c:showPercent val="0"/>
          <c:showBubbleSize val="0"/>
        </c:dLbls>
        <c:marker val="1"/>
        <c:smooth val="0"/>
        <c:axId val="106303872"/>
        <c:axId val="106305792"/>
      </c:lineChart>
      <c:catAx>
        <c:axId val="106303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05792"/>
        <c:crosses val="autoZero"/>
        <c:auto val="1"/>
        <c:lblAlgn val="ctr"/>
        <c:lblOffset val="100"/>
        <c:tickLblSkip val="1"/>
        <c:tickMarkSkip val="1"/>
        <c:noMultiLvlLbl val="0"/>
      </c:catAx>
      <c:valAx>
        <c:axId val="106305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0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5.68</c:v>
                </c:pt>
                <c:pt idx="1">
                  <c:v>5.35</c:v>
                </c:pt>
                <c:pt idx="2">
                  <c:v>7.07</c:v>
                </c:pt>
                <c:pt idx="3">
                  <c:v>6.43</c:v>
                </c:pt>
                <c:pt idx="4">
                  <c:v>5.22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49.88</c:v>
                </c:pt>
                <c:pt idx="1">
                  <c:v>73.42</c:v>
                </c:pt>
                <c:pt idx="2">
                  <c:v>98.11</c:v>
                </c:pt>
                <c:pt idx="3">
                  <c:v>103.23</c:v>
                </c:pt>
                <c:pt idx="4">
                  <c:v>71.45</c:v>
                </c:pt>
              </c:numCache>
            </c:numRef>
          </c:val>
        </c:ser>
        <c:dLbls>
          <c:showLegendKey val="0"/>
          <c:showVal val="0"/>
          <c:showCatName val="0"/>
          <c:showSerName val="0"/>
          <c:showPercent val="0"/>
          <c:showBubbleSize val="0"/>
        </c:dLbls>
        <c:gapWidth val="250"/>
        <c:overlap val="100"/>
        <c:axId val="108145280"/>
        <c:axId val="10815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2.3199999999999998</c:v>
                </c:pt>
                <c:pt idx="1">
                  <c:v>24.12</c:v>
                </c:pt>
                <c:pt idx="2">
                  <c:v>23.56</c:v>
                </c:pt>
                <c:pt idx="3">
                  <c:v>24.11</c:v>
                </c:pt>
                <c:pt idx="4">
                  <c:v>-34.74</c:v>
                </c:pt>
              </c:numCache>
            </c:numRef>
          </c:val>
          <c:smooth val="0"/>
        </c:ser>
        <c:dLbls>
          <c:showLegendKey val="0"/>
          <c:showVal val="0"/>
          <c:showCatName val="0"/>
          <c:showSerName val="0"/>
          <c:showPercent val="0"/>
          <c:showBubbleSize val="0"/>
        </c:dLbls>
        <c:marker val="1"/>
        <c:smooth val="0"/>
        <c:axId val="108145280"/>
        <c:axId val="108155648"/>
      </c:lineChart>
      <c:catAx>
        <c:axId val="1081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155648"/>
        <c:crosses val="autoZero"/>
        <c:auto val="1"/>
        <c:lblAlgn val="ctr"/>
        <c:lblOffset val="100"/>
        <c:tickLblSkip val="1"/>
        <c:tickMarkSkip val="1"/>
        <c:noMultiLvlLbl val="0"/>
      </c:catAx>
      <c:valAx>
        <c:axId val="10815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0.79</c:v>
                </c:pt>
                <c:pt idx="4">
                  <c:v>#N/A</c:v>
                </c:pt>
                <c:pt idx="5">
                  <c:v>0.11</c:v>
                </c:pt>
                <c:pt idx="6">
                  <c:v>#N/A</c:v>
                </c:pt>
                <c:pt idx="7">
                  <c:v>0.11</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0.02</c:v>
                </c:pt>
                <c:pt idx="8">
                  <c:v>#N/A</c:v>
                </c:pt>
                <c:pt idx="9">
                  <c:v>0.09</c:v>
                </c:pt>
              </c:numCache>
            </c:numRef>
          </c:val>
        </c:ser>
        <c:ser>
          <c:idx val="3"/>
          <c:order val="3"/>
          <c:tx>
            <c:strRef>
              <c:f>データシート!$A$30</c:f>
              <c:strCache>
                <c:ptCount val="1"/>
                <c:pt idx="0">
                  <c:v>工場団地造成事業特別会計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0.43</c:v>
                </c:pt>
                <c:pt idx="2">
                  <c:v>#N/A</c:v>
                </c:pt>
                <c:pt idx="3">
                  <c:v>0.49</c:v>
                </c:pt>
                <c:pt idx="4">
                  <c:v>#N/A</c:v>
                </c:pt>
                <c:pt idx="5">
                  <c:v>0.31</c:v>
                </c:pt>
                <c:pt idx="6">
                  <c:v>#N/A</c:v>
                </c:pt>
                <c:pt idx="7">
                  <c:v>0.24</c:v>
                </c:pt>
                <c:pt idx="8">
                  <c:v>#N/A</c:v>
                </c:pt>
                <c:pt idx="9">
                  <c:v>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0.52</c:v>
                </c:pt>
                <c:pt idx="2">
                  <c:v>#N/A</c:v>
                </c:pt>
                <c:pt idx="3">
                  <c:v>0.4</c:v>
                </c:pt>
                <c:pt idx="4">
                  <c:v>#N/A</c:v>
                </c:pt>
                <c:pt idx="5">
                  <c:v>0.62</c:v>
                </c:pt>
                <c:pt idx="6">
                  <c:v>#N/A</c:v>
                </c:pt>
                <c:pt idx="7">
                  <c:v>0.81</c:v>
                </c:pt>
                <c:pt idx="8">
                  <c:v>#N/A</c:v>
                </c:pt>
                <c:pt idx="9">
                  <c:v>1.34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1.79</c:v>
                </c:pt>
                <c:pt idx="2">
                  <c:v>#N/A</c:v>
                </c:pt>
                <c:pt idx="3">
                  <c:v>1.24</c:v>
                </c:pt>
                <c:pt idx="4">
                  <c:v>#N/A</c:v>
                </c:pt>
                <c:pt idx="5">
                  <c:v>1.5</c:v>
                </c:pt>
                <c:pt idx="6">
                  <c:v>#N/A</c:v>
                </c:pt>
                <c:pt idx="7">
                  <c:v>1.52</c:v>
                </c:pt>
                <c:pt idx="8">
                  <c:v>#N/A</c:v>
                </c:pt>
                <c:pt idx="9">
                  <c:v>1.65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2.57</c:v>
                </c:pt>
                <c:pt idx="2">
                  <c:v>#N/A</c:v>
                </c:pt>
                <c:pt idx="3">
                  <c:v>2.95</c:v>
                </c:pt>
                <c:pt idx="4">
                  <c:v>#N/A</c:v>
                </c:pt>
                <c:pt idx="5">
                  <c:v>3.11</c:v>
                </c:pt>
                <c:pt idx="6">
                  <c:v>#N/A</c:v>
                </c:pt>
                <c:pt idx="7">
                  <c:v>2.29</c:v>
                </c:pt>
                <c:pt idx="8">
                  <c:v>#N/A</c:v>
                </c:pt>
                <c:pt idx="9">
                  <c:v>2.65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5.68</c:v>
                </c:pt>
                <c:pt idx="2">
                  <c:v>#N/A</c:v>
                </c:pt>
                <c:pt idx="3">
                  <c:v>5.21</c:v>
                </c:pt>
                <c:pt idx="4">
                  <c:v>#N/A</c:v>
                </c:pt>
                <c:pt idx="5">
                  <c:v>7.06</c:v>
                </c:pt>
                <c:pt idx="6">
                  <c:v>#N/A</c:v>
                </c:pt>
                <c:pt idx="7">
                  <c:v>6.41</c:v>
                </c:pt>
                <c:pt idx="8">
                  <c:v>#N/A</c:v>
                </c:pt>
                <c:pt idx="9">
                  <c:v>5.28</c:v>
                </c:pt>
              </c:numCache>
            </c:numRef>
          </c:val>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10.94</c:v>
                </c:pt>
                <c:pt idx="2">
                  <c:v>#N/A</c:v>
                </c:pt>
                <c:pt idx="3">
                  <c:v>10.36</c:v>
                </c:pt>
                <c:pt idx="4">
                  <c:v>#N/A</c:v>
                </c:pt>
                <c:pt idx="5">
                  <c:v>0.39</c:v>
                </c:pt>
                <c:pt idx="6">
                  <c:v>#N/A</c:v>
                </c:pt>
                <c:pt idx="7">
                  <c:v>10.58</c:v>
                </c:pt>
                <c:pt idx="8">
                  <c:v>#N/A</c:v>
                </c:pt>
                <c:pt idx="9">
                  <c:v>10.66</c:v>
                </c:pt>
              </c:numCache>
            </c:numRef>
          </c:val>
        </c:ser>
        <c:ser>
          <c:idx val="9"/>
          <c:order val="9"/>
          <c:tx>
            <c:strRef>
              <c:f>データシート!$A$36</c:f>
              <c:strCache>
                <c:ptCount val="1"/>
                <c:pt idx="0">
                  <c:v>霊園事業特別会計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#N/A</c:v>
                </c:pt>
                <c:pt idx="3">
                  <c:v>0.14000000000000001</c:v>
                </c:pt>
                <c:pt idx="4">
                  <c:v>#N/A</c:v>
                </c:pt>
                <c:pt idx="5">
                  <c:v>0.01</c:v>
                </c:pt>
                <c:pt idx="6">
                  <c:v>#N/A</c:v>
                </c:pt>
                <c:pt idx="7">
                  <c:v>0.02</c:v>
                </c:pt>
                <c:pt idx="8">
                  <c:v>0.06</c:v>
                </c:pt>
                <c:pt idx="9">
                  <c:v>#N/A</c:v>
                </c:pt>
              </c:numCache>
            </c:numRef>
          </c:val>
        </c:ser>
        <c:dLbls>
          <c:showLegendKey val="0"/>
          <c:showVal val="0"/>
          <c:showCatName val="0"/>
          <c:showSerName val="0"/>
          <c:showPercent val="0"/>
          <c:showBubbleSize val="0"/>
        </c:dLbls>
        <c:gapWidth val="150"/>
        <c:overlap val="100"/>
        <c:axId val="108237568"/>
        <c:axId val="108239104"/>
      </c:barChart>
      <c:catAx>
        <c:axId val="1082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39104"/>
        <c:crosses val="autoZero"/>
        <c:auto val="1"/>
        <c:lblAlgn val="ctr"/>
        <c:lblOffset val="100"/>
        <c:tickLblSkip val="1"/>
        <c:tickMarkSkip val="1"/>
        <c:noMultiLvlLbl val="0"/>
      </c:catAx>
      <c:valAx>
        <c:axId val="10823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3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409</c:v>
                </c:pt>
                <c:pt idx="5">
                  <c:v>407</c:v>
                </c:pt>
                <c:pt idx="8">
                  <c:v>386</c:v>
                </c:pt>
                <c:pt idx="11">
                  <c:v>381</c:v>
                </c:pt>
                <c:pt idx="14">
                  <c:v>368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21</c:v>
                </c:pt>
                <c:pt idx="6">
                  <c:v>20</c:v>
                </c:pt>
                <c:pt idx="9">
                  <c:v>20</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c:v>
                </c:pt>
                <c:pt idx="3">
                  <c:v>30</c:v>
                </c:pt>
                <c:pt idx="6">
                  <c:v>30</c:v>
                </c:pt>
                <c:pt idx="9">
                  <c:v>18</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c:v>
                </c:pt>
                <c:pt idx="3">
                  <c:v>29</c:v>
                </c:pt>
                <c:pt idx="6">
                  <c:v>33</c:v>
                </c:pt>
                <c:pt idx="9">
                  <c:v>24</c:v>
                </c:pt>
                <c:pt idx="12">
                  <c:v>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485</c:v>
                </c:pt>
                <c:pt idx="3">
                  <c:v>448</c:v>
                </c:pt>
                <c:pt idx="6">
                  <c:v>412</c:v>
                </c:pt>
                <c:pt idx="9">
                  <c:v>390</c:v>
                </c:pt>
                <c:pt idx="12">
                  <c:v>333</c:v>
                </c:pt>
              </c:numCache>
            </c:numRef>
          </c:val>
        </c:ser>
        <c:dLbls>
          <c:showLegendKey val="0"/>
          <c:showVal val="0"/>
          <c:showCatName val="0"/>
          <c:showSerName val="0"/>
          <c:showPercent val="0"/>
          <c:showBubbleSize val="0"/>
        </c:dLbls>
        <c:gapWidth val="100"/>
        <c:overlap val="100"/>
        <c:axId val="110465024"/>
        <c:axId val="11046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169</c:v>
                </c:pt>
                <c:pt idx="2">
                  <c:v>#N/A</c:v>
                </c:pt>
                <c:pt idx="3">
                  <c:v>#N/A</c:v>
                </c:pt>
                <c:pt idx="4">
                  <c:v>121</c:v>
                </c:pt>
                <c:pt idx="5">
                  <c:v>#N/A</c:v>
                </c:pt>
                <c:pt idx="6">
                  <c:v>#N/A</c:v>
                </c:pt>
                <c:pt idx="7">
                  <c:v>109</c:v>
                </c:pt>
                <c:pt idx="8">
                  <c:v>#N/A</c:v>
                </c:pt>
                <c:pt idx="9">
                  <c:v>#N/A</c:v>
                </c:pt>
                <c:pt idx="10">
                  <c:v>71</c:v>
                </c:pt>
                <c:pt idx="11">
                  <c:v>#N/A</c:v>
                </c:pt>
                <c:pt idx="12">
                  <c:v>#N/A</c:v>
                </c:pt>
                <c:pt idx="13">
                  <c:v>25</c:v>
                </c:pt>
                <c:pt idx="14">
                  <c:v>#N/A</c:v>
                </c:pt>
              </c:numCache>
            </c:numRef>
          </c:val>
          <c:smooth val="0"/>
        </c:ser>
        <c:dLbls>
          <c:showLegendKey val="0"/>
          <c:showVal val="0"/>
          <c:showCatName val="0"/>
          <c:showSerName val="0"/>
          <c:showPercent val="0"/>
          <c:showBubbleSize val="0"/>
        </c:dLbls>
        <c:marker val="1"/>
        <c:smooth val="0"/>
        <c:axId val="110465024"/>
        <c:axId val="110466944"/>
      </c:lineChart>
      <c:catAx>
        <c:axId val="11046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66944"/>
        <c:crosses val="autoZero"/>
        <c:auto val="1"/>
        <c:lblAlgn val="ctr"/>
        <c:lblOffset val="100"/>
        <c:tickLblSkip val="1"/>
        <c:tickMarkSkip val="1"/>
        <c:noMultiLvlLbl val="0"/>
      </c:catAx>
      <c:valAx>
        <c:axId val="11046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6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3575</c:v>
                </c:pt>
                <c:pt idx="5">
                  <c:v>3393</c:v>
                </c:pt>
                <c:pt idx="8">
                  <c:v>3570</c:v>
                </c:pt>
                <c:pt idx="11">
                  <c:v>3616</c:v>
                </c:pt>
                <c:pt idx="14">
                  <c:v>3377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1761</c:v>
                </c:pt>
                <c:pt idx="5">
                  <c:v>2429</c:v>
                </c:pt>
                <c:pt idx="8">
                  <c:v>3205</c:v>
                </c:pt>
                <c:pt idx="11">
                  <c:v>3099</c:v>
                </c:pt>
                <c:pt idx="14">
                  <c:v>3646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919</c:v>
                </c:pt>
                <c:pt idx="3">
                  <c:v>906</c:v>
                </c:pt>
                <c:pt idx="6">
                  <c:v>883</c:v>
                </c:pt>
                <c:pt idx="9">
                  <c:v>893</c:v>
                </c:pt>
                <c:pt idx="12">
                  <c:v>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c:v>
                </c:pt>
                <c:pt idx="3">
                  <c:v>38</c:v>
                </c:pt>
                <c:pt idx="6">
                  <c:v>27</c:v>
                </c:pt>
                <c:pt idx="9">
                  <c:v>30</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673</c:v>
                </c:pt>
                <c:pt idx="3">
                  <c:v>584</c:v>
                </c:pt>
                <c:pt idx="6">
                  <c:v>584</c:v>
                </c:pt>
                <c:pt idx="9">
                  <c:v>430</c:v>
                </c:pt>
                <c:pt idx="12">
                  <c:v>414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68</c:v>
                </c:pt>
                <c:pt idx="3">
                  <c:v>50</c:v>
                </c:pt>
                <c:pt idx="6">
                  <c:v>46</c:v>
                </c:pt>
                <c:pt idx="9">
                  <c:v>26</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3631</c:v>
                </c:pt>
                <c:pt idx="3">
                  <c:v>3875</c:v>
                </c:pt>
                <c:pt idx="6">
                  <c:v>4053</c:v>
                </c:pt>
                <c:pt idx="9">
                  <c:v>3573</c:v>
                </c:pt>
                <c:pt idx="12">
                  <c:v>3557</c:v>
                </c:pt>
              </c:numCache>
            </c:numRef>
          </c:val>
        </c:ser>
        <c:dLbls>
          <c:showLegendKey val="0"/>
          <c:showVal val="0"/>
          <c:showCatName val="0"/>
          <c:showSerName val="0"/>
          <c:showPercent val="0"/>
          <c:showBubbleSize val="0"/>
        </c:dLbls>
        <c:gapWidth val="100"/>
        <c:overlap val="100"/>
        <c:axId val="108298240"/>
        <c:axId val="10830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298240"/>
        <c:axId val="108300160"/>
      </c:lineChart>
      <c:catAx>
        <c:axId val="1082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00160"/>
        <c:crosses val="autoZero"/>
        <c:auto val="1"/>
        <c:lblAlgn val="ctr"/>
        <c:lblOffset val="100"/>
        <c:tickLblSkip val="1"/>
        <c:tickMarkSkip val="1"/>
        <c:noMultiLvlLbl val="0"/>
      </c:catAx>
      <c:valAx>
        <c:axId val="1083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6,324
6,307
118.22
4,823,076
4,645,366
129,742
2,486,626
3,557,065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年度の財政力指数は、類似団体平均値を</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ポイント下回っているが、前年度より</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となっている。歳入割合の高い町内の誘致企業</a:t>
          </a:r>
          <a:r>
            <a:rPr lang="ja-JP" altLang="en-US" sz="1100" b="0" i="0" baseline="0">
              <a:solidFill>
                <a:schemeClr val="dk1"/>
              </a:solidFill>
              <a:effectLst/>
              <a:latin typeface="+mn-lt"/>
              <a:ea typeface="+mn-ea"/>
              <a:cs typeface="+mn-cs"/>
            </a:rPr>
            <a:t>の業績、</a:t>
          </a:r>
          <a:r>
            <a:rPr lang="ja-JP" altLang="ja-JP" sz="1100" b="0" i="0" baseline="0">
              <a:solidFill>
                <a:schemeClr val="dk1"/>
              </a:solidFill>
              <a:effectLst/>
              <a:latin typeface="+mn-lt"/>
              <a:ea typeface="+mn-ea"/>
              <a:cs typeface="+mn-cs"/>
            </a:rPr>
            <a:t>景気に伴う法人税等の収入に左右され</a:t>
          </a:r>
          <a:r>
            <a:rPr lang="ja-JP" altLang="en-US" sz="1100" b="0" i="0" baseline="0">
              <a:solidFill>
                <a:schemeClr val="dk1"/>
              </a:solidFill>
              <a:effectLst/>
              <a:latin typeface="+mn-lt"/>
              <a:ea typeface="+mn-ea"/>
              <a:cs typeface="+mn-cs"/>
            </a:rPr>
            <a:t>やすい</a:t>
          </a:r>
          <a:r>
            <a:rPr lang="ja-JP" altLang="ja-JP" sz="1100" b="0" i="0" baseline="0">
              <a:solidFill>
                <a:schemeClr val="dk1"/>
              </a:solidFill>
              <a:effectLst/>
              <a:latin typeface="+mn-lt"/>
              <a:ea typeface="+mn-ea"/>
              <a:cs typeface="+mn-cs"/>
            </a:rPr>
            <a:t>ため、町民税等の自主財源</a:t>
          </a:r>
          <a:r>
            <a:rPr lang="ja-JP" altLang="en-US" sz="1100" b="0" i="0" baseline="0">
              <a:solidFill>
                <a:schemeClr val="dk1"/>
              </a:solidFill>
              <a:effectLst/>
              <a:latin typeface="+mn-lt"/>
              <a:ea typeface="+mn-ea"/>
              <a:cs typeface="+mn-cs"/>
            </a:rPr>
            <a:t>の徴収率</a:t>
          </a:r>
          <a:r>
            <a:rPr lang="ja-JP" altLang="ja-JP" sz="1100" b="0" i="0" baseline="0">
              <a:solidFill>
                <a:schemeClr val="dk1"/>
              </a:solidFill>
              <a:effectLst/>
              <a:latin typeface="+mn-lt"/>
              <a:ea typeface="+mn-ea"/>
              <a:cs typeface="+mn-cs"/>
            </a:rPr>
            <a:t>向上に努める。また、今後も経費の適正化及び抑制に努めるとともに、効率的な行政運営を取組む。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141212</xdr:rowOff>
    </xdr:to>
    <xdr:cxnSp macro="">
      <xdr:nvCxnSpPr>
        <xdr:cNvPr id="69" name="直線コネクタ 68"/>
        <xdr:cNvCxnSpPr/>
      </xdr:nvCxnSpPr>
      <xdr:spPr>
        <a:xfrm flipV="1">
          <a:off x="4114800" y="74790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164193</xdr:rowOff>
    </xdr:to>
    <xdr:cxnSp macro="">
      <xdr:nvCxnSpPr>
        <xdr:cNvPr id="72" name="直線コネクタ 71"/>
        <xdr:cNvCxnSpPr/>
      </xdr:nvCxnSpPr>
      <xdr:spPr>
        <a:xfrm flipV="1">
          <a:off x="3225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164193</xdr:rowOff>
    </xdr:to>
    <xdr:cxnSp macro="">
      <xdr:nvCxnSpPr>
        <xdr:cNvPr id="75" name="直線コネクタ 74"/>
        <xdr:cNvCxnSpPr/>
      </xdr:nvCxnSpPr>
      <xdr:spPr>
        <a:xfrm>
          <a:off x="2336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106741</xdr:rowOff>
    </xdr:to>
    <xdr:cxnSp macro="">
      <xdr:nvCxnSpPr>
        <xdr:cNvPr id="78" name="直線コネクタ 77"/>
        <xdr:cNvCxnSpPr/>
      </xdr:nvCxnSpPr>
      <xdr:spPr>
        <a:xfrm>
          <a:off x="1447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133246</xdr:rowOff>
    </xdr:from>
    <xdr:ext cx="762000" cy="259045"/>
    <xdr:sp macro="" textlink="">
      <xdr:nvSpPr>
        <xdr:cNvPr id="80" name="テキスト ボックス 79"/>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98775</xdr:rowOff>
    </xdr:from>
    <xdr:ext cx="762000" cy="259045"/>
    <xdr:sp macro="" textlink="">
      <xdr:nvSpPr>
        <xdr:cNvPr id="82" name="テキスト ボックス 81"/>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年度の経常収支比率は対前年度</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ポイント大幅に</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ている。類似団体平均値を</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ポイント下回っている。平成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県南・南会津地域給付金</a:t>
          </a:r>
          <a:r>
            <a:rPr lang="ja-JP" altLang="en-US" sz="1100" b="0" i="0" baseline="0">
              <a:solidFill>
                <a:schemeClr val="dk1"/>
              </a:solidFill>
              <a:effectLst/>
              <a:latin typeface="+mn-lt"/>
              <a:ea typeface="+mn-ea"/>
              <a:cs typeface="+mn-cs"/>
            </a:rPr>
            <a:t>の支給があったことや</a:t>
          </a:r>
          <a:r>
            <a:rPr lang="ja-JP" altLang="ja-JP" sz="1100" b="0" i="0" baseline="0">
              <a:solidFill>
                <a:schemeClr val="dk1"/>
              </a:solidFill>
              <a:effectLst/>
              <a:latin typeface="+mn-lt"/>
              <a:ea typeface="+mn-ea"/>
              <a:cs typeface="+mn-cs"/>
            </a:rPr>
            <a:t>公債費で繰上償還を行ったこと</a:t>
          </a:r>
          <a:r>
            <a:rPr lang="ja-JP" altLang="en-US" sz="1100" b="0" i="0" baseline="0">
              <a:solidFill>
                <a:schemeClr val="dk1"/>
              </a:solidFill>
              <a:effectLst/>
              <a:latin typeface="+mn-lt"/>
              <a:ea typeface="+mn-ea"/>
              <a:cs typeface="+mn-cs"/>
            </a:rPr>
            <a:t>より大幅減となった</a:t>
          </a:r>
          <a:r>
            <a:rPr lang="ja-JP" altLang="ja-JP" sz="1100" b="0" i="0" baseline="0">
              <a:solidFill>
                <a:schemeClr val="dk1"/>
              </a:solidFill>
              <a:effectLst/>
              <a:latin typeface="+mn-lt"/>
              <a:ea typeface="+mn-ea"/>
              <a:cs typeface="+mn-cs"/>
            </a:rPr>
            <a:t>。引続き経常収支比率の抑制に努める。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107315</xdr:rowOff>
    </xdr:from>
    <xdr:to>
      <xdr:col>7</xdr:col>
      <xdr:colOff>152400</xdr:colOff>
      <xdr:row>63</xdr:row>
      <xdr:rowOff>78105</xdr:rowOff>
    </xdr:to>
    <xdr:cxnSp macro="">
      <xdr:nvCxnSpPr>
        <xdr:cNvPr id="132" name="直線コネクタ 131"/>
        <xdr:cNvCxnSpPr/>
      </xdr:nvCxnSpPr>
      <xdr:spPr>
        <a:xfrm flipV="1">
          <a:off x="4114800" y="10565765"/>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13335</xdr:rowOff>
    </xdr:from>
    <xdr:to>
      <xdr:col>6</xdr:col>
      <xdr:colOff>0</xdr:colOff>
      <xdr:row>63</xdr:row>
      <xdr:rowOff>78105</xdr:rowOff>
    </xdr:to>
    <xdr:cxnSp macro="">
      <xdr:nvCxnSpPr>
        <xdr:cNvPr id="135" name="直線コネクタ 134"/>
        <xdr:cNvCxnSpPr/>
      </xdr:nvCxnSpPr>
      <xdr:spPr>
        <a:xfrm>
          <a:off x="3225800" y="10300335"/>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13335</xdr:rowOff>
    </xdr:from>
    <xdr:to>
      <xdr:col>4</xdr:col>
      <xdr:colOff>482600</xdr:colOff>
      <xdr:row>61</xdr:row>
      <xdr:rowOff>59055</xdr:rowOff>
    </xdr:to>
    <xdr:cxnSp macro="">
      <xdr:nvCxnSpPr>
        <xdr:cNvPr id="138" name="直線コネクタ 137"/>
        <xdr:cNvCxnSpPr/>
      </xdr:nvCxnSpPr>
      <xdr:spPr>
        <a:xfrm flipV="1">
          <a:off x="2336800" y="1030033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59055</xdr:rowOff>
    </xdr:from>
    <xdr:to>
      <xdr:col>3</xdr:col>
      <xdr:colOff>279400</xdr:colOff>
      <xdr:row>63</xdr:row>
      <xdr:rowOff>122344</xdr:rowOff>
    </xdr:to>
    <xdr:cxnSp macro="">
      <xdr:nvCxnSpPr>
        <xdr:cNvPr id="141" name="直線コネクタ 140"/>
        <xdr:cNvCxnSpPr/>
      </xdr:nvCxnSpPr>
      <xdr:spPr>
        <a:xfrm flipV="1">
          <a:off x="1447800" y="10517505"/>
          <a:ext cx="889000" cy="4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56515</xdr:rowOff>
    </xdr:from>
    <xdr:to>
      <xdr:col>7</xdr:col>
      <xdr:colOff>203200</xdr:colOff>
      <xdr:row>61</xdr:row>
      <xdr:rowOff>158115</xdr:rowOff>
    </xdr:to>
    <xdr:sp macro="" textlink="">
      <xdr:nvSpPr>
        <xdr:cNvPr id="151" name="円/楕円 150"/>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73042</xdr:rowOff>
    </xdr:from>
    <xdr:ext cx="762000" cy="259045"/>
    <xdr:sp macro="" textlink="">
      <xdr:nvSpPr>
        <xdr:cNvPr id="152" name="財政構造の弾力性該当値テキスト"/>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3" name="円/楕円 152"/>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139082</xdr:rowOff>
    </xdr:from>
    <xdr:ext cx="736600" cy="259045"/>
    <xdr:sp macro="" textlink="">
      <xdr:nvSpPr>
        <xdr:cNvPr id="154" name="テキスト ボックス 153"/>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133985</xdr:rowOff>
    </xdr:from>
    <xdr:to>
      <xdr:col>4</xdr:col>
      <xdr:colOff>533400</xdr:colOff>
      <xdr:row>60</xdr:row>
      <xdr:rowOff>64135</xdr:rowOff>
    </xdr:to>
    <xdr:sp macro="" textlink="">
      <xdr:nvSpPr>
        <xdr:cNvPr id="155" name="円/楕円 154"/>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74312</xdr:rowOff>
    </xdr:from>
    <xdr:ext cx="762000" cy="259045"/>
    <xdr:sp macro="" textlink="">
      <xdr:nvSpPr>
        <xdr:cNvPr id="156" name="テキスト ボックス 155"/>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8255</xdr:rowOff>
    </xdr:from>
    <xdr:to>
      <xdr:col>3</xdr:col>
      <xdr:colOff>330200</xdr:colOff>
      <xdr:row>61</xdr:row>
      <xdr:rowOff>109855</xdr:rowOff>
    </xdr:to>
    <xdr:sp macro="" textlink="">
      <xdr:nvSpPr>
        <xdr:cNvPr id="157" name="円/楕円 156"/>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120032</xdr:rowOff>
    </xdr:from>
    <xdr:ext cx="762000" cy="259045"/>
    <xdr:sp macro="" textlink="">
      <xdr:nvSpPr>
        <xdr:cNvPr id="158" name="テキスト ボックス 157"/>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9" name="円/楕円 158"/>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60" name="テキスト ボックス 159"/>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年度までの退職者不補充に伴い、人件費の決算額は低く抑えられているが、</a:t>
          </a:r>
          <a:r>
            <a:rPr lang="ja-JP" altLang="en-US" sz="1100" b="0" i="0" baseline="0">
              <a:solidFill>
                <a:schemeClr val="dk1"/>
              </a:solidFill>
              <a:effectLst/>
              <a:latin typeface="+mn-lt"/>
              <a:ea typeface="+mn-ea"/>
              <a:cs typeface="+mn-cs"/>
            </a:rPr>
            <a:t>今後、退職者補充や嘱託職員数の増に伴う賃金が増加傾向にあるため、人件費抑制とのバランスが必要になってくる</a:t>
          </a:r>
          <a:r>
            <a:rPr lang="ja-JP" altLang="ja-JP" sz="1100" b="0" i="0" baseline="0">
              <a:solidFill>
                <a:schemeClr val="dk1"/>
              </a:solidFill>
              <a:effectLst/>
              <a:latin typeface="+mn-lt"/>
              <a:ea typeface="+mn-ea"/>
              <a:cs typeface="+mn-cs"/>
            </a:rPr>
            <a:t>。物件費は年々上昇しているため、施設</a:t>
          </a:r>
          <a:r>
            <a:rPr lang="ja-JP" altLang="en-US" sz="1100" b="0" i="0" baseline="0">
              <a:solidFill>
                <a:schemeClr val="dk1"/>
              </a:solidFill>
              <a:effectLst/>
              <a:latin typeface="+mn-lt"/>
              <a:ea typeface="+mn-ea"/>
              <a:cs typeface="+mn-cs"/>
            </a:rPr>
            <a:t>管理を</a:t>
          </a:r>
          <a:r>
            <a:rPr lang="ja-JP" altLang="ja-JP" sz="1100" b="0" i="0" baseline="0">
              <a:solidFill>
                <a:schemeClr val="dk1"/>
              </a:solidFill>
              <a:effectLst/>
              <a:latin typeface="+mn-lt"/>
              <a:ea typeface="+mn-ea"/>
              <a:cs typeface="+mn-cs"/>
            </a:rPr>
            <a:t>精査することで、抑制に努める。今後も引続き経費の見直し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コスト削減を図る。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47056</xdr:rowOff>
    </xdr:from>
    <xdr:to>
      <xdr:col>7</xdr:col>
      <xdr:colOff>152400</xdr:colOff>
      <xdr:row>82</xdr:row>
      <xdr:rowOff>64083</xdr:rowOff>
    </xdr:to>
    <xdr:cxnSp macro="">
      <xdr:nvCxnSpPr>
        <xdr:cNvPr id="195" name="直線コネクタ 194"/>
        <xdr:cNvCxnSpPr/>
      </xdr:nvCxnSpPr>
      <xdr:spPr>
        <a:xfrm>
          <a:off x="4114800" y="14105956"/>
          <a:ext cx="8382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35116</xdr:rowOff>
    </xdr:from>
    <xdr:to>
      <xdr:col>6</xdr:col>
      <xdr:colOff>0</xdr:colOff>
      <xdr:row>82</xdr:row>
      <xdr:rowOff>47056</xdr:rowOff>
    </xdr:to>
    <xdr:cxnSp macro="">
      <xdr:nvCxnSpPr>
        <xdr:cNvPr id="198" name="直線コネクタ 197"/>
        <xdr:cNvCxnSpPr/>
      </xdr:nvCxnSpPr>
      <xdr:spPr>
        <a:xfrm>
          <a:off x="3225800" y="14094016"/>
          <a:ext cx="8890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119447</xdr:rowOff>
    </xdr:from>
    <xdr:to>
      <xdr:col>4</xdr:col>
      <xdr:colOff>482600</xdr:colOff>
      <xdr:row>82</xdr:row>
      <xdr:rowOff>35116</xdr:rowOff>
    </xdr:to>
    <xdr:cxnSp macro="">
      <xdr:nvCxnSpPr>
        <xdr:cNvPr id="201" name="直線コネクタ 200"/>
        <xdr:cNvCxnSpPr/>
      </xdr:nvCxnSpPr>
      <xdr:spPr>
        <a:xfrm>
          <a:off x="2336800" y="14006897"/>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100674</xdr:rowOff>
    </xdr:from>
    <xdr:to>
      <xdr:col>3</xdr:col>
      <xdr:colOff>279400</xdr:colOff>
      <xdr:row>81</xdr:row>
      <xdr:rowOff>119447</xdr:rowOff>
    </xdr:to>
    <xdr:cxnSp macro="">
      <xdr:nvCxnSpPr>
        <xdr:cNvPr id="204" name="直線コネクタ 203"/>
        <xdr:cNvCxnSpPr/>
      </xdr:nvCxnSpPr>
      <xdr:spPr>
        <a:xfrm>
          <a:off x="1447800" y="13988124"/>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13283</xdr:rowOff>
    </xdr:from>
    <xdr:to>
      <xdr:col>7</xdr:col>
      <xdr:colOff>203200</xdr:colOff>
      <xdr:row>82</xdr:row>
      <xdr:rowOff>114883</xdr:rowOff>
    </xdr:to>
    <xdr:sp macro="" textlink="">
      <xdr:nvSpPr>
        <xdr:cNvPr id="214" name="円/楕円 213"/>
        <xdr:cNvSpPr/>
      </xdr:nvSpPr>
      <xdr:spPr>
        <a:xfrm>
          <a:off x="4902200" y="140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29810</xdr:rowOff>
    </xdr:from>
    <xdr:ext cx="762000" cy="259045"/>
    <xdr:sp macro="" textlink="">
      <xdr:nvSpPr>
        <xdr:cNvPr id="215" name="人件費・物件費等の状況該当値テキスト"/>
        <xdr:cNvSpPr txBox="1"/>
      </xdr:nvSpPr>
      <xdr:spPr>
        <a:xfrm>
          <a:off x="5041900" y="1391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167706</xdr:rowOff>
    </xdr:from>
    <xdr:to>
      <xdr:col>6</xdr:col>
      <xdr:colOff>50800</xdr:colOff>
      <xdr:row>82</xdr:row>
      <xdr:rowOff>97856</xdr:rowOff>
    </xdr:to>
    <xdr:sp macro="" textlink="">
      <xdr:nvSpPr>
        <xdr:cNvPr id="216" name="円/楕円 215"/>
        <xdr:cNvSpPr/>
      </xdr:nvSpPr>
      <xdr:spPr>
        <a:xfrm>
          <a:off x="4064000" y="140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108033</xdr:rowOff>
    </xdr:from>
    <xdr:ext cx="736600" cy="259045"/>
    <xdr:sp macro="" textlink="">
      <xdr:nvSpPr>
        <xdr:cNvPr id="217" name="テキスト ボックス 216"/>
        <xdr:cNvSpPr txBox="1"/>
      </xdr:nvSpPr>
      <xdr:spPr>
        <a:xfrm>
          <a:off x="3733800" y="1382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155766</xdr:rowOff>
    </xdr:from>
    <xdr:to>
      <xdr:col>4</xdr:col>
      <xdr:colOff>533400</xdr:colOff>
      <xdr:row>82</xdr:row>
      <xdr:rowOff>85916</xdr:rowOff>
    </xdr:to>
    <xdr:sp macro="" textlink="">
      <xdr:nvSpPr>
        <xdr:cNvPr id="218" name="円/楕円 217"/>
        <xdr:cNvSpPr/>
      </xdr:nvSpPr>
      <xdr:spPr>
        <a:xfrm>
          <a:off x="3175000" y="140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96093</xdr:rowOff>
    </xdr:from>
    <xdr:ext cx="762000" cy="259045"/>
    <xdr:sp macro="" textlink="">
      <xdr:nvSpPr>
        <xdr:cNvPr id="219" name="テキスト ボックス 218"/>
        <xdr:cNvSpPr txBox="1"/>
      </xdr:nvSpPr>
      <xdr:spPr>
        <a:xfrm>
          <a:off x="2844800" y="1381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68647</xdr:rowOff>
    </xdr:from>
    <xdr:to>
      <xdr:col>3</xdr:col>
      <xdr:colOff>330200</xdr:colOff>
      <xdr:row>81</xdr:row>
      <xdr:rowOff>170247</xdr:rowOff>
    </xdr:to>
    <xdr:sp macro="" textlink="">
      <xdr:nvSpPr>
        <xdr:cNvPr id="220" name="円/楕円 219"/>
        <xdr:cNvSpPr/>
      </xdr:nvSpPr>
      <xdr:spPr>
        <a:xfrm>
          <a:off x="2286000" y="139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8974</xdr:rowOff>
    </xdr:from>
    <xdr:ext cx="762000" cy="259045"/>
    <xdr:sp macro="" textlink="">
      <xdr:nvSpPr>
        <xdr:cNvPr id="221" name="テキスト ボックス 220"/>
        <xdr:cNvSpPr txBox="1"/>
      </xdr:nvSpPr>
      <xdr:spPr>
        <a:xfrm>
          <a:off x="1955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49874</xdr:rowOff>
    </xdr:from>
    <xdr:to>
      <xdr:col>2</xdr:col>
      <xdr:colOff>127000</xdr:colOff>
      <xdr:row>81</xdr:row>
      <xdr:rowOff>151474</xdr:rowOff>
    </xdr:to>
    <xdr:sp macro="" textlink="">
      <xdr:nvSpPr>
        <xdr:cNvPr id="222" name="円/楕円 221"/>
        <xdr:cNvSpPr/>
      </xdr:nvSpPr>
      <xdr:spPr>
        <a:xfrm>
          <a:off x="1397000" y="139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161651</xdr:rowOff>
    </xdr:from>
    <xdr:ext cx="762000" cy="259045"/>
    <xdr:sp macro="" textlink="">
      <xdr:nvSpPr>
        <xdr:cNvPr id="223" name="テキスト ボックス 222"/>
        <xdr:cNvSpPr txBox="1"/>
      </xdr:nvSpPr>
      <xdr:spPr>
        <a:xfrm>
          <a:off x="1066800" y="137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類似団体平均値や全国町村平均値を上回っているが、これは、平成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わたる徹底した退職者不補充に伴い、比較的給与水準が高い階層の職員割合が増加したためと考えられる。今後は定年退職者の増、中間職員数が減るため、階層が低い職員の割合が増え、数値が減少傾向に推移していく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88</xdr:row>
      <xdr:rowOff>67563</xdr:rowOff>
    </xdr:to>
    <xdr:cxnSp macro="">
      <xdr:nvCxnSpPr>
        <xdr:cNvPr id="255" name="直線コネクタ 254"/>
        <xdr:cNvCxnSpPr/>
      </xdr:nvCxnSpPr>
      <xdr:spPr>
        <a:xfrm flipV="1">
          <a:off x="16179800" y="14822170"/>
          <a:ext cx="8382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67563</xdr:rowOff>
    </xdr:from>
    <xdr:to>
      <xdr:col>23</xdr:col>
      <xdr:colOff>406400</xdr:colOff>
      <xdr:row>88</xdr:row>
      <xdr:rowOff>101346</xdr:rowOff>
    </xdr:to>
    <xdr:cxnSp macro="">
      <xdr:nvCxnSpPr>
        <xdr:cNvPr id="258" name="直線コネクタ 257"/>
        <xdr:cNvCxnSpPr/>
      </xdr:nvCxnSpPr>
      <xdr:spPr>
        <a:xfrm flipV="1">
          <a:off x="15290800" y="1515516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101346</xdr:rowOff>
    </xdr:to>
    <xdr:cxnSp macro="">
      <xdr:nvCxnSpPr>
        <xdr:cNvPr id="261" name="直線コネクタ 260"/>
        <xdr:cNvCxnSpPr/>
      </xdr:nvCxnSpPr>
      <xdr:spPr>
        <a:xfrm>
          <a:off x="14401800" y="1474495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86</xdr:row>
      <xdr:rowOff>254</xdr:rowOff>
    </xdr:to>
    <xdr:cxnSp macro="">
      <xdr:nvCxnSpPr>
        <xdr:cNvPr id="264" name="直線コネクタ 263"/>
        <xdr:cNvCxnSpPr/>
      </xdr:nvCxnSpPr>
      <xdr:spPr>
        <a:xfrm>
          <a:off x="13512800" y="1464843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4" name="円/楕円 27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5"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16763</xdr:rowOff>
    </xdr:from>
    <xdr:to>
      <xdr:col>23</xdr:col>
      <xdr:colOff>457200</xdr:colOff>
      <xdr:row>88</xdr:row>
      <xdr:rowOff>118363</xdr:rowOff>
    </xdr:to>
    <xdr:sp macro="" textlink="">
      <xdr:nvSpPr>
        <xdr:cNvPr id="276" name="円/楕円 275"/>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103140</xdr:rowOff>
    </xdr:from>
    <xdr:ext cx="736600" cy="259045"/>
    <xdr:sp macro="" textlink="">
      <xdr:nvSpPr>
        <xdr:cNvPr id="277" name="テキスト ボックス 276"/>
        <xdr:cNvSpPr txBox="1"/>
      </xdr:nvSpPr>
      <xdr:spPr>
        <a:xfrm>
          <a:off x="15798800" y="151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50546</xdr:rowOff>
    </xdr:from>
    <xdr:to>
      <xdr:col>22</xdr:col>
      <xdr:colOff>254000</xdr:colOff>
      <xdr:row>88</xdr:row>
      <xdr:rowOff>152146</xdr:rowOff>
    </xdr:to>
    <xdr:sp macro="" textlink="">
      <xdr:nvSpPr>
        <xdr:cNvPr id="278" name="円/楕円 277"/>
        <xdr:cNvSpPr/>
      </xdr:nvSpPr>
      <xdr:spPr>
        <a:xfrm>
          <a:off x="15240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136923</xdr:rowOff>
    </xdr:from>
    <xdr:ext cx="762000" cy="259045"/>
    <xdr:sp macro="" textlink="">
      <xdr:nvSpPr>
        <xdr:cNvPr id="279" name="テキスト ボックス 278"/>
        <xdr:cNvSpPr txBox="1"/>
      </xdr:nvSpPr>
      <xdr:spPr>
        <a:xfrm>
          <a:off x="14909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120904</xdr:rowOff>
    </xdr:from>
    <xdr:to>
      <xdr:col>21</xdr:col>
      <xdr:colOff>50800</xdr:colOff>
      <xdr:row>86</xdr:row>
      <xdr:rowOff>51054</xdr:rowOff>
    </xdr:to>
    <xdr:sp macro="" textlink="">
      <xdr:nvSpPr>
        <xdr:cNvPr id="280" name="円/楕円 279"/>
        <xdr:cNvSpPr/>
      </xdr:nvSpPr>
      <xdr:spPr>
        <a:xfrm>
          <a:off x="14351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35831</xdr:rowOff>
    </xdr:from>
    <xdr:ext cx="762000" cy="259045"/>
    <xdr:sp macro="" textlink="">
      <xdr:nvSpPr>
        <xdr:cNvPr id="281" name="テキスト ボックス 280"/>
        <xdr:cNvSpPr txBox="1"/>
      </xdr:nvSpPr>
      <xdr:spPr>
        <a:xfrm>
          <a:off x="14020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24385</xdr:rowOff>
    </xdr:from>
    <xdr:to>
      <xdr:col>19</xdr:col>
      <xdr:colOff>533400</xdr:colOff>
      <xdr:row>85</xdr:row>
      <xdr:rowOff>125985</xdr:rowOff>
    </xdr:to>
    <xdr:sp macro="" textlink="">
      <xdr:nvSpPr>
        <xdr:cNvPr id="282" name="円/楕円 281"/>
        <xdr:cNvSpPr/>
      </xdr:nvSpPr>
      <xdr:spPr>
        <a:xfrm>
          <a:off x="13462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110762</xdr:rowOff>
    </xdr:from>
    <xdr:ext cx="762000" cy="259045"/>
    <xdr:sp macro="" textlink="">
      <xdr:nvSpPr>
        <xdr:cNvPr id="283" name="テキスト ボックス 282"/>
        <xdr:cNvSpPr txBox="1"/>
      </xdr:nvSpPr>
      <xdr:spPr>
        <a:xfrm>
          <a:off x="13131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年度にわたる徹底した退職者不補充に伴い、数値は類似団体を大きく下回る。平成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は、定期的な採用を行っているが、今後は、更に単年あたりの定年退職者数は増える見込みのため、数値が極端に上昇することはない。しかし、地方分権による事務負担の増、更には行政サービスの向上には、適正な職員数管理が必要なため、相互のバランスを考え、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363</xdr:rowOff>
    </xdr:from>
    <xdr:to>
      <xdr:col>24</xdr:col>
      <xdr:colOff>558800</xdr:colOff>
      <xdr:row>59</xdr:row>
      <xdr:rowOff>15301</xdr:rowOff>
    </xdr:to>
    <xdr:cxnSp macro="">
      <xdr:nvCxnSpPr>
        <xdr:cNvPr id="320" name="直線コネクタ 319"/>
        <xdr:cNvCxnSpPr/>
      </xdr:nvCxnSpPr>
      <xdr:spPr>
        <a:xfrm flipV="1">
          <a:off x="16179800" y="1011591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15301</xdr:rowOff>
    </xdr:from>
    <xdr:to>
      <xdr:col>23</xdr:col>
      <xdr:colOff>406400</xdr:colOff>
      <xdr:row>59</xdr:row>
      <xdr:rowOff>19896</xdr:rowOff>
    </xdr:to>
    <xdr:cxnSp macro="">
      <xdr:nvCxnSpPr>
        <xdr:cNvPr id="323" name="直線コネクタ 322"/>
        <xdr:cNvCxnSpPr/>
      </xdr:nvCxnSpPr>
      <xdr:spPr>
        <a:xfrm flipV="1">
          <a:off x="15290800" y="1013085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23344</xdr:rowOff>
    </xdr:to>
    <xdr:cxnSp macro="">
      <xdr:nvCxnSpPr>
        <xdr:cNvPr id="326" name="直線コネクタ 325"/>
        <xdr:cNvCxnSpPr/>
      </xdr:nvCxnSpPr>
      <xdr:spPr>
        <a:xfrm flipV="1">
          <a:off x="14401800" y="1013544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10704</xdr:rowOff>
    </xdr:from>
    <xdr:to>
      <xdr:col>21</xdr:col>
      <xdr:colOff>0</xdr:colOff>
      <xdr:row>59</xdr:row>
      <xdr:rowOff>23344</xdr:rowOff>
    </xdr:to>
    <xdr:cxnSp macro="">
      <xdr:nvCxnSpPr>
        <xdr:cNvPr id="329" name="直線コネクタ 328"/>
        <xdr:cNvCxnSpPr/>
      </xdr:nvCxnSpPr>
      <xdr:spPr>
        <a:xfrm>
          <a:off x="13512800" y="1012625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121013</xdr:rowOff>
    </xdr:from>
    <xdr:to>
      <xdr:col>24</xdr:col>
      <xdr:colOff>609600</xdr:colOff>
      <xdr:row>59</xdr:row>
      <xdr:rowOff>51163</xdr:rowOff>
    </xdr:to>
    <xdr:sp macro="" textlink="">
      <xdr:nvSpPr>
        <xdr:cNvPr id="339" name="円/楕円 338"/>
        <xdr:cNvSpPr/>
      </xdr:nvSpPr>
      <xdr:spPr>
        <a:xfrm>
          <a:off x="16967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42290</xdr:rowOff>
    </xdr:from>
    <xdr:ext cx="762000" cy="259045"/>
    <xdr:sp macro="" textlink="">
      <xdr:nvSpPr>
        <xdr:cNvPr id="340" name="定員管理の状況該当値テキスト"/>
        <xdr:cNvSpPr txBox="1"/>
      </xdr:nvSpPr>
      <xdr:spPr>
        <a:xfrm>
          <a:off x="17106900" y="998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135951</xdr:rowOff>
    </xdr:from>
    <xdr:to>
      <xdr:col>23</xdr:col>
      <xdr:colOff>457200</xdr:colOff>
      <xdr:row>59</xdr:row>
      <xdr:rowOff>66101</xdr:rowOff>
    </xdr:to>
    <xdr:sp macro="" textlink="">
      <xdr:nvSpPr>
        <xdr:cNvPr id="341" name="円/楕円 340"/>
        <xdr:cNvSpPr/>
      </xdr:nvSpPr>
      <xdr:spPr>
        <a:xfrm>
          <a:off x="16129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76278</xdr:rowOff>
    </xdr:from>
    <xdr:ext cx="736600" cy="259045"/>
    <xdr:sp macro="" textlink="">
      <xdr:nvSpPr>
        <xdr:cNvPr id="342" name="テキスト ボックス 341"/>
        <xdr:cNvSpPr txBox="1"/>
      </xdr:nvSpPr>
      <xdr:spPr>
        <a:xfrm>
          <a:off x="15798800" y="984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140546</xdr:rowOff>
    </xdr:from>
    <xdr:to>
      <xdr:col>22</xdr:col>
      <xdr:colOff>254000</xdr:colOff>
      <xdr:row>59</xdr:row>
      <xdr:rowOff>70696</xdr:rowOff>
    </xdr:to>
    <xdr:sp macro="" textlink="">
      <xdr:nvSpPr>
        <xdr:cNvPr id="343" name="円/楕円 342"/>
        <xdr:cNvSpPr/>
      </xdr:nvSpPr>
      <xdr:spPr>
        <a:xfrm>
          <a:off x="15240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80873</xdr:rowOff>
    </xdr:from>
    <xdr:ext cx="762000" cy="259045"/>
    <xdr:sp macro="" textlink="">
      <xdr:nvSpPr>
        <xdr:cNvPr id="344" name="テキスト ボックス 343"/>
        <xdr:cNvSpPr txBox="1"/>
      </xdr:nvSpPr>
      <xdr:spPr>
        <a:xfrm>
          <a:off x="14909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143994</xdr:rowOff>
    </xdr:from>
    <xdr:to>
      <xdr:col>21</xdr:col>
      <xdr:colOff>50800</xdr:colOff>
      <xdr:row>59</xdr:row>
      <xdr:rowOff>74144</xdr:rowOff>
    </xdr:to>
    <xdr:sp macro="" textlink="">
      <xdr:nvSpPr>
        <xdr:cNvPr id="345" name="円/楕円 344"/>
        <xdr:cNvSpPr/>
      </xdr:nvSpPr>
      <xdr:spPr>
        <a:xfrm>
          <a:off x="14351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84321</xdr:rowOff>
    </xdr:from>
    <xdr:ext cx="762000" cy="259045"/>
    <xdr:sp macro="" textlink="">
      <xdr:nvSpPr>
        <xdr:cNvPr id="346" name="テキスト ボックス 345"/>
        <xdr:cNvSpPr txBox="1"/>
      </xdr:nvSpPr>
      <xdr:spPr>
        <a:xfrm>
          <a:off x="14020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131354</xdr:rowOff>
    </xdr:from>
    <xdr:to>
      <xdr:col>19</xdr:col>
      <xdr:colOff>533400</xdr:colOff>
      <xdr:row>59</xdr:row>
      <xdr:rowOff>61504</xdr:rowOff>
    </xdr:to>
    <xdr:sp macro="" textlink="">
      <xdr:nvSpPr>
        <xdr:cNvPr id="347" name="円/楕円 346"/>
        <xdr:cNvSpPr/>
      </xdr:nvSpPr>
      <xdr:spPr>
        <a:xfrm>
          <a:off x="13462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71681</xdr:rowOff>
    </xdr:from>
    <xdr:ext cx="762000" cy="259045"/>
    <xdr:sp macro="" textlink="">
      <xdr:nvSpPr>
        <xdr:cNvPr id="348" name="テキスト ボックス 347"/>
        <xdr:cNvSpPr txBox="1"/>
      </xdr:nvSpPr>
      <xdr:spPr>
        <a:xfrm>
          <a:off x="13131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年度の実質公債費比率は、類似団体平均値及び福島県平均値を大きく下回っている。ハード事業等の借入も件数が減ったこと</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数値は年々減少傾向にあり、平成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ポイント改善されている。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繰上償還を実施するなどにより、公債費負担額の逓減に努める。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統合小学校</a:t>
          </a:r>
          <a:r>
            <a:rPr lang="ja-JP" altLang="en-US" sz="1100" b="0" i="0" baseline="0">
              <a:solidFill>
                <a:schemeClr val="dk1"/>
              </a:solidFill>
              <a:effectLst/>
              <a:latin typeface="+mn-lt"/>
              <a:ea typeface="+mn-ea"/>
              <a:cs typeface="+mn-cs"/>
            </a:rPr>
            <a:t>建築工事に係る</a:t>
          </a:r>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の償還額が増加するため、他事業の借入額を</a:t>
          </a:r>
          <a:r>
            <a:rPr lang="ja-JP" altLang="ja-JP" sz="1100" b="0" i="0" baseline="0">
              <a:solidFill>
                <a:schemeClr val="dk1"/>
              </a:solidFill>
              <a:effectLst/>
              <a:latin typeface="+mn-lt"/>
              <a:ea typeface="+mn-ea"/>
              <a:cs typeface="+mn-cs"/>
            </a:rPr>
            <a:t>適切に行い数値が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悪化しないよう気をつけたい。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79" name="直線コネクタ 378"/>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1" name="直線コネクタ 38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2"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3" name="直線コネクタ 382"/>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147260</xdr:rowOff>
    </xdr:from>
    <xdr:to>
      <xdr:col>24</xdr:col>
      <xdr:colOff>558800</xdr:colOff>
      <xdr:row>38</xdr:row>
      <xdr:rowOff>159657</xdr:rowOff>
    </xdr:to>
    <xdr:cxnSp macro="">
      <xdr:nvCxnSpPr>
        <xdr:cNvPr id="384" name="直線コネクタ 383"/>
        <xdr:cNvCxnSpPr/>
      </xdr:nvCxnSpPr>
      <xdr:spPr>
        <a:xfrm flipV="1">
          <a:off x="16179800" y="6490910"/>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164089</xdr:rowOff>
    </xdr:from>
    <xdr:ext cx="762000" cy="259045"/>
    <xdr:sp macro="" textlink="">
      <xdr:nvSpPr>
        <xdr:cNvPr id="385" name="公債費負担の状況平均値テキスト"/>
        <xdr:cNvSpPr txBox="1"/>
      </xdr:nvSpPr>
      <xdr:spPr>
        <a:xfrm>
          <a:off x="17106900" y="719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6" name="フローチャート : 判断 385"/>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159657</xdr:rowOff>
    </xdr:from>
    <xdr:to>
      <xdr:col>23</xdr:col>
      <xdr:colOff>406400</xdr:colOff>
      <xdr:row>40</xdr:row>
      <xdr:rowOff>605</xdr:rowOff>
    </xdr:to>
    <xdr:cxnSp macro="">
      <xdr:nvCxnSpPr>
        <xdr:cNvPr id="387" name="直線コネクタ 386"/>
        <xdr:cNvCxnSpPr/>
      </xdr:nvCxnSpPr>
      <xdr:spPr>
        <a:xfrm flipV="1">
          <a:off x="15290800" y="66747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8" name="フローチャート : 判断 387"/>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89" name="テキスト ボックス 388"/>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605</xdr:rowOff>
    </xdr:from>
    <xdr:to>
      <xdr:col>22</xdr:col>
      <xdr:colOff>203200</xdr:colOff>
      <xdr:row>41</xdr:row>
      <xdr:rowOff>35983</xdr:rowOff>
    </xdr:to>
    <xdr:cxnSp macro="">
      <xdr:nvCxnSpPr>
        <xdr:cNvPr id="390" name="直線コネクタ 389"/>
        <xdr:cNvCxnSpPr/>
      </xdr:nvCxnSpPr>
      <xdr:spPr>
        <a:xfrm flipV="1">
          <a:off x="14401800" y="685860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1" name="フローチャート : 判断 390"/>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2" name="テキスト ボックス 391"/>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43</xdr:row>
      <xdr:rowOff>106741</xdr:rowOff>
    </xdr:to>
    <xdr:cxnSp macro="">
      <xdr:nvCxnSpPr>
        <xdr:cNvPr id="393" name="直線コネクタ 392"/>
        <xdr:cNvCxnSpPr/>
      </xdr:nvCxnSpPr>
      <xdr:spPr>
        <a:xfrm flipV="1">
          <a:off x="13512800" y="7065433"/>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4" name="フローチャート : 判断 393"/>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395" name="テキスト ボックス 394"/>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6" name="フローチャート : 判断 395"/>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7" name="テキスト ボックス 396"/>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96460</xdr:rowOff>
    </xdr:from>
    <xdr:to>
      <xdr:col>24</xdr:col>
      <xdr:colOff>609600</xdr:colOff>
      <xdr:row>38</xdr:row>
      <xdr:rowOff>26609</xdr:rowOff>
    </xdr:to>
    <xdr:sp macro="" textlink="">
      <xdr:nvSpPr>
        <xdr:cNvPr id="403" name="円/楕円 402"/>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112987</xdr:rowOff>
    </xdr:from>
    <xdr:ext cx="762000" cy="259045"/>
    <xdr:sp macro="" textlink="">
      <xdr:nvSpPr>
        <xdr:cNvPr id="404"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108857</xdr:rowOff>
    </xdr:from>
    <xdr:to>
      <xdr:col>23</xdr:col>
      <xdr:colOff>457200</xdr:colOff>
      <xdr:row>39</xdr:row>
      <xdr:rowOff>39007</xdr:rowOff>
    </xdr:to>
    <xdr:sp macro="" textlink="">
      <xdr:nvSpPr>
        <xdr:cNvPr id="405" name="円/楕円 404"/>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49184</xdr:rowOff>
    </xdr:from>
    <xdr:ext cx="736600" cy="259045"/>
    <xdr:sp macro="" textlink="">
      <xdr:nvSpPr>
        <xdr:cNvPr id="406" name="テキスト ボックス 405"/>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121255</xdr:rowOff>
    </xdr:from>
    <xdr:to>
      <xdr:col>22</xdr:col>
      <xdr:colOff>254000</xdr:colOff>
      <xdr:row>40</xdr:row>
      <xdr:rowOff>51405</xdr:rowOff>
    </xdr:to>
    <xdr:sp macro="" textlink="">
      <xdr:nvSpPr>
        <xdr:cNvPr id="407" name="円/楕円 406"/>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61582</xdr:rowOff>
    </xdr:from>
    <xdr:ext cx="762000" cy="259045"/>
    <xdr:sp macro="" textlink="">
      <xdr:nvSpPr>
        <xdr:cNvPr id="408" name="テキスト ボックス 407"/>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9" name="円/楕円 408"/>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0" name="テキスト ボックス 40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55941</xdr:rowOff>
    </xdr:from>
    <xdr:to>
      <xdr:col>19</xdr:col>
      <xdr:colOff>533400</xdr:colOff>
      <xdr:row>43</xdr:row>
      <xdr:rowOff>157541</xdr:rowOff>
    </xdr:to>
    <xdr:sp macro="" textlink="">
      <xdr:nvSpPr>
        <xdr:cNvPr id="411" name="円/楕円 410"/>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167718</xdr:rowOff>
    </xdr:from>
    <xdr:ext cx="762000" cy="259045"/>
    <xdr:sp macro="" textlink="">
      <xdr:nvSpPr>
        <xdr:cNvPr id="412" name="テキスト ボックス 411"/>
        <xdr:cNvSpPr txBox="1"/>
      </xdr:nvSpPr>
      <xdr:spPr>
        <a:xfrm>
          <a:off x="13131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年度も財政調整基金等、充当可能基金への積立を行ったほか、償還済起債の増加に伴い数値は健全である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注意していきたい。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3" name="直線コネクタ 442"/>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4"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5" name="直線コネクタ 444"/>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6"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7" name="直線コネクタ 446"/>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8"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9" name="フローチャート : 判断 448"/>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2" name="フローチャート : 判断 451"/>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3" name="テキスト ボックス 452"/>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54" name="フローチャート : 判断 453"/>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5" name="テキスト ボックス 454"/>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6" name="フローチャート : 判断 455"/>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57" name="テキスト ボックス 456"/>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43906</xdr:rowOff>
    </xdr:from>
    <xdr:to>
      <xdr:col>19</xdr:col>
      <xdr:colOff>533400</xdr:colOff>
      <xdr:row>13</xdr:row>
      <xdr:rowOff>145506</xdr:rowOff>
    </xdr:to>
    <xdr:sp macro="" textlink="">
      <xdr:nvSpPr>
        <xdr:cNvPr id="463" name="円/楕円 462"/>
        <xdr:cNvSpPr/>
      </xdr:nvSpPr>
      <xdr:spPr>
        <a:xfrm>
          <a:off x="13462000" y="2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155683</xdr:rowOff>
    </xdr:from>
    <xdr:ext cx="762000" cy="259045"/>
    <xdr:sp macro="" textlink="">
      <xdr:nvSpPr>
        <xdr:cNvPr id="464" name="テキスト ボックス 463"/>
        <xdr:cNvSpPr txBox="1"/>
      </xdr:nvSpPr>
      <xdr:spPr>
        <a:xfrm>
          <a:off x="13131800" y="204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6,324
6,307
118.22
4,823,076
4,645,366
129,742
2,486,626
3,557,065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人件費に係る経常収支比率は、類似団体平均値や福島県平均値を大きく下回っている状況である。今後も適正な職員数管理により、人件費の抑制に努める。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36</xdr:row>
      <xdr:rowOff>121557</xdr:rowOff>
    </xdr:to>
    <xdr:cxnSp macro="">
      <xdr:nvCxnSpPr>
        <xdr:cNvPr id="67" name="直線コネクタ 66"/>
        <xdr:cNvCxnSpPr/>
      </xdr:nvCxnSpPr>
      <xdr:spPr>
        <a:xfrm flipV="1">
          <a:off x="3987800" y="6021614"/>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148772</xdr:rowOff>
    </xdr:from>
    <xdr:to>
      <xdr:col>5</xdr:col>
      <xdr:colOff>549275</xdr:colOff>
      <xdr:row>36</xdr:row>
      <xdr:rowOff>121557</xdr:rowOff>
    </xdr:to>
    <xdr:cxnSp macro="">
      <xdr:nvCxnSpPr>
        <xdr:cNvPr id="70" name="直線コネクタ 69"/>
        <xdr:cNvCxnSpPr/>
      </xdr:nvCxnSpPr>
      <xdr:spPr>
        <a:xfrm>
          <a:off x="3098800" y="5978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148772</xdr:rowOff>
    </xdr:from>
    <xdr:to>
      <xdr:col>4</xdr:col>
      <xdr:colOff>346075</xdr:colOff>
      <xdr:row>35</xdr:row>
      <xdr:rowOff>107950</xdr:rowOff>
    </xdr:to>
    <xdr:cxnSp macro="">
      <xdr:nvCxnSpPr>
        <xdr:cNvPr id="73" name="直線コネクタ 72"/>
        <xdr:cNvCxnSpPr/>
      </xdr:nvCxnSpPr>
      <xdr:spPr>
        <a:xfrm flipV="1">
          <a:off x="2209800" y="597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154214</xdr:rowOff>
    </xdr:to>
    <xdr:cxnSp macro="">
      <xdr:nvCxnSpPr>
        <xdr:cNvPr id="76" name="直線コネクタ 75"/>
        <xdr:cNvCxnSpPr/>
      </xdr:nvCxnSpPr>
      <xdr:spPr>
        <a:xfrm flipV="1">
          <a:off x="1320800" y="61087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6" name="円/楕円 85"/>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7"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70757</xdr:rowOff>
    </xdr:from>
    <xdr:to>
      <xdr:col>5</xdr:col>
      <xdr:colOff>600075</xdr:colOff>
      <xdr:row>37</xdr:row>
      <xdr:rowOff>907</xdr:rowOff>
    </xdr:to>
    <xdr:sp macro="" textlink="">
      <xdr:nvSpPr>
        <xdr:cNvPr id="88" name="円/楕円 87"/>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11084</xdr:rowOff>
    </xdr:from>
    <xdr:ext cx="736600" cy="259045"/>
    <xdr:sp macro="" textlink="">
      <xdr:nvSpPr>
        <xdr:cNvPr id="89" name="テキスト ボックス 88"/>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97972</xdr:rowOff>
    </xdr:from>
    <xdr:to>
      <xdr:col>4</xdr:col>
      <xdr:colOff>396875</xdr:colOff>
      <xdr:row>35</xdr:row>
      <xdr:rowOff>28122</xdr:rowOff>
    </xdr:to>
    <xdr:sp macro="" textlink="">
      <xdr:nvSpPr>
        <xdr:cNvPr id="90" name="円/楕円 89"/>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38299</xdr:rowOff>
    </xdr:from>
    <xdr:ext cx="762000" cy="259045"/>
    <xdr:sp macro="" textlink="">
      <xdr:nvSpPr>
        <xdr:cNvPr id="91" name="テキスト ボックス 90"/>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2" name="円/楕円 91"/>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3" name="テキスト ボックス 92"/>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94" name="円/楕円 93"/>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43741</xdr:rowOff>
    </xdr:from>
    <xdr:ext cx="762000" cy="259045"/>
    <xdr:sp macro="" textlink="">
      <xdr:nvSpPr>
        <xdr:cNvPr id="95" name="テキスト ボックス 94"/>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物件費に係る経常収支費率は類似団体平均値や福島県平均値を大きく上回っている状況である。</a:t>
          </a:r>
          <a:r>
            <a:rPr lang="ja-JP" altLang="ja-JP" sz="1100">
              <a:solidFill>
                <a:schemeClr val="dk1"/>
              </a:solidFill>
              <a:effectLst/>
              <a:latin typeface="+mn-lt"/>
              <a:ea typeface="+mn-ea"/>
              <a:cs typeface="+mn-cs"/>
            </a:rPr>
            <a:t>職員不補充による事務的負担を嘱託職員でまかなっているため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賃金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増加が考えられる。</a:t>
          </a:r>
          <a:r>
            <a:rPr lang="ja-JP" altLang="en-US" sz="1100">
              <a:solidFill>
                <a:schemeClr val="dk1"/>
              </a:solidFill>
              <a:effectLst/>
              <a:latin typeface="+mn-lt"/>
              <a:ea typeface="+mn-ea"/>
              <a:cs typeface="+mn-cs"/>
            </a:rPr>
            <a:t>光熱費等の</a:t>
          </a:r>
          <a:r>
            <a:rPr lang="ja-JP" altLang="ja-JP" sz="1100">
              <a:solidFill>
                <a:schemeClr val="dk1"/>
              </a:solidFill>
              <a:effectLst/>
              <a:latin typeface="+mn-lt"/>
              <a:ea typeface="+mn-ea"/>
              <a:cs typeface="+mn-cs"/>
            </a:rPr>
            <a:t>経費</a:t>
          </a:r>
          <a:r>
            <a:rPr lang="ja-JP" altLang="en-US" sz="1100">
              <a:solidFill>
                <a:schemeClr val="dk1"/>
              </a:solidFill>
              <a:effectLst/>
              <a:latin typeface="+mn-lt"/>
              <a:ea typeface="+mn-ea"/>
              <a:cs typeface="+mn-cs"/>
            </a:rPr>
            <a:t>節減、委託料等の</a:t>
          </a:r>
          <a:r>
            <a:rPr lang="ja-JP" altLang="ja-JP" sz="1100" b="0" i="0" baseline="0">
              <a:solidFill>
                <a:schemeClr val="dk1"/>
              </a:solidFill>
              <a:effectLst/>
              <a:latin typeface="+mn-lt"/>
              <a:ea typeface="+mn-ea"/>
              <a:cs typeface="+mn-cs"/>
            </a:rPr>
            <a:t>単価見直し</a:t>
          </a:r>
          <a:r>
            <a:rPr lang="ja-JP" altLang="en-US" sz="1100" b="0" i="0" baseline="0">
              <a:solidFill>
                <a:schemeClr val="dk1"/>
              </a:solidFill>
              <a:effectLst/>
              <a:latin typeface="+mn-lt"/>
              <a:ea typeface="+mn-ea"/>
              <a:cs typeface="+mn-cs"/>
            </a:rPr>
            <a:t>を行い、抑制を図る。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83457</xdr:rowOff>
    </xdr:from>
    <xdr:to>
      <xdr:col>24</xdr:col>
      <xdr:colOff>31750</xdr:colOff>
      <xdr:row>18</xdr:row>
      <xdr:rowOff>127000</xdr:rowOff>
    </xdr:to>
    <xdr:cxnSp macro="">
      <xdr:nvCxnSpPr>
        <xdr:cNvPr id="130" name="直線コネクタ 129"/>
        <xdr:cNvCxnSpPr/>
      </xdr:nvCxnSpPr>
      <xdr:spPr>
        <a:xfrm>
          <a:off x="15671800" y="3169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140607</xdr:rowOff>
    </xdr:from>
    <xdr:to>
      <xdr:col>22</xdr:col>
      <xdr:colOff>565150</xdr:colOff>
      <xdr:row>18</xdr:row>
      <xdr:rowOff>83457</xdr:rowOff>
    </xdr:to>
    <xdr:cxnSp macro="">
      <xdr:nvCxnSpPr>
        <xdr:cNvPr id="133" name="直線コネクタ 132"/>
        <xdr:cNvCxnSpPr/>
      </xdr:nvCxnSpPr>
      <xdr:spPr>
        <a:xfrm>
          <a:off x="14782800" y="27123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5" name="テキスト ボックス 134"/>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15</xdr:row>
      <xdr:rowOff>162379</xdr:rowOff>
    </xdr:to>
    <xdr:cxnSp macro="">
      <xdr:nvCxnSpPr>
        <xdr:cNvPr id="136" name="直線コネクタ 135"/>
        <xdr:cNvCxnSpPr/>
      </xdr:nvCxnSpPr>
      <xdr:spPr>
        <a:xfrm flipV="1">
          <a:off x="13893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154214</xdr:rowOff>
    </xdr:to>
    <xdr:cxnSp macro="">
      <xdr:nvCxnSpPr>
        <xdr:cNvPr id="139" name="直線コネクタ 138"/>
        <xdr:cNvCxnSpPr/>
      </xdr:nvCxnSpPr>
      <xdr:spPr>
        <a:xfrm flipV="1">
          <a:off x="13004800" y="27341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1" name="テキスト ボックス 140"/>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9" name="円/楕円 148"/>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50"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51" name="円/楕円 150"/>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52" name="テキスト ボックス 151"/>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3" name="円/楕円 152"/>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4" name="テキスト ボックス 153"/>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5" name="円/楕円 154"/>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6" name="テキスト ボックス 155"/>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7" name="円/楕円 156"/>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8" name="テキスト ボックス 157"/>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扶助費に係る経常収支比率は、類似団体平均値や福島県平均値を下回っている状況である。赤ちゃん誕生祝金や結婚祝い金等の各種扶助費に係る事業は前年と同様</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過疎対策事業債の充当事業となるため、一般財源に係る負担はほとんどない状況である。今後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高齢者割合が増加し、扶助費に係る経費で最も占める医療費の負担増が考えらえるため、健康増進事業に取り組み、経常経費の抑制に努める。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155575</xdr:rowOff>
    </xdr:from>
    <xdr:to>
      <xdr:col>7</xdr:col>
      <xdr:colOff>15875</xdr:colOff>
      <xdr:row>56</xdr:row>
      <xdr:rowOff>127000</xdr:rowOff>
    </xdr:to>
    <xdr:cxnSp macro="">
      <xdr:nvCxnSpPr>
        <xdr:cNvPr id="195" name="直線コネクタ 194"/>
        <xdr:cNvCxnSpPr/>
      </xdr:nvCxnSpPr>
      <xdr:spPr>
        <a:xfrm flipV="1">
          <a:off x="3987800" y="95853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56</xdr:row>
      <xdr:rowOff>127000</xdr:rowOff>
    </xdr:to>
    <xdr:cxnSp macro="">
      <xdr:nvCxnSpPr>
        <xdr:cNvPr id="198" name="直線コネクタ 197"/>
        <xdr:cNvCxnSpPr/>
      </xdr:nvCxnSpPr>
      <xdr:spPr>
        <a:xfrm>
          <a:off x="3098800" y="9442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200" name="テキスト ボックス 199"/>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41275</xdr:rowOff>
    </xdr:to>
    <xdr:cxnSp macro="">
      <xdr:nvCxnSpPr>
        <xdr:cNvPr id="201" name="直線コネクタ 200"/>
        <xdr:cNvCxnSpPr/>
      </xdr:nvCxnSpPr>
      <xdr:spPr>
        <a:xfrm flipV="1">
          <a:off x="2209800" y="9442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3" name="テキスト ボックス 202"/>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41275</xdr:rowOff>
    </xdr:from>
    <xdr:to>
      <xdr:col>3</xdr:col>
      <xdr:colOff>142875</xdr:colOff>
      <xdr:row>55</xdr:row>
      <xdr:rowOff>155575</xdr:rowOff>
    </xdr:to>
    <xdr:cxnSp macro="">
      <xdr:nvCxnSpPr>
        <xdr:cNvPr id="204" name="直線コネクタ 203"/>
        <xdr:cNvCxnSpPr/>
      </xdr:nvCxnSpPr>
      <xdr:spPr>
        <a:xfrm flipV="1">
          <a:off x="1320800" y="94710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6" name="テキスト ボックス 20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104775</xdr:rowOff>
    </xdr:from>
    <xdr:to>
      <xdr:col>7</xdr:col>
      <xdr:colOff>66675</xdr:colOff>
      <xdr:row>56</xdr:row>
      <xdr:rowOff>34925</xdr:rowOff>
    </xdr:to>
    <xdr:sp macro="" textlink="">
      <xdr:nvSpPr>
        <xdr:cNvPr id="214" name="円/楕円 213"/>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121302</xdr:rowOff>
    </xdr:from>
    <xdr:ext cx="762000" cy="259045"/>
    <xdr:sp macro="" textlink="">
      <xdr:nvSpPr>
        <xdr:cNvPr id="215" name="扶助費該当値テキスト"/>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6" name="円/楕円 21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7" name="テキスト ボックス 21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8" name="円/楕円 217"/>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9" name="テキスト ボックス 218"/>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161925</xdr:rowOff>
    </xdr:from>
    <xdr:to>
      <xdr:col>3</xdr:col>
      <xdr:colOff>193675</xdr:colOff>
      <xdr:row>55</xdr:row>
      <xdr:rowOff>92075</xdr:rowOff>
    </xdr:to>
    <xdr:sp macro="" textlink="">
      <xdr:nvSpPr>
        <xdr:cNvPr id="220" name="円/楕円 21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102252</xdr:rowOff>
    </xdr:from>
    <xdr:ext cx="762000" cy="259045"/>
    <xdr:sp macro="" textlink="">
      <xdr:nvSpPr>
        <xdr:cNvPr id="221" name="テキスト ボックス 22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104775</xdr:rowOff>
    </xdr:from>
    <xdr:to>
      <xdr:col>1</xdr:col>
      <xdr:colOff>676275</xdr:colOff>
      <xdr:row>56</xdr:row>
      <xdr:rowOff>34925</xdr:rowOff>
    </xdr:to>
    <xdr:sp macro="" textlink="">
      <xdr:nvSpPr>
        <xdr:cNvPr id="222" name="円/楕円 221"/>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19702</xdr:rowOff>
    </xdr:from>
    <xdr:ext cx="762000" cy="259045"/>
    <xdr:sp macro="" textlink="">
      <xdr:nvSpPr>
        <xdr:cNvPr id="223" name="テキスト ボックス 222"/>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その他に係る経常収支比率ついては、類似団体平均値や福島県平均値を下回っている状況である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その他の主な内容は、</a:t>
          </a:r>
          <a:r>
            <a:rPr lang="ja-JP" altLang="en-US" sz="1100" b="0" i="0" baseline="0">
              <a:solidFill>
                <a:schemeClr val="dk1"/>
              </a:solidFill>
              <a:effectLst/>
              <a:latin typeface="+mn-lt"/>
              <a:ea typeface="+mn-ea"/>
              <a:cs typeface="+mn-cs"/>
            </a:rPr>
            <a:t>特別会計への</a:t>
          </a:r>
          <a:r>
            <a:rPr lang="ja-JP" altLang="ja-JP" sz="1100" b="0" i="0" baseline="0">
              <a:solidFill>
                <a:schemeClr val="dk1"/>
              </a:solidFill>
              <a:effectLst/>
              <a:latin typeface="+mn-lt"/>
              <a:ea typeface="+mn-ea"/>
              <a:cs typeface="+mn-cs"/>
            </a:rPr>
            <a:t>繰出金である。、</a:t>
          </a:r>
          <a:r>
            <a:rPr lang="ja-JP" altLang="en-US" sz="1100" b="0" i="0" baseline="0">
              <a:solidFill>
                <a:schemeClr val="dk1"/>
              </a:solidFill>
              <a:effectLst/>
              <a:latin typeface="+mn-lt"/>
              <a:ea typeface="+mn-ea"/>
              <a:cs typeface="+mn-cs"/>
            </a:rPr>
            <a:t>独立採算で行うのが原則ではあるが、現状では料金を上げることは困難であり、</a:t>
          </a:r>
          <a:r>
            <a:rPr lang="ja-JP" altLang="ja-JP" sz="1100" b="0" i="0" baseline="0">
              <a:solidFill>
                <a:schemeClr val="dk1"/>
              </a:solidFill>
              <a:effectLst/>
              <a:latin typeface="+mn-lt"/>
              <a:ea typeface="+mn-ea"/>
              <a:cs typeface="+mn-cs"/>
            </a:rPr>
            <a:t>水道事業特別会計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施設更新費及び維持管理費が、増加傾向にあるため、普通会計を圧迫しない効率的な更新計画が必要となる。国民健康保険特別会計、後期高齢者医療保険特別会計及び介護保険特別会計は、医療費が増加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ため、普通会計と同様に健康増進事業を</a:t>
          </a:r>
          <a:r>
            <a:rPr lang="ja-JP" altLang="en-US" sz="1100" b="0" i="0" baseline="0">
              <a:solidFill>
                <a:schemeClr val="dk1"/>
              </a:solidFill>
              <a:effectLst/>
              <a:latin typeface="+mn-lt"/>
              <a:ea typeface="+mn-ea"/>
              <a:cs typeface="+mn-cs"/>
            </a:rPr>
            <a:t>実施するなどで</a:t>
          </a:r>
          <a:r>
            <a:rPr lang="ja-JP" altLang="ja-JP" sz="1100" b="0" i="0" baseline="0">
              <a:solidFill>
                <a:schemeClr val="dk1"/>
              </a:solidFill>
              <a:effectLst/>
              <a:latin typeface="+mn-lt"/>
              <a:ea typeface="+mn-ea"/>
              <a:cs typeface="+mn-cs"/>
            </a:rPr>
            <a:t>、医療費の逓減に努める。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33274</xdr:rowOff>
    </xdr:from>
    <xdr:to>
      <xdr:col>24</xdr:col>
      <xdr:colOff>31750</xdr:colOff>
      <xdr:row>57</xdr:row>
      <xdr:rowOff>60706</xdr:rowOff>
    </xdr:to>
    <xdr:cxnSp macro="">
      <xdr:nvCxnSpPr>
        <xdr:cNvPr id="254" name="直線コネクタ 253"/>
        <xdr:cNvCxnSpPr/>
      </xdr:nvCxnSpPr>
      <xdr:spPr>
        <a:xfrm>
          <a:off x="15671800" y="9805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5"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57</xdr:row>
      <xdr:rowOff>33274</xdr:rowOff>
    </xdr:to>
    <xdr:cxnSp macro="">
      <xdr:nvCxnSpPr>
        <xdr:cNvPr id="257" name="直線コネクタ 256"/>
        <xdr:cNvCxnSpPr/>
      </xdr:nvCxnSpPr>
      <xdr:spPr>
        <a:xfrm>
          <a:off x="14782800" y="96504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76708</xdr:rowOff>
    </xdr:to>
    <xdr:cxnSp macro="">
      <xdr:nvCxnSpPr>
        <xdr:cNvPr id="260" name="直線コネクタ 259"/>
        <xdr:cNvCxnSpPr/>
      </xdr:nvCxnSpPr>
      <xdr:spPr>
        <a:xfrm flipV="1">
          <a:off x="13893800" y="9650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57</xdr:row>
      <xdr:rowOff>97282</xdr:rowOff>
    </xdr:to>
    <xdr:cxnSp macro="">
      <xdr:nvCxnSpPr>
        <xdr:cNvPr id="263" name="直線コネクタ 262"/>
        <xdr:cNvCxnSpPr/>
      </xdr:nvCxnSpPr>
      <xdr:spPr>
        <a:xfrm flipV="1">
          <a:off x="13004800" y="9677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73" name="円/楕円 272"/>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26433</xdr:rowOff>
    </xdr:from>
    <xdr:ext cx="762000" cy="259045"/>
    <xdr:sp macro="" textlink="">
      <xdr:nvSpPr>
        <xdr:cNvPr id="274" name="その他該当値テキスト"/>
        <xdr:cNvSpPr txBox="1"/>
      </xdr:nvSpPr>
      <xdr:spPr>
        <a:xfrm>
          <a:off x="16598900" y="962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75" name="円/楕円 274"/>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76" name="テキスト ボックス 275"/>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77" name="円/楕円 276"/>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78" name="テキスト ボックス 277"/>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79" name="円/楕円 278"/>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137685</xdr:rowOff>
    </xdr:from>
    <xdr:ext cx="762000" cy="259045"/>
    <xdr:sp macro="" textlink="">
      <xdr:nvSpPr>
        <xdr:cNvPr id="280" name="テキスト ボックス 279"/>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46482</xdr:rowOff>
    </xdr:from>
    <xdr:to>
      <xdr:col>19</xdr:col>
      <xdr:colOff>6350</xdr:colOff>
      <xdr:row>57</xdr:row>
      <xdr:rowOff>148082</xdr:rowOff>
    </xdr:to>
    <xdr:sp macro="" textlink="">
      <xdr:nvSpPr>
        <xdr:cNvPr id="281" name="円/楕円 280"/>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158259</xdr:rowOff>
    </xdr:from>
    <xdr:ext cx="762000" cy="259045"/>
    <xdr:sp macro="" textlink="">
      <xdr:nvSpPr>
        <xdr:cNvPr id="282" name="テキスト ボックス 281"/>
        <xdr:cNvSpPr txBox="1"/>
      </xdr:nvSpPr>
      <xdr:spPr>
        <a:xfrm>
          <a:off x="12623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補助費等に係る経常収支比率は類似団体平均値</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福島県平均値を下回る。</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ポイントの減である。</a:t>
          </a:r>
          <a:r>
            <a:rPr lang="ja-JP" altLang="ja-JP" sz="1100" b="0" i="0" baseline="0">
              <a:solidFill>
                <a:schemeClr val="dk1"/>
              </a:solidFill>
              <a:effectLst/>
              <a:latin typeface="+mn-lt"/>
              <a:ea typeface="+mn-ea"/>
              <a:cs typeface="+mn-cs"/>
            </a:rPr>
            <a:t>各種団体等に対する補助金</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、事業内容等を精査し、適正額などを含め</a:t>
          </a:r>
          <a:r>
            <a:rPr lang="ja-JP" altLang="en-US" sz="1100" b="0" i="0" baseline="0">
              <a:solidFill>
                <a:schemeClr val="dk1"/>
              </a:solidFill>
              <a:effectLst/>
              <a:latin typeface="+mn-lt"/>
              <a:ea typeface="+mn-ea"/>
              <a:cs typeface="+mn-cs"/>
            </a:rPr>
            <a:t>、引き続き抑制に努め、補助費等数値に悪化に注意する。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127000</xdr:rowOff>
    </xdr:to>
    <xdr:cxnSp macro="">
      <xdr:nvCxnSpPr>
        <xdr:cNvPr id="312" name="直線コネクタ 311"/>
        <xdr:cNvCxnSpPr/>
      </xdr:nvCxnSpPr>
      <xdr:spPr>
        <a:xfrm flipV="1">
          <a:off x="15671800" y="62260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127000</xdr:rowOff>
    </xdr:to>
    <xdr:cxnSp macro="">
      <xdr:nvCxnSpPr>
        <xdr:cNvPr id="315" name="直線コネクタ 314"/>
        <xdr:cNvCxnSpPr/>
      </xdr:nvCxnSpPr>
      <xdr:spPr>
        <a:xfrm>
          <a:off x="14782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76708</xdr:rowOff>
    </xdr:to>
    <xdr:cxnSp macro="">
      <xdr:nvCxnSpPr>
        <xdr:cNvPr id="318" name="直線コネクタ 317"/>
        <xdr:cNvCxnSpPr/>
      </xdr:nvCxnSpPr>
      <xdr:spPr>
        <a:xfrm flipV="1">
          <a:off x="13893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104140</xdr:rowOff>
    </xdr:to>
    <xdr:cxnSp macro="">
      <xdr:nvCxnSpPr>
        <xdr:cNvPr id="321" name="直線コネクタ 320"/>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3" name="テキスト ボックス 32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5" name="テキスト ボックス 32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31" name="円/楕円 330"/>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32"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3" name="円/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5" name="円/楕円 334"/>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6" name="テキスト ボックス 335"/>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7" name="円/楕円 336"/>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8" name="テキスト ボックス 337"/>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9" name="円/楕円 33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40" name="テキスト ボックス 339"/>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公債費に係る経常収支比率は、類似団体平均値や福島県平均値を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回っている状況である。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年度は前年度</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。今後は統合小学校建築に伴う借入額が増加するため、</a:t>
          </a:r>
          <a:r>
            <a:rPr lang="ja-JP" altLang="ja-JP" sz="1100" b="0" i="0" baseline="0">
              <a:solidFill>
                <a:schemeClr val="dk1"/>
              </a:solidFill>
              <a:effectLst/>
              <a:latin typeface="+mn-lt"/>
              <a:ea typeface="+mn-ea"/>
              <a:cs typeface="+mn-cs"/>
            </a:rPr>
            <a:t>適正な借入計画</a:t>
          </a:r>
          <a:r>
            <a:rPr lang="ja-JP" altLang="en-US" sz="1100" b="0" i="0" baseline="0">
              <a:solidFill>
                <a:schemeClr val="dk1"/>
              </a:solidFill>
              <a:effectLst/>
              <a:latin typeface="+mn-lt"/>
              <a:ea typeface="+mn-ea"/>
              <a:cs typeface="+mn-cs"/>
            </a:rPr>
            <a:t>、繰上償還など</a:t>
          </a:r>
          <a:r>
            <a:rPr lang="ja-JP" altLang="ja-JP" sz="1100" b="0" i="0" baseline="0">
              <a:solidFill>
                <a:schemeClr val="dk1"/>
              </a:solidFill>
              <a:effectLst/>
              <a:latin typeface="+mn-lt"/>
              <a:ea typeface="+mn-ea"/>
              <a:cs typeface="+mn-cs"/>
            </a:rPr>
            <a:t>公債費の逓減に努める</a:t>
          </a:r>
          <a:r>
            <a:rPr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78</xdr:row>
      <xdr:rowOff>73661</xdr:rowOff>
    </xdr:to>
    <xdr:cxnSp macro="">
      <xdr:nvCxnSpPr>
        <xdr:cNvPr id="373" name="直線コネクタ 372"/>
        <xdr:cNvCxnSpPr/>
      </xdr:nvCxnSpPr>
      <xdr:spPr>
        <a:xfrm flipV="1">
          <a:off x="3987800" y="13149580"/>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78</xdr:row>
      <xdr:rowOff>73661</xdr:rowOff>
    </xdr:to>
    <xdr:cxnSp macro="">
      <xdr:nvCxnSpPr>
        <xdr:cNvPr id="376" name="直線コネクタ 375"/>
        <xdr:cNvCxnSpPr/>
      </xdr:nvCxnSpPr>
      <xdr:spPr>
        <a:xfrm>
          <a:off x="3098800" y="132105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78</xdr:row>
      <xdr:rowOff>81280</xdr:rowOff>
    </xdr:to>
    <xdr:cxnSp macro="">
      <xdr:nvCxnSpPr>
        <xdr:cNvPr id="379" name="直線コネクタ 378"/>
        <xdr:cNvCxnSpPr/>
      </xdr:nvCxnSpPr>
      <xdr:spPr>
        <a:xfrm flipV="1">
          <a:off x="2209800" y="132105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80</xdr:row>
      <xdr:rowOff>5080</xdr:rowOff>
    </xdr:to>
    <xdr:cxnSp macro="">
      <xdr:nvCxnSpPr>
        <xdr:cNvPr id="382" name="直線コネクタ 381"/>
        <xdr:cNvCxnSpPr/>
      </xdr:nvCxnSpPr>
      <xdr:spPr>
        <a:xfrm flipV="1">
          <a:off x="1320800" y="134543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86" name="テキスト ボックス 385"/>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92" name="円/楕円 391"/>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93"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4" name="円/楕円 393"/>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5" name="テキスト ボックス 394"/>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96" name="円/楕円 39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97" name="テキスト ボックス 39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8" name="円/楕円 397"/>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99" name="テキスト ボックス 398"/>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125730</xdr:rowOff>
    </xdr:from>
    <xdr:to>
      <xdr:col>1</xdr:col>
      <xdr:colOff>676275</xdr:colOff>
      <xdr:row>80</xdr:row>
      <xdr:rowOff>55880</xdr:rowOff>
    </xdr:to>
    <xdr:sp macro="" textlink="">
      <xdr:nvSpPr>
        <xdr:cNvPr id="400" name="円/楕円 399"/>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40657</xdr:rowOff>
    </xdr:from>
    <xdr:ext cx="762000" cy="259045"/>
    <xdr:sp macro="" textlink="">
      <xdr:nvSpPr>
        <xdr:cNvPr id="401" name="テキスト ボックス 400"/>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公債費以外に係る経常収支比率は類似団体平均値や福島県平均値を</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下回っている状況である。平成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している。今後は減価償却期間を超えた公有施設の維持経費等が増加することが、見込まれるため、法定耐用年数の過ぎた建物等は</a:t>
          </a:r>
          <a:r>
            <a:rPr lang="ja-JP" altLang="en-US" sz="1100" b="0" i="0" baseline="0">
              <a:solidFill>
                <a:schemeClr val="dk1"/>
              </a:solidFill>
              <a:effectLst/>
              <a:latin typeface="+mn-lt"/>
              <a:ea typeface="+mn-ea"/>
              <a:cs typeface="+mn-cs"/>
            </a:rPr>
            <a:t>維持</a:t>
          </a:r>
          <a:r>
            <a:rPr lang="ja-JP" altLang="ja-JP" sz="1100" b="0" i="0" baseline="0">
              <a:solidFill>
                <a:schemeClr val="dk1"/>
              </a:solidFill>
              <a:effectLst/>
              <a:latin typeface="+mn-lt"/>
              <a:ea typeface="+mn-ea"/>
              <a:cs typeface="+mn-cs"/>
            </a:rPr>
            <a:t>改修をしていく必要性が出てくる。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また、適正な職員数管理に基づき、事務負担と行政サービスの相互のバランスを考え、経費の削減に努める。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77</xdr:row>
      <xdr:rowOff>60706</xdr:rowOff>
    </xdr:to>
    <xdr:cxnSp macro="">
      <xdr:nvCxnSpPr>
        <xdr:cNvPr id="432" name="直線コネクタ 431"/>
        <xdr:cNvCxnSpPr/>
      </xdr:nvCxnSpPr>
      <xdr:spPr>
        <a:xfrm flipV="1">
          <a:off x="15671800" y="130840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77</xdr:row>
      <xdr:rowOff>60706</xdr:rowOff>
    </xdr:to>
    <xdr:cxnSp macro="">
      <xdr:nvCxnSpPr>
        <xdr:cNvPr id="435" name="直線コネクタ 434"/>
        <xdr:cNvCxnSpPr/>
      </xdr:nvCxnSpPr>
      <xdr:spPr>
        <a:xfrm>
          <a:off x="14782800" y="12745720"/>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159004</xdr:rowOff>
    </xdr:to>
    <xdr:cxnSp macro="">
      <xdr:nvCxnSpPr>
        <xdr:cNvPr id="438" name="直線コネクタ 437"/>
        <xdr:cNvCxnSpPr/>
      </xdr:nvCxnSpPr>
      <xdr:spPr>
        <a:xfrm flipV="1">
          <a:off x="13893800" y="127457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76</xdr:row>
      <xdr:rowOff>117856</xdr:rowOff>
    </xdr:to>
    <xdr:cxnSp macro="">
      <xdr:nvCxnSpPr>
        <xdr:cNvPr id="441" name="直線コネクタ 440"/>
        <xdr:cNvCxnSpPr/>
      </xdr:nvCxnSpPr>
      <xdr:spPr>
        <a:xfrm flipV="1">
          <a:off x="13004800" y="1284630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5" name="テキスト ボックス 44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51" name="円/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2"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xdr:rowOff>
    </xdr:from>
    <xdr:to>
      <xdr:col>22</xdr:col>
      <xdr:colOff>615950</xdr:colOff>
      <xdr:row>77</xdr:row>
      <xdr:rowOff>111506</xdr:rowOff>
    </xdr:to>
    <xdr:sp macro="" textlink="">
      <xdr:nvSpPr>
        <xdr:cNvPr id="453" name="円/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54" name="テキスト ボックス 453"/>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55" name="円/楕円 454"/>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56" name="テキスト ボックス 455"/>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57" name="円/楕円 45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58" name="テキスト ボックス 457"/>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9" name="円/楕円 458"/>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60" name="テキスト ボックス 459"/>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101270</xdr:rowOff>
    </xdr:from>
    <xdr:to>
      <xdr:col>4</xdr:col>
      <xdr:colOff>1117600</xdr:colOff>
      <xdr:row>18</xdr:row>
      <xdr:rowOff>102629</xdr:rowOff>
    </xdr:to>
    <xdr:cxnSp macro="">
      <xdr:nvCxnSpPr>
        <xdr:cNvPr id="50" name="直線コネクタ 49"/>
        <xdr:cNvCxnSpPr/>
      </xdr:nvCxnSpPr>
      <xdr:spPr bwMode="auto">
        <a:xfrm flipV="1">
          <a:off x="5003800" y="3234995"/>
          <a:ext cx="647700" cy="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100876</xdr:rowOff>
    </xdr:from>
    <xdr:to>
      <xdr:col>4</xdr:col>
      <xdr:colOff>469900</xdr:colOff>
      <xdr:row>18</xdr:row>
      <xdr:rowOff>102629</xdr:rowOff>
    </xdr:to>
    <xdr:cxnSp macro="">
      <xdr:nvCxnSpPr>
        <xdr:cNvPr id="53" name="直線コネクタ 52"/>
        <xdr:cNvCxnSpPr/>
      </xdr:nvCxnSpPr>
      <xdr:spPr bwMode="auto">
        <a:xfrm>
          <a:off x="4305300" y="3234601"/>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100876</xdr:rowOff>
    </xdr:from>
    <xdr:to>
      <xdr:col>3</xdr:col>
      <xdr:colOff>904875</xdr:colOff>
      <xdr:row>18</xdr:row>
      <xdr:rowOff>153810</xdr:rowOff>
    </xdr:to>
    <xdr:cxnSp macro="">
      <xdr:nvCxnSpPr>
        <xdr:cNvPr id="56" name="直線コネクタ 55"/>
        <xdr:cNvCxnSpPr/>
      </xdr:nvCxnSpPr>
      <xdr:spPr bwMode="auto">
        <a:xfrm flipV="1">
          <a:off x="3606800" y="3234601"/>
          <a:ext cx="698500" cy="5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40424</xdr:rowOff>
    </xdr:from>
    <xdr:to>
      <xdr:col>3</xdr:col>
      <xdr:colOff>206375</xdr:colOff>
      <xdr:row>18</xdr:row>
      <xdr:rowOff>153810</xdr:rowOff>
    </xdr:to>
    <xdr:cxnSp macro="">
      <xdr:nvCxnSpPr>
        <xdr:cNvPr id="59" name="直線コネクタ 58"/>
        <xdr:cNvCxnSpPr/>
      </xdr:nvCxnSpPr>
      <xdr:spPr bwMode="auto">
        <a:xfrm>
          <a:off x="2908300" y="3174149"/>
          <a:ext cx="698500" cy="113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50470</xdr:rowOff>
    </xdr:from>
    <xdr:to>
      <xdr:col>5</xdr:col>
      <xdr:colOff>34925</xdr:colOff>
      <xdr:row>18</xdr:row>
      <xdr:rowOff>152070</xdr:rowOff>
    </xdr:to>
    <xdr:sp macro="" textlink="">
      <xdr:nvSpPr>
        <xdr:cNvPr id="69" name="円/楕円 68"/>
        <xdr:cNvSpPr/>
      </xdr:nvSpPr>
      <xdr:spPr bwMode="auto">
        <a:xfrm>
          <a:off x="5600700" y="318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22547</xdr:rowOff>
    </xdr:from>
    <xdr:ext cx="762000" cy="259045"/>
    <xdr:sp macro="" textlink="">
      <xdr:nvSpPr>
        <xdr:cNvPr id="70" name="人口1人当たり決算額の推移該当値テキスト130"/>
        <xdr:cNvSpPr txBox="1"/>
      </xdr:nvSpPr>
      <xdr:spPr>
        <a:xfrm>
          <a:off x="5740400" y="315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51829</xdr:rowOff>
    </xdr:from>
    <xdr:to>
      <xdr:col>4</xdr:col>
      <xdr:colOff>520700</xdr:colOff>
      <xdr:row>18</xdr:row>
      <xdr:rowOff>153429</xdr:rowOff>
    </xdr:to>
    <xdr:sp macro="" textlink="">
      <xdr:nvSpPr>
        <xdr:cNvPr id="71" name="円/楕円 70"/>
        <xdr:cNvSpPr/>
      </xdr:nvSpPr>
      <xdr:spPr bwMode="auto">
        <a:xfrm>
          <a:off x="4953000" y="318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138206</xdr:rowOff>
    </xdr:from>
    <xdr:ext cx="736600" cy="259045"/>
    <xdr:sp macro="" textlink="">
      <xdr:nvSpPr>
        <xdr:cNvPr id="72" name="テキスト ボックス 71"/>
        <xdr:cNvSpPr txBox="1"/>
      </xdr:nvSpPr>
      <xdr:spPr>
        <a:xfrm>
          <a:off x="4622800" y="327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50076</xdr:rowOff>
    </xdr:from>
    <xdr:to>
      <xdr:col>3</xdr:col>
      <xdr:colOff>955675</xdr:colOff>
      <xdr:row>18</xdr:row>
      <xdr:rowOff>151676</xdr:rowOff>
    </xdr:to>
    <xdr:sp macro="" textlink="">
      <xdr:nvSpPr>
        <xdr:cNvPr id="73" name="円/楕円 72"/>
        <xdr:cNvSpPr/>
      </xdr:nvSpPr>
      <xdr:spPr bwMode="auto">
        <a:xfrm>
          <a:off x="4254500" y="3183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136453</xdr:rowOff>
    </xdr:from>
    <xdr:ext cx="762000" cy="259045"/>
    <xdr:sp macro="" textlink="">
      <xdr:nvSpPr>
        <xdr:cNvPr id="74" name="テキスト ボックス 73"/>
        <xdr:cNvSpPr txBox="1"/>
      </xdr:nvSpPr>
      <xdr:spPr>
        <a:xfrm>
          <a:off x="3924300" y="327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103010</xdr:rowOff>
    </xdr:from>
    <xdr:to>
      <xdr:col>3</xdr:col>
      <xdr:colOff>257175</xdr:colOff>
      <xdr:row>19</xdr:row>
      <xdr:rowOff>33160</xdr:rowOff>
    </xdr:to>
    <xdr:sp macro="" textlink="">
      <xdr:nvSpPr>
        <xdr:cNvPr id="75" name="円/楕円 74"/>
        <xdr:cNvSpPr/>
      </xdr:nvSpPr>
      <xdr:spPr bwMode="auto">
        <a:xfrm>
          <a:off x="3556000" y="323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17937</xdr:rowOff>
    </xdr:from>
    <xdr:ext cx="762000" cy="259045"/>
    <xdr:sp macro="" textlink="">
      <xdr:nvSpPr>
        <xdr:cNvPr id="76" name="テキスト ボックス 75"/>
        <xdr:cNvSpPr txBox="1"/>
      </xdr:nvSpPr>
      <xdr:spPr>
        <a:xfrm>
          <a:off x="3225800" y="332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161074</xdr:rowOff>
    </xdr:from>
    <xdr:to>
      <xdr:col>2</xdr:col>
      <xdr:colOff>692150</xdr:colOff>
      <xdr:row>18</xdr:row>
      <xdr:rowOff>91224</xdr:rowOff>
    </xdr:to>
    <xdr:sp macro="" textlink="">
      <xdr:nvSpPr>
        <xdr:cNvPr id="77" name="円/楕円 76"/>
        <xdr:cNvSpPr/>
      </xdr:nvSpPr>
      <xdr:spPr bwMode="auto">
        <a:xfrm>
          <a:off x="2857500" y="3123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76001</xdr:rowOff>
    </xdr:from>
    <xdr:ext cx="762000" cy="259045"/>
    <xdr:sp macro="" textlink="">
      <xdr:nvSpPr>
        <xdr:cNvPr id="78" name="テキスト ボックス 77"/>
        <xdr:cNvSpPr txBox="1"/>
      </xdr:nvSpPr>
      <xdr:spPr>
        <a:xfrm>
          <a:off x="2527300" y="320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100619</xdr:rowOff>
    </xdr:from>
    <xdr:to>
      <xdr:col>4</xdr:col>
      <xdr:colOff>1117600</xdr:colOff>
      <xdr:row>37</xdr:row>
      <xdr:rowOff>265029</xdr:rowOff>
    </xdr:to>
    <xdr:cxnSp macro="">
      <xdr:nvCxnSpPr>
        <xdr:cNvPr id="110" name="直線コネクタ 109"/>
        <xdr:cNvCxnSpPr/>
      </xdr:nvCxnSpPr>
      <xdr:spPr bwMode="auto">
        <a:xfrm>
          <a:off x="5003800" y="7225319"/>
          <a:ext cx="647700" cy="16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138110</xdr:rowOff>
    </xdr:from>
    <xdr:to>
      <xdr:col>4</xdr:col>
      <xdr:colOff>469900</xdr:colOff>
      <xdr:row>37</xdr:row>
      <xdr:rowOff>100619</xdr:rowOff>
    </xdr:to>
    <xdr:cxnSp macro="">
      <xdr:nvCxnSpPr>
        <xdr:cNvPr id="113" name="直線コネクタ 112"/>
        <xdr:cNvCxnSpPr/>
      </xdr:nvCxnSpPr>
      <xdr:spPr bwMode="auto">
        <a:xfrm>
          <a:off x="4305300" y="7091360"/>
          <a:ext cx="698500" cy="13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104025</xdr:rowOff>
    </xdr:from>
    <xdr:to>
      <xdr:col>3</xdr:col>
      <xdr:colOff>904875</xdr:colOff>
      <xdr:row>36</xdr:row>
      <xdr:rowOff>138110</xdr:rowOff>
    </xdr:to>
    <xdr:cxnSp macro="">
      <xdr:nvCxnSpPr>
        <xdr:cNvPr id="116" name="直線コネクタ 115"/>
        <xdr:cNvCxnSpPr/>
      </xdr:nvCxnSpPr>
      <xdr:spPr bwMode="auto">
        <a:xfrm>
          <a:off x="3606800" y="7057275"/>
          <a:ext cx="698500" cy="3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290083</xdr:rowOff>
    </xdr:from>
    <xdr:to>
      <xdr:col>3</xdr:col>
      <xdr:colOff>206375</xdr:colOff>
      <xdr:row>36</xdr:row>
      <xdr:rowOff>104025</xdr:rowOff>
    </xdr:to>
    <xdr:cxnSp macro="">
      <xdr:nvCxnSpPr>
        <xdr:cNvPr id="119" name="直線コネクタ 118"/>
        <xdr:cNvCxnSpPr/>
      </xdr:nvCxnSpPr>
      <xdr:spPr bwMode="auto">
        <a:xfrm>
          <a:off x="2908300" y="6900433"/>
          <a:ext cx="698500" cy="15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214229</xdr:rowOff>
    </xdr:from>
    <xdr:to>
      <xdr:col>5</xdr:col>
      <xdr:colOff>34925</xdr:colOff>
      <xdr:row>37</xdr:row>
      <xdr:rowOff>315829</xdr:rowOff>
    </xdr:to>
    <xdr:sp macro="" textlink="">
      <xdr:nvSpPr>
        <xdr:cNvPr id="129" name="円/楕円 128"/>
        <xdr:cNvSpPr/>
      </xdr:nvSpPr>
      <xdr:spPr bwMode="auto">
        <a:xfrm>
          <a:off x="5600700" y="733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122806</xdr:rowOff>
    </xdr:from>
    <xdr:ext cx="762000" cy="259045"/>
    <xdr:sp macro="" textlink="">
      <xdr:nvSpPr>
        <xdr:cNvPr id="130" name="人口1人当たり決算額の推移該当値テキスト445"/>
        <xdr:cNvSpPr txBox="1"/>
      </xdr:nvSpPr>
      <xdr:spPr>
        <a:xfrm>
          <a:off x="5740400" y="72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49819</xdr:rowOff>
    </xdr:from>
    <xdr:to>
      <xdr:col>4</xdr:col>
      <xdr:colOff>520700</xdr:colOff>
      <xdr:row>37</xdr:row>
      <xdr:rowOff>151419</xdr:rowOff>
    </xdr:to>
    <xdr:sp macro="" textlink="">
      <xdr:nvSpPr>
        <xdr:cNvPr id="131" name="円/楕円 130"/>
        <xdr:cNvSpPr/>
      </xdr:nvSpPr>
      <xdr:spPr bwMode="auto">
        <a:xfrm>
          <a:off x="4953000" y="717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136196</xdr:rowOff>
    </xdr:from>
    <xdr:ext cx="736600" cy="259045"/>
    <xdr:sp macro="" textlink="">
      <xdr:nvSpPr>
        <xdr:cNvPr id="132" name="テキスト ボックス 131"/>
        <xdr:cNvSpPr txBox="1"/>
      </xdr:nvSpPr>
      <xdr:spPr>
        <a:xfrm>
          <a:off x="4622800" y="7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87310</xdr:rowOff>
    </xdr:from>
    <xdr:to>
      <xdr:col>3</xdr:col>
      <xdr:colOff>955675</xdr:colOff>
      <xdr:row>37</xdr:row>
      <xdr:rowOff>17460</xdr:rowOff>
    </xdr:to>
    <xdr:sp macro="" textlink="">
      <xdr:nvSpPr>
        <xdr:cNvPr id="133" name="円/楕円 132"/>
        <xdr:cNvSpPr/>
      </xdr:nvSpPr>
      <xdr:spPr bwMode="auto">
        <a:xfrm>
          <a:off x="4254500" y="704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2237</xdr:rowOff>
    </xdr:from>
    <xdr:ext cx="762000" cy="259045"/>
    <xdr:sp macro="" textlink="">
      <xdr:nvSpPr>
        <xdr:cNvPr id="134" name="テキスト ボックス 133"/>
        <xdr:cNvSpPr txBox="1"/>
      </xdr:nvSpPr>
      <xdr:spPr>
        <a:xfrm>
          <a:off x="3924300" y="712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53225</xdr:rowOff>
    </xdr:from>
    <xdr:to>
      <xdr:col>3</xdr:col>
      <xdr:colOff>257175</xdr:colOff>
      <xdr:row>36</xdr:row>
      <xdr:rowOff>154825</xdr:rowOff>
    </xdr:to>
    <xdr:sp macro="" textlink="">
      <xdr:nvSpPr>
        <xdr:cNvPr id="135" name="円/楕円 134"/>
        <xdr:cNvSpPr/>
      </xdr:nvSpPr>
      <xdr:spPr bwMode="auto">
        <a:xfrm>
          <a:off x="3556000" y="7006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139602</xdr:rowOff>
    </xdr:from>
    <xdr:ext cx="762000" cy="259045"/>
    <xdr:sp macro="" textlink="">
      <xdr:nvSpPr>
        <xdr:cNvPr id="136" name="テキスト ボックス 135"/>
        <xdr:cNvSpPr txBox="1"/>
      </xdr:nvSpPr>
      <xdr:spPr>
        <a:xfrm>
          <a:off x="3225800" y="70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239283</xdr:rowOff>
    </xdr:from>
    <xdr:to>
      <xdr:col>2</xdr:col>
      <xdr:colOff>692150</xdr:colOff>
      <xdr:row>35</xdr:row>
      <xdr:rowOff>340883</xdr:rowOff>
    </xdr:to>
    <xdr:sp macro="" textlink="">
      <xdr:nvSpPr>
        <xdr:cNvPr id="137" name="円/楕円 136"/>
        <xdr:cNvSpPr/>
      </xdr:nvSpPr>
      <xdr:spPr bwMode="auto">
        <a:xfrm>
          <a:off x="2857500" y="68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325660</xdr:rowOff>
    </xdr:from>
    <xdr:ext cx="762000" cy="259045"/>
    <xdr:sp macro="" textlink="">
      <xdr:nvSpPr>
        <xdr:cNvPr id="138" name="テキスト ボックス 137"/>
        <xdr:cNvSpPr txBox="1"/>
      </xdr:nvSpPr>
      <xdr:spPr>
        <a:xfrm>
          <a:off x="2527300" y="693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は新規目的基金や各種目的基金の積み立てのため、財政調整基金を取り崩したため、実質単年度収支がマイナスになった。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引続き各特別会計とも</a:t>
          </a:r>
          <a:r>
            <a:rPr lang="ja-JP" altLang="en-US" sz="1100" b="0" i="0" baseline="0">
              <a:solidFill>
                <a:schemeClr val="dk1"/>
              </a:solidFill>
              <a:effectLst/>
              <a:latin typeface="+mn-lt"/>
              <a:ea typeface="+mn-ea"/>
              <a:cs typeface="+mn-cs"/>
            </a:rPr>
            <a:t>健全な財政運営に必要な財源確保に努め、</a:t>
          </a:r>
          <a:r>
            <a:rPr lang="ja-JP" altLang="ja-JP" sz="1100" b="0" i="0" baseline="0">
              <a:solidFill>
                <a:schemeClr val="dk1"/>
              </a:solidFill>
              <a:effectLst/>
              <a:latin typeface="+mn-lt"/>
              <a:ea typeface="+mn-ea"/>
              <a:cs typeface="+mn-cs"/>
            </a:rPr>
            <a:t>国民健康保健</a:t>
          </a:r>
          <a:r>
            <a:rPr lang="ja-JP" altLang="en-US" sz="1100" b="0" i="0" baseline="0">
              <a:solidFill>
                <a:schemeClr val="dk1"/>
              </a:solidFill>
              <a:effectLst/>
              <a:latin typeface="+mn-lt"/>
              <a:ea typeface="+mn-ea"/>
              <a:cs typeface="+mn-cs"/>
            </a:rPr>
            <a:t>税や介護保険料の適正化、</a:t>
          </a:r>
          <a:r>
            <a:rPr lang="ja-JP" altLang="ja-JP" sz="1100" b="0" i="0" baseline="0">
              <a:solidFill>
                <a:schemeClr val="dk1"/>
              </a:solidFill>
              <a:effectLst/>
              <a:latin typeface="+mn-lt"/>
              <a:ea typeface="+mn-ea"/>
              <a:cs typeface="+mn-cs"/>
            </a:rPr>
            <a:t>水道使用料などの収入確保を図っていきたい。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実質公債費比率においては、過年度にわたる繰上償還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より元利償還額は年々減少している。当町は過疎債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を積極的に活用しているため、算入公債費の割合が高</a:t>
          </a:r>
          <a:r>
            <a:rPr lang="ja-JP" altLang="en-US" sz="1100" b="0" i="0" baseline="0">
              <a:solidFill>
                <a:schemeClr val="dk1"/>
              </a:solidFill>
              <a:effectLst/>
              <a:latin typeface="+mn-lt"/>
              <a:ea typeface="+mn-ea"/>
              <a:cs typeface="+mn-cs"/>
            </a:rPr>
            <a:t>いが</a:t>
          </a:r>
          <a:r>
            <a:rPr lang="ja-JP" altLang="ja-JP" sz="1100" b="0" i="0" baseline="0">
              <a:solidFill>
                <a:schemeClr val="dk1"/>
              </a:solidFill>
              <a:effectLst/>
              <a:latin typeface="+mn-lt"/>
              <a:ea typeface="+mn-ea"/>
              <a:cs typeface="+mn-cs"/>
            </a:rPr>
            <a:t>、実質公債費比率は低く抑えられている。今後は</a:t>
          </a:r>
          <a:r>
            <a:rPr lang="ja-JP" altLang="en-US" sz="1100" b="0" i="0" baseline="0">
              <a:solidFill>
                <a:schemeClr val="dk1"/>
              </a:solidFill>
              <a:effectLst/>
              <a:latin typeface="+mn-lt"/>
              <a:ea typeface="+mn-ea"/>
              <a:cs typeface="+mn-cs"/>
            </a:rPr>
            <a:t>統合小学校建築事業</a:t>
          </a:r>
          <a:r>
            <a:rPr lang="ja-JP" altLang="ja-JP" sz="1100" b="0" i="0" baseline="0">
              <a:solidFill>
                <a:schemeClr val="dk1"/>
              </a:solidFill>
              <a:effectLst/>
              <a:latin typeface="+mn-lt"/>
              <a:ea typeface="+mn-ea"/>
              <a:cs typeface="+mn-cs"/>
            </a:rPr>
            <a:t>があるため、借入の元金償還が始まることにより一時的に数値が増する可能性がある</a:t>
          </a:r>
          <a:r>
            <a:rPr lang="ja-JP" altLang="en-US" sz="1100" b="0" i="0" baseline="0">
              <a:solidFill>
                <a:schemeClr val="dk1"/>
              </a:solidFill>
              <a:effectLst/>
              <a:latin typeface="+mn-lt"/>
              <a:ea typeface="+mn-ea"/>
              <a:cs typeface="+mn-cs"/>
            </a:rPr>
            <a:t>ため、注意したい。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当町の</a:t>
          </a:r>
          <a:r>
            <a:rPr lang="ja-JP" altLang="ja-JP" sz="1100" b="0" i="0" baseline="0">
              <a:solidFill>
                <a:schemeClr val="dk1"/>
              </a:solidFill>
              <a:effectLst/>
              <a:latin typeface="+mn-lt"/>
              <a:ea typeface="+mn-ea"/>
              <a:cs typeface="+mn-cs"/>
            </a:rPr>
            <a:t>将来負担比率は財政調整基金等充当可能基金への積立と、基準財政需要額に算入される</a:t>
          </a:r>
          <a:r>
            <a:rPr lang="ja-JP" altLang="en-US" sz="1100" b="0" i="0" baseline="0">
              <a:solidFill>
                <a:schemeClr val="dk1"/>
              </a:solidFill>
              <a:effectLst/>
              <a:latin typeface="+mn-lt"/>
              <a:ea typeface="+mn-ea"/>
              <a:cs typeface="+mn-cs"/>
            </a:rPr>
            <a:t>交付税措置</a:t>
          </a:r>
          <a:r>
            <a:rPr lang="ja-JP" altLang="ja-JP" sz="1100" b="0" i="0" baseline="0">
              <a:solidFill>
                <a:schemeClr val="dk1"/>
              </a:solidFill>
              <a:effectLst/>
              <a:latin typeface="+mn-lt"/>
              <a:ea typeface="+mn-ea"/>
              <a:cs typeface="+mn-cs"/>
            </a:rPr>
            <a:t>率の高い過疎債を</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積極的に活用すること</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数値はゼロ</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U40" sqref="U40:V4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4823076</v>
      </c>
      <c r="BO4" s="349"/>
      <c r="BP4" s="349"/>
      <c r="BQ4" s="349"/>
      <c r="BR4" s="349"/>
      <c r="BS4" s="349"/>
      <c r="BT4" s="349"/>
      <c r="BU4" s="350"/>
      <c r="BV4" s="348">
        <v>4879654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4645366</v>
      </c>
      <c r="BO5" s="386"/>
      <c r="BP5" s="386"/>
      <c r="BQ5" s="386"/>
      <c r="BR5" s="386"/>
      <c r="BS5" s="386"/>
      <c r="BT5" s="386"/>
      <c r="BU5" s="387"/>
      <c r="BV5" s="385">
        <v>4675146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74.3</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177710</v>
      </c>
      <c r="BO6" s="386"/>
      <c r="BP6" s="386"/>
      <c r="BQ6" s="386"/>
      <c r="BR6" s="386"/>
      <c r="BS6" s="386"/>
      <c r="BT6" s="386"/>
      <c r="BU6" s="387"/>
      <c r="BV6" s="385">
        <v>204508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78.8</v>
      </c>
      <c r="CU6" s="423"/>
      <c r="CV6" s="423"/>
      <c r="CW6" s="423"/>
      <c r="CX6" s="423"/>
      <c r="CY6" s="423"/>
      <c r="CZ6" s="423"/>
      <c r="DA6" s="424"/>
      <c r="DB6" s="422">
        <v>87.5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47968</v>
      </c>
      <c r="BO7" s="386"/>
      <c r="BP7" s="386"/>
      <c r="BQ7" s="386"/>
      <c r="BR7" s="386"/>
      <c r="BS7" s="386"/>
      <c r="BT7" s="386"/>
      <c r="BU7" s="387"/>
      <c r="BV7" s="385">
        <v>42118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2486626</v>
      </c>
      <c r="CU7" s="386"/>
      <c r="CV7" s="386"/>
      <c r="CW7" s="386"/>
      <c r="CX7" s="386"/>
      <c r="CY7" s="386"/>
      <c r="CZ7" s="386"/>
      <c r="DA7" s="387"/>
      <c r="DB7" s="385">
        <v>2526168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129742</v>
      </c>
      <c r="BO8" s="386"/>
      <c r="BP8" s="386"/>
      <c r="BQ8" s="386"/>
      <c r="BR8" s="386"/>
      <c r="BS8" s="386"/>
      <c r="BT8" s="386"/>
      <c r="BU8" s="387"/>
      <c r="BV8" s="385">
        <v>162390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6348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-32648</v>
      </c>
      <c r="BO9" s="386"/>
      <c r="BP9" s="386"/>
      <c r="BQ9" s="386"/>
      <c r="BR9" s="386"/>
      <c r="BS9" s="386"/>
      <c r="BT9" s="386"/>
      <c r="BU9" s="387"/>
      <c r="BV9" s="385">
        <v>-8016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24.8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6740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10463</v>
      </c>
      <c r="BO10" s="386"/>
      <c r="BP10" s="386"/>
      <c r="BQ10" s="386"/>
      <c r="BR10" s="386"/>
      <c r="BS10" s="386"/>
      <c r="BT10" s="386"/>
      <c r="BU10" s="387"/>
      <c r="BV10" s="385">
        <v>242645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374542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6324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841549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6307</v>
      </c>
      <c r="S13" s="467"/>
      <c r="T13" s="467"/>
      <c r="U13" s="467"/>
      <c r="V13" s="468"/>
      <c r="W13" s="401" t="s">
        <v>123</v>
      </c>
      <c r="X13" s="402"/>
      <c r="Y13" s="402"/>
      <c r="Z13" s="402"/>
      <c r="AA13" s="402"/>
      <c r="AB13" s="392"/>
      <c r="AC13" s="436">
        <v>497</v>
      </c>
      <c r="AD13" s="437"/>
      <c r="AE13" s="437"/>
      <c r="AF13" s="437"/>
      <c r="AG13" s="476"/>
      <c r="AH13" s="436">
        <v>650</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-863734</v>
      </c>
      <c r="BO13" s="386"/>
      <c r="BP13" s="386"/>
      <c r="BQ13" s="386"/>
      <c r="BR13" s="386"/>
      <c r="BS13" s="386"/>
      <c r="BT13" s="386"/>
      <c r="BU13" s="387"/>
      <c r="BV13" s="385">
        <v>609171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3.2</v>
      </c>
      <c r="CU13" s="383"/>
      <c r="CV13" s="383"/>
      <c r="CW13" s="383"/>
      <c r="CX13" s="383"/>
      <c r="CY13" s="383"/>
      <c r="CZ13" s="383"/>
      <c r="DA13" s="384"/>
      <c r="DB13" s="382">
        <v>4.8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6348</v>
      </c>
      <c r="S14" s="467"/>
      <c r="T14" s="467"/>
      <c r="U14" s="467"/>
      <c r="V14" s="468"/>
      <c r="W14" s="375"/>
      <c r="X14" s="376"/>
      <c r="Y14" s="376"/>
      <c r="Z14" s="376"/>
      <c r="AA14" s="376"/>
      <c r="AB14" s="365"/>
      <c r="AC14" s="469">
        <v>16.5</v>
      </c>
      <c r="AD14" s="470"/>
      <c r="AE14" s="470"/>
      <c r="AF14" s="470"/>
      <c r="AG14" s="471"/>
      <c r="AH14" s="469">
        <v>19.2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6333</v>
      </c>
      <c r="S15" s="467"/>
      <c r="T15" s="467"/>
      <c r="U15" s="467"/>
      <c r="V15" s="468"/>
      <c r="W15" s="401" t="s">
        <v>129</v>
      </c>
      <c r="X15" s="402"/>
      <c r="Y15" s="402"/>
      <c r="Z15" s="402"/>
      <c r="AA15" s="402"/>
      <c r="AB15" s="392"/>
      <c r="AC15" s="436">
        <v>1260</v>
      </c>
      <c r="AD15" s="437"/>
      <c r="AE15" s="437"/>
      <c r="AF15" s="437"/>
      <c r="AG15" s="476"/>
      <c r="AH15" s="436">
        <v>1467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703842</v>
      </c>
      <c r="BO15" s="349"/>
      <c r="BP15" s="349"/>
      <c r="BQ15" s="349"/>
      <c r="BR15" s="349"/>
      <c r="BS15" s="349"/>
      <c r="BT15" s="349"/>
      <c r="BU15" s="350"/>
      <c r="BV15" s="348">
        <v>836221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41.9</v>
      </c>
      <c r="AD16" s="470"/>
      <c r="AE16" s="470"/>
      <c r="AF16" s="470"/>
      <c r="AG16" s="471"/>
      <c r="AH16" s="469">
        <v>43.3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2131392</v>
      </c>
      <c r="BO16" s="386"/>
      <c r="BP16" s="386"/>
      <c r="BQ16" s="386"/>
      <c r="BR16" s="386"/>
      <c r="BS16" s="386"/>
      <c r="BT16" s="386"/>
      <c r="BU16" s="387"/>
      <c r="BV16" s="385">
        <v>2133121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1252</v>
      </c>
      <c r="AD17" s="437"/>
      <c r="AE17" s="437"/>
      <c r="AF17" s="437"/>
      <c r="AG17" s="476"/>
      <c r="AH17" s="436">
        <v>1265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913635</v>
      </c>
      <c r="BO17" s="386"/>
      <c r="BP17" s="386"/>
      <c r="BQ17" s="386"/>
      <c r="BR17" s="386"/>
      <c r="BS17" s="386"/>
      <c r="BT17" s="386"/>
      <c r="BU17" s="387"/>
      <c r="BV17" s="385">
        <v>1088793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118.22</v>
      </c>
      <c r="M18" s="498"/>
      <c r="N18" s="498"/>
      <c r="O18" s="498"/>
      <c r="P18" s="498"/>
      <c r="Q18" s="498"/>
      <c r="R18" s="499"/>
      <c r="S18" s="499"/>
      <c r="T18" s="499"/>
      <c r="U18" s="499"/>
      <c r="V18" s="500"/>
      <c r="W18" s="403"/>
      <c r="X18" s="404"/>
      <c r="Y18" s="404"/>
      <c r="Z18" s="404"/>
      <c r="AA18" s="404"/>
      <c r="AB18" s="395"/>
      <c r="AC18" s="501">
        <v>41.6</v>
      </c>
      <c r="AD18" s="502"/>
      <c r="AE18" s="502"/>
      <c r="AF18" s="502"/>
      <c r="AG18" s="503"/>
      <c r="AH18" s="501">
        <v>37.4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1846056</v>
      </c>
      <c r="BO18" s="386"/>
      <c r="BP18" s="386"/>
      <c r="BQ18" s="386"/>
      <c r="BR18" s="386"/>
      <c r="BS18" s="386"/>
      <c r="BT18" s="386"/>
      <c r="BU18" s="387"/>
      <c r="BV18" s="385">
        <v>1850679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3708637</v>
      </c>
      <c r="BO19" s="386"/>
      <c r="BP19" s="386"/>
      <c r="BQ19" s="386"/>
      <c r="BR19" s="386"/>
      <c r="BS19" s="386"/>
      <c r="BT19" s="386"/>
      <c r="BU19" s="387"/>
      <c r="BV19" s="385">
        <v>3089622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1932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3557065</v>
      </c>
      <c r="BO23" s="386"/>
      <c r="BP23" s="386"/>
      <c r="BQ23" s="386"/>
      <c r="BR23" s="386"/>
      <c r="BS23" s="386"/>
      <c r="BT23" s="386"/>
      <c r="BU23" s="387"/>
      <c r="BV23" s="385">
        <v>3572824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5230</v>
      </c>
      <c r="R24" s="437"/>
      <c r="S24" s="437"/>
      <c r="T24" s="437"/>
      <c r="U24" s="437"/>
      <c r="V24" s="476"/>
      <c r="W24" s="531"/>
      <c r="X24" s="519"/>
      <c r="Y24" s="520"/>
      <c r="Z24" s="435" t="s">
        <v>152</v>
      </c>
      <c r="AA24" s="415"/>
      <c r="AB24" s="415"/>
      <c r="AC24" s="415"/>
      <c r="AD24" s="415"/>
      <c r="AE24" s="415"/>
      <c r="AF24" s="415"/>
      <c r="AG24" s="416"/>
      <c r="AH24" s="436">
        <v>42</v>
      </c>
      <c r="AI24" s="437"/>
      <c r="AJ24" s="437"/>
      <c r="AK24" s="437"/>
      <c r="AL24" s="476"/>
      <c r="AM24" s="436">
        <v>139566</v>
      </c>
      <c r="AN24" s="437"/>
      <c r="AO24" s="437"/>
      <c r="AP24" s="437"/>
      <c r="AQ24" s="437"/>
      <c r="AR24" s="476"/>
      <c r="AS24" s="436">
        <v>3323</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1996104</v>
      </c>
      <c r="BO24" s="386"/>
      <c r="BP24" s="386"/>
      <c r="BQ24" s="386"/>
      <c r="BR24" s="386"/>
      <c r="BS24" s="386"/>
      <c r="BT24" s="386"/>
      <c r="BU24" s="387"/>
      <c r="BV24" s="385">
        <v>2088230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5230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105706</v>
      </c>
      <c r="BO25" s="349"/>
      <c r="BP25" s="349"/>
      <c r="BQ25" s="349"/>
      <c r="BR25" s="349"/>
      <c r="BS25" s="349"/>
      <c r="BT25" s="349"/>
      <c r="BU25" s="350"/>
      <c r="BV25" s="348">
        <v>25893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5230</v>
      </c>
      <c r="R26" s="437"/>
      <c r="S26" s="437"/>
      <c r="T26" s="437"/>
      <c r="U26" s="437"/>
      <c r="V26" s="476"/>
      <c r="W26" s="531"/>
      <c r="X26" s="519"/>
      <c r="Y26" s="520"/>
      <c r="Z26" s="435" t="s">
        <v>158</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t="s">
        <v>120</v>
      </c>
      <c r="M27" s="437"/>
      <c r="N27" s="437"/>
      <c r="O27" s="437"/>
      <c r="P27" s="476"/>
      <c r="Q27" s="436" t="s">
        <v>120</v>
      </c>
      <c r="R27" s="437"/>
      <c r="S27" s="437"/>
      <c r="T27" s="437"/>
      <c r="U27" s="437"/>
      <c r="V27" s="476"/>
      <c r="W27" s="531"/>
      <c r="X27" s="519"/>
      <c r="Y27" s="520"/>
      <c r="Z27" s="435" t="s">
        <v>161</v>
      </c>
      <c r="AA27" s="415"/>
      <c r="AB27" s="415"/>
      <c r="AC27" s="415"/>
      <c r="AD27" s="415"/>
      <c r="AE27" s="415"/>
      <c r="AF27" s="415"/>
      <c r="AG27" s="416"/>
      <c r="AH27" s="436">
        <v>6</v>
      </c>
      <c r="AI27" s="437"/>
      <c r="AJ27" s="437"/>
      <c r="AK27" s="437"/>
      <c r="AL27" s="476"/>
      <c r="AM27" s="436">
        <v>22807</v>
      </c>
      <c r="AN27" s="437"/>
      <c r="AO27" s="437"/>
      <c r="AP27" s="437"/>
      <c r="AQ27" s="437"/>
      <c r="AR27" s="476"/>
      <c r="AS27" s="436">
        <v>3801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99740</v>
      </c>
      <c r="BO27" s="553"/>
      <c r="BP27" s="553"/>
      <c r="BQ27" s="553"/>
      <c r="BR27" s="553"/>
      <c r="BS27" s="553"/>
      <c r="BT27" s="553"/>
      <c r="BU27" s="554"/>
      <c r="BV27" s="552">
        <v>99734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t="s">
        <v>120</v>
      </c>
      <c r="M28" s="437"/>
      <c r="N28" s="437"/>
      <c r="O28" s="437"/>
      <c r="P28" s="476"/>
      <c r="Q28" s="436" t="s">
        <v>120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1776581</v>
      </c>
      <c r="BO28" s="349"/>
      <c r="BP28" s="349"/>
      <c r="BQ28" s="349"/>
      <c r="BR28" s="349"/>
      <c r="BS28" s="349"/>
      <c r="BT28" s="349"/>
      <c r="BU28" s="350"/>
      <c r="BV28" s="348">
        <v>2607667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t="s">
        <v>120</v>
      </c>
      <c r="M29" s="437"/>
      <c r="N29" s="437"/>
      <c r="O29" s="437"/>
      <c r="P29" s="476"/>
      <c r="Q29" s="436" t="s">
        <v>120</v>
      </c>
      <c r="R29" s="437"/>
      <c r="S29" s="437"/>
      <c r="T29" s="437"/>
      <c r="U29" s="437"/>
      <c r="V29" s="476"/>
      <c r="W29" s="531"/>
      <c r="X29" s="519"/>
      <c r="Y29" s="520"/>
      <c r="Z29" s="435" t="s">
        <v>168</v>
      </c>
      <c r="AA29" s="415"/>
      <c r="AB29" s="415"/>
      <c r="AC29" s="415"/>
      <c r="AD29" s="415"/>
      <c r="AE29" s="415"/>
      <c r="AF29" s="415"/>
      <c r="AG29" s="416"/>
      <c r="AH29" s="436">
        <v>48</v>
      </c>
      <c r="AI29" s="437"/>
      <c r="AJ29" s="437"/>
      <c r="AK29" s="437"/>
      <c r="AL29" s="476"/>
      <c r="AM29" s="436">
        <v>162373</v>
      </c>
      <c r="AN29" s="437"/>
      <c r="AO29" s="437"/>
      <c r="AP29" s="437"/>
      <c r="AQ29" s="437"/>
      <c r="AR29" s="476"/>
      <c r="AS29" s="436">
        <v>3383</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455610</v>
      </c>
      <c r="BO29" s="386"/>
      <c r="BP29" s="386"/>
      <c r="BQ29" s="386"/>
      <c r="BR29" s="386"/>
      <c r="BS29" s="386"/>
      <c r="BT29" s="386"/>
      <c r="BU29" s="387"/>
      <c r="BV29" s="385">
        <v>155609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1385712</v>
      </c>
      <c r="BO30" s="553"/>
      <c r="BP30" s="553"/>
      <c r="BQ30" s="553"/>
      <c r="BR30" s="553"/>
      <c r="BS30" s="553"/>
      <c r="BT30" s="553"/>
      <c r="BU30" s="554"/>
      <c r="BV30" s="552">
        <v>625049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白河広域市町村圏整備組合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白河土地開発公社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霊園事業特別会計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農業集落排水処理事業特別会計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東白衛生組合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（財）矢祭振興公社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工場団地造成事業特別会計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福島県市町村総合事務組合（一般会計）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IF('各会計、関係団体の財政状況及び健全化判断比率'!B34="","",'各会計、関係団体の財政状況及び健全化判断比率'!B34)</f>
        <v>宅地造成事業特別会計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福島県市町村総合事務組合（消防補償等特別会計）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福島県市町村総合事務組合（消防賞じゅつ金特別会計）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福島県市町村総合事務組合（非常勤職員公務災害補償特別会計）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福島県市町村総合事務組合（自治会館管理特別会計）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福島県後期高齢者医療広域連合一般会計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福島県後期高齢者医療広域連合特別会計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13" zoomScale="90" zoomScaleNormal="90" zoomScaleSheetLayoutView="100" workbookViewId="0">
      <selection activeCell="B41" sqref="B41:C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3631</v>
      </c>
      <c r="J41" s="83">
        <v>3875</v>
      </c>
      <c r="K41" s="83">
        <v>4053</v>
      </c>
      <c r="L41" s="83">
        <v>3573</v>
      </c>
      <c r="M41" s="84">
        <v>3557</v>
      </c>
    </row>
    <row r="42" spans="2:13" ht="27.75" customHeight="1">
      <c r="B42" s="1169"/>
      <c r="C42" s="1170"/>
      <c r="D42" s="85"/>
      <c r="E42" s="1175" t="s">
        <v>25</v>
      </c>
      <c r="F42" s="1175"/>
      <c r="G42" s="1175"/>
      <c r="H42" s="1176"/>
      <c r="I42" s="86">
        <v>68</v>
      </c>
      <c r="J42" s="87">
        <v>50</v>
      </c>
      <c r="K42" s="87">
        <v>46</v>
      </c>
      <c r="L42" s="87">
        <v>26</v>
      </c>
      <c r="M42" s="88">
        <v>7</v>
      </c>
    </row>
    <row r="43" spans="2:13" ht="27.75" customHeight="1">
      <c r="B43" s="1169"/>
      <c r="C43" s="1170"/>
      <c r="D43" s="85"/>
      <c r="E43" s="1175" t="s">
        <v>26</v>
      </c>
      <c r="F43" s="1175"/>
      <c r="G43" s="1175"/>
      <c r="H43" s="1176"/>
      <c r="I43" s="86">
        <v>673</v>
      </c>
      <c r="J43" s="87">
        <v>584</v>
      </c>
      <c r="K43" s="87">
        <v>584</v>
      </c>
      <c r="L43" s="87">
        <v>430</v>
      </c>
      <c r="M43" s="88">
        <v>414</v>
      </c>
    </row>
    <row r="44" spans="2:13" ht="27.75" customHeight="1">
      <c r="B44" s="1169"/>
      <c r="C44" s="1170"/>
      <c r="D44" s="85"/>
      <c r="E44" s="1175" t="s">
        <v>27</v>
      </c>
      <c r="F44" s="1175"/>
      <c r="G44" s="1175"/>
      <c r="H44" s="1176"/>
      <c r="I44" s="86">
        <v>64</v>
      </c>
      <c r="J44" s="87">
        <v>38</v>
      </c>
      <c r="K44" s="87">
        <v>27</v>
      </c>
      <c r="L44" s="87">
        <v>30</v>
      </c>
      <c r="M44" s="88">
        <v>26</v>
      </c>
    </row>
    <row r="45" spans="2:13" ht="27.75" customHeight="1">
      <c r="B45" s="1169"/>
      <c r="C45" s="1170"/>
      <c r="D45" s="85"/>
      <c r="E45" s="1175" t="s">
        <v>28</v>
      </c>
      <c r="F45" s="1175"/>
      <c r="G45" s="1175"/>
      <c r="H45" s="1176"/>
      <c r="I45" s="86">
        <v>919</v>
      </c>
      <c r="J45" s="87">
        <v>906</v>
      </c>
      <c r="K45" s="87">
        <v>883</v>
      </c>
      <c r="L45" s="87">
        <v>893</v>
      </c>
      <c r="M45" s="88">
        <v>859</v>
      </c>
    </row>
    <row r="46" spans="2:13" ht="27.75" customHeight="1">
      <c r="B46" s="1169"/>
      <c r="C46" s="1170"/>
      <c r="D46" s="85"/>
      <c r="E46" s="1175" t="s">
        <v>29</v>
      </c>
      <c r="F46" s="1175"/>
      <c r="G46" s="1175"/>
      <c r="H46" s="1176"/>
      <c r="I46" s="86" t="s">
        <v>474</v>
      </c>
      <c r="J46" s="87" t="s">
        <v>474</v>
      </c>
      <c r="K46" s="87" t="s">
        <v>474</v>
      </c>
      <c r="L46" s="87" t="s">
        <v>474</v>
      </c>
      <c r="M46" s="88" t="s">
        <v>474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1761</v>
      </c>
      <c r="J49" s="87">
        <v>2429</v>
      </c>
      <c r="K49" s="87">
        <v>3205</v>
      </c>
      <c r="L49" s="87">
        <v>3099</v>
      </c>
      <c r="M49" s="88">
        <v>3646</v>
      </c>
    </row>
    <row r="50" spans="2:13" ht="27.75" customHeight="1">
      <c r="B50" s="1169"/>
      <c r="C50" s="1170"/>
      <c r="D50" s="85"/>
      <c r="E50" s="1175" t="s">
        <v>34</v>
      </c>
      <c r="F50" s="1175"/>
      <c r="G50" s="1175"/>
      <c r="H50" s="1176"/>
      <c r="I50" s="86" t="s">
        <v>474</v>
      </c>
      <c r="J50" s="87" t="s">
        <v>474</v>
      </c>
      <c r="K50" s="87" t="s">
        <v>474</v>
      </c>
      <c r="L50" s="87" t="s">
        <v>474</v>
      </c>
      <c r="M50" s="88" t="s">
        <v>474</v>
      </c>
    </row>
    <row r="51" spans="2:13" ht="27.75" customHeight="1">
      <c r="B51" s="1171"/>
      <c r="C51" s="1172"/>
      <c r="D51" s="85"/>
      <c r="E51" s="1175" t="s">
        <v>35</v>
      </c>
      <c r="F51" s="1175"/>
      <c r="G51" s="1175"/>
      <c r="H51" s="1176"/>
      <c r="I51" s="86">
        <v>3575</v>
      </c>
      <c r="J51" s="87">
        <v>3393</v>
      </c>
      <c r="K51" s="87">
        <v>3570</v>
      </c>
      <c r="L51" s="87">
        <v>3616</v>
      </c>
      <c r="M51" s="88">
        <v>3377</v>
      </c>
    </row>
    <row r="52" spans="2:13" ht="27.75" customHeight="1" thickBot="1">
      <c r="B52" s="1179" t="s">
        <v>36</v>
      </c>
      <c r="C52" s="1180"/>
      <c r="D52" s="90"/>
      <c r="E52" s="1181" t="s">
        <v>37</v>
      </c>
      <c r="F52" s="1181"/>
      <c r="G52" s="1181"/>
      <c r="H52" s="1182"/>
      <c r="I52" s="91">
        <v>19</v>
      </c>
      <c r="J52" s="92">
        <v>-368</v>
      </c>
      <c r="K52" s="92">
        <v>-1182</v>
      </c>
      <c r="L52" s="92">
        <v>-1763</v>
      </c>
      <c r="M52" s="93">
        <v>-2159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70120</v>
      </c>
      <c r="E3" s="116"/>
      <c r="F3" s="117">
        <v>109926</v>
      </c>
      <c r="G3" s="118"/>
      <c r="H3" s="119"/>
    </row>
    <row r="4" spans="1:8">
      <c r="A4" s="120"/>
      <c r="B4" s="121"/>
      <c r="C4" s="122"/>
      <c r="D4" s="123">
        <v>57221</v>
      </c>
      <c r="E4" s="124"/>
      <c r="F4" s="125">
        <v>64844</v>
      </c>
      <c r="G4" s="126"/>
      <c r="H4" s="127"/>
    </row>
    <row r="5" spans="1:8">
      <c r="A5" s="108" t="s">
        <v>508</v>
      </c>
      <c r="B5" s="113"/>
      <c r="C5" s="114"/>
      <c r="D5" s="115">
        <v>222429</v>
      </c>
      <c r="E5" s="116"/>
      <c r="F5" s="117">
        <v>133616</v>
      </c>
      <c r="G5" s="118"/>
      <c r="H5" s="119"/>
    </row>
    <row r="6" spans="1:8">
      <c r="A6" s="120"/>
      <c r="B6" s="121"/>
      <c r="C6" s="122"/>
      <c r="D6" s="123">
        <v>40051</v>
      </c>
      <c r="E6" s="124"/>
      <c r="F6" s="125">
        <v>57933</v>
      </c>
      <c r="G6" s="126"/>
      <c r="H6" s="127"/>
    </row>
    <row r="7" spans="1:8">
      <c r="A7" s="108" t="s">
        <v>509</v>
      </c>
      <c r="B7" s="113"/>
      <c r="C7" s="114"/>
      <c r="D7" s="115">
        <v>68881</v>
      </c>
      <c r="E7" s="116"/>
      <c r="F7" s="117">
        <v>96333</v>
      </c>
      <c r="G7" s="118"/>
      <c r="H7" s="119"/>
    </row>
    <row r="8" spans="1:8">
      <c r="A8" s="120"/>
      <c r="B8" s="121"/>
      <c r="C8" s="122"/>
      <c r="D8" s="123">
        <v>52726</v>
      </c>
      <c r="E8" s="124"/>
      <c r="F8" s="125">
        <v>57060</v>
      </c>
      <c r="G8" s="126"/>
      <c r="H8" s="127"/>
    </row>
    <row r="9" spans="1:8">
      <c r="A9" s="108" t="s">
        <v>510</v>
      </c>
      <c r="B9" s="113"/>
      <c r="C9" s="114"/>
      <c r="D9" s="115">
        <v>99770</v>
      </c>
      <c r="E9" s="116"/>
      <c r="F9" s="117">
        <v>117673</v>
      </c>
      <c r="G9" s="118"/>
      <c r="H9" s="119"/>
    </row>
    <row r="10" spans="1:8">
      <c r="A10" s="120"/>
      <c r="B10" s="121"/>
      <c r="C10" s="122"/>
      <c r="D10" s="123">
        <v>41716</v>
      </c>
      <c r="E10" s="124"/>
      <c r="F10" s="125">
        <v>62359</v>
      </c>
      <c r="G10" s="126"/>
      <c r="H10" s="127"/>
    </row>
    <row r="11" spans="1:8">
      <c r="A11" s="108" t="s">
        <v>511</v>
      </c>
      <c r="B11" s="113"/>
      <c r="C11" s="114"/>
      <c r="D11" s="115">
        <v>138767</v>
      </c>
      <c r="E11" s="116"/>
      <c r="F11" s="117">
        <v>118223</v>
      </c>
      <c r="G11" s="118"/>
      <c r="H11" s="119"/>
    </row>
    <row r="12" spans="1:8">
      <c r="A12" s="120"/>
      <c r="B12" s="121"/>
      <c r="C12" s="128"/>
      <c r="D12" s="123">
        <v>54072</v>
      </c>
      <c r="E12" s="124"/>
      <c r="F12" s="125">
        <v>57106</v>
      </c>
      <c r="G12" s="126"/>
      <c r="H12" s="127"/>
    </row>
    <row r="13" spans="1:8">
      <c r="A13" s="108"/>
      <c r="B13" s="113"/>
      <c r="C13" s="129"/>
      <c r="D13" s="130">
        <v>119993</v>
      </c>
      <c r="E13" s="131"/>
      <c r="F13" s="132">
        <v>115154</v>
      </c>
      <c r="G13" s="133"/>
      <c r="H13" s="119"/>
    </row>
    <row r="14" spans="1:8">
      <c r="A14" s="120"/>
      <c r="B14" s="121"/>
      <c r="C14" s="122"/>
      <c r="D14" s="123">
        <v>49157</v>
      </c>
      <c r="E14" s="124"/>
      <c r="F14" s="125">
        <v>59860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5.68</v>
      </c>
      <c r="C19" s="134">
        <f>ROUND(VALUE(SUBSTITUTE(実質収支比率等に係る経年分析!G$48,"▲","-")),2)</f>
        <v>5.35</v>
      </c>
      <c r="D19" s="134">
        <f>ROUND(VALUE(SUBSTITUTE(実質収支比率等に係る経年分析!H$48,"▲","-")),2)</f>
        <v>7.07</v>
      </c>
      <c r="E19" s="134">
        <f>ROUND(VALUE(SUBSTITUTE(実質収支比率等に係る経年分析!I$48,"▲","-")),2)</f>
        <v>6.43</v>
      </c>
      <c r="F19" s="134">
        <f>ROUND(VALUE(SUBSTITUTE(実質収支比率等に係る経年分析!J$48,"▲","-")),2)</f>
        <v>5.22</v>
      </c>
    </row>
    <row r="20" spans="1:11">
      <c r="A20" s="134" t="s">
        <v>42</v>
      </c>
      <c r="B20" s="134">
        <f>ROUND(VALUE(SUBSTITUTE(実質収支比率等に係る経年分析!F$47,"▲","-")),2)</f>
        <v>49.88</v>
      </c>
      <c r="C20" s="134">
        <f>ROUND(VALUE(SUBSTITUTE(実質収支比率等に係る経年分析!G$47,"▲","-")),2)</f>
        <v>73.42</v>
      </c>
      <c r="D20" s="134">
        <f>ROUND(VALUE(SUBSTITUTE(実質収支比率等に係る経年分析!H$47,"▲","-")),2)</f>
        <v>98.11</v>
      </c>
      <c r="E20" s="134">
        <f>ROUND(VALUE(SUBSTITUTE(実質収支比率等に係る経年分析!I$47,"▲","-")),2)</f>
        <v>103.23</v>
      </c>
      <c r="F20" s="134">
        <f>ROUND(VALUE(SUBSTITUTE(実質収支比率等に係る経年分析!J$47,"▲","-")),2)</f>
        <v>71.45</v>
      </c>
    </row>
    <row r="21" spans="1:11">
      <c r="A21" s="134" t="s">
        <v>43</v>
      </c>
      <c r="B21" s="134">
        <f>IF(ISNUMBER(VALUE(SUBSTITUTE(実質収支比率等に係る経年分析!F$49,"▲","-"))),ROUND(VALUE(SUBSTITUTE(実質収支比率等に係る経年分析!F$49,"▲","-")),2),NA())</f>
        <v>2.3199999999999998</v>
      </c>
      <c r="C21" s="134">
        <f>IF(ISNUMBER(VALUE(SUBSTITUTE(実質収支比率等に係る経年分析!G$49,"▲","-"))),ROUND(VALUE(SUBSTITUTE(実質収支比率等に係る経年分析!G$49,"▲","-")),2),NA())</f>
        <v>24.12</v>
      </c>
      <c r="D21" s="134">
        <f>IF(ISNUMBER(VALUE(SUBSTITUTE(実質収支比率等に係る経年分析!H$49,"▲","-"))),ROUND(VALUE(SUBSTITUTE(実質収支比率等に係る経年分析!H$49,"▲","-")),2),NA())</f>
        <v>23.56</v>
      </c>
      <c r="E21" s="134">
        <f>IF(ISNUMBER(VALUE(SUBSTITUTE(実質収支比率等に係る経年分析!I$49,"▲","-"))),ROUND(VALUE(SUBSTITUTE(実質収支比率等に係る経年分析!I$49,"▲","-")),2),NA())</f>
        <v>24.11</v>
      </c>
      <c r="F21" s="134">
        <f>IF(ISNUMBER(VALUE(SUBSTITUTE(実質収支比率等に係る経年分析!J$49,"▲","-"))),ROUND(VALUE(SUBSTITUTE(実質収支比率等に係る経年分析!J$49,"▲","-")),2),NA())</f>
        <v>-34.74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工場団地造成事業特別会計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5.28</v>
      </c>
    </row>
    <row r="35" spans="1:16">
      <c r="A35" s="135" t="str">
        <f>IF(連結実質赤字比率に係る赤字・黒字の構成分析!C$35="",NA(),連結実質赤字比率に係る赤字・黒字の構成分析!C$35)</f>
        <v>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10.66</v>
      </c>
    </row>
    <row r="36" spans="1:16">
      <c r="A36" s="135" t="str">
        <f>IF(連結実質赤字比率に係る赤字・黒字の構成分析!C$34="",NA(),連結実質赤字比率に係る赤字・黒字の構成分析!C$34)</f>
        <v>霊園事業特別会計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0.14000000000000001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0.02</v>
      </c>
      <c r="J36" s="135">
        <f>IF(ROUND(VALUE(SUBSTITUTE(連結実質赤字比率に係る赤字・黒字の構成分析!J$34,"▲", "-")), 2) &lt; 0, ABS(ROUND(VALUE(SUBSTITUTE(連結実質赤字比率に係る赤字・黒字の構成分析!J$34,"▲", "-")), 2)), NA())</f>
        <v>0.06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409</v>
      </c>
      <c r="E42" s="136"/>
      <c r="F42" s="136"/>
      <c r="G42" s="136">
        <f>'実質公債費比率（分子）の構造'!L$52</f>
        <v>407</v>
      </c>
      <c r="H42" s="136"/>
      <c r="I42" s="136"/>
      <c r="J42" s="136">
        <f>'実質公債費比率（分子）の構造'!M$52</f>
        <v>386</v>
      </c>
      <c r="K42" s="136"/>
      <c r="L42" s="136"/>
      <c r="M42" s="136">
        <f>'実質公債費比率（分子）の構造'!N$52</f>
        <v>381</v>
      </c>
      <c r="N42" s="136"/>
      <c r="O42" s="136"/>
      <c r="P42" s="136">
        <f>'実質公債費比率（分子）の構造'!O$52</f>
        <v>368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v>
      </c>
      <c r="C44" s="136"/>
      <c r="D44" s="136"/>
      <c r="E44" s="136">
        <f>'実質公債費比率（分子）の構造'!L$50</f>
        <v>21</v>
      </c>
      <c r="F44" s="136"/>
      <c r="G44" s="136"/>
      <c r="H44" s="136">
        <f>'実質公債費比率（分子）の構造'!M$50</f>
        <v>20</v>
      </c>
      <c r="I44" s="136"/>
      <c r="J44" s="136"/>
      <c r="K44" s="136">
        <f>'実質公債費比率（分子）の構造'!N$50</f>
        <v>20</v>
      </c>
      <c r="L44" s="136"/>
      <c r="M44" s="136"/>
      <c r="N44" s="136">
        <f>'実質公債費比率（分子）の構造'!O$50</f>
        <v>19</v>
      </c>
      <c r="O44" s="136"/>
      <c r="P44" s="136"/>
    </row>
    <row r="45" spans="1:16">
      <c r="A45" s="136" t="s">
        <v>53</v>
      </c>
      <c r="B45" s="136">
        <f>'実質公債費比率（分子）の構造'!K$49</f>
        <v>30</v>
      </c>
      <c r="C45" s="136"/>
      <c r="D45" s="136"/>
      <c r="E45" s="136">
        <f>'実質公債費比率（分子）の構造'!L$49</f>
        <v>30</v>
      </c>
      <c r="F45" s="136"/>
      <c r="G45" s="136"/>
      <c r="H45" s="136">
        <f>'実質公債費比率（分子）の構造'!M$49</f>
        <v>30</v>
      </c>
      <c r="I45" s="136"/>
      <c r="J45" s="136"/>
      <c r="K45" s="136">
        <f>'実質公債費比率（分子）の構造'!N$49</f>
        <v>18</v>
      </c>
      <c r="L45" s="136"/>
      <c r="M45" s="136"/>
      <c r="N45" s="136">
        <f>'実質公債費比率（分子）の構造'!O$49</f>
        <v>10</v>
      </c>
      <c r="O45" s="136"/>
      <c r="P45" s="136"/>
    </row>
    <row r="46" spans="1:16">
      <c r="A46" s="136" t="s">
        <v>54</v>
      </c>
      <c r="B46" s="136">
        <f>'実質公債費比率（分子）の構造'!K$48</f>
        <v>41</v>
      </c>
      <c r="C46" s="136"/>
      <c r="D46" s="136"/>
      <c r="E46" s="136">
        <f>'実質公債費比率（分子）の構造'!L$48</f>
        <v>29</v>
      </c>
      <c r="F46" s="136"/>
      <c r="G46" s="136"/>
      <c r="H46" s="136">
        <f>'実質公債費比率（分子）の構造'!M$48</f>
        <v>33</v>
      </c>
      <c r="I46" s="136"/>
      <c r="J46" s="136"/>
      <c r="K46" s="136">
        <f>'実質公債費比率（分子）の構造'!N$48</f>
        <v>24</v>
      </c>
      <c r="L46" s="136"/>
      <c r="M46" s="136"/>
      <c r="N46" s="136">
        <f>'実質公債費比率（分子）の構造'!O$48</f>
        <v>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485</v>
      </c>
      <c r="C49" s="136"/>
      <c r="D49" s="136"/>
      <c r="E49" s="136">
        <f>'実質公債費比率（分子）の構造'!L$45</f>
        <v>448</v>
      </c>
      <c r="F49" s="136"/>
      <c r="G49" s="136"/>
      <c r="H49" s="136">
        <f>'実質公債費比率（分子）の構造'!M$45</f>
        <v>412</v>
      </c>
      <c r="I49" s="136"/>
      <c r="J49" s="136"/>
      <c r="K49" s="136">
        <f>'実質公債費比率（分子）の構造'!N$45</f>
        <v>390</v>
      </c>
      <c r="L49" s="136"/>
      <c r="M49" s="136"/>
      <c r="N49" s="136">
        <f>'実質公債費比率（分子）の構造'!O$45</f>
        <v>333</v>
      </c>
      <c r="O49" s="136"/>
      <c r="P49" s="136"/>
    </row>
    <row r="50" spans="1:16">
      <c r="A50" s="136" t="s">
        <v>58</v>
      </c>
      <c r="B50" s="136" t="e">
        <f>NA()</f>
        <v>#N/A</v>
      </c>
      <c r="C50" s="136">
        <f>IF(ISNUMBER('実質公債費比率（分子）の構造'!K$53),'実質公債費比率（分子）の構造'!K$53,NA())</f>
        <v>169</v>
      </c>
      <c r="D50" s="136" t="e">
        <f>NA()</f>
        <v>#N/A</v>
      </c>
      <c r="E50" s="136" t="e">
        <f>NA()</f>
        <v>#N/A</v>
      </c>
      <c r="F50" s="136">
        <f>IF(ISNUMBER('実質公債費比率（分子）の構造'!L$53),'実質公債費比率（分子）の構造'!L$53,NA())</f>
        <v>121</v>
      </c>
      <c r="G50" s="136" t="e">
        <f>NA()</f>
        <v>#N/A</v>
      </c>
      <c r="H50" s="136" t="e">
        <f>NA()</f>
        <v>#N/A</v>
      </c>
      <c r="I50" s="136">
        <f>IF(ISNUMBER('実質公債費比率（分子）の構造'!M$53),'実質公債費比率（分子）の構造'!M$53,NA())</f>
        <v>109</v>
      </c>
      <c r="J50" s="136" t="e">
        <f>NA()</f>
        <v>#N/A</v>
      </c>
      <c r="K50" s="136" t="e">
        <f>NA()</f>
        <v>#N/A</v>
      </c>
      <c r="L50" s="136">
        <f>IF(ISNUMBER('実質公債費比率（分子）の構造'!N$53),'実質公債費比率（分子）の構造'!N$53,NA())</f>
        <v>71</v>
      </c>
      <c r="M50" s="136" t="e">
        <f>NA()</f>
        <v>#N/A</v>
      </c>
      <c r="N50" s="136" t="e">
        <f>NA()</f>
        <v>#N/A</v>
      </c>
      <c r="O50" s="136">
        <f>IF(ISNUMBER('実質公債費比率（分子）の構造'!O$53),'実質公債費比率（分子）の構造'!O$53,NA())</f>
        <v>25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3575</v>
      </c>
      <c r="E56" s="135"/>
      <c r="F56" s="135"/>
      <c r="G56" s="135">
        <f>'将来負担比率（分子）の構造'!J$51</f>
        <v>3393</v>
      </c>
      <c r="H56" s="135"/>
      <c r="I56" s="135"/>
      <c r="J56" s="135">
        <f>'将来負担比率（分子）の構造'!K$51</f>
        <v>3570</v>
      </c>
      <c r="K56" s="135"/>
      <c r="L56" s="135"/>
      <c r="M56" s="135">
        <f>'将来負担比率（分子）の構造'!L$51</f>
        <v>3616</v>
      </c>
      <c r="N56" s="135"/>
      <c r="O56" s="135"/>
      <c r="P56" s="135">
        <f>'将来負担比率（分子）の構造'!M$51</f>
        <v>3377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1761</v>
      </c>
      <c r="E58" s="135"/>
      <c r="F58" s="135"/>
      <c r="G58" s="135">
        <f>'将来負担比率（分子）の構造'!J$49</f>
        <v>2429</v>
      </c>
      <c r="H58" s="135"/>
      <c r="I58" s="135"/>
      <c r="J58" s="135">
        <f>'将来負担比率（分子）の構造'!K$49</f>
        <v>3205</v>
      </c>
      <c r="K58" s="135"/>
      <c r="L58" s="135"/>
      <c r="M58" s="135">
        <f>'将来負担比率（分子）の構造'!L$49</f>
        <v>3099</v>
      </c>
      <c r="N58" s="135"/>
      <c r="O58" s="135"/>
      <c r="P58" s="135">
        <f>'将来負担比率（分子）の構造'!M$49</f>
        <v>3646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919</v>
      </c>
      <c r="C62" s="135"/>
      <c r="D62" s="135"/>
      <c r="E62" s="135">
        <f>'将来負担比率（分子）の構造'!J$45</f>
        <v>906</v>
      </c>
      <c r="F62" s="135"/>
      <c r="G62" s="135"/>
      <c r="H62" s="135">
        <f>'将来負担比率（分子）の構造'!K$45</f>
        <v>883</v>
      </c>
      <c r="I62" s="135"/>
      <c r="J62" s="135"/>
      <c r="K62" s="135">
        <f>'将来負担比率（分子）の構造'!L$45</f>
        <v>893</v>
      </c>
      <c r="L62" s="135"/>
      <c r="M62" s="135"/>
      <c r="N62" s="135">
        <f>'将来負担比率（分子）の構造'!M$45</f>
        <v>859</v>
      </c>
      <c r="O62" s="135"/>
      <c r="P62" s="135"/>
    </row>
    <row r="63" spans="1:16">
      <c r="A63" s="135" t="s">
        <v>27</v>
      </c>
      <c r="B63" s="135">
        <f>'将来負担比率（分子）の構造'!I$44</f>
        <v>64</v>
      </c>
      <c r="C63" s="135"/>
      <c r="D63" s="135"/>
      <c r="E63" s="135">
        <f>'将来負担比率（分子）の構造'!J$44</f>
        <v>38</v>
      </c>
      <c r="F63" s="135"/>
      <c r="G63" s="135"/>
      <c r="H63" s="135">
        <f>'将来負担比率（分子）の構造'!K$44</f>
        <v>27</v>
      </c>
      <c r="I63" s="135"/>
      <c r="J63" s="135"/>
      <c r="K63" s="135">
        <f>'将来負担比率（分子）の構造'!L$44</f>
        <v>30</v>
      </c>
      <c r="L63" s="135"/>
      <c r="M63" s="135"/>
      <c r="N63" s="135">
        <f>'将来負担比率（分子）の構造'!M$44</f>
        <v>26</v>
      </c>
      <c r="O63" s="135"/>
      <c r="P63" s="135"/>
    </row>
    <row r="64" spans="1:16">
      <c r="A64" s="135" t="s">
        <v>26</v>
      </c>
      <c r="B64" s="135">
        <f>'将来負担比率（分子）の構造'!I$43</f>
        <v>673</v>
      </c>
      <c r="C64" s="135"/>
      <c r="D64" s="135"/>
      <c r="E64" s="135">
        <f>'将来負担比率（分子）の構造'!J$43</f>
        <v>584</v>
      </c>
      <c r="F64" s="135"/>
      <c r="G64" s="135"/>
      <c r="H64" s="135">
        <f>'将来負担比率（分子）の構造'!K$43</f>
        <v>584</v>
      </c>
      <c r="I64" s="135"/>
      <c r="J64" s="135"/>
      <c r="K64" s="135">
        <f>'将来負担比率（分子）の構造'!L$43</f>
        <v>430</v>
      </c>
      <c r="L64" s="135"/>
      <c r="M64" s="135"/>
      <c r="N64" s="135">
        <f>'将来負担比率（分子）の構造'!M$43</f>
        <v>414</v>
      </c>
      <c r="O64" s="135"/>
      <c r="P64" s="135"/>
    </row>
    <row r="65" spans="1:16">
      <c r="A65" s="135" t="s">
        <v>25</v>
      </c>
      <c r="B65" s="135">
        <f>'将来負担比率（分子）の構造'!I$42</f>
        <v>68</v>
      </c>
      <c r="C65" s="135"/>
      <c r="D65" s="135"/>
      <c r="E65" s="135">
        <f>'将来負担比率（分子）の構造'!J$42</f>
        <v>50</v>
      </c>
      <c r="F65" s="135"/>
      <c r="G65" s="135"/>
      <c r="H65" s="135">
        <f>'将来負担比率（分子）の構造'!K$42</f>
        <v>46</v>
      </c>
      <c r="I65" s="135"/>
      <c r="J65" s="135"/>
      <c r="K65" s="135">
        <f>'将来負担比率（分子）の構造'!L$42</f>
        <v>26</v>
      </c>
      <c r="L65" s="135"/>
      <c r="M65" s="135"/>
      <c r="N65" s="135">
        <f>'将来負担比率（分子）の構造'!M$42</f>
        <v>7</v>
      </c>
      <c r="O65" s="135"/>
      <c r="P65" s="135"/>
    </row>
    <row r="66" spans="1:16">
      <c r="A66" s="135" t="s">
        <v>24</v>
      </c>
      <c r="B66" s="135">
        <f>'将来負担比率（分子）の構造'!I$41</f>
        <v>3631</v>
      </c>
      <c r="C66" s="135"/>
      <c r="D66" s="135"/>
      <c r="E66" s="135">
        <f>'将来負担比率（分子）の構造'!J$41</f>
        <v>3875</v>
      </c>
      <c r="F66" s="135"/>
      <c r="G66" s="135"/>
      <c r="H66" s="135">
        <f>'将来負担比率（分子）の構造'!K$41</f>
        <v>4053</v>
      </c>
      <c r="I66" s="135"/>
      <c r="J66" s="135"/>
      <c r="K66" s="135">
        <f>'将来負担比率（分子）の構造'!L$41</f>
        <v>3573</v>
      </c>
      <c r="L66" s="135"/>
      <c r="M66" s="135"/>
      <c r="N66" s="135">
        <f>'将来負担比率（分子）の構造'!M$41</f>
        <v>3557</v>
      </c>
      <c r="O66" s="135"/>
      <c r="P66" s="135"/>
    </row>
    <row r="67" spans="1:16">
      <c r="A67" s="135" t="s">
        <v>62</v>
      </c>
      <c r="B67" s="135" t="e">
        <f>NA()</f>
        <v>#N/A</v>
      </c>
      <c r="C67" s="135">
        <f>IF(ISNUMBER('将来負担比率（分子）の構造'!I$52), IF('将来負担比率（分子）の構造'!I$52 &lt; 0, 0, '将来負担比率（分子）の構造'!I$52), NA())</f>
        <v>19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22" sqref="AP22:BF2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800550</v>
      </c>
      <c r="S5" s="581"/>
      <c r="T5" s="581"/>
      <c r="U5" s="581"/>
      <c r="V5" s="581"/>
      <c r="W5" s="581"/>
      <c r="X5" s="581"/>
      <c r="Y5" s="582"/>
      <c r="Z5" s="583">
        <v>16.600000000000001</v>
      </c>
      <c r="AA5" s="583"/>
      <c r="AB5" s="583"/>
      <c r="AC5" s="583"/>
      <c r="AD5" s="584">
        <v>800550</v>
      </c>
      <c r="AE5" s="584"/>
      <c r="AF5" s="584"/>
      <c r="AG5" s="584"/>
      <c r="AH5" s="584"/>
      <c r="AI5" s="584"/>
      <c r="AJ5" s="584"/>
      <c r="AK5" s="584"/>
      <c r="AL5" s="585">
        <v>34.200000000000003</v>
      </c>
      <c r="AM5" s="586"/>
      <c r="AN5" s="586"/>
      <c r="AO5" s="587"/>
      <c r="AP5" s="577" t="s">
        <v>206</v>
      </c>
      <c r="AQ5" s="578"/>
      <c r="AR5" s="578"/>
      <c r="AS5" s="578"/>
      <c r="AT5" s="578"/>
      <c r="AU5" s="578"/>
      <c r="AV5" s="578"/>
      <c r="AW5" s="578"/>
      <c r="AX5" s="578"/>
      <c r="AY5" s="578"/>
      <c r="AZ5" s="578"/>
      <c r="BA5" s="578"/>
      <c r="BB5" s="578"/>
      <c r="BC5" s="578"/>
      <c r="BD5" s="578"/>
      <c r="BE5" s="578"/>
      <c r="BF5" s="579"/>
      <c r="BG5" s="591">
        <v>796428</v>
      </c>
      <c r="BH5" s="592"/>
      <c r="BI5" s="592"/>
      <c r="BJ5" s="592"/>
      <c r="BK5" s="592"/>
      <c r="BL5" s="592"/>
      <c r="BM5" s="592"/>
      <c r="BN5" s="593"/>
      <c r="BO5" s="594">
        <v>99.5</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31294</v>
      </c>
      <c r="S6" s="592"/>
      <c r="T6" s="592"/>
      <c r="U6" s="592"/>
      <c r="V6" s="592"/>
      <c r="W6" s="592"/>
      <c r="X6" s="592"/>
      <c r="Y6" s="593"/>
      <c r="Z6" s="594">
        <v>0.6</v>
      </c>
      <c r="AA6" s="594"/>
      <c r="AB6" s="594"/>
      <c r="AC6" s="594"/>
      <c r="AD6" s="595">
        <v>31294</v>
      </c>
      <c r="AE6" s="595"/>
      <c r="AF6" s="595"/>
      <c r="AG6" s="595"/>
      <c r="AH6" s="595"/>
      <c r="AI6" s="595"/>
      <c r="AJ6" s="595"/>
      <c r="AK6" s="595"/>
      <c r="AL6" s="596">
        <v>1.3</v>
      </c>
      <c r="AM6" s="597"/>
      <c r="AN6" s="597"/>
      <c r="AO6" s="598"/>
      <c r="AP6" s="588" t="s">
        <v>212</v>
      </c>
      <c r="AQ6" s="589"/>
      <c r="AR6" s="589"/>
      <c r="AS6" s="589"/>
      <c r="AT6" s="589"/>
      <c r="AU6" s="589"/>
      <c r="AV6" s="589"/>
      <c r="AW6" s="589"/>
      <c r="AX6" s="589"/>
      <c r="AY6" s="589"/>
      <c r="AZ6" s="589"/>
      <c r="BA6" s="589"/>
      <c r="BB6" s="589"/>
      <c r="BC6" s="589"/>
      <c r="BD6" s="589"/>
      <c r="BE6" s="589"/>
      <c r="BF6" s="590"/>
      <c r="BG6" s="591">
        <v>796428</v>
      </c>
      <c r="BH6" s="592"/>
      <c r="BI6" s="592"/>
      <c r="BJ6" s="592"/>
      <c r="BK6" s="592"/>
      <c r="BL6" s="592"/>
      <c r="BM6" s="592"/>
      <c r="BN6" s="593"/>
      <c r="BO6" s="594">
        <v>99.5</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31297</v>
      </c>
      <c r="CS6" s="592"/>
      <c r="CT6" s="592"/>
      <c r="CU6" s="592"/>
      <c r="CV6" s="592"/>
      <c r="CW6" s="592"/>
      <c r="CX6" s="592"/>
      <c r="CY6" s="593"/>
      <c r="CZ6" s="594">
        <v>0.7</v>
      </c>
      <c r="DA6" s="594"/>
      <c r="DB6" s="594"/>
      <c r="DC6" s="594"/>
      <c r="DD6" s="600" t="s">
        <v>207</v>
      </c>
      <c r="DE6" s="592"/>
      <c r="DF6" s="592"/>
      <c r="DG6" s="592"/>
      <c r="DH6" s="592"/>
      <c r="DI6" s="592"/>
      <c r="DJ6" s="592"/>
      <c r="DK6" s="592"/>
      <c r="DL6" s="592"/>
      <c r="DM6" s="592"/>
      <c r="DN6" s="592"/>
      <c r="DO6" s="592"/>
      <c r="DP6" s="593"/>
      <c r="DQ6" s="600">
        <v>31297</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1063</v>
      </c>
      <c r="S7" s="592"/>
      <c r="T7" s="592"/>
      <c r="U7" s="592"/>
      <c r="V7" s="592"/>
      <c r="W7" s="592"/>
      <c r="X7" s="592"/>
      <c r="Y7" s="593"/>
      <c r="Z7" s="594">
        <v>0</v>
      </c>
      <c r="AA7" s="594"/>
      <c r="AB7" s="594"/>
      <c r="AC7" s="594"/>
      <c r="AD7" s="595">
        <v>1063</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416871</v>
      </c>
      <c r="BH7" s="592"/>
      <c r="BI7" s="592"/>
      <c r="BJ7" s="592"/>
      <c r="BK7" s="592"/>
      <c r="BL7" s="592"/>
      <c r="BM7" s="592"/>
      <c r="BN7" s="593"/>
      <c r="BO7" s="594">
        <v>52.1</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807942</v>
      </c>
      <c r="CS7" s="592"/>
      <c r="CT7" s="592"/>
      <c r="CU7" s="592"/>
      <c r="CV7" s="592"/>
      <c r="CW7" s="592"/>
      <c r="CX7" s="592"/>
      <c r="CY7" s="593"/>
      <c r="CZ7" s="594">
        <v>17.399999999999999</v>
      </c>
      <c r="DA7" s="594"/>
      <c r="DB7" s="594"/>
      <c r="DC7" s="594"/>
      <c r="DD7" s="600">
        <v>102392</v>
      </c>
      <c r="DE7" s="592"/>
      <c r="DF7" s="592"/>
      <c r="DG7" s="592"/>
      <c r="DH7" s="592"/>
      <c r="DI7" s="592"/>
      <c r="DJ7" s="592"/>
      <c r="DK7" s="592"/>
      <c r="DL7" s="592"/>
      <c r="DM7" s="592"/>
      <c r="DN7" s="592"/>
      <c r="DO7" s="592"/>
      <c r="DP7" s="593"/>
      <c r="DQ7" s="600">
        <v>748221</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1388</v>
      </c>
      <c r="S8" s="592"/>
      <c r="T8" s="592"/>
      <c r="U8" s="592"/>
      <c r="V8" s="592"/>
      <c r="W8" s="592"/>
      <c r="X8" s="592"/>
      <c r="Y8" s="593"/>
      <c r="Z8" s="594">
        <v>0</v>
      </c>
      <c r="AA8" s="594"/>
      <c r="AB8" s="594"/>
      <c r="AC8" s="594"/>
      <c r="AD8" s="595">
        <v>1388</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8345</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1237455</v>
      </c>
      <c r="CS8" s="592"/>
      <c r="CT8" s="592"/>
      <c r="CU8" s="592"/>
      <c r="CV8" s="592"/>
      <c r="CW8" s="592"/>
      <c r="CX8" s="592"/>
      <c r="CY8" s="593"/>
      <c r="CZ8" s="594">
        <v>26.6</v>
      </c>
      <c r="DA8" s="594"/>
      <c r="DB8" s="594"/>
      <c r="DC8" s="594"/>
      <c r="DD8" s="600">
        <v>107124</v>
      </c>
      <c r="DE8" s="592"/>
      <c r="DF8" s="592"/>
      <c r="DG8" s="592"/>
      <c r="DH8" s="592"/>
      <c r="DI8" s="592"/>
      <c r="DJ8" s="592"/>
      <c r="DK8" s="592"/>
      <c r="DL8" s="592"/>
      <c r="DM8" s="592"/>
      <c r="DN8" s="592"/>
      <c r="DO8" s="592"/>
      <c r="DP8" s="593"/>
      <c r="DQ8" s="600">
        <v>883606</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1876</v>
      </c>
      <c r="S9" s="592"/>
      <c r="T9" s="592"/>
      <c r="U9" s="592"/>
      <c r="V9" s="592"/>
      <c r="W9" s="592"/>
      <c r="X9" s="592"/>
      <c r="Y9" s="593"/>
      <c r="Z9" s="594">
        <v>0</v>
      </c>
      <c r="AA9" s="594"/>
      <c r="AB9" s="594"/>
      <c r="AC9" s="594"/>
      <c r="AD9" s="595">
        <v>1876</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180334</v>
      </c>
      <c r="BH9" s="592"/>
      <c r="BI9" s="592"/>
      <c r="BJ9" s="592"/>
      <c r="BK9" s="592"/>
      <c r="BL9" s="592"/>
      <c r="BM9" s="592"/>
      <c r="BN9" s="593"/>
      <c r="BO9" s="594">
        <v>22.5</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275531</v>
      </c>
      <c r="CS9" s="592"/>
      <c r="CT9" s="592"/>
      <c r="CU9" s="592"/>
      <c r="CV9" s="592"/>
      <c r="CW9" s="592"/>
      <c r="CX9" s="592"/>
      <c r="CY9" s="593"/>
      <c r="CZ9" s="594">
        <v>5.9</v>
      </c>
      <c r="DA9" s="594"/>
      <c r="DB9" s="594"/>
      <c r="DC9" s="594"/>
      <c r="DD9" s="600">
        <v>88712</v>
      </c>
      <c r="DE9" s="592"/>
      <c r="DF9" s="592"/>
      <c r="DG9" s="592"/>
      <c r="DH9" s="592"/>
      <c r="DI9" s="592"/>
      <c r="DJ9" s="592"/>
      <c r="DK9" s="592"/>
      <c r="DL9" s="592"/>
      <c r="DM9" s="592"/>
      <c r="DN9" s="592"/>
      <c r="DO9" s="592"/>
      <c r="DP9" s="593"/>
      <c r="DQ9" s="600">
        <v>187624</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58425</v>
      </c>
      <c r="S10" s="592"/>
      <c r="T10" s="592"/>
      <c r="U10" s="592"/>
      <c r="V10" s="592"/>
      <c r="W10" s="592"/>
      <c r="X10" s="592"/>
      <c r="Y10" s="593"/>
      <c r="Z10" s="594">
        <v>1.2</v>
      </c>
      <c r="AA10" s="594"/>
      <c r="AB10" s="594"/>
      <c r="AC10" s="594"/>
      <c r="AD10" s="595">
        <v>58425</v>
      </c>
      <c r="AE10" s="595"/>
      <c r="AF10" s="595"/>
      <c r="AG10" s="595"/>
      <c r="AH10" s="595"/>
      <c r="AI10" s="595"/>
      <c r="AJ10" s="595"/>
      <c r="AK10" s="595"/>
      <c r="AL10" s="596">
        <v>2.5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12289</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34628</v>
      </c>
      <c r="CS10" s="592"/>
      <c r="CT10" s="592"/>
      <c r="CU10" s="592"/>
      <c r="CV10" s="592"/>
      <c r="CW10" s="592"/>
      <c r="CX10" s="592"/>
      <c r="CY10" s="593"/>
      <c r="CZ10" s="594">
        <v>0.7</v>
      </c>
      <c r="DA10" s="594"/>
      <c r="DB10" s="594"/>
      <c r="DC10" s="594"/>
      <c r="DD10" s="600" t="s">
        <v>111</v>
      </c>
      <c r="DE10" s="592"/>
      <c r="DF10" s="592"/>
      <c r="DG10" s="592"/>
      <c r="DH10" s="592"/>
      <c r="DI10" s="592"/>
      <c r="DJ10" s="592"/>
      <c r="DK10" s="592"/>
      <c r="DL10" s="592"/>
      <c r="DM10" s="592"/>
      <c r="DN10" s="592"/>
      <c r="DO10" s="592"/>
      <c r="DP10" s="593"/>
      <c r="DQ10" s="600">
        <v>14</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215903</v>
      </c>
      <c r="BH11" s="592"/>
      <c r="BI11" s="592"/>
      <c r="BJ11" s="592"/>
      <c r="BK11" s="592"/>
      <c r="BL11" s="592"/>
      <c r="BM11" s="592"/>
      <c r="BN11" s="593"/>
      <c r="BO11" s="594">
        <v>27</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526178</v>
      </c>
      <c r="CS11" s="592"/>
      <c r="CT11" s="592"/>
      <c r="CU11" s="592"/>
      <c r="CV11" s="592"/>
      <c r="CW11" s="592"/>
      <c r="CX11" s="592"/>
      <c r="CY11" s="593"/>
      <c r="CZ11" s="594">
        <v>11.3</v>
      </c>
      <c r="DA11" s="594"/>
      <c r="DB11" s="594"/>
      <c r="DC11" s="594"/>
      <c r="DD11" s="600">
        <v>43806</v>
      </c>
      <c r="DE11" s="592"/>
      <c r="DF11" s="592"/>
      <c r="DG11" s="592"/>
      <c r="DH11" s="592"/>
      <c r="DI11" s="592"/>
      <c r="DJ11" s="592"/>
      <c r="DK11" s="592"/>
      <c r="DL11" s="592"/>
      <c r="DM11" s="592"/>
      <c r="DN11" s="592"/>
      <c r="DO11" s="592"/>
      <c r="DP11" s="593"/>
      <c r="DQ11" s="600">
        <v>447439</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322316</v>
      </c>
      <c r="BH12" s="592"/>
      <c r="BI12" s="592"/>
      <c r="BJ12" s="592"/>
      <c r="BK12" s="592"/>
      <c r="BL12" s="592"/>
      <c r="BM12" s="592"/>
      <c r="BN12" s="593"/>
      <c r="BO12" s="594">
        <v>40.299999999999997</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34763</v>
      </c>
      <c r="CS12" s="592"/>
      <c r="CT12" s="592"/>
      <c r="CU12" s="592"/>
      <c r="CV12" s="592"/>
      <c r="CW12" s="592"/>
      <c r="CX12" s="592"/>
      <c r="CY12" s="593"/>
      <c r="CZ12" s="594">
        <v>0.7</v>
      </c>
      <c r="DA12" s="594"/>
      <c r="DB12" s="594"/>
      <c r="DC12" s="594"/>
      <c r="DD12" s="600">
        <v>945</v>
      </c>
      <c r="DE12" s="592"/>
      <c r="DF12" s="592"/>
      <c r="DG12" s="592"/>
      <c r="DH12" s="592"/>
      <c r="DI12" s="592"/>
      <c r="DJ12" s="592"/>
      <c r="DK12" s="592"/>
      <c r="DL12" s="592"/>
      <c r="DM12" s="592"/>
      <c r="DN12" s="592"/>
      <c r="DO12" s="592"/>
      <c r="DP12" s="593"/>
      <c r="DQ12" s="600">
        <v>14224</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8596</v>
      </c>
      <c r="S13" s="592"/>
      <c r="T13" s="592"/>
      <c r="U13" s="592"/>
      <c r="V13" s="592"/>
      <c r="W13" s="592"/>
      <c r="X13" s="592"/>
      <c r="Y13" s="593"/>
      <c r="Z13" s="594">
        <v>0.2</v>
      </c>
      <c r="AA13" s="594"/>
      <c r="AB13" s="594"/>
      <c r="AC13" s="594"/>
      <c r="AD13" s="595">
        <v>8596</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316021</v>
      </c>
      <c r="BH13" s="592"/>
      <c r="BI13" s="592"/>
      <c r="BJ13" s="592"/>
      <c r="BK13" s="592"/>
      <c r="BL13" s="592"/>
      <c r="BM13" s="592"/>
      <c r="BN13" s="593"/>
      <c r="BO13" s="594">
        <v>39.5</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296878</v>
      </c>
      <c r="CS13" s="592"/>
      <c r="CT13" s="592"/>
      <c r="CU13" s="592"/>
      <c r="CV13" s="592"/>
      <c r="CW13" s="592"/>
      <c r="CX13" s="592"/>
      <c r="CY13" s="593"/>
      <c r="CZ13" s="594">
        <v>6.4</v>
      </c>
      <c r="DA13" s="594"/>
      <c r="DB13" s="594"/>
      <c r="DC13" s="594"/>
      <c r="DD13" s="600">
        <v>218414</v>
      </c>
      <c r="DE13" s="592"/>
      <c r="DF13" s="592"/>
      <c r="DG13" s="592"/>
      <c r="DH13" s="592"/>
      <c r="DI13" s="592"/>
      <c r="DJ13" s="592"/>
      <c r="DK13" s="592"/>
      <c r="DL13" s="592"/>
      <c r="DM13" s="592"/>
      <c r="DN13" s="592"/>
      <c r="DO13" s="592"/>
      <c r="DP13" s="593"/>
      <c r="DQ13" s="600">
        <v>92543</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14230</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137696</v>
      </c>
      <c r="CS14" s="592"/>
      <c r="CT14" s="592"/>
      <c r="CU14" s="592"/>
      <c r="CV14" s="592"/>
      <c r="CW14" s="592"/>
      <c r="CX14" s="592"/>
      <c r="CY14" s="593"/>
      <c r="CZ14" s="594">
        <v>3</v>
      </c>
      <c r="DA14" s="594"/>
      <c r="DB14" s="594"/>
      <c r="DC14" s="594"/>
      <c r="DD14" s="600">
        <v>10238</v>
      </c>
      <c r="DE14" s="592"/>
      <c r="DF14" s="592"/>
      <c r="DG14" s="592"/>
      <c r="DH14" s="592"/>
      <c r="DI14" s="592"/>
      <c r="DJ14" s="592"/>
      <c r="DK14" s="592"/>
      <c r="DL14" s="592"/>
      <c r="DM14" s="592"/>
      <c r="DN14" s="592"/>
      <c r="DO14" s="592"/>
      <c r="DP14" s="593"/>
      <c r="DQ14" s="600">
        <v>129192</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1348</v>
      </c>
      <c r="S15" s="592"/>
      <c r="T15" s="592"/>
      <c r="U15" s="592"/>
      <c r="V15" s="592"/>
      <c r="W15" s="592"/>
      <c r="X15" s="592"/>
      <c r="Y15" s="593"/>
      <c r="Z15" s="594">
        <v>0</v>
      </c>
      <c r="AA15" s="594"/>
      <c r="AB15" s="594"/>
      <c r="AC15" s="594"/>
      <c r="AD15" s="595">
        <v>1348</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43011</v>
      </c>
      <c r="BH15" s="592"/>
      <c r="BI15" s="592"/>
      <c r="BJ15" s="592"/>
      <c r="BK15" s="592"/>
      <c r="BL15" s="592"/>
      <c r="BM15" s="592"/>
      <c r="BN15" s="593"/>
      <c r="BO15" s="594">
        <v>5.4</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919175</v>
      </c>
      <c r="CS15" s="592"/>
      <c r="CT15" s="592"/>
      <c r="CU15" s="592"/>
      <c r="CV15" s="592"/>
      <c r="CW15" s="592"/>
      <c r="CX15" s="592"/>
      <c r="CY15" s="593"/>
      <c r="CZ15" s="594">
        <v>19.8</v>
      </c>
      <c r="DA15" s="594"/>
      <c r="DB15" s="594"/>
      <c r="DC15" s="594"/>
      <c r="DD15" s="600">
        <v>305934</v>
      </c>
      <c r="DE15" s="592"/>
      <c r="DF15" s="592"/>
      <c r="DG15" s="592"/>
      <c r="DH15" s="592"/>
      <c r="DI15" s="592"/>
      <c r="DJ15" s="592"/>
      <c r="DK15" s="592"/>
      <c r="DL15" s="592"/>
      <c r="DM15" s="592"/>
      <c r="DN15" s="592"/>
      <c r="DO15" s="592"/>
      <c r="DP15" s="593"/>
      <c r="DQ15" s="600">
        <v>652944</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1619411</v>
      </c>
      <c r="S16" s="592"/>
      <c r="T16" s="592"/>
      <c r="U16" s="592"/>
      <c r="V16" s="592"/>
      <c r="W16" s="592"/>
      <c r="X16" s="592"/>
      <c r="Y16" s="593"/>
      <c r="Z16" s="594">
        <v>33.6</v>
      </c>
      <c r="AA16" s="594"/>
      <c r="AB16" s="594"/>
      <c r="AC16" s="594"/>
      <c r="AD16" s="595">
        <v>1430342</v>
      </c>
      <c r="AE16" s="595"/>
      <c r="AF16" s="595"/>
      <c r="AG16" s="595"/>
      <c r="AH16" s="595"/>
      <c r="AI16" s="595"/>
      <c r="AJ16" s="595"/>
      <c r="AK16" s="595"/>
      <c r="AL16" s="596">
        <v>61.1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10698</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10698</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1430342</v>
      </c>
      <c r="S17" s="592"/>
      <c r="T17" s="592"/>
      <c r="U17" s="592"/>
      <c r="V17" s="592"/>
      <c r="W17" s="592"/>
      <c r="X17" s="592"/>
      <c r="Y17" s="593"/>
      <c r="Z17" s="594">
        <v>29.7</v>
      </c>
      <c r="AA17" s="594"/>
      <c r="AB17" s="594"/>
      <c r="AC17" s="594"/>
      <c r="AD17" s="595">
        <v>1430342</v>
      </c>
      <c r="AE17" s="595"/>
      <c r="AF17" s="595"/>
      <c r="AG17" s="595"/>
      <c r="AH17" s="595"/>
      <c r="AI17" s="595"/>
      <c r="AJ17" s="595"/>
      <c r="AK17" s="595"/>
      <c r="AL17" s="596">
        <v>61.1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333125</v>
      </c>
      <c r="CS17" s="592"/>
      <c r="CT17" s="592"/>
      <c r="CU17" s="592"/>
      <c r="CV17" s="592"/>
      <c r="CW17" s="592"/>
      <c r="CX17" s="592"/>
      <c r="CY17" s="593"/>
      <c r="CZ17" s="594">
        <v>7.2</v>
      </c>
      <c r="DA17" s="594"/>
      <c r="DB17" s="594"/>
      <c r="DC17" s="594"/>
      <c r="DD17" s="600" t="s">
        <v>111</v>
      </c>
      <c r="DE17" s="592"/>
      <c r="DF17" s="592"/>
      <c r="DG17" s="592"/>
      <c r="DH17" s="592"/>
      <c r="DI17" s="592"/>
      <c r="DJ17" s="592"/>
      <c r="DK17" s="592"/>
      <c r="DL17" s="592"/>
      <c r="DM17" s="592"/>
      <c r="DN17" s="592"/>
      <c r="DO17" s="592"/>
      <c r="DP17" s="593"/>
      <c r="DQ17" s="600">
        <v>333125</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126088</v>
      </c>
      <c r="S18" s="592"/>
      <c r="T18" s="592"/>
      <c r="U18" s="592"/>
      <c r="V18" s="592"/>
      <c r="W18" s="592"/>
      <c r="X18" s="592"/>
      <c r="Y18" s="593"/>
      <c r="Z18" s="594">
        <v>2.6</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62981</v>
      </c>
      <c r="S19" s="592"/>
      <c r="T19" s="592"/>
      <c r="U19" s="592"/>
      <c r="V19" s="592"/>
      <c r="W19" s="592"/>
      <c r="X19" s="592"/>
      <c r="Y19" s="593"/>
      <c r="Z19" s="594">
        <v>1.3</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4122</v>
      </c>
      <c r="BH19" s="592"/>
      <c r="BI19" s="592"/>
      <c r="BJ19" s="592"/>
      <c r="BK19" s="592"/>
      <c r="BL19" s="592"/>
      <c r="BM19" s="592"/>
      <c r="BN19" s="593"/>
      <c r="BO19" s="594">
        <v>0.5</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2523951</v>
      </c>
      <c r="S20" s="592"/>
      <c r="T20" s="592"/>
      <c r="U20" s="592"/>
      <c r="V20" s="592"/>
      <c r="W20" s="592"/>
      <c r="X20" s="592"/>
      <c r="Y20" s="593"/>
      <c r="Z20" s="594">
        <v>52.3</v>
      </c>
      <c r="AA20" s="594"/>
      <c r="AB20" s="594"/>
      <c r="AC20" s="594"/>
      <c r="AD20" s="595">
        <v>2334882</v>
      </c>
      <c r="AE20" s="595"/>
      <c r="AF20" s="595"/>
      <c r="AG20" s="595"/>
      <c r="AH20" s="595"/>
      <c r="AI20" s="595"/>
      <c r="AJ20" s="595"/>
      <c r="AK20" s="595"/>
      <c r="AL20" s="596">
        <v>99.7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4122</v>
      </c>
      <c r="BH20" s="592"/>
      <c r="BI20" s="592"/>
      <c r="BJ20" s="592"/>
      <c r="BK20" s="592"/>
      <c r="BL20" s="592"/>
      <c r="BM20" s="592"/>
      <c r="BN20" s="593"/>
      <c r="BO20" s="594">
        <v>0.5</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4645366</v>
      </c>
      <c r="CS20" s="592"/>
      <c r="CT20" s="592"/>
      <c r="CU20" s="592"/>
      <c r="CV20" s="592"/>
      <c r="CW20" s="592"/>
      <c r="CX20" s="592"/>
      <c r="CY20" s="593"/>
      <c r="CZ20" s="594">
        <v>100</v>
      </c>
      <c r="DA20" s="594"/>
      <c r="DB20" s="594"/>
      <c r="DC20" s="594"/>
      <c r="DD20" s="600">
        <v>877565</v>
      </c>
      <c r="DE20" s="592"/>
      <c r="DF20" s="592"/>
      <c r="DG20" s="592"/>
      <c r="DH20" s="592"/>
      <c r="DI20" s="592"/>
      <c r="DJ20" s="592"/>
      <c r="DK20" s="592"/>
      <c r="DL20" s="592"/>
      <c r="DM20" s="592"/>
      <c r="DN20" s="592"/>
      <c r="DO20" s="592"/>
      <c r="DP20" s="593"/>
      <c r="DQ20" s="600">
        <v>3530927</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616</v>
      </c>
      <c r="S21" s="592"/>
      <c r="T21" s="592"/>
      <c r="U21" s="592"/>
      <c r="V21" s="592"/>
      <c r="W21" s="592"/>
      <c r="X21" s="592"/>
      <c r="Y21" s="593"/>
      <c r="Z21" s="594">
        <v>0</v>
      </c>
      <c r="AA21" s="594"/>
      <c r="AB21" s="594"/>
      <c r="AC21" s="594"/>
      <c r="AD21" s="595">
        <v>616</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4122</v>
      </c>
      <c r="BH21" s="592"/>
      <c r="BI21" s="592"/>
      <c r="BJ21" s="592"/>
      <c r="BK21" s="592"/>
      <c r="BL21" s="592"/>
      <c r="BM21" s="592"/>
      <c r="BN21" s="593"/>
      <c r="BO21" s="594">
        <v>0.5</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4989</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42560</v>
      </c>
      <c r="S23" s="592"/>
      <c r="T23" s="592"/>
      <c r="U23" s="592"/>
      <c r="V23" s="592"/>
      <c r="W23" s="592"/>
      <c r="X23" s="592"/>
      <c r="Y23" s="593"/>
      <c r="Z23" s="594">
        <v>0.9</v>
      </c>
      <c r="AA23" s="594"/>
      <c r="AB23" s="594"/>
      <c r="AC23" s="594"/>
      <c r="AD23" s="595">
        <v>3001</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3582</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1108624</v>
      </c>
      <c r="CS24" s="581"/>
      <c r="CT24" s="581"/>
      <c r="CU24" s="581"/>
      <c r="CV24" s="581"/>
      <c r="CW24" s="581"/>
      <c r="CX24" s="581"/>
      <c r="CY24" s="582"/>
      <c r="CZ24" s="620">
        <v>23.9</v>
      </c>
      <c r="DA24" s="621"/>
      <c r="DB24" s="621"/>
      <c r="DC24" s="622"/>
      <c r="DD24" s="619">
        <v>885488</v>
      </c>
      <c r="DE24" s="581"/>
      <c r="DF24" s="581"/>
      <c r="DG24" s="581"/>
      <c r="DH24" s="581"/>
      <c r="DI24" s="581"/>
      <c r="DJ24" s="581"/>
      <c r="DK24" s="582"/>
      <c r="DL24" s="619">
        <v>881306</v>
      </c>
      <c r="DM24" s="581"/>
      <c r="DN24" s="581"/>
      <c r="DO24" s="581"/>
      <c r="DP24" s="581"/>
      <c r="DQ24" s="581"/>
      <c r="DR24" s="581"/>
      <c r="DS24" s="581"/>
      <c r="DT24" s="581"/>
      <c r="DU24" s="581"/>
      <c r="DV24" s="582"/>
      <c r="DW24" s="585">
        <v>35.5</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358161</v>
      </c>
      <c r="S25" s="592"/>
      <c r="T25" s="592"/>
      <c r="U25" s="592"/>
      <c r="V25" s="592"/>
      <c r="W25" s="592"/>
      <c r="X25" s="592"/>
      <c r="Y25" s="593"/>
      <c r="Z25" s="594">
        <v>7.4</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495828</v>
      </c>
      <c r="CS25" s="611"/>
      <c r="CT25" s="611"/>
      <c r="CU25" s="611"/>
      <c r="CV25" s="611"/>
      <c r="CW25" s="611"/>
      <c r="CX25" s="611"/>
      <c r="CY25" s="612"/>
      <c r="CZ25" s="625">
        <v>10.7</v>
      </c>
      <c r="DA25" s="626"/>
      <c r="DB25" s="626"/>
      <c r="DC25" s="627"/>
      <c r="DD25" s="600">
        <v>474388</v>
      </c>
      <c r="DE25" s="611"/>
      <c r="DF25" s="611"/>
      <c r="DG25" s="611"/>
      <c r="DH25" s="611"/>
      <c r="DI25" s="611"/>
      <c r="DJ25" s="611"/>
      <c r="DK25" s="612"/>
      <c r="DL25" s="600">
        <v>470250</v>
      </c>
      <c r="DM25" s="611"/>
      <c r="DN25" s="611"/>
      <c r="DO25" s="611"/>
      <c r="DP25" s="611"/>
      <c r="DQ25" s="611"/>
      <c r="DR25" s="611"/>
      <c r="DS25" s="611"/>
      <c r="DT25" s="611"/>
      <c r="DU25" s="611"/>
      <c r="DV25" s="612"/>
      <c r="DW25" s="596">
        <v>18.899999999999999</v>
      </c>
      <c r="DX25" s="623"/>
      <c r="DY25" s="623"/>
      <c r="DZ25" s="623"/>
      <c r="EA25" s="623"/>
      <c r="EB25" s="623"/>
      <c r="EC25" s="624"/>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307304</v>
      </c>
      <c r="CS26" s="592"/>
      <c r="CT26" s="592"/>
      <c r="CU26" s="592"/>
      <c r="CV26" s="592"/>
      <c r="CW26" s="592"/>
      <c r="CX26" s="592"/>
      <c r="CY26" s="593"/>
      <c r="CZ26" s="625">
        <v>6.6</v>
      </c>
      <c r="DA26" s="626"/>
      <c r="DB26" s="626"/>
      <c r="DC26" s="627"/>
      <c r="DD26" s="600">
        <v>287126</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3"/>
      <c r="DY26" s="623"/>
      <c r="DZ26" s="623"/>
      <c r="EA26" s="623"/>
      <c r="EB26" s="623"/>
      <c r="EC26" s="624"/>
    </row>
    <row r="27" spans="2:133" ht="11.25" customHeight="1">
      <c r="B27" s="588" t="s">
        <v>277</v>
      </c>
      <c r="C27" s="589"/>
      <c r="D27" s="589"/>
      <c r="E27" s="589"/>
      <c r="F27" s="589"/>
      <c r="G27" s="589"/>
      <c r="H27" s="589"/>
      <c r="I27" s="589"/>
      <c r="J27" s="589"/>
      <c r="K27" s="589"/>
      <c r="L27" s="589"/>
      <c r="M27" s="589"/>
      <c r="N27" s="589"/>
      <c r="O27" s="589"/>
      <c r="P27" s="589"/>
      <c r="Q27" s="590"/>
      <c r="R27" s="591">
        <v>278115</v>
      </c>
      <c r="S27" s="592"/>
      <c r="T27" s="592"/>
      <c r="U27" s="592"/>
      <c r="V27" s="592"/>
      <c r="W27" s="592"/>
      <c r="X27" s="592"/>
      <c r="Y27" s="593"/>
      <c r="Z27" s="594">
        <v>5.8</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800550</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279671</v>
      </c>
      <c r="CS27" s="611"/>
      <c r="CT27" s="611"/>
      <c r="CU27" s="611"/>
      <c r="CV27" s="611"/>
      <c r="CW27" s="611"/>
      <c r="CX27" s="611"/>
      <c r="CY27" s="612"/>
      <c r="CZ27" s="625">
        <v>6</v>
      </c>
      <c r="DA27" s="626"/>
      <c r="DB27" s="626"/>
      <c r="DC27" s="627"/>
      <c r="DD27" s="600">
        <v>77975</v>
      </c>
      <c r="DE27" s="611"/>
      <c r="DF27" s="611"/>
      <c r="DG27" s="611"/>
      <c r="DH27" s="611"/>
      <c r="DI27" s="611"/>
      <c r="DJ27" s="611"/>
      <c r="DK27" s="612"/>
      <c r="DL27" s="600">
        <v>77931</v>
      </c>
      <c r="DM27" s="611"/>
      <c r="DN27" s="611"/>
      <c r="DO27" s="611"/>
      <c r="DP27" s="611"/>
      <c r="DQ27" s="611"/>
      <c r="DR27" s="611"/>
      <c r="DS27" s="611"/>
      <c r="DT27" s="611"/>
      <c r="DU27" s="611"/>
      <c r="DV27" s="612"/>
      <c r="DW27" s="596">
        <v>3.1</v>
      </c>
      <c r="DX27" s="623"/>
      <c r="DY27" s="623"/>
      <c r="DZ27" s="623"/>
      <c r="EA27" s="623"/>
      <c r="EB27" s="623"/>
      <c r="EC27" s="624"/>
    </row>
    <row r="28" spans="2:133" ht="11.25" customHeight="1">
      <c r="B28" s="588" t="s">
        <v>280</v>
      </c>
      <c r="C28" s="589"/>
      <c r="D28" s="589"/>
      <c r="E28" s="589"/>
      <c r="F28" s="589"/>
      <c r="G28" s="589"/>
      <c r="H28" s="589"/>
      <c r="I28" s="589"/>
      <c r="J28" s="589"/>
      <c r="K28" s="589"/>
      <c r="L28" s="589"/>
      <c r="M28" s="589"/>
      <c r="N28" s="589"/>
      <c r="O28" s="589"/>
      <c r="P28" s="589"/>
      <c r="Q28" s="590"/>
      <c r="R28" s="591">
        <v>12487</v>
      </c>
      <c r="S28" s="592"/>
      <c r="T28" s="592"/>
      <c r="U28" s="592"/>
      <c r="V28" s="592"/>
      <c r="W28" s="592"/>
      <c r="X28" s="592"/>
      <c r="Y28" s="593"/>
      <c r="Z28" s="594">
        <v>0.3</v>
      </c>
      <c r="AA28" s="594"/>
      <c r="AB28" s="594"/>
      <c r="AC28" s="594"/>
      <c r="AD28" s="595">
        <v>321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333125</v>
      </c>
      <c r="CS28" s="592"/>
      <c r="CT28" s="592"/>
      <c r="CU28" s="592"/>
      <c r="CV28" s="592"/>
      <c r="CW28" s="592"/>
      <c r="CX28" s="592"/>
      <c r="CY28" s="593"/>
      <c r="CZ28" s="625">
        <v>7.2</v>
      </c>
      <c r="DA28" s="626"/>
      <c r="DB28" s="626"/>
      <c r="DC28" s="627"/>
      <c r="DD28" s="600">
        <v>333125</v>
      </c>
      <c r="DE28" s="592"/>
      <c r="DF28" s="592"/>
      <c r="DG28" s="592"/>
      <c r="DH28" s="592"/>
      <c r="DI28" s="592"/>
      <c r="DJ28" s="592"/>
      <c r="DK28" s="593"/>
      <c r="DL28" s="600">
        <v>333125</v>
      </c>
      <c r="DM28" s="592"/>
      <c r="DN28" s="592"/>
      <c r="DO28" s="592"/>
      <c r="DP28" s="592"/>
      <c r="DQ28" s="592"/>
      <c r="DR28" s="592"/>
      <c r="DS28" s="592"/>
      <c r="DT28" s="592"/>
      <c r="DU28" s="592"/>
      <c r="DV28" s="593"/>
      <c r="DW28" s="596">
        <v>13.4</v>
      </c>
      <c r="DX28" s="623"/>
      <c r="DY28" s="623"/>
      <c r="DZ28" s="623"/>
      <c r="EA28" s="623"/>
      <c r="EB28" s="623"/>
      <c r="EC28" s="624"/>
    </row>
    <row r="29" spans="2:133" ht="11.25" customHeight="1">
      <c r="B29" s="588" t="s">
        <v>282</v>
      </c>
      <c r="C29" s="589"/>
      <c r="D29" s="589"/>
      <c r="E29" s="589"/>
      <c r="F29" s="589"/>
      <c r="G29" s="589"/>
      <c r="H29" s="589"/>
      <c r="I29" s="589"/>
      <c r="J29" s="589"/>
      <c r="K29" s="589"/>
      <c r="L29" s="589"/>
      <c r="M29" s="589"/>
      <c r="N29" s="589"/>
      <c r="O29" s="589"/>
      <c r="P29" s="589"/>
      <c r="Q29" s="590"/>
      <c r="R29" s="591">
        <v>6077</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333125</v>
      </c>
      <c r="CS29" s="611"/>
      <c r="CT29" s="611"/>
      <c r="CU29" s="611"/>
      <c r="CV29" s="611"/>
      <c r="CW29" s="611"/>
      <c r="CX29" s="611"/>
      <c r="CY29" s="612"/>
      <c r="CZ29" s="625">
        <v>7.2</v>
      </c>
      <c r="DA29" s="626"/>
      <c r="DB29" s="626"/>
      <c r="DC29" s="627"/>
      <c r="DD29" s="600">
        <v>333125</v>
      </c>
      <c r="DE29" s="611"/>
      <c r="DF29" s="611"/>
      <c r="DG29" s="611"/>
      <c r="DH29" s="611"/>
      <c r="DI29" s="611"/>
      <c r="DJ29" s="611"/>
      <c r="DK29" s="612"/>
      <c r="DL29" s="600">
        <v>333125</v>
      </c>
      <c r="DM29" s="611"/>
      <c r="DN29" s="611"/>
      <c r="DO29" s="611"/>
      <c r="DP29" s="611"/>
      <c r="DQ29" s="611"/>
      <c r="DR29" s="611"/>
      <c r="DS29" s="611"/>
      <c r="DT29" s="611"/>
      <c r="DU29" s="611"/>
      <c r="DV29" s="612"/>
      <c r="DW29" s="596">
        <v>13.4</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1040795</v>
      </c>
      <c r="S30" s="592"/>
      <c r="T30" s="592"/>
      <c r="U30" s="592"/>
      <c r="V30" s="592"/>
      <c r="W30" s="592"/>
      <c r="X30" s="592"/>
      <c r="Y30" s="593"/>
      <c r="Z30" s="594">
        <v>21.6</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98.2</v>
      </c>
      <c r="BH30" s="650"/>
      <c r="BI30" s="650"/>
      <c r="BJ30" s="650"/>
      <c r="BK30" s="650"/>
      <c r="BL30" s="650"/>
      <c r="BM30" s="586">
        <v>89.8</v>
      </c>
      <c r="BN30" s="650"/>
      <c r="BO30" s="650"/>
      <c r="BP30" s="650"/>
      <c r="BQ30" s="651"/>
      <c r="BR30" s="649">
        <v>97.8</v>
      </c>
      <c r="BS30" s="650"/>
      <c r="BT30" s="650"/>
      <c r="BU30" s="650"/>
      <c r="BV30" s="650"/>
      <c r="BW30" s="650"/>
      <c r="BX30" s="586">
        <v>88.9</v>
      </c>
      <c r="BY30" s="650"/>
      <c r="BZ30" s="650"/>
      <c r="CA30" s="650"/>
      <c r="CB30" s="651"/>
      <c r="CD30" s="654"/>
      <c r="CE30" s="655"/>
      <c r="CF30" s="605" t="s">
        <v>290</v>
      </c>
      <c r="CG30" s="606"/>
      <c r="CH30" s="606"/>
      <c r="CI30" s="606"/>
      <c r="CJ30" s="606"/>
      <c r="CK30" s="606"/>
      <c r="CL30" s="606"/>
      <c r="CM30" s="606"/>
      <c r="CN30" s="606"/>
      <c r="CO30" s="606"/>
      <c r="CP30" s="606"/>
      <c r="CQ30" s="607"/>
      <c r="CR30" s="591">
        <v>294108</v>
      </c>
      <c r="CS30" s="592"/>
      <c r="CT30" s="592"/>
      <c r="CU30" s="592"/>
      <c r="CV30" s="592"/>
      <c r="CW30" s="592"/>
      <c r="CX30" s="592"/>
      <c r="CY30" s="593"/>
      <c r="CZ30" s="625">
        <v>6.3</v>
      </c>
      <c r="DA30" s="626"/>
      <c r="DB30" s="626"/>
      <c r="DC30" s="627"/>
      <c r="DD30" s="600">
        <v>294108</v>
      </c>
      <c r="DE30" s="592"/>
      <c r="DF30" s="592"/>
      <c r="DG30" s="592"/>
      <c r="DH30" s="592"/>
      <c r="DI30" s="592"/>
      <c r="DJ30" s="592"/>
      <c r="DK30" s="593"/>
      <c r="DL30" s="600">
        <v>294108</v>
      </c>
      <c r="DM30" s="592"/>
      <c r="DN30" s="592"/>
      <c r="DO30" s="592"/>
      <c r="DP30" s="592"/>
      <c r="DQ30" s="592"/>
      <c r="DR30" s="592"/>
      <c r="DS30" s="592"/>
      <c r="DT30" s="592"/>
      <c r="DU30" s="592"/>
      <c r="DV30" s="593"/>
      <c r="DW30" s="596">
        <v>11.8</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204508</v>
      </c>
      <c r="S31" s="592"/>
      <c r="T31" s="592"/>
      <c r="U31" s="592"/>
      <c r="V31" s="592"/>
      <c r="W31" s="592"/>
      <c r="X31" s="592"/>
      <c r="Y31" s="593"/>
      <c r="Z31" s="594">
        <v>4.2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11"/>
      <c r="BI31" s="611"/>
      <c r="BJ31" s="611"/>
      <c r="BK31" s="611"/>
      <c r="BL31" s="611"/>
      <c r="BM31" s="597">
        <v>93</v>
      </c>
      <c r="BN31" s="647"/>
      <c r="BO31" s="647"/>
      <c r="BP31" s="647"/>
      <c r="BQ31" s="648"/>
      <c r="BR31" s="646">
        <v>98.5</v>
      </c>
      <c r="BS31" s="611"/>
      <c r="BT31" s="611"/>
      <c r="BU31" s="611"/>
      <c r="BV31" s="611"/>
      <c r="BW31" s="611"/>
      <c r="BX31" s="597">
        <v>92.4</v>
      </c>
      <c r="BY31" s="647"/>
      <c r="BZ31" s="647"/>
      <c r="CA31" s="647"/>
      <c r="CB31" s="648"/>
      <c r="CD31" s="654"/>
      <c r="CE31" s="655"/>
      <c r="CF31" s="605" t="s">
        <v>294</v>
      </c>
      <c r="CG31" s="606"/>
      <c r="CH31" s="606"/>
      <c r="CI31" s="606"/>
      <c r="CJ31" s="606"/>
      <c r="CK31" s="606"/>
      <c r="CL31" s="606"/>
      <c r="CM31" s="606"/>
      <c r="CN31" s="606"/>
      <c r="CO31" s="606"/>
      <c r="CP31" s="606"/>
      <c r="CQ31" s="607"/>
      <c r="CR31" s="591">
        <v>39017</v>
      </c>
      <c r="CS31" s="611"/>
      <c r="CT31" s="611"/>
      <c r="CU31" s="611"/>
      <c r="CV31" s="611"/>
      <c r="CW31" s="611"/>
      <c r="CX31" s="611"/>
      <c r="CY31" s="612"/>
      <c r="CZ31" s="625">
        <v>0.8</v>
      </c>
      <c r="DA31" s="626"/>
      <c r="DB31" s="626"/>
      <c r="DC31" s="627"/>
      <c r="DD31" s="600">
        <v>39017</v>
      </c>
      <c r="DE31" s="611"/>
      <c r="DF31" s="611"/>
      <c r="DG31" s="611"/>
      <c r="DH31" s="611"/>
      <c r="DI31" s="611"/>
      <c r="DJ31" s="611"/>
      <c r="DK31" s="612"/>
      <c r="DL31" s="600">
        <v>39017</v>
      </c>
      <c r="DM31" s="611"/>
      <c r="DN31" s="611"/>
      <c r="DO31" s="611"/>
      <c r="DP31" s="611"/>
      <c r="DQ31" s="611"/>
      <c r="DR31" s="611"/>
      <c r="DS31" s="611"/>
      <c r="DT31" s="611"/>
      <c r="DU31" s="611"/>
      <c r="DV31" s="612"/>
      <c r="DW31" s="596">
        <v>1.6</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68886</v>
      </c>
      <c r="S32" s="592"/>
      <c r="T32" s="592"/>
      <c r="U32" s="592"/>
      <c r="V32" s="592"/>
      <c r="W32" s="592"/>
      <c r="X32" s="592"/>
      <c r="Y32" s="593"/>
      <c r="Z32" s="594">
        <v>1.4</v>
      </c>
      <c r="AA32" s="594"/>
      <c r="AB32" s="594"/>
      <c r="AC32" s="594"/>
      <c r="AD32" s="595">
        <v>3763</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97.5</v>
      </c>
      <c r="BH32" s="659"/>
      <c r="BI32" s="659"/>
      <c r="BJ32" s="659"/>
      <c r="BK32" s="659"/>
      <c r="BL32" s="659"/>
      <c r="BM32" s="660">
        <v>84.6</v>
      </c>
      <c r="BN32" s="659"/>
      <c r="BO32" s="659"/>
      <c r="BP32" s="659"/>
      <c r="BQ32" s="661"/>
      <c r="BR32" s="658">
        <v>96.9</v>
      </c>
      <c r="BS32" s="659"/>
      <c r="BT32" s="659"/>
      <c r="BU32" s="659"/>
      <c r="BV32" s="659"/>
      <c r="BW32" s="659"/>
      <c r="BX32" s="660">
        <v>83.7</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278349</v>
      </c>
      <c r="S33" s="592"/>
      <c r="T33" s="592"/>
      <c r="U33" s="592"/>
      <c r="V33" s="592"/>
      <c r="W33" s="592"/>
      <c r="X33" s="592"/>
      <c r="Y33" s="593"/>
      <c r="Z33" s="594">
        <v>5.8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2648479</v>
      </c>
      <c r="CS33" s="611"/>
      <c r="CT33" s="611"/>
      <c r="CU33" s="611"/>
      <c r="CV33" s="611"/>
      <c r="CW33" s="611"/>
      <c r="CX33" s="611"/>
      <c r="CY33" s="612"/>
      <c r="CZ33" s="625">
        <v>57</v>
      </c>
      <c r="DA33" s="626"/>
      <c r="DB33" s="626"/>
      <c r="DC33" s="627"/>
      <c r="DD33" s="600">
        <v>2295750</v>
      </c>
      <c r="DE33" s="611"/>
      <c r="DF33" s="611"/>
      <c r="DG33" s="611"/>
      <c r="DH33" s="611"/>
      <c r="DI33" s="611"/>
      <c r="DJ33" s="611"/>
      <c r="DK33" s="612"/>
      <c r="DL33" s="600">
        <v>964750</v>
      </c>
      <c r="DM33" s="611"/>
      <c r="DN33" s="611"/>
      <c r="DO33" s="611"/>
      <c r="DP33" s="611"/>
      <c r="DQ33" s="611"/>
      <c r="DR33" s="611"/>
      <c r="DS33" s="611"/>
      <c r="DT33" s="611"/>
      <c r="DU33" s="611"/>
      <c r="DV33" s="612"/>
      <c r="DW33" s="596">
        <v>38.799999999999997</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660289</v>
      </c>
      <c r="CS34" s="592"/>
      <c r="CT34" s="592"/>
      <c r="CU34" s="592"/>
      <c r="CV34" s="592"/>
      <c r="CW34" s="592"/>
      <c r="CX34" s="592"/>
      <c r="CY34" s="593"/>
      <c r="CZ34" s="625">
        <v>14.2</v>
      </c>
      <c r="DA34" s="626"/>
      <c r="DB34" s="626"/>
      <c r="DC34" s="627"/>
      <c r="DD34" s="600">
        <v>463781</v>
      </c>
      <c r="DE34" s="592"/>
      <c r="DF34" s="592"/>
      <c r="DG34" s="592"/>
      <c r="DH34" s="592"/>
      <c r="DI34" s="592"/>
      <c r="DJ34" s="592"/>
      <c r="DK34" s="593"/>
      <c r="DL34" s="600">
        <v>387883</v>
      </c>
      <c r="DM34" s="592"/>
      <c r="DN34" s="592"/>
      <c r="DO34" s="592"/>
      <c r="DP34" s="592"/>
      <c r="DQ34" s="592"/>
      <c r="DR34" s="592"/>
      <c r="DS34" s="592"/>
      <c r="DT34" s="592"/>
      <c r="DU34" s="592"/>
      <c r="DV34" s="593"/>
      <c r="DW34" s="596">
        <v>15.6</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142649</v>
      </c>
      <c r="S35" s="592"/>
      <c r="T35" s="592"/>
      <c r="U35" s="592"/>
      <c r="V35" s="592"/>
      <c r="W35" s="592"/>
      <c r="X35" s="592"/>
      <c r="Y35" s="593"/>
      <c r="Z35" s="594">
        <v>3</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309104</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65885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47758</v>
      </c>
      <c r="CS35" s="611"/>
      <c r="CT35" s="611"/>
      <c r="CU35" s="611"/>
      <c r="CV35" s="611"/>
      <c r="CW35" s="611"/>
      <c r="CX35" s="611"/>
      <c r="CY35" s="612"/>
      <c r="CZ35" s="625">
        <v>1</v>
      </c>
      <c r="DA35" s="626"/>
      <c r="DB35" s="626"/>
      <c r="DC35" s="627"/>
      <c r="DD35" s="600">
        <v>40382</v>
      </c>
      <c r="DE35" s="611"/>
      <c r="DF35" s="611"/>
      <c r="DG35" s="611"/>
      <c r="DH35" s="611"/>
      <c r="DI35" s="611"/>
      <c r="DJ35" s="611"/>
      <c r="DK35" s="612"/>
      <c r="DL35" s="600">
        <v>40286</v>
      </c>
      <c r="DM35" s="611"/>
      <c r="DN35" s="611"/>
      <c r="DO35" s="611"/>
      <c r="DP35" s="611"/>
      <c r="DQ35" s="611"/>
      <c r="DR35" s="611"/>
      <c r="DS35" s="611"/>
      <c r="DT35" s="611"/>
      <c r="DU35" s="611"/>
      <c r="DV35" s="612"/>
      <c r="DW35" s="596">
        <v>1.6</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4823076</v>
      </c>
      <c r="S36" s="664"/>
      <c r="T36" s="664"/>
      <c r="U36" s="664"/>
      <c r="V36" s="664"/>
      <c r="W36" s="664"/>
      <c r="X36" s="664"/>
      <c r="Y36" s="665"/>
      <c r="Z36" s="666">
        <v>100</v>
      </c>
      <c r="AA36" s="666"/>
      <c r="AB36" s="666"/>
      <c r="AC36" s="666"/>
      <c r="AD36" s="667">
        <v>2342583</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25877</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19003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360206</v>
      </c>
      <c r="CS36" s="592"/>
      <c r="CT36" s="592"/>
      <c r="CU36" s="592"/>
      <c r="CV36" s="592"/>
      <c r="CW36" s="592"/>
      <c r="CX36" s="592"/>
      <c r="CY36" s="593"/>
      <c r="CZ36" s="625">
        <v>7.8</v>
      </c>
      <c r="DA36" s="626"/>
      <c r="DB36" s="626"/>
      <c r="DC36" s="627"/>
      <c r="DD36" s="600">
        <v>310373</v>
      </c>
      <c r="DE36" s="592"/>
      <c r="DF36" s="592"/>
      <c r="DG36" s="592"/>
      <c r="DH36" s="592"/>
      <c r="DI36" s="592"/>
      <c r="DJ36" s="592"/>
      <c r="DK36" s="593"/>
      <c r="DL36" s="600">
        <v>270634</v>
      </c>
      <c r="DM36" s="592"/>
      <c r="DN36" s="592"/>
      <c r="DO36" s="592"/>
      <c r="DP36" s="592"/>
      <c r="DQ36" s="592"/>
      <c r="DR36" s="592"/>
      <c r="DS36" s="592"/>
      <c r="DT36" s="592"/>
      <c r="DU36" s="592"/>
      <c r="DV36" s="593"/>
      <c r="DW36" s="596">
        <v>10.9</v>
      </c>
      <c r="DX36" s="623"/>
      <c r="DY36" s="623"/>
      <c r="DZ36" s="623"/>
      <c r="EA36" s="623"/>
      <c r="EB36" s="623"/>
      <c r="EC36" s="624"/>
    </row>
    <row r="37" spans="2:133" ht="11.25" customHeight="1">
      <c r="AQ37" s="670" t="s">
        <v>312</v>
      </c>
      <c r="AR37" s="671"/>
      <c r="AS37" s="671"/>
      <c r="AT37" s="671"/>
      <c r="AU37" s="671"/>
      <c r="AV37" s="671"/>
      <c r="AW37" s="671"/>
      <c r="AX37" s="671"/>
      <c r="AY37" s="672"/>
      <c r="AZ37" s="591">
        <v>22500</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969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202374</v>
      </c>
      <c r="CS37" s="611"/>
      <c r="CT37" s="611"/>
      <c r="CU37" s="611"/>
      <c r="CV37" s="611"/>
      <c r="CW37" s="611"/>
      <c r="CX37" s="611"/>
      <c r="CY37" s="612"/>
      <c r="CZ37" s="625">
        <v>4.4000000000000004</v>
      </c>
      <c r="DA37" s="626"/>
      <c r="DB37" s="626"/>
      <c r="DC37" s="627"/>
      <c r="DD37" s="600">
        <v>201890</v>
      </c>
      <c r="DE37" s="611"/>
      <c r="DF37" s="611"/>
      <c r="DG37" s="611"/>
      <c r="DH37" s="611"/>
      <c r="DI37" s="611"/>
      <c r="DJ37" s="611"/>
      <c r="DK37" s="612"/>
      <c r="DL37" s="600">
        <v>201037</v>
      </c>
      <c r="DM37" s="611"/>
      <c r="DN37" s="611"/>
      <c r="DO37" s="611"/>
      <c r="DP37" s="611"/>
      <c r="DQ37" s="611"/>
      <c r="DR37" s="611"/>
      <c r="DS37" s="611"/>
      <c r="DT37" s="611"/>
      <c r="DU37" s="611"/>
      <c r="DV37" s="612"/>
      <c r="DW37" s="596">
        <v>8.1</v>
      </c>
      <c r="DX37" s="623"/>
      <c r="DY37" s="623"/>
      <c r="DZ37" s="623"/>
      <c r="EA37" s="623"/>
      <c r="EB37" s="623"/>
      <c r="EC37" s="624"/>
    </row>
    <row r="38" spans="2:133" ht="11.25" customHeight="1">
      <c r="AQ38" s="670" t="s">
        <v>315</v>
      </c>
      <c r="AR38" s="671"/>
      <c r="AS38" s="671"/>
      <c r="AT38" s="671"/>
      <c r="AU38" s="671"/>
      <c r="AV38" s="671"/>
      <c r="AW38" s="671"/>
      <c r="AX38" s="671"/>
      <c r="AY38" s="672"/>
      <c r="AZ38" s="591">
        <v>500</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1787</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309104</v>
      </c>
      <c r="CS38" s="592"/>
      <c r="CT38" s="592"/>
      <c r="CU38" s="592"/>
      <c r="CV38" s="592"/>
      <c r="CW38" s="592"/>
      <c r="CX38" s="592"/>
      <c r="CY38" s="593"/>
      <c r="CZ38" s="625">
        <v>6.7</v>
      </c>
      <c r="DA38" s="626"/>
      <c r="DB38" s="626"/>
      <c r="DC38" s="627"/>
      <c r="DD38" s="600">
        <v>276845</v>
      </c>
      <c r="DE38" s="592"/>
      <c r="DF38" s="592"/>
      <c r="DG38" s="592"/>
      <c r="DH38" s="592"/>
      <c r="DI38" s="592"/>
      <c r="DJ38" s="592"/>
      <c r="DK38" s="593"/>
      <c r="DL38" s="600">
        <v>265947</v>
      </c>
      <c r="DM38" s="592"/>
      <c r="DN38" s="592"/>
      <c r="DO38" s="592"/>
      <c r="DP38" s="592"/>
      <c r="DQ38" s="592"/>
      <c r="DR38" s="592"/>
      <c r="DS38" s="592"/>
      <c r="DT38" s="592"/>
      <c r="DU38" s="592"/>
      <c r="DV38" s="593"/>
      <c r="DW38" s="596">
        <v>10.7</v>
      </c>
      <c r="DX38" s="623"/>
      <c r="DY38" s="623"/>
      <c r="DZ38" s="623"/>
      <c r="EA38" s="623"/>
      <c r="EB38" s="623"/>
      <c r="EC38" s="624"/>
    </row>
    <row r="39" spans="2:133" ht="11.25" customHeight="1">
      <c r="AQ39" s="670" t="s">
        <v>318</v>
      </c>
      <c r="AR39" s="671"/>
      <c r="AS39" s="671"/>
      <c r="AT39" s="671"/>
      <c r="AU39" s="671"/>
      <c r="AV39" s="671"/>
      <c r="AW39" s="671"/>
      <c r="AX39" s="671"/>
      <c r="AY39" s="672"/>
      <c r="AZ39" s="591" t="s">
        <v>319</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76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1260622</v>
      </c>
      <c r="CS39" s="611"/>
      <c r="CT39" s="611"/>
      <c r="CU39" s="611"/>
      <c r="CV39" s="611"/>
      <c r="CW39" s="611"/>
      <c r="CX39" s="611"/>
      <c r="CY39" s="612"/>
      <c r="CZ39" s="625">
        <v>27.1</v>
      </c>
      <c r="DA39" s="626"/>
      <c r="DB39" s="626"/>
      <c r="DC39" s="627"/>
      <c r="DD39" s="600">
        <v>1204369</v>
      </c>
      <c r="DE39" s="611"/>
      <c r="DF39" s="611"/>
      <c r="DG39" s="611"/>
      <c r="DH39" s="611"/>
      <c r="DI39" s="611"/>
      <c r="DJ39" s="611"/>
      <c r="DK39" s="612"/>
      <c r="DL39" s="600" t="s">
        <v>319</v>
      </c>
      <c r="DM39" s="611"/>
      <c r="DN39" s="611"/>
      <c r="DO39" s="611"/>
      <c r="DP39" s="611"/>
      <c r="DQ39" s="611"/>
      <c r="DR39" s="611"/>
      <c r="DS39" s="611"/>
      <c r="DT39" s="611"/>
      <c r="DU39" s="611"/>
      <c r="DV39" s="61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76998</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109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10500</v>
      </c>
      <c r="CS40" s="592"/>
      <c r="CT40" s="592"/>
      <c r="CU40" s="592"/>
      <c r="CV40" s="592"/>
      <c r="CW40" s="592"/>
      <c r="CX40" s="592"/>
      <c r="CY40" s="593"/>
      <c r="CZ40" s="625">
        <v>0.2</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183229</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241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888263</v>
      </c>
      <c r="CS42" s="592"/>
      <c r="CT42" s="592"/>
      <c r="CU42" s="592"/>
      <c r="CV42" s="592"/>
      <c r="CW42" s="592"/>
      <c r="CX42" s="592"/>
      <c r="CY42" s="593"/>
      <c r="CZ42" s="625">
        <v>19.100000000000001</v>
      </c>
      <c r="DA42" s="674"/>
      <c r="DB42" s="674"/>
      <c r="DC42" s="675"/>
      <c r="DD42" s="600">
        <v>349689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319</v>
      </c>
      <c r="CS43" s="611"/>
      <c r="CT43" s="611"/>
      <c r="CU43" s="611"/>
      <c r="CV43" s="611"/>
      <c r="CW43" s="611"/>
      <c r="CX43" s="611"/>
      <c r="CY43" s="612"/>
      <c r="CZ43" s="625" t="s">
        <v>319</v>
      </c>
      <c r="DA43" s="626"/>
      <c r="DB43" s="626"/>
      <c r="DC43" s="627"/>
      <c r="DD43" s="600" t="s">
        <v>319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877565</v>
      </c>
      <c r="CS44" s="592"/>
      <c r="CT44" s="592"/>
      <c r="CU44" s="592"/>
      <c r="CV44" s="592"/>
      <c r="CW44" s="592"/>
      <c r="CX44" s="592"/>
      <c r="CY44" s="593"/>
      <c r="CZ44" s="625">
        <v>18.899999999999999</v>
      </c>
      <c r="DA44" s="674"/>
      <c r="DB44" s="674"/>
      <c r="DC44" s="675"/>
      <c r="DD44" s="600">
        <v>338991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529616</v>
      </c>
      <c r="CS45" s="611"/>
      <c r="CT45" s="611"/>
      <c r="CU45" s="611"/>
      <c r="CV45" s="611"/>
      <c r="CW45" s="611"/>
      <c r="CX45" s="611"/>
      <c r="CY45" s="612"/>
      <c r="CZ45" s="625">
        <v>11.4</v>
      </c>
      <c r="DA45" s="626"/>
      <c r="DB45" s="626"/>
      <c r="DC45" s="627"/>
      <c r="DD45" s="600">
        <v>103694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341949</v>
      </c>
      <c r="CS46" s="592"/>
      <c r="CT46" s="592"/>
      <c r="CU46" s="592"/>
      <c r="CV46" s="592"/>
      <c r="CW46" s="592"/>
      <c r="CX46" s="592"/>
      <c r="CY46" s="593"/>
      <c r="CZ46" s="625">
        <v>7.4</v>
      </c>
      <c r="DA46" s="674"/>
      <c r="DB46" s="674"/>
      <c r="DC46" s="675"/>
      <c r="DD46" s="600">
        <v>229297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10698</v>
      </c>
      <c r="CS47" s="611"/>
      <c r="CT47" s="611"/>
      <c r="CU47" s="611"/>
      <c r="CV47" s="611"/>
      <c r="CW47" s="611"/>
      <c r="CX47" s="611"/>
      <c r="CY47" s="612"/>
      <c r="CZ47" s="625">
        <v>0.2</v>
      </c>
      <c r="DA47" s="626"/>
      <c r="DB47" s="626"/>
      <c r="DC47" s="627"/>
      <c r="DD47" s="600">
        <v>10698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4645366</v>
      </c>
      <c r="CS49" s="659"/>
      <c r="CT49" s="659"/>
      <c r="CU49" s="659"/>
      <c r="CV49" s="659"/>
      <c r="CW49" s="659"/>
      <c r="CX49" s="659"/>
      <c r="CY49" s="686"/>
      <c r="CZ49" s="687">
        <v>100</v>
      </c>
      <c r="DA49" s="688"/>
      <c r="DB49" s="688"/>
      <c r="DC49" s="689"/>
      <c r="DD49" s="690">
        <v>3530927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70" zoomScaleNormal="25" zoomScaleSheetLayoutView="70" workbookViewId="0">
      <selection activeCell="B77" sqref="B77:P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4846</v>
      </c>
      <c r="R7" s="721"/>
      <c r="S7" s="721"/>
      <c r="T7" s="721"/>
      <c r="U7" s="721"/>
      <c r="V7" s="721">
        <v>4669</v>
      </c>
      <c r="W7" s="721"/>
      <c r="X7" s="721"/>
      <c r="Y7" s="721"/>
      <c r="Z7" s="721"/>
      <c r="AA7" s="721">
        <v>177</v>
      </c>
      <c r="AB7" s="721"/>
      <c r="AC7" s="721"/>
      <c r="AD7" s="721"/>
      <c r="AE7" s="722"/>
      <c r="AF7" s="723">
        <v>129</v>
      </c>
      <c r="AG7" s="724"/>
      <c r="AH7" s="724"/>
      <c r="AI7" s="724"/>
      <c r="AJ7" s="725"/>
      <c r="AK7" s="760">
        <v>1042</v>
      </c>
      <c r="AL7" s="761"/>
      <c r="AM7" s="761"/>
      <c r="AN7" s="761"/>
      <c r="AO7" s="761"/>
      <c r="AP7" s="761">
        <v>3708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-579</v>
      </c>
      <c r="CI7" s="758"/>
      <c r="CJ7" s="758"/>
      <c r="CK7" s="758"/>
      <c r="CL7" s="759"/>
      <c r="CM7" s="757">
        <v>74</v>
      </c>
      <c r="CN7" s="758"/>
      <c r="CO7" s="758"/>
      <c r="CP7" s="758"/>
      <c r="CQ7" s="759"/>
      <c r="CR7" s="757">
        <v>700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4</v>
      </c>
      <c r="R8" s="745"/>
      <c r="S8" s="745"/>
      <c r="T8" s="745"/>
      <c r="U8" s="745"/>
      <c r="V8" s="745">
        <v>3</v>
      </c>
      <c r="W8" s="745"/>
      <c r="X8" s="745"/>
      <c r="Y8" s="745"/>
      <c r="Z8" s="745"/>
      <c r="AA8" s="745">
        <v>0.5</v>
      </c>
      <c r="AB8" s="745"/>
      <c r="AC8" s="745"/>
      <c r="AD8" s="745"/>
      <c r="AE8" s="746"/>
      <c r="AF8" s="747">
        <v>1</v>
      </c>
      <c r="AG8" s="748"/>
      <c r="AH8" s="748"/>
      <c r="AI8" s="748"/>
      <c r="AJ8" s="749"/>
      <c r="AK8" s="750">
        <v>3</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4.7</v>
      </c>
      <c r="CI8" s="768"/>
      <c r="CJ8" s="768"/>
      <c r="CK8" s="768"/>
      <c r="CL8" s="769"/>
      <c r="CM8" s="767">
        <v>53</v>
      </c>
      <c r="CN8" s="768"/>
      <c r="CO8" s="768"/>
      <c r="CP8" s="768"/>
      <c r="CQ8" s="769"/>
      <c r="CR8" s="767">
        <v>25</v>
      </c>
      <c r="CS8" s="768"/>
      <c r="CT8" s="768"/>
      <c r="CU8" s="768"/>
      <c r="CV8" s="769"/>
      <c r="CW8" s="767">
        <v>0</v>
      </c>
      <c r="CX8" s="768"/>
      <c r="CY8" s="768"/>
      <c r="CZ8" s="768"/>
      <c r="DA8" s="769"/>
      <c r="DB8" s="767">
        <v>20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130</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773</v>
      </c>
      <c r="R28" s="809"/>
      <c r="S28" s="809"/>
      <c r="T28" s="809"/>
      <c r="U28" s="809"/>
      <c r="V28" s="809">
        <v>707</v>
      </c>
      <c r="W28" s="809"/>
      <c r="X28" s="809"/>
      <c r="Y28" s="809"/>
      <c r="Z28" s="809"/>
      <c r="AA28" s="809">
        <v>66</v>
      </c>
      <c r="AB28" s="809"/>
      <c r="AC28" s="809"/>
      <c r="AD28" s="809"/>
      <c r="AE28" s="810"/>
      <c r="AF28" s="811">
        <v>66</v>
      </c>
      <c r="AG28" s="809"/>
      <c r="AH28" s="809"/>
      <c r="AI28" s="809"/>
      <c r="AJ28" s="812"/>
      <c r="AK28" s="813">
        <v>81</v>
      </c>
      <c r="AL28" s="804"/>
      <c r="AM28" s="804"/>
      <c r="AN28" s="804"/>
      <c r="AO28" s="804"/>
      <c r="AP28" s="804"/>
      <c r="AQ28" s="804"/>
      <c r="AR28" s="804"/>
      <c r="AS28" s="804"/>
      <c r="AT28" s="804"/>
      <c r="AU28" s="804">
        <v>81</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522</v>
      </c>
      <c r="R29" s="745"/>
      <c r="S29" s="745"/>
      <c r="T29" s="745"/>
      <c r="U29" s="745"/>
      <c r="V29" s="745">
        <v>481</v>
      </c>
      <c r="W29" s="745"/>
      <c r="X29" s="745"/>
      <c r="Y29" s="745"/>
      <c r="Z29" s="745"/>
      <c r="AA29" s="745">
        <v>41</v>
      </c>
      <c r="AB29" s="745"/>
      <c r="AC29" s="745"/>
      <c r="AD29" s="745"/>
      <c r="AE29" s="746"/>
      <c r="AF29" s="747">
        <v>41</v>
      </c>
      <c r="AG29" s="748"/>
      <c r="AH29" s="748"/>
      <c r="AI29" s="748"/>
      <c r="AJ29" s="749"/>
      <c r="AK29" s="816">
        <v>86</v>
      </c>
      <c r="AL29" s="817"/>
      <c r="AM29" s="817"/>
      <c r="AN29" s="817"/>
      <c r="AO29" s="817"/>
      <c r="AP29" s="817"/>
      <c r="AQ29" s="817"/>
      <c r="AR29" s="817"/>
      <c r="AS29" s="817"/>
      <c r="AT29" s="817"/>
      <c r="AU29" s="817">
        <v>86</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129</v>
      </c>
      <c r="R30" s="745"/>
      <c r="S30" s="745"/>
      <c r="T30" s="745"/>
      <c r="U30" s="745"/>
      <c r="V30" s="745">
        <v>128</v>
      </c>
      <c r="W30" s="745"/>
      <c r="X30" s="745"/>
      <c r="Y30" s="745"/>
      <c r="Z30" s="745"/>
      <c r="AA30" s="745">
        <v>1</v>
      </c>
      <c r="AB30" s="745"/>
      <c r="AC30" s="745"/>
      <c r="AD30" s="745"/>
      <c r="AE30" s="746"/>
      <c r="AF30" s="747">
        <v>1</v>
      </c>
      <c r="AG30" s="748"/>
      <c r="AH30" s="748"/>
      <c r="AI30" s="748"/>
      <c r="AJ30" s="749"/>
      <c r="AK30" s="816">
        <v>94</v>
      </c>
      <c r="AL30" s="817"/>
      <c r="AM30" s="817"/>
      <c r="AN30" s="817"/>
      <c r="AO30" s="817"/>
      <c r="AP30" s="817"/>
      <c r="AQ30" s="817"/>
      <c r="AR30" s="817"/>
      <c r="AS30" s="817"/>
      <c r="AT30" s="817"/>
      <c r="AU30" s="817">
        <v>94</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161</v>
      </c>
      <c r="R31" s="745"/>
      <c r="S31" s="745"/>
      <c r="T31" s="745"/>
      <c r="U31" s="745"/>
      <c r="V31" s="745">
        <v>128</v>
      </c>
      <c r="W31" s="745"/>
      <c r="X31" s="745"/>
      <c r="Y31" s="745"/>
      <c r="Z31" s="745"/>
      <c r="AA31" s="745">
        <v>33</v>
      </c>
      <c r="AB31" s="745"/>
      <c r="AC31" s="745"/>
      <c r="AD31" s="745"/>
      <c r="AE31" s="746"/>
      <c r="AF31" s="747">
        <v>33</v>
      </c>
      <c r="AG31" s="748"/>
      <c r="AH31" s="748"/>
      <c r="AI31" s="748"/>
      <c r="AJ31" s="749"/>
      <c r="AK31" s="816">
        <v>28</v>
      </c>
      <c r="AL31" s="817"/>
      <c r="AM31" s="817"/>
      <c r="AN31" s="817"/>
      <c r="AO31" s="817"/>
      <c r="AP31" s="817">
        <v>460</v>
      </c>
      <c r="AQ31" s="817"/>
      <c r="AR31" s="817"/>
      <c r="AS31" s="817"/>
      <c r="AT31" s="817"/>
      <c r="AU31" s="817">
        <v>28</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31</v>
      </c>
      <c r="R32" s="745"/>
      <c r="S32" s="745"/>
      <c r="T32" s="745"/>
      <c r="U32" s="745"/>
      <c r="V32" s="745">
        <v>29</v>
      </c>
      <c r="W32" s="745"/>
      <c r="X32" s="745"/>
      <c r="Y32" s="745"/>
      <c r="Z32" s="745"/>
      <c r="AA32" s="745">
        <v>2</v>
      </c>
      <c r="AB32" s="745"/>
      <c r="AC32" s="745"/>
      <c r="AD32" s="745"/>
      <c r="AE32" s="746"/>
      <c r="AF32" s="747">
        <v>2</v>
      </c>
      <c r="AG32" s="748"/>
      <c r="AH32" s="748"/>
      <c r="AI32" s="748"/>
      <c r="AJ32" s="749"/>
      <c r="AK32" s="816">
        <v>23</v>
      </c>
      <c r="AL32" s="817"/>
      <c r="AM32" s="817"/>
      <c r="AN32" s="817"/>
      <c r="AO32" s="817"/>
      <c r="AP32" s="817">
        <v>294</v>
      </c>
      <c r="AQ32" s="817"/>
      <c r="AR32" s="817"/>
      <c r="AS32" s="817"/>
      <c r="AT32" s="817"/>
      <c r="AU32" s="817">
        <v>23</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6</v>
      </c>
      <c r="R33" s="745"/>
      <c r="S33" s="745"/>
      <c r="T33" s="745"/>
      <c r="U33" s="745"/>
      <c r="V33" s="745">
        <v>1</v>
      </c>
      <c r="W33" s="745"/>
      <c r="X33" s="745"/>
      <c r="Y33" s="745"/>
      <c r="Z33" s="745"/>
      <c r="AA33" s="745">
        <v>5</v>
      </c>
      <c r="AB33" s="745"/>
      <c r="AC33" s="745"/>
      <c r="AD33" s="745"/>
      <c r="AE33" s="746"/>
      <c r="AF33" s="747">
        <v>5</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9</v>
      </c>
      <c r="R34" s="745"/>
      <c r="S34" s="745"/>
      <c r="T34" s="745"/>
      <c r="U34" s="745"/>
      <c r="V34" s="745">
        <v>3</v>
      </c>
      <c r="W34" s="745"/>
      <c r="X34" s="745"/>
      <c r="Y34" s="745"/>
      <c r="Z34" s="745"/>
      <c r="AA34" s="745">
        <v>6</v>
      </c>
      <c r="AB34" s="745"/>
      <c r="AC34" s="745"/>
      <c r="AD34" s="745"/>
      <c r="AE34" s="746"/>
      <c r="AF34" s="747">
        <v>6</v>
      </c>
      <c r="AG34" s="748"/>
      <c r="AH34" s="748"/>
      <c r="AI34" s="748"/>
      <c r="AJ34" s="749"/>
      <c r="AK34" s="816">
        <v>0.5</v>
      </c>
      <c r="AL34" s="817"/>
      <c r="AM34" s="817"/>
      <c r="AN34" s="817"/>
      <c r="AO34" s="817"/>
      <c r="AP34" s="817"/>
      <c r="AQ34" s="817"/>
      <c r="AR34" s="817"/>
      <c r="AS34" s="817"/>
      <c r="AT34" s="817"/>
      <c r="AU34" s="817">
        <v>1</v>
      </c>
      <c r="AV34" s="817"/>
      <c r="AW34" s="817"/>
      <c r="AX34" s="817"/>
      <c r="AY34" s="817"/>
      <c r="AZ34" s="818"/>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4365</v>
      </c>
      <c r="R68" s="852"/>
      <c r="S68" s="852"/>
      <c r="T68" s="852"/>
      <c r="U68" s="852"/>
      <c r="V68" s="852">
        <v>4175</v>
      </c>
      <c r="W68" s="852"/>
      <c r="X68" s="852"/>
      <c r="Y68" s="852"/>
      <c r="Z68" s="852"/>
      <c r="AA68" s="852">
        <v>190</v>
      </c>
      <c r="AB68" s="852"/>
      <c r="AC68" s="852"/>
      <c r="AD68" s="852"/>
      <c r="AE68" s="852"/>
      <c r="AF68" s="852">
        <v>190</v>
      </c>
      <c r="AG68" s="852"/>
      <c r="AH68" s="852"/>
      <c r="AI68" s="852"/>
      <c r="AJ68" s="852"/>
      <c r="AK68" s="852"/>
      <c r="AL68" s="852"/>
      <c r="AM68" s="852"/>
      <c r="AN68" s="852"/>
      <c r="AO68" s="852"/>
      <c r="AP68" s="852">
        <v>1293</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5">
        <v>686</v>
      </c>
      <c r="R69" s="817"/>
      <c r="S69" s="817"/>
      <c r="T69" s="817"/>
      <c r="U69" s="817"/>
      <c r="V69" s="817">
        <v>651</v>
      </c>
      <c r="W69" s="817"/>
      <c r="X69" s="817"/>
      <c r="Y69" s="817"/>
      <c r="Z69" s="817"/>
      <c r="AA69" s="817">
        <v>35</v>
      </c>
      <c r="AB69" s="817"/>
      <c r="AC69" s="817"/>
      <c r="AD69" s="817"/>
      <c r="AE69" s="817"/>
      <c r="AF69" s="817">
        <v>35</v>
      </c>
      <c r="AG69" s="817"/>
      <c r="AH69" s="817"/>
      <c r="AI69" s="817"/>
      <c r="AJ69" s="817"/>
      <c r="AK69" s="817"/>
      <c r="AL69" s="817"/>
      <c r="AM69" s="817"/>
      <c r="AN69" s="817"/>
      <c r="AO69" s="817"/>
      <c r="AP69" s="817">
        <v>113</v>
      </c>
      <c r="AQ69" s="817"/>
      <c r="AR69" s="817"/>
      <c r="AS69" s="817"/>
      <c r="AT69" s="817"/>
      <c r="AU69" s="817"/>
      <c r="AV69" s="817"/>
      <c r="AW69" s="817"/>
      <c r="AX69" s="817"/>
      <c r="AY69" s="817"/>
      <c r="AZ69" s="866"/>
      <c r="BA69" s="866"/>
      <c r="BB69" s="866"/>
      <c r="BC69" s="866"/>
      <c r="BD69" s="867"/>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11109</v>
      </c>
      <c r="R70" s="863"/>
      <c r="S70" s="863"/>
      <c r="T70" s="863"/>
      <c r="U70" s="816"/>
      <c r="V70" s="864">
        <v>10768</v>
      </c>
      <c r="W70" s="863"/>
      <c r="X70" s="863"/>
      <c r="Y70" s="863"/>
      <c r="Z70" s="816"/>
      <c r="AA70" s="864">
        <v>341</v>
      </c>
      <c r="AB70" s="863"/>
      <c r="AC70" s="863"/>
      <c r="AD70" s="863"/>
      <c r="AE70" s="816"/>
      <c r="AF70" s="864"/>
      <c r="AG70" s="863"/>
      <c r="AH70" s="863"/>
      <c r="AI70" s="863"/>
      <c r="AJ70" s="816"/>
      <c r="AK70" s="864">
        <v>2209</v>
      </c>
      <c r="AL70" s="863"/>
      <c r="AM70" s="863"/>
      <c r="AN70" s="863"/>
      <c r="AO70" s="816"/>
      <c r="AP70" s="817"/>
      <c r="AQ70" s="817"/>
      <c r="AR70" s="817"/>
      <c r="AS70" s="817"/>
      <c r="AT70" s="817"/>
      <c r="AU70" s="817"/>
      <c r="AV70" s="817"/>
      <c r="AW70" s="817"/>
      <c r="AX70" s="817"/>
      <c r="AY70" s="817"/>
      <c r="AZ70" s="866"/>
      <c r="BA70" s="866"/>
      <c r="BB70" s="866"/>
      <c r="BC70" s="866"/>
      <c r="BD70" s="867"/>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1420</v>
      </c>
      <c r="R71" s="863"/>
      <c r="S71" s="863"/>
      <c r="T71" s="863"/>
      <c r="U71" s="816"/>
      <c r="V71" s="864">
        <v>1419</v>
      </c>
      <c r="W71" s="863"/>
      <c r="X71" s="863"/>
      <c r="Y71" s="863"/>
      <c r="Z71" s="816"/>
      <c r="AA71" s="864">
        <v>1</v>
      </c>
      <c r="AB71" s="863"/>
      <c r="AC71" s="863"/>
      <c r="AD71" s="863"/>
      <c r="AE71" s="816"/>
      <c r="AF71" s="864"/>
      <c r="AG71" s="863"/>
      <c r="AH71" s="863"/>
      <c r="AI71" s="863"/>
      <c r="AJ71" s="816"/>
      <c r="AK71" s="864"/>
      <c r="AL71" s="863"/>
      <c r="AM71" s="863"/>
      <c r="AN71" s="863"/>
      <c r="AO71" s="816"/>
      <c r="AP71" s="817"/>
      <c r="AQ71" s="817"/>
      <c r="AR71" s="817"/>
      <c r="AS71" s="817"/>
      <c r="AT71" s="817"/>
      <c r="AU71" s="817"/>
      <c r="AV71" s="817"/>
      <c r="AW71" s="817"/>
      <c r="AX71" s="817"/>
      <c r="AY71" s="817"/>
      <c r="AZ71" s="866"/>
      <c r="BA71" s="866"/>
      <c r="BB71" s="866"/>
      <c r="BC71" s="866"/>
      <c r="BD71" s="867"/>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2</v>
      </c>
      <c r="R72" s="863"/>
      <c r="S72" s="863"/>
      <c r="T72" s="863"/>
      <c r="U72" s="816"/>
      <c r="V72" s="864">
        <v>0</v>
      </c>
      <c r="W72" s="863"/>
      <c r="X72" s="863"/>
      <c r="Y72" s="863"/>
      <c r="Z72" s="816"/>
      <c r="AA72" s="864">
        <v>2</v>
      </c>
      <c r="AB72" s="863"/>
      <c r="AC72" s="863"/>
      <c r="AD72" s="863"/>
      <c r="AE72" s="816"/>
      <c r="AF72" s="864"/>
      <c r="AG72" s="863"/>
      <c r="AH72" s="863"/>
      <c r="AI72" s="863"/>
      <c r="AJ72" s="816"/>
      <c r="AK72" s="864"/>
      <c r="AL72" s="863"/>
      <c r="AM72" s="863"/>
      <c r="AN72" s="863"/>
      <c r="AO72" s="816"/>
      <c r="AP72" s="817"/>
      <c r="AQ72" s="817"/>
      <c r="AR72" s="817"/>
      <c r="AS72" s="817"/>
      <c r="AT72" s="817"/>
      <c r="AU72" s="817"/>
      <c r="AV72" s="817"/>
      <c r="AW72" s="817"/>
      <c r="AX72" s="817"/>
      <c r="AY72" s="817"/>
      <c r="AZ72" s="866"/>
      <c r="BA72" s="866"/>
      <c r="BB72" s="866"/>
      <c r="BC72" s="866"/>
      <c r="BD72" s="867"/>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39</v>
      </c>
      <c r="R73" s="863"/>
      <c r="S73" s="863"/>
      <c r="T73" s="863"/>
      <c r="U73" s="816"/>
      <c r="V73" s="864">
        <v>38</v>
      </c>
      <c r="W73" s="863"/>
      <c r="X73" s="863"/>
      <c r="Y73" s="863"/>
      <c r="Z73" s="816"/>
      <c r="AA73" s="864">
        <v>1</v>
      </c>
      <c r="AB73" s="863"/>
      <c r="AC73" s="863"/>
      <c r="AD73" s="863"/>
      <c r="AE73" s="816"/>
      <c r="AF73" s="864"/>
      <c r="AG73" s="863"/>
      <c r="AH73" s="863"/>
      <c r="AI73" s="863"/>
      <c r="AJ73" s="816"/>
      <c r="AK73" s="864"/>
      <c r="AL73" s="863"/>
      <c r="AM73" s="863"/>
      <c r="AN73" s="863"/>
      <c r="AO73" s="816"/>
      <c r="AP73" s="817"/>
      <c r="AQ73" s="817"/>
      <c r="AR73" s="817"/>
      <c r="AS73" s="817"/>
      <c r="AT73" s="817"/>
      <c r="AU73" s="817"/>
      <c r="AV73" s="817"/>
      <c r="AW73" s="817"/>
      <c r="AX73" s="817"/>
      <c r="AY73" s="817"/>
      <c r="AZ73" s="866"/>
      <c r="BA73" s="866"/>
      <c r="BB73" s="866"/>
      <c r="BC73" s="866"/>
      <c r="BD73" s="867"/>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13</v>
      </c>
      <c r="R74" s="863"/>
      <c r="S74" s="863"/>
      <c r="T74" s="863"/>
      <c r="U74" s="816"/>
      <c r="V74" s="864">
        <v>12</v>
      </c>
      <c r="W74" s="863"/>
      <c r="X74" s="863"/>
      <c r="Y74" s="863"/>
      <c r="Z74" s="816"/>
      <c r="AA74" s="864">
        <v>1</v>
      </c>
      <c r="AB74" s="863"/>
      <c r="AC74" s="863"/>
      <c r="AD74" s="863"/>
      <c r="AE74" s="816"/>
      <c r="AF74" s="864"/>
      <c r="AG74" s="863"/>
      <c r="AH74" s="863"/>
      <c r="AI74" s="863"/>
      <c r="AJ74" s="816"/>
      <c r="AK74" s="864"/>
      <c r="AL74" s="863"/>
      <c r="AM74" s="863"/>
      <c r="AN74" s="863"/>
      <c r="AO74" s="816"/>
      <c r="AP74" s="817"/>
      <c r="AQ74" s="817"/>
      <c r="AR74" s="817"/>
      <c r="AS74" s="817"/>
      <c r="AT74" s="817"/>
      <c r="AU74" s="817"/>
      <c r="AV74" s="817"/>
      <c r="AW74" s="817"/>
      <c r="AX74" s="817"/>
      <c r="AY74" s="817"/>
      <c r="AZ74" s="866"/>
      <c r="BA74" s="866"/>
      <c r="BB74" s="866"/>
      <c r="BC74" s="866"/>
      <c r="BD74" s="867"/>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2">
        <v>821</v>
      </c>
      <c r="R75" s="863"/>
      <c r="S75" s="863"/>
      <c r="T75" s="863"/>
      <c r="U75" s="816"/>
      <c r="V75" s="864">
        <v>781</v>
      </c>
      <c r="W75" s="863"/>
      <c r="X75" s="863"/>
      <c r="Y75" s="863"/>
      <c r="Z75" s="816"/>
      <c r="AA75" s="864">
        <v>40</v>
      </c>
      <c r="AB75" s="863"/>
      <c r="AC75" s="863"/>
      <c r="AD75" s="863"/>
      <c r="AE75" s="816"/>
      <c r="AF75" s="864">
        <v>40</v>
      </c>
      <c r="AG75" s="863"/>
      <c r="AH75" s="863"/>
      <c r="AI75" s="863"/>
      <c r="AJ75" s="816"/>
      <c r="AK75" s="864">
        <v>1</v>
      </c>
      <c r="AL75" s="863"/>
      <c r="AM75" s="863"/>
      <c r="AN75" s="863"/>
      <c r="AO75" s="816"/>
      <c r="AP75" s="864"/>
      <c r="AQ75" s="863"/>
      <c r="AR75" s="863"/>
      <c r="AS75" s="863"/>
      <c r="AT75" s="816"/>
      <c r="AU75" s="864"/>
      <c r="AV75" s="863"/>
      <c r="AW75" s="863"/>
      <c r="AX75" s="863"/>
      <c r="AY75" s="816"/>
      <c r="AZ75" s="866"/>
      <c r="BA75" s="866"/>
      <c r="BB75" s="866"/>
      <c r="BC75" s="866"/>
      <c r="BD75" s="867"/>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536</v>
      </c>
      <c r="C76" s="860"/>
      <c r="D76" s="860"/>
      <c r="E76" s="860"/>
      <c r="F76" s="860"/>
      <c r="G76" s="860"/>
      <c r="H76" s="860"/>
      <c r="I76" s="860"/>
      <c r="J76" s="860"/>
      <c r="K76" s="860"/>
      <c r="L76" s="860"/>
      <c r="M76" s="860"/>
      <c r="N76" s="860"/>
      <c r="O76" s="860"/>
      <c r="P76" s="861"/>
      <c r="Q76" s="862">
        <v>240924</v>
      </c>
      <c r="R76" s="863"/>
      <c r="S76" s="863"/>
      <c r="T76" s="863"/>
      <c r="U76" s="816"/>
      <c r="V76" s="864">
        <v>229430</v>
      </c>
      <c r="W76" s="863"/>
      <c r="X76" s="863"/>
      <c r="Y76" s="863"/>
      <c r="Z76" s="816"/>
      <c r="AA76" s="864">
        <v>11494</v>
      </c>
      <c r="AB76" s="863"/>
      <c r="AC76" s="863"/>
      <c r="AD76" s="863"/>
      <c r="AE76" s="816"/>
      <c r="AF76" s="864">
        <v>11494</v>
      </c>
      <c r="AG76" s="863"/>
      <c r="AH76" s="863"/>
      <c r="AI76" s="863"/>
      <c r="AJ76" s="816"/>
      <c r="AK76" s="864">
        <v>2244</v>
      </c>
      <c r="AL76" s="863"/>
      <c r="AM76" s="863"/>
      <c r="AN76" s="863"/>
      <c r="AO76" s="816"/>
      <c r="AP76" s="864"/>
      <c r="AQ76" s="863"/>
      <c r="AR76" s="863"/>
      <c r="AS76" s="863"/>
      <c r="AT76" s="816"/>
      <c r="AU76" s="864"/>
      <c r="AV76" s="863"/>
      <c r="AW76" s="863"/>
      <c r="AX76" s="863"/>
      <c r="AY76" s="816"/>
      <c r="AZ76" s="866"/>
      <c r="BA76" s="866"/>
      <c r="BB76" s="866"/>
      <c r="BC76" s="866"/>
      <c r="BD76" s="867"/>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2"/>
      <c r="R77" s="863"/>
      <c r="S77" s="863"/>
      <c r="T77" s="863"/>
      <c r="U77" s="816"/>
      <c r="V77" s="864"/>
      <c r="W77" s="863"/>
      <c r="X77" s="863"/>
      <c r="Y77" s="863"/>
      <c r="Z77" s="816"/>
      <c r="AA77" s="864"/>
      <c r="AB77" s="863"/>
      <c r="AC77" s="863"/>
      <c r="AD77" s="863"/>
      <c r="AE77" s="816"/>
      <c r="AF77" s="864"/>
      <c r="AG77" s="863"/>
      <c r="AH77" s="863"/>
      <c r="AI77" s="863"/>
      <c r="AJ77" s="816"/>
      <c r="AK77" s="864"/>
      <c r="AL77" s="863"/>
      <c r="AM77" s="863"/>
      <c r="AN77" s="863"/>
      <c r="AO77" s="816"/>
      <c r="AP77" s="864"/>
      <c r="AQ77" s="863"/>
      <c r="AR77" s="863"/>
      <c r="AS77" s="863"/>
      <c r="AT77" s="816"/>
      <c r="AU77" s="864"/>
      <c r="AV77" s="863"/>
      <c r="AW77" s="863"/>
      <c r="AX77" s="863"/>
      <c r="AY77" s="816"/>
      <c r="AZ77" s="866"/>
      <c r="BA77" s="866"/>
      <c r="BB77" s="866"/>
      <c r="BC77" s="866"/>
      <c r="BD77" s="867"/>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5"/>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6"/>
      <c r="BA78" s="866"/>
      <c r="BB78" s="866"/>
      <c r="BC78" s="866"/>
      <c r="BD78" s="867"/>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6"/>
      <c r="BA79" s="866"/>
      <c r="BB79" s="866"/>
      <c r="BC79" s="866"/>
      <c r="BD79" s="867"/>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6"/>
      <c r="BA80" s="866"/>
      <c r="BB80" s="866"/>
      <c r="BC80" s="866"/>
      <c r="BD80" s="867"/>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6"/>
      <c r="BA81" s="866"/>
      <c r="BB81" s="866"/>
      <c r="BC81" s="866"/>
      <c r="BD81" s="867"/>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6"/>
      <c r="BA82" s="866"/>
      <c r="BB82" s="866"/>
      <c r="BC82" s="866"/>
      <c r="BD82" s="867"/>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6"/>
      <c r="BA83" s="866"/>
      <c r="BB83" s="866"/>
      <c r="BC83" s="866"/>
      <c r="BD83" s="867"/>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6"/>
      <c r="BA84" s="866"/>
      <c r="BB84" s="866"/>
      <c r="BC84" s="866"/>
      <c r="BD84" s="867"/>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6"/>
      <c r="BA85" s="866"/>
      <c r="BB85" s="866"/>
      <c r="BC85" s="866"/>
      <c r="BD85" s="867"/>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6"/>
      <c r="BA86" s="866"/>
      <c r="BB86" s="866"/>
      <c r="BC86" s="866"/>
      <c r="BD86" s="867"/>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284</v>
      </c>
      <c r="AG109" s="881"/>
      <c r="AH109" s="881"/>
      <c r="AI109" s="881"/>
      <c r="AJ109" s="882"/>
      <c r="AK109" s="880" t="s">
        <v>283</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284</v>
      </c>
      <c r="BW109" s="881"/>
      <c r="BX109" s="881"/>
      <c r="BY109" s="881"/>
      <c r="BZ109" s="882"/>
      <c r="CA109" s="880" t="s">
        <v>283</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284</v>
      </c>
      <c r="DM109" s="881"/>
      <c r="DN109" s="881"/>
      <c r="DO109" s="881"/>
      <c r="DP109" s="882"/>
      <c r="DQ109" s="880" t="s">
        <v>283</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411998</v>
      </c>
      <c r="AB110" s="888"/>
      <c r="AC110" s="888"/>
      <c r="AD110" s="888"/>
      <c r="AE110" s="889"/>
      <c r="AF110" s="890">
        <v>390200</v>
      </c>
      <c r="AG110" s="888"/>
      <c r="AH110" s="888"/>
      <c r="AI110" s="888"/>
      <c r="AJ110" s="889"/>
      <c r="AK110" s="890">
        <v>333125</v>
      </c>
      <c r="AL110" s="888"/>
      <c r="AM110" s="888"/>
      <c r="AN110" s="888"/>
      <c r="AO110" s="889"/>
      <c r="AP110" s="891">
        <v>15.7</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4052516</v>
      </c>
      <c r="BR110" s="925"/>
      <c r="BS110" s="925"/>
      <c r="BT110" s="925"/>
      <c r="BU110" s="925"/>
      <c r="BV110" s="925">
        <v>3572824</v>
      </c>
      <c r="BW110" s="925"/>
      <c r="BX110" s="925"/>
      <c r="BY110" s="925"/>
      <c r="BZ110" s="925"/>
      <c r="CA110" s="925">
        <v>3557065</v>
      </c>
      <c r="CB110" s="925"/>
      <c r="CC110" s="925"/>
      <c r="CD110" s="925"/>
      <c r="CE110" s="925"/>
      <c r="CF110" s="939">
        <v>167.8</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45991</v>
      </c>
      <c r="BR111" s="918"/>
      <c r="BS111" s="918"/>
      <c r="BT111" s="918"/>
      <c r="BU111" s="918"/>
      <c r="BV111" s="918">
        <v>26464</v>
      </c>
      <c r="BW111" s="918"/>
      <c r="BX111" s="918"/>
      <c r="BY111" s="918"/>
      <c r="BZ111" s="918"/>
      <c r="CA111" s="918">
        <v>7310</v>
      </c>
      <c r="CB111" s="918"/>
      <c r="CC111" s="918"/>
      <c r="CD111" s="918"/>
      <c r="CE111" s="918"/>
      <c r="CF111" s="912">
        <v>0.3</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584223</v>
      </c>
      <c r="BR112" s="918"/>
      <c r="BS112" s="918"/>
      <c r="BT112" s="918"/>
      <c r="BU112" s="918"/>
      <c r="BV112" s="918">
        <v>429760</v>
      </c>
      <c r="BW112" s="918"/>
      <c r="BX112" s="918"/>
      <c r="BY112" s="918"/>
      <c r="BZ112" s="918"/>
      <c r="CA112" s="918">
        <v>414259</v>
      </c>
      <c r="CB112" s="918"/>
      <c r="CC112" s="918"/>
      <c r="CD112" s="918"/>
      <c r="CE112" s="918"/>
      <c r="CF112" s="912">
        <v>19.5</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33315</v>
      </c>
      <c r="AB113" s="932"/>
      <c r="AC113" s="932"/>
      <c r="AD113" s="932"/>
      <c r="AE113" s="933"/>
      <c r="AF113" s="934">
        <v>24134</v>
      </c>
      <c r="AG113" s="932"/>
      <c r="AH113" s="932"/>
      <c r="AI113" s="932"/>
      <c r="AJ113" s="933"/>
      <c r="AK113" s="934">
        <v>30542</v>
      </c>
      <c r="AL113" s="932"/>
      <c r="AM113" s="932"/>
      <c r="AN113" s="932"/>
      <c r="AO113" s="933"/>
      <c r="AP113" s="935">
        <v>1.4</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27046</v>
      </c>
      <c r="BR113" s="918"/>
      <c r="BS113" s="918"/>
      <c r="BT113" s="918"/>
      <c r="BU113" s="918"/>
      <c r="BV113" s="918">
        <v>29673</v>
      </c>
      <c r="BW113" s="918"/>
      <c r="BX113" s="918"/>
      <c r="BY113" s="918"/>
      <c r="BZ113" s="918"/>
      <c r="CA113" s="918">
        <v>26007</v>
      </c>
      <c r="CB113" s="918"/>
      <c r="CC113" s="918"/>
      <c r="CD113" s="918"/>
      <c r="CE113" s="918"/>
      <c r="CF113" s="912">
        <v>1.2</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29539</v>
      </c>
      <c r="AB114" s="957"/>
      <c r="AC114" s="957"/>
      <c r="AD114" s="957"/>
      <c r="AE114" s="958"/>
      <c r="AF114" s="959">
        <v>17960</v>
      </c>
      <c r="AG114" s="957"/>
      <c r="AH114" s="957"/>
      <c r="AI114" s="957"/>
      <c r="AJ114" s="958"/>
      <c r="AK114" s="959">
        <v>9765</v>
      </c>
      <c r="AL114" s="957"/>
      <c r="AM114" s="957"/>
      <c r="AN114" s="957"/>
      <c r="AO114" s="958"/>
      <c r="AP114" s="960">
        <v>0.5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882654</v>
      </c>
      <c r="BR114" s="918"/>
      <c r="BS114" s="918"/>
      <c r="BT114" s="918"/>
      <c r="BU114" s="918"/>
      <c r="BV114" s="918">
        <v>892800</v>
      </c>
      <c r="BW114" s="918"/>
      <c r="BX114" s="918"/>
      <c r="BY114" s="918"/>
      <c r="BZ114" s="918"/>
      <c r="CA114" s="918">
        <v>859328</v>
      </c>
      <c r="CB114" s="918"/>
      <c r="CC114" s="918"/>
      <c r="CD114" s="918"/>
      <c r="CE114" s="918"/>
      <c r="CF114" s="912">
        <v>40.5</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20298</v>
      </c>
      <c r="AB115" s="932"/>
      <c r="AC115" s="932"/>
      <c r="AD115" s="932"/>
      <c r="AE115" s="933"/>
      <c r="AF115" s="934">
        <v>19574</v>
      </c>
      <c r="AG115" s="932"/>
      <c r="AH115" s="932"/>
      <c r="AI115" s="932"/>
      <c r="AJ115" s="933"/>
      <c r="AK115" s="934">
        <v>18878</v>
      </c>
      <c r="AL115" s="932"/>
      <c r="AM115" s="932"/>
      <c r="AN115" s="932"/>
      <c r="AO115" s="933"/>
      <c r="AP115" s="935">
        <v>0.9</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45991</v>
      </c>
      <c r="DH116" s="957"/>
      <c r="DI116" s="957"/>
      <c r="DJ116" s="957"/>
      <c r="DK116" s="958"/>
      <c r="DL116" s="959">
        <v>26464</v>
      </c>
      <c r="DM116" s="957"/>
      <c r="DN116" s="957"/>
      <c r="DO116" s="957"/>
      <c r="DP116" s="958"/>
      <c r="DQ116" s="959">
        <v>7310</v>
      </c>
      <c r="DR116" s="957"/>
      <c r="DS116" s="957"/>
      <c r="DT116" s="957"/>
      <c r="DU116" s="958"/>
      <c r="DV116" s="960">
        <v>0.3</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495150</v>
      </c>
      <c r="AB117" s="964"/>
      <c r="AC117" s="964"/>
      <c r="AD117" s="964"/>
      <c r="AE117" s="965"/>
      <c r="AF117" s="963">
        <v>451868</v>
      </c>
      <c r="AG117" s="964"/>
      <c r="AH117" s="964"/>
      <c r="AI117" s="964"/>
      <c r="AJ117" s="965"/>
      <c r="AK117" s="963">
        <v>392310</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284</v>
      </c>
      <c r="AG118" s="881"/>
      <c r="AH118" s="881"/>
      <c r="AI118" s="881"/>
      <c r="AJ118" s="882"/>
      <c r="AK118" s="880" t="s">
        <v>283</v>
      </c>
      <c r="AL118" s="881"/>
      <c r="AM118" s="881"/>
      <c r="AN118" s="881"/>
      <c r="AO118" s="882"/>
      <c r="AP118" s="988" t="s">
        <v>401</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429</v>
      </c>
      <c r="BP118" s="992"/>
      <c r="BQ118" s="983">
        <v>5592430</v>
      </c>
      <c r="BR118" s="984"/>
      <c r="BS118" s="984"/>
      <c r="BT118" s="984"/>
      <c r="BU118" s="984"/>
      <c r="BV118" s="984">
        <v>4951521</v>
      </c>
      <c r="BW118" s="984"/>
      <c r="BX118" s="984"/>
      <c r="BY118" s="984"/>
      <c r="BZ118" s="984"/>
      <c r="CA118" s="984">
        <v>4863969</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3205024</v>
      </c>
      <c r="BR119" s="925"/>
      <c r="BS119" s="925"/>
      <c r="BT119" s="925"/>
      <c r="BU119" s="925"/>
      <c r="BV119" s="925">
        <v>3098637</v>
      </c>
      <c r="BW119" s="925"/>
      <c r="BX119" s="925"/>
      <c r="BY119" s="925"/>
      <c r="BZ119" s="925"/>
      <c r="CA119" s="925">
        <v>3645807</v>
      </c>
      <c r="CB119" s="925"/>
      <c r="CC119" s="925"/>
      <c r="CD119" s="925"/>
      <c r="CE119" s="925"/>
      <c r="CF119" s="939">
        <v>172</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324583</v>
      </c>
      <c r="DH120" s="925"/>
      <c r="DI120" s="925"/>
      <c r="DJ120" s="925"/>
      <c r="DK120" s="925"/>
      <c r="DL120" s="925">
        <v>309309</v>
      </c>
      <c r="DM120" s="925"/>
      <c r="DN120" s="925"/>
      <c r="DO120" s="925"/>
      <c r="DP120" s="925"/>
      <c r="DQ120" s="925">
        <v>290870</v>
      </c>
      <c r="DR120" s="925"/>
      <c r="DS120" s="925"/>
      <c r="DT120" s="925"/>
      <c r="DU120" s="925"/>
      <c r="DV120" s="926">
        <v>13.7</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3569571</v>
      </c>
      <c r="BR121" s="984"/>
      <c r="BS121" s="984"/>
      <c r="BT121" s="984"/>
      <c r="BU121" s="984"/>
      <c r="BV121" s="984">
        <v>3616168</v>
      </c>
      <c r="BW121" s="984"/>
      <c r="BX121" s="984"/>
      <c r="BY121" s="984"/>
      <c r="BZ121" s="984"/>
      <c r="CA121" s="984">
        <v>3376993</v>
      </c>
      <c r="CB121" s="984"/>
      <c r="CC121" s="984"/>
      <c r="CD121" s="984"/>
      <c r="CE121" s="984"/>
      <c r="CF121" s="1022">
        <v>159.30000000000001</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238343</v>
      </c>
      <c r="DH121" s="918"/>
      <c r="DI121" s="918"/>
      <c r="DJ121" s="918"/>
      <c r="DK121" s="918"/>
      <c r="DL121" s="918">
        <v>120451</v>
      </c>
      <c r="DM121" s="918"/>
      <c r="DN121" s="918"/>
      <c r="DO121" s="918"/>
      <c r="DP121" s="918"/>
      <c r="DQ121" s="918">
        <v>123389</v>
      </c>
      <c r="DR121" s="918"/>
      <c r="DS121" s="918"/>
      <c r="DT121" s="918"/>
      <c r="DU121" s="918"/>
      <c r="DV121" s="919">
        <v>5.8</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438</v>
      </c>
      <c r="BP122" s="992"/>
      <c r="BQ122" s="1032">
        <v>6774595</v>
      </c>
      <c r="BR122" s="1033"/>
      <c r="BS122" s="1033"/>
      <c r="BT122" s="1033"/>
      <c r="BU122" s="1033"/>
      <c r="BV122" s="1033">
        <v>6714805</v>
      </c>
      <c r="BW122" s="1033"/>
      <c r="BX122" s="1033"/>
      <c r="BY122" s="1033"/>
      <c r="BZ122" s="1033"/>
      <c r="CA122" s="1033">
        <v>7022800</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20214</v>
      </c>
      <c r="AB123" s="957"/>
      <c r="AC123" s="957"/>
      <c r="AD123" s="957"/>
      <c r="AE123" s="958"/>
      <c r="AF123" s="959">
        <v>19526</v>
      </c>
      <c r="AG123" s="957"/>
      <c r="AH123" s="957"/>
      <c r="AI123" s="957"/>
      <c r="AJ123" s="958"/>
      <c r="AK123" s="959">
        <v>18838</v>
      </c>
      <c r="AL123" s="957"/>
      <c r="AM123" s="957"/>
      <c r="AN123" s="957"/>
      <c r="AO123" s="958"/>
      <c r="AP123" s="960">
        <v>0.9</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84</v>
      </c>
      <c r="AB127" s="957"/>
      <c r="AC127" s="957"/>
      <c r="AD127" s="957"/>
      <c r="AE127" s="958"/>
      <c r="AF127" s="959">
        <v>48</v>
      </c>
      <c r="AG127" s="957"/>
      <c r="AH127" s="957"/>
      <c r="AI127" s="957"/>
      <c r="AJ127" s="958"/>
      <c r="AK127" s="959">
        <v>40</v>
      </c>
      <c r="AL127" s="957"/>
      <c r="AM127" s="957"/>
      <c r="AN127" s="957"/>
      <c r="AO127" s="958"/>
      <c r="AP127" s="960">
        <v>0</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2410627</v>
      </c>
      <c r="AB129" s="957"/>
      <c r="AC129" s="957"/>
      <c r="AD129" s="957"/>
      <c r="AE129" s="958"/>
      <c r="AF129" s="959">
        <v>2526168</v>
      </c>
      <c r="AG129" s="957"/>
      <c r="AH129" s="957"/>
      <c r="AI129" s="957"/>
      <c r="AJ129" s="958"/>
      <c r="AK129" s="959">
        <v>2486626</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3.2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385578</v>
      </c>
      <c r="AB130" s="957"/>
      <c r="AC130" s="957"/>
      <c r="AD130" s="957"/>
      <c r="AE130" s="958"/>
      <c r="AF130" s="959">
        <v>381062</v>
      </c>
      <c r="AG130" s="957"/>
      <c r="AH130" s="957"/>
      <c r="AI130" s="957"/>
      <c r="AJ130" s="958"/>
      <c r="AK130" s="959">
        <v>367254</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2025049</v>
      </c>
      <c r="AB131" s="996"/>
      <c r="AC131" s="996"/>
      <c r="AD131" s="996"/>
      <c r="AE131" s="997"/>
      <c r="AF131" s="998">
        <v>2145106</v>
      </c>
      <c r="AG131" s="996"/>
      <c r="AH131" s="996"/>
      <c r="AI131" s="996"/>
      <c r="AJ131" s="997"/>
      <c r="AK131" s="998">
        <v>2119372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5.4108320340000002</v>
      </c>
      <c r="AB132" s="1102"/>
      <c r="AC132" s="1102"/>
      <c r="AD132" s="1102"/>
      <c r="AE132" s="1103"/>
      <c r="AF132" s="1104">
        <v>3.3008159039999998</v>
      </c>
      <c r="AG132" s="1102"/>
      <c r="AH132" s="1102"/>
      <c r="AI132" s="1102"/>
      <c r="AJ132" s="1103"/>
      <c r="AK132" s="1104">
        <v>1.1822370019999999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6.4</v>
      </c>
      <c r="AB133" s="1109"/>
      <c r="AC133" s="1109"/>
      <c r="AD133" s="1109"/>
      <c r="AE133" s="1110"/>
      <c r="AF133" s="1108">
        <v>4.8</v>
      </c>
      <c r="AG133" s="1109"/>
      <c r="AH133" s="1109"/>
      <c r="AI133" s="1109"/>
      <c r="AJ133" s="1110"/>
      <c r="AK133" s="1108">
        <v>3.2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22" zoomScale="80" zoomScaleNormal="85" zoomScaleSheetLayoutView="80" workbookViewId="0">
      <selection activeCell="R74" sqref="R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zoomScale="80" zoomScaleSheetLayoutView="80" workbookViewId="0">
      <selection activeCell="L36" sqref="L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495828</v>
      </c>
      <c r="L9" s="264">
        <v>78404</v>
      </c>
      <c r="M9" s="265">
        <v>105412</v>
      </c>
      <c r="N9" s="266">
        <v>-25.6</v>
      </c>
    </row>
    <row r="10" spans="1:16">
      <c r="A10" s="248"/>
      <c r="B10" s="244"/>
      <c r="C10" s="244"/>
      <c r="D10" s="244"/>
      <c r="E10" s="244"/>
      <c r="F10" s="244"/>
      <c r="G10" s="1117" t="s">
        <v>471</v>
      </c>
      <c r="H10" s="1118"/>
      <c r="I10" s="1118"/>
      <c r="J10" s="1119"/>
      <c r="K10" s="267">
        <v>141755</v>
      </c>
      <c r="L10" s="268">
        <v>22415</v>
      </c>
      <c r="M10" s="269">
        <v>10487</v>
      </c>
      <c r="N10" s="270">
        <v>113.7</v>
      </c>
    </row>
    <row r="11" spans="1:16" ht="13.5" customHeight="1">
      <c r="A11" s="248"/>
      <c r="B11" s="244"/>
      <c r="C11" s="244"/>
      <c r="D11" s="244"/>
      <c r="E11" s="244"/>
      <c r="F11" s="244"/>
      <c r="G11" s="1117" t="s">
        <v>472</v>
      </c>
      <c r="H11" s="1118"/>
      <c r="I11" s="1118"/>
      <c r="J11" s="1119"/>
      <c r="K11" s="267">
        <v>98910</v>
      </c>
      <c r="L11" s="268">
        <v>15640</v>
      </c>
      <c r="M11" s="269">
        <v>15159</v>
      </c>
      <c r="N11" s="270">
        <v>3.2</v>
      </c>
    </row>
    <row r="12" spans="1:16" ht="13.5" customHeight="1">
      <c r="A12" s="248"/>
      <c r="B12" s="244"/>
      <c r="C12" s="244"/>
      <c r="D12" s="244"/>
      <c r="E12" s="244"/>
      <c r="F12" s="244"/>
      <c r="G12" s="1117" t="s">
        <v>473</v>
      </c>
      <c r="H12" s="1118"/>
      <c r="I12" s="1118"/>
      <c r="J12" s="1119"/>
      <c r="K12" s="267" t="s">
        <v>474</v>
      </c>
      <c r="L12" s="268" t="s">
        <v>474</v>
      </c>
      <c r="M12" s="269">
        <v>1410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57149</v>
      </c>
      <c r="L14" s="268">
        <v>9037</v>
      </c>
      <c r="M14" s="269">
        <v>5288</v>
      </c>
      <c r="N14" s="270">
        <v>70.900000000000006</v>
      </c>
    </row>
    <row r="15" spans="1:16" ht="13.5" customHeight="1">
      <c r="A15" s="248"/>
      <c r="B15" s="244"/>
      <c r="C15" s="244"/>
      <c r="D15" s="244"/>
      <c r="E15" s="244"/>
      <c r="F15" s="244"/>
      <c r="G15" s="1117" t="s">
        <v>477</v>
      </c>
      <c r="H15" s="1118"/>
      <c r="I15" s="1118"/>
      <c r="J15" s="1119"/>
      <c r="K15" s="267" t="s">
        <v>474</v>
      </c>
      <c r="L15" s="268" t="s">
        <v>474</v>
      </c>
      <c r="M15" s="269">
        <v>2678</v>
      </c>
      <c r="N15" s="270" t="s">
        <v>474</v>
      </c>
    </row>
    <row r="16" spans="1:16">
      <c r="A16" s="248"/>
      <c r="B16" s="244"/>
      <c r="C16" s="244"/>
      <c r="D16" s="244"/>
      <c r="E16" s="244"/>
      <c r="F16" s="244"/>
      <c r="G16" s="1120" t="s">
        <v>478</v>
      </c>
      <c r="H16" s="1121"/>
      <c r="I16" s="1121"/>
      <c r="J16" s="1122"/>
      <c r="K16" s="268">
        <v>-64635</v>
      </c>
      <c r="L16" s="268">
        <v>-10221</v>
      </c>
      <c r="M16" s="269">
        <v>-11668</v>
      </c>
      <c r="N16" s="270">
        <v>-12.4</v>
      </c>
    </row>
    <row r="17" spans="1:16">
      <c r="A17" s="248"/>
      <c r="B17" s="244"/>
      <c r="C17" s="244"/>
      <c r="D17" s="244"/>
      <c r="E17" s="244"/>
      <c r="F17" s="244"/>
      <c r="G17" s="1120" t="s">
        <v>168</v>
      </c>
      <c r="H17" s="1121"/>
      <c r="I17" s="1121"/>
      <c r="J17" s="1122"/>
      <c r="K17" s="268">
        <v>729007</v>
      </c>
      <c r="L17" s="268">
        <v>115276</v>
      </c>
      <c r="M17" s="269">
        <v>128766</v>
      </c>
      <c r="N17" s="270">
        <v>-10.5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7.59</v>
      </c>
      <c r="L21" s="281">
        <v>12.02</v>
      </c>
      <c r="M21" s="282">
        <v>-4.43</v>
      </c>
      <c r="N21" s="249"/>
      <c r="O21" s="283"/>
      <c r="P21" s="279"/>
    </row>
    <row r="22" spans="1:16" s="284" customFormat="1">
      <c r="A22" s="279"/>
      <c r="B22" s="249"/>
      <c r="C22" s="249"/>
      <c r="D22" s="249"/>
      <c r="E22" s="249"/>
      <c r="F22" s="249"/>
      <c r="G22" s="1112" t="s">
        <v>484</v>
      </c>
      <c r="H22" s="1113"/>
      <c r="I22" s="1113"/>
      <c r="J22" s="1114"/>
      <c r="K22" s="285">
        <v>99.5</v>
      </c>
      <c r="L22" s="286">
        <v>95.5</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333125</v>
      </c>
      <c r="L32" s="294">
        <v>52676</v>
      </c>
      <c r="M32" s="295">
        <v>71330</v>
      </c>
      <c r="N32" s="296">
        <v>-26.2</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115</v>
      </c>
      <c r="N34" s="296" t="s">
        <v>474</v>
      </c>
    </row>
    <row r="35" spans="1:16" ht="27" customHeight="1">
      <c r="A35" s="248"/>
      <c r="B35" s="244"/>
      <c r="C35" s="244"/>
      <c r="D35" s="244"/>
      <c r="E35" s="244"/>
      <c r="F35" s="244"/>
      <c r="G35" s="1128" t="s">
        <v>491</v>
      </c>
      <c r="H35" s="1129"/>
      <c r="I35" s="1129"/>
      <c r="J35" s="1130"/>
      <c r="K35" s="294">
        <v>30542</v>
      </c>
      <c r="L35" s="294">
        <v>4830</v>
      </c>
      <c r="M35" s="295">
        <v>22776</v>
      </c>
      <c r="N35" s="296">
        <v>-78.8</v>
      </c>
    </row>
    <row r="36" spans="1:16" ht="27" customHeight="1">
      <c r="A36" s="248"/>
      <c r="B36" s="244"/>
      <c r="C36" s="244"/>
      <c r="D36" s="244"/>
      <c r="E36" s="244"/>
      <c r="F36" s="244"/>
      <c r="G36" s="1128" t="s">
        <v>492</v>
      </c>
      <c r="H36" s="1129"/>
      <c r="I36" s="1129"/>
      <c r="J36" s="1130"/>
      <c r="K36" s="294">
        <v>9765</v>
      </c>
      <c r="L36" s="294">
        <v>1544</v>
      </c>
      <c r="M36" s="295">
        <v>4893</v>
      </c>
      <c r="N36" s="296">
        <v>-68.400000000000006</v>
      </c>
    </row>
    <row r="37" spans="1:16" ht="13.5" customHeight="1">
      <c r="A37" s="248"/>
      <c r="B37" s="244"/>
      <c r="C37" s="244"/>
      <c r="D37" s="244"/>
      <c r="E37" s="244"/>
      <c r="F37" s="244"/>
      <c r="G37" s="1128" t="s">
        <v>493</v>
      </c>
      <c r="H37" s="1129"/>
      <c r="I37" s="1129"/>
      <c r="J37" s="1130"/>
      <c r="K37" s="294">
        <v>18878</v>
      </c>
      <c r="L37" s="294">
        <v>2985</v>
      </c>
      <c r="M37" s="295">
        <v>1679</v>
      </c>
      <c r="N37" s="296">
        <v>77.8</v>
      </c>
    </row>
    <row r="38" spans="1:16" ht="27" customHeight="1">
      <c r="A38" s="248"/>
      <c r="B38" s="244"/>
      <c r="C38" s="244"/>
      <c r="D38" s="244"/>
      <c r="E38" s="244"/>
      <c r="F38" s="244"/>
      <c r="G38" s="1131" t="s">
        <v>494</v>
      </c>
      <c r="H38" s="1132"/>
      <c r="I38" s="1132"/>
      <c r="J38" s="1133"/>
      <c r="K38" s="297" t="s">
        <v>474</v>
      </c>
      <c r="L38" s="297" t="s">
        <v>474</v>
      </c>
      <c r="M38" s="298">
        <v>11</v>
      </c>
      <c r="N38" s="299" t="s">
        <v>474</v>
      </c>
      <c r="O38" s="293"/>
    </row>
    <row r="39" spans="1:16">
      <c r="A39" s="248"/>
      <c r="B39" s="244"/>
      <c r="C39" s="244"/>
      <c r="D39" s="244"/>
      <c r="E39" s="244"/>
      <c r="F39" s="244"/>
      <c r="G39" s="1131" t="s">
        <v>495</v>
      </c>
      <c r="H39" s="1132"/>
      <c r="I39" s="1132"/>
      <c r="J39" s="1133"/>
      <c r="K39" s="300" t="s">
        <v>474</v>
      </c>
      <c r="L39" s="300" t="s">
        <v>474</v>
      </c>
      <c r="M39" s="301">
        <v>-2918</v>
      </c>
      <c r="N39" s="302" t="s">
        <v>474</v>
      </c>
      <c r="O39" s="293"/>
    </row>
    <row r="40" spans="1:16" ht="27" customHeight="1">
      <c r="A40" s="248"/>
      <c r="B40" s="244"/>
      <c r="C40" s="244"/>
      <c r="D40" s="244"/>
      <c r="E40" s="244"/>
      <c r="F40" s="244"/>
      <c r="G40" s="1128" t="s">
        <v>496</v>
      </c>
      <c r="H40" s="1129"/>
      <c r="I40" s="1129"/>
      <c r="J40" s="1130"/>
      <c r="K40" s="300">
        <v>-367254</v>
      </c>
      <c r="L40" s="300">
        <v>-58073</v>
      </c>
      <c r="M40" s="301">
        <v>-66004</v>
      </c>
      <c r="N40" s="302">
        <v>-12</v>
      </c>
      <c r="O40" s="293"/>
    </row>
    <row r="41" spans="1:16">
      <c r="A41" s="248"/>
      <c r="B41" s="244"/>
      <c r="C41" s="244"/>
      <c r="D41" s="244"/>
      <c r="E41" s="244"/>
      <c r="F41" s="244"/>
      <c r="G41" s="1134" t="s">
        <v>278</v>
      </c>
      <c r="H41" s="1135"/>
      <c r="I41" s="1135"/>
      <c r="J41" s="1136"/>
      <c r="K41" s="294">
        <v>25056</v>
      </c>
      <c r="L41" s="300">
        <v>3962</v>
      </c>
      <c r="M41" s="301">
        <v>31882</v>
      </c>
      <c r="N41" s="302">
        <v>-87.6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465666</v>
      </c>
      <c r="J51" s="320">
        <v>70120</v>
      </c>
      <c r="K51" s="321">
        <v>196.6</v>
      </c>
      <c r="L51" s="322">
        <v>109926</v>
      </c>
      <c r="M51" s="323">
        <v>68.2</v>
      </c>
      <c r="N51" s="324">
        <v>128.4</v>
      </c>
    </row>
    <row r="52" spans="1:14">
      <c r="A52" s="248"/>
      <c r="B52" s="244"/>
      <c r="C52" s="244"/>
      <c r="D52" s="244"/>
      <c r="E52" s="244"/>
      <c r="F52" s="244"/>
      <c r="G52" s="325"/>
      <c r="H52" s="326" t="s">
        <v>507</v>
      </c>
      <c r="I52" s="327">
        <v>380006</v>
      </c>
      <c r="J52" s="328">
        <v>57221</v>
      </c>
      <c r="K52" s="329">
        <v>198.5</v>
      </c>
      <c r="L52" s="330">
        <v>64844</v>
      </c>
      <c r="M52" s="331">
        <v>57.7</v>
      </c>
      <c r="N52" s="332">
        <v>140.80000000000001</v>
      </c>
    </row>
    <row r="53" spans="1:14">
      <c r="A53" s="248"/>
      <c r="B53" s="244"/>
      <c r="C53" s="244"/>
      <c r="D53" s="244"/>
      <c r="E53" s="244"/>
      <c r="F53" s="244"/>
      <c r="G53" s="310" t="s">
        <v>508</v>
      </c>
      <c r="H53" s="311"/>
      <c r="I53" s="319">
        <v>1456685</v>
      </c>
      <c r="J53" s="320">
        <v>222429</v>
      </c>
      <c r="K53" s="321">
        <v>217.2</v>
      </c>
      <c r="L53" s="322">
        <v>133616</v>
      </c>
      <c r="M53" s="323">
        <v>21.6</v>
      </c>
      <c r="N53" s="324">
        <v>195.6</v>
      </c>
    </row>
    <row r="54" spans="1:14">
      <c r="A54" s="248"/>
      <c r="B54" s="244"/>
      <c r="C54" s="244"/>
      <c r="D54" s="244"/>
      <c r="E54" s="244"/>
      <c r="F54" s="244"/>
      <c r="G54" s="325"/>
      <c r="H54" s="326" t="s">
        <v>507</v>
      </c>
      <c r="I54" s="327">
        <v>262295</v>
      </c>
      <c r="J54" s="328">
        <v>40051</v>
      </c>
      <c r="K54" s="329">
        <v>-30</v>
      </c>
      <c r="L54" s="330">
        <v>57933</v>
      </c>
      <c r="M54" s="331">
        <v>-10.7</v>
      </c>
      <c r="N54" s="332">
        <v>-19.3</v>
      </c>
    </row>
    <row r="55" spans="1:14">
      <c r="A55" s="248"/>
      <c r="B55" s="244"/>
      <c r="C55" s="244"/>
      <c r="D55" s="244"/>
      <c r="E55" s="244"/>
      <c r="F55" s="244"/>
      <c r="G55" s="310" t="s">
        <v>509</v>
      </c>
      <c r="H55" s="311"/>
      <c r="I55" s="319">
        <v>443593</v>
      </c>
      <c r="J55" s="320">
        <v>68881</v>
      </c>
      <c r="K55" s="321">
        <v>-69</v>
      </c>
      <c r="L55" s="322">
        <v>96333</v>
      </c>
      <c r="M55" s="323">
        <v>-27.9</v>
      </c>
      <c r="N55" s="324">
        <v>-41.1</v>
      </c>
    </row>
    <row r="56" spans="1:14">
      <c r="A56" s="248"/>
      <c r="B56" s="244"/>
      <c r="C56" s="244"/>
      <c r="D56" s="244"/>
      <c r="E56" s="244"/>
      <c r="F56" s="244"/>
      <c r="G56" s="325"/>
      <c r="H56" s="326" t="s">
        <v>507</v>
      </c>
      <c r="I56" s="327">
        <v>339555</v>
      </c>
      <c r="J56" s="328">
        <v>52726</v>
      </c>
      <c r="K56" s="329">
        <v>31.6</v>
      </c>
      <c r="L56" s="330">
        <v>57060</v>
      </c>
      <c r="M56" s="331">
        <v>-1.5</v>
      </c>
      <c r="N56" s="332">
        <v>33.1</v>
      </c>
    </row>
    <row r="57" spans="1:14">
      <c r="A57" s="248"/>
      <c r="B57" s="244"/>
      <c r="C57" s="244"/>
      <c r="D57" s="244"/>
      <c r="E57" s="244"/>
      <c r="F57" s="244"/>
      <c r="G57" s="310" t="s">
        <v>510</v>
      </c>
      <c r="H57" s="311"/>
      <c r="I57" s="319">
        <v>633338</v>
      </c>
      <c r="J57" s="320">
        <v>99770</v>
      </c>
      <c r="K57" s="321">
        <v>44.8</v>
      </c>
      <c r="L57" s="322">
        <v>117673</v>
      </c>
      <c r="M57" s="323">
        <v>22.2</v>
      </c>
      <c r="N57" s="324">
        <v>22.6</v>
      </c>
    </row>
    <row r="58" spans="1:14">
      <c r="A58" s="248"/>
      <c r="B58" s="244"/>
      <c r="C58" s="244"/>
      <c r="D58" s="244"/>
      <c r="E58" s="244"/>
      <c r="F58" s="244"/>
      <c r="G58" s="325"/>
      <c r="H58" s="326" t="s">
        <v>507</v>
      </c>
      <c r="I58" s="327">
        <v>264811</v>
      </c>
      <c r="J58" s="328">
        <v>41716</v>
      </c>
      <c r="K58" s="329">
        <v>-20.9</v>
      </c>
      <c r="L58" s="330">
        <v>62359</v>
      </c>
      <c r="M58" s="331">
        <v>9.3000000000000007</v>
      </c>
      <c r="N58" s="332">
        <v>-30.2</v>
      </c>
    </row>
    <row r="59" spans="1:14">
      <c r="A59" s="248"/>
      <c r="B59" s="244"/>
      <c r="C59" s="244"/>
      <c r="D59" s="244"/>
      <c r="E59" s="244"/>
      <c r="F59" s="244"/>
      <c r="G59" s="310" t="s">
        <v>511</v>
      </c>
      <c r="H59" s="311"/>
      <c r="I59" s="319">
        <v>877565</v>
      </c>
      <c r="J59" s="320">
        <v>138767</v>
      </c>
      <c r="K59" s="321">
        <v>39.1</v>
      </c>
      <c r="L59" s="322">
        <v>118223</v>
      </c>
      <c r="M59" s="323">
        <v>0.5</v>
      </c>
      <c r="N59" s="324">
        <v>38.6</v>
      </c>
    </row>
    <row r="60" spans="1:14">
      <c r="A60" s="248"/>
      <c r="B60" s="244"/>
      <c r="C60" s="244"/>
      <c r="D60" s="244"/>
      <c r="E60" s="244"/>
      <c r="F60" s="244"/>
      <c r="G60" s="325"/>
      <c r="H60" s="326" t="s">
        <v>507</v>
      </c>
      <c r="I60" s="333">
        <v>341949</v>
      </c>
      <c r="J60" s="328">
        <v>54072</v>
      </c>
      <c r="K60" s="329">
        <v>29.6</v>
      </c>
      <c r="L60" s="330">
        <v>57106</v>
      </c>
      <c r="M60" s="331">
        <v>-8.4</v>
      </c>
      <c r="N60" s="332">
        <v>38</v>
      </c>
    </row>
    <row r="61" spans="1:14">
      <c r="A61" s="248"/>
      <c r="B61" s="244"/>
      <c r="C61" s="244"/>
      <c r="D61" s="244"/>
      <c r="E61" s="244"/>
      <c r="F61" s="244"/>
      <c r="G61" s="310" t="s">
        <v>512</v>
      </c>
      <c r="H61" s="334"/>
      <c r="I61" s="335">
        <v>775369</v>
      </c>
      <c r="J61" s="336">
        <v>119993</v>
      </c>
      <c r="K61" s="337">
        <v>85.7</v>
      </c>
      <c r="L61" s="338">
        <v>115154</v>
      </c>
      <c r="M61" s="339">
        <v>16.899999999999999</v>
      </c>
      <c r="N61" s="324">
        <v>68.8</v>
      </c>
    </row>
    <row r="62" spans="1:14">
      <c r="A62" s="248"/>
      <c r="B62" s="244"/>
      <c r="C62" s="244"/>
      <c r="D62" s="244"/>
      <c r="E62" s="244"/>
      <c r="F62" s="244"/>
      <c r="G62" s="325"/>
      <c r="H62" s="326" t="s">
        <v>507</v>
      </c>
      <c r="I62" s="327">
        <v>317723</v>
      </c>
      <c r="J62" s="328">
        <v>49157</v>
      </c>
      <c r="K62" s="329">
        <v>41.8</v>
      </c>
      <c r="L62" s="330">
        <v>59860</v>
      </c>
      <c r="M62" s="331">
        <v>9.3000000000000007</v>
      </c>
      <c r="N62" s="332">
        <v>32.5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49.88</v>
      </c>
      <c r="G47" s="12">
        <v>73.42</v>
      </c>
      <c r="H47" s="12">
        <v>98.11</v>
      </c>
      <c r="I47" s="12">
        <v>103.23</v>
      </c>
      <c r="J47" s="13">
        <v>71.45</v>
      </c>
    </row>
    <row r="48" spans="2:10" ht="57.75" customHeight="1">
      <c r="B48" s="14"/>
      <c r="C48" s="1139" t="s">
        <v>4</v>
      </c>
      <c r="D48" s="1139"/>
      <c r="E48" s="1140"/>
      <c r="F48" s="15">
        <v>5.68</v>
      </c>
      <c r="G48" s="16">
        <v>5.35</v>
      </c>
      <c r="H48" s="16">
        <v>7.07</v>
      </c>
      <c r="I48" s="16">
        <v>6.43</v>
      </c>
      <c r="J48" s="17">
        <v>5.22</v>
      </c>
    </row>
    <row r="49" spans="2:10" ht="57.75" customHeight="1" thickBot="1">
      <c r="B49" s="18"/>
      <c r="C49" s="1141" t="s">
        <v>5</v>
      </c>
      <c r="D49" s="1141"/>
      <c r="E49" s="1142"/>
      <c r="F49" s="19">
        <v>2.3199999999999998</v>
      </c>
      <c r="G49" s="20">
        <v>24.12</v>
      </c>
      <c r="H49" s="20">
        <v>23.56</v>
      </c>
      <c r="I49" s="20">
        <v>24.11</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t="s">
        <v>474</v>
      </c>
      <c r="G34" s="33">
        <v>0.14000000000000001</v>
      </c>
      <c r="H34" s="33">
        <v>0.01</v>
      </c>
      <c r="I34" s="33">
        <v>0.02</v>
      </c>
      <c r="J34" s="34" t="s">
        <v>521</v>
      </c>
      <c r="K34" s="22"/>
      <c r="L34" s="22"/>
      <c r="M34" s="22"/>
      <c r="N34" s="22"/>
      <c r="O34" s="22"/>
      <c r="P34" s="22"/>
    </row>
    <row r="35" spans="1:16" ht="39" customHeight="1">
      <c r="A35" s="22"/>
      <c r="B35" s="35"/>
      <c r="C35" s="1143" t="s">
        <v>522</v>
      </c>
      <c r="D35" s="1144"/>
      <c r="E35" s="1145"/>
      <c r="F35" s="36">
        <v>10.94</v>
      </c>
      <c r="G35" s="37">
        <v>10.36</v>
      </c>
      <c r="H35" s="37">
        <v>0.39</v>
      </c>
      <c r="I35" s="37">
        <v>10.58</v>
      </c>
      <c r="J35" s="38">
        <v>10.66</v>
      </c>
      <c r="K35" s="22"/>
      <c r="L35" s="22"/>
      <c r="M35" s="22"/>
      <c r="N35" s="22"/>
      <c r="O35" s="22"/>
      <c r="P35" s="22"/>
    </row>
    <row r="36" spans="1:16" ht="39" customHeight="1">
      <c r="A36" s="22"/>
      <c r="B36" s="35"/>
      <c r="C36" s="1143" t="s">
        <v>523</v>
      </c>
      <c r="D36" s="1144"/>
      <c r="E36" s="1145"/>
      <c r="F36" s="36">
        <v>5.68</v>
      </c>
      <c r="G36" s="37">
        <v>5.21</v>
      </c>
      <c r="H36" s="37">
        <v>7.06</v>
      </c>
      <c r="I36" s="37">
        <v>6.41</v>
      </c>
      <c r="J36" s="38">
        <v>5.28</v>
      </c>
      <c r="K36" s="22"/>
      <c r="L36" s="22"/>
      <c r="M36" s="22"/>
      <c r="N36" s="22"/>
      <c r="O36" s="22"/>
      <c r="P36" s="22"/>
    </row>
    <row r="37" spans="1:16" ht="39" customHeight="1">
      <c r="A37" s="22"/>
      <c r="B37" s="35"/>
      <c r="C37" s="1143" t="s">
        <v>524</v>
      </c>
      <c r="D37" s="1144"/>
      <c r="E37" s="1145"/>
      <c r="F37" s="36">
        <v>2.57</v>
      </c>
      <c r="G37" s="37">
        <v>2.95</v>
      </c>
      <c r="H37" s="37">
        <v>3.11</v>
      </c>
      <c r="I37" s="37">
        <v>2.29</v>
      </c>
      <c r="J37" s="38">
        <v>2.65</v>
      </c>
      <c r="K37" s="22"/>
      <c r="L37" s="22"/>
      <c r="M37" s="22"/>
      <c r="N37" s="22"/>
      <c r="O37" s="22"/>
      <c r="P37" s="22"/>
    </row>
    <row r="38" spans="1:16" ht="39" customHeight="1">
      <c r="A38" s="22"/>
      <c r="B38" s="35"/>
      <c r="C38" s="1143" t="s">
        <v>525</v>
      </c>
      <c r="D38" s="1144"/>
      <c r="E38" s="1145"/>
      <c r="F38" s="36">
        <v>1.79</v>
      </c>
      <c r="G38" s="37">
        <v>1.24</v>
      </c>
      <c r="H38" s="37">
        <v>1.5</v>
      </c>
      <c r="I38" s="37">
        <v>1.52</v>
      </c>
      <c r="J38" s="38">
        <v>1.65</v>
      </c>
      <c r="K38" s="22"/>
      <c r="L38" s="22"/>
      <c r="M38" s="22"/>
      <c r="N38" s="22"/>
      <c r="O38" s="22"/>
      <c r="P38" s="22"/>
    </row>
    <row r="39" spans="1:16" ht="39" customHeight="1">
      <c r="A39" s="22"/>
      <c r="B39" s="35"/>
      <c r="C39" s="1143" t="s">
        <v>526</v>
      </c>
      <c r="D39" s="1144"/>
      <c r="E39" s="1145"/>
      <c r="F39" s="36">
        <v>0.52</v>
      </c>
      <c r="G39" s="37">
        <v>0.4</v>
      </c>
      <c r="H39" s="37">
        <v>0.62</v>
      </c>
      <c r="I39" s="37">
        <v>0.81</v>
      </c>
      <c r="J39" s="38">
        <v>1.34</v>
      </c>
      <c r="K39" s="22"/>
      <c r="L39" s="22"/>
      <c r="M39" s="22"/>
      <c r="N39" s="22"/>
      <c r="O39" s="22"/>
      <c r="P39" s="22"/>
    </row>
    <row r="40" spans="1:16" ht="39" customHeight="1">
      <c r="A40" s="22"/>
      <c r="B40" s="35"/>
      <c r="C40" s="1143" t="s">
        <v>527</v>
      </c>
      <c r="D40" s="1144"/>
      <c r="E40" s="1145"/>
      <c r="F40" s="36">
        <v>0.43</v>
      </c>
      <c r="G40" s="37">
        <v>0.49</v>
      </c>
      <c r="H40" s="37">
        <v>0.31</v>
      </c>
      <c r="I40" s="37">
        <v>0.24</v>
      </c>
      <c r="J40" s="38">
        <v>0.2</v>
      </c>
      <c r="K40" s="22"/>
      <c r="L40" s="22"/>
      <c r="M40" s="22"/>
      <c r="N40" s="22"/>
      <c r="O40" s="22"/>
      <c r="P40" s="22"/>
    </row>
    <row r="41" spans="1:16" ht="39" customHeight="1">
      <c r="A41" s="22"/>
      <c r="B41" s="35"/>
      <c r="C41" s="1143" t="s">
        <v>528</v>
      </c>
      <c r="D41" s="1144"/>
      <c r="E41" s="1145"/>
      <c r="F41" s="36">
        <v>0.01</v>
      </c>
      <c r="G41" s="37">
        <v>0</v>
      </c>
      <c r="H41" s="37">
        <v>0</v>
      </c>
      <c r="I41" s="37">
        <v>0.02</v>
      </c>
      <c r="J41" s="38">
        <v>0.09</v>
      </c>
      <c r="K41" s="22"/>
      <c r="L41" s="22"/>
      <c r="M41" s="22"/>
      <c r="N41" s="22"/>
      <c r="O41" s="22"/>
      <c r="P41" s="22"/>
    </row>
    <row r="42" spans="1:16" ht="39" customHeight="1">
      <c r="A42" s="22"/>
      <c r="B42" s="39"/>
      <c r="C42" s="1143" t="s">
        <v>529</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530</v>
      </c>
      <c r="D43" s="1147"/>
      <c r="E43" s="1148"/>
      <c r="F43" s="41">
        <v>0.12</v>
      </c>
      <c r="G43" s="42">
        <v>0.79</v>
      </c>
      <c r="H43" s="42">
        <v>0.11</v>
      </c>
      <c r="I43" s="42">
        <v>0.11</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485</v>
      </c>
      <c r="L45" s="60">
        <v>448</v>
      </c>
      <c r="M45" s="60">
        <v>412</v>
      </c>
      <c r="N45" s="60">
        <v>390</v>
      </c>
      <c r="O45" s="61">
        <v>333</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41</v>
      </c>
      <c r="L48" s="64">
        <v>29</v>
      </c>
      <c r="M48" s="64">
        <v>33</v>
      </c>
      <c r="N48" s="64">
        <v>24</v>
      </c>
      <c r="O48" s="65">
        <v>31</v>
      </c>
      <c r="P48" s="48"/>
      <c r="Q48" s="48"/>
      <c r="R48" s="48"/>
      <c r="S48" s="48"/>
      <c r="T48" s="48"/>
      <c r="U48" s="48"/>
    </row>
    <row r="49" spans="1:21" ht="30.75" customHeight="1">
      <c r="A49" s="48"/>
      <c r="B49" s="1161"/>
      <c r="C49" s="1162"/>
      <c r="D49" s="62"/>
      <c r="E49" s="1153" t="s">
        <v>15</v>
      </c>
      <c r="F49" s="1153"/>
      <c r="G49" s="1153"/>
      <c r="H49" s="1153"/>
      <c r="I49" s="1153"/>
      <c r="J49" s="1154"/>
      <c r="K49" s="63">
        <v>30</v>
      </c>
      <c r="L49" s="64">
        <v>30</v>
      </c>
      <c r="M49" s="64">
        <v>30</v>
      </c>
      <c r="N49" s="64">
        <v>18</v>
      </c>
      <c r="O49" s="65">
        <v>10</v>
      </c>
      <c r="P49" s="48"/>
      <c r="Q49" s="48"/>
      <c r="R49" s="48"/>
      <c r="S49" s="48"/>
      <c r="T49" s="48"/>
      <c r="U49" s="48"/>
    </row>
    <row r="50" spans="1:21" ht="30.75" customHeight="1">
      <c r="A50" s="48"/>
      <c r="B50" s="1161"/>
      <c r="C50" s="1162"/>
      <c r="D50" s="62"/>
      <c r="E50" s="1153" t="s">
        <v>16</v>
      </c>
      <c r="F50" s="1153"/>
      <c r="G50" s="1153"/>
      <c r="H50" s="1153"/>
      <c r="I50" s="1153"/>
      <c r="J50" s="1154"/>
      <c r="K50" s="63">
        <v>22</v>
      </c>
      <c r="L50" s="64">
        <v>21</v>
      </c>
      <c r="M50" s="64">
        <v>20</v>
      </c>
      <c r="N50" s="64">
        <v>20</v>
      </c>
      <c r="O50" s="65">
        <v>19</v>
      </c>
      <c r="P50" s="48"/>
      <c r="Q50" s="48"/>
      <c r="R50" s="48"/>
      <c r="S50" s="48"/>
      <c r="T50" s="48"/>
      <c r="U50" s="48"/>
    </row>
    <row r="51" spans="1:21" ht="30.75" customHeight="1">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18</v>
      </c>
      <c r="C52" s="1152"/>
      <c r="D52" s="66"/>
      <c r="E52" s="1153" t="s">
        <v>19</v>
      </c>
      <c r="F52" s="1153"/>
      <c r="G52" s="1153"/>
      <c r="H52" s="1153"/>
      <c r="I52" s="1153"/>
      <c r="J52" s="1154"/>
      <c r="K52" s="63">
        <v>409</v>
      </c>
      <c r="L52" s="64">
        <v>407</v>
      </c>
      <c r="M52" s="64">
        <v>386</v>
      </c>
      <c r="N52" s="64">
        <v>381</v>
      </c>
      <c r="O52" s="65">
        <v>368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169</v>
      </c>
      <c r="L53" s="69">
        <v>121</v>
      </c>
      <c r="M53" s="69">
        <v>109</v>
      </c>
      <c r="N53" s="69">
        <v>71</v>
      </c>
      <c r="O53" s="70">
        <v>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2015-04-16T08:08:38Z</cp:lastPrinted>
  <dcterms:created xsi:type="dcterms:W3CDTF">2015-02-17T06:12:09Z</dcterms:created>
  <dcterms:modified xsi:type="dcterms:W3CDTF">2015-04-30T23:11:42Z</dcterms:modified>
  <cp:category/>
</cp:coreProperties>
</file>