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14kawana-t\Desktop\"/>
    </mc:Choice>
  </mc:AlternateContent>
  <workbookProtection workbookPassword="B501" lockStructure="1"/>
  <bookViews>
    <workbookView xWindow="0" yWindow="0" windowWidth="20490" windowHeight="7500"/>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I10" i="4" s="1"/>
  <c r="S6" i="5"/>
  <c r="AY8" i="4" s="1"/>
  <c r="R6" i="5"/>
  <c r="Q6" i="5"/>
  <c r="P6" i="5"/>
  <c r="O6" i="5"/>
  <c r="N6" i="5"/>
  <c r="M6" i="5"/>
  <c r="L6" i="5"/>
  <c r="Z8" i="4" s="1"/>
  <c r="K6" i="5"/>
  <c r="R8" i="4" s="1"/>
  <c r="J6" i="5"/>
  <c r="I6" i="5"/>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Q10" i="4"/>
  <c r="Z10" i="4"/>
  <c r="R10" i="4"/>
  <c r="J10" i="4"/>
  <c r="B10" i="4"/>
  <c r="AQ8" i="4"/>
  <c r="AI8" i="4"/>
  <c r="J8" i="4"/>
  <c r="B8"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<sst xmlns="http://schemas.openxmlformats.org/spreadsheetml/2006/main" count="217" uniqueCount="107">
  <si>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</si>
  <si>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</si>
  <si>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</si>
  <si>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</si>
  <si>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</si>
  <si>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</si>
  <si>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</si>
  <si>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</si>
  <si>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</si>
  <si>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</si>
  <si>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</si>
  <si>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</si>
  <si>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</si>
  <si>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</si>
  <si>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</si>
  <si>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</si>
  <si>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</si>
  <si>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</si>
  <si>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</si>
  <si>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</si>
  <si>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</si>
  <si>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</si>
  <si>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</si>
  <si>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</si>
  <si>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</si>
  <si>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</si>
  <si>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</si>
  <si>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</si>
  <si>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</si>
  <si>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</si>
  <si>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</si>
  <si>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</si>
  <si>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</si>
  <si>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</si>
  <si>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</si>
  <si>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</si>
  <si>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</si>
  <si>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</si>
  <si>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</si>
  <si>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</si>
  <si>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</si>
  <si>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</si>
  <si>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</si>
  <si>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</si>
  <si>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</si>
  <si>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</si>
  <si>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</si>
  <si>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</si>
  <si>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</si>
  <si>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</si>
  <si>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</si>
  <si>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</si>
  <si>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</si>
  <si>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</si>
  <si>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</si>
  <si>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</si>
  <si>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</si>
  <si>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</si>
  <si>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</si>
  <si>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</si>
  <si>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</si>
  <si>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</si>
  <si>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</si>
  <si>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</si>
  <si>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</si>
  <si>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</si>
  <si>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</si>
  <si>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</si>
  <si>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</si>
  <si>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</si>
  <si>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</si>
  <si>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</si>
  <si>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</si>
  <si>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</si>
  <si>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</si>
  <si>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</si>
  <si>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</si>
  <si>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</si>
  <si>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</si>
  <si>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</si>
  <si>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</si>
  <si>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</si>
  <si>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</si>
  <si>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</si>
  <si>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</si>
  <si>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</si>
  <si>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</si>
  <si>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</si>
  <si>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</si>
  <si>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</si>
  <si>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</si>
  <si>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</si>
  <si>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</si>
  <si>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福島県　本宮市</t>
  </si>
  <si>
    <t>法適用</t>
  </si>
  <si>
    <t>水道事業</t>
  </si>
  <si>
    <t>末端給水事業</t>
  </si>
  <si>
    <t>A6</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</si>
  <si>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</si>
  <si>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</si>
  <si>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</si>
  <si>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</si>
  <si>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</si>
  <si>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</si>
  <si>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常収支比率ついては、100％を上回っているものの、料金回収率については、100％を下回っており、また、類似団体平均値よりも下回っている状況であることから、更なる維持管理費等の節減や業務の効率化を進めなければならない。</t>
    <phoneticPr fontId="4"/>
  </si>
  <si>
    <t>　有形固定資産減価償却率46.94％と年々上昇している状況であり、施設の老朽化の進行が伺える。また、管路更新率が1％未満であることから、今後の安定供給を図るためにも資金計画を踏まえた計画的な施設更新が必要である。</t>
    <phoneticPr fontId="4"/>
  </si>
  <si>
    <t>　今後、少子高齢化や節水機器の普及により、水需要の増加が見込まれない中で、老朽施設の更新などの多額の費用が見込まれることから、維持管理等の経費節減や業務の効率化など、今後も不断の経営努力を進めながら、健全な事業経営に努めなけらばならない。</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</si>
</sst>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0.3</c:v>
                </c:pt>
                <c:pt idx="1">
                  <c:v>0.3</c:v>
                </c:pt>
                <c:pt idx="2">
                  <c:v>1.1100000000000001</c:v>
                </c:pt>
                <c:pt idx="3">
                  <c:v>0.25</c:v>
                </c:pt>
                <c:pt idx="4">
                  <c:v>0.54</c:v>
                </c:pt>
              </c:numCache>
            </c:numRef>
          </c:val>
        </c:ser>
        <c:dLbls>
          <c:showLegendKey val="0"/>
          <c:showVal val="0"/>
          <c:showCatName val="0"/>
          <c:showSerName val="0"/>
          <c:showPercent val="0"/>
          <c:showBubbleSize val="0"/>
        </c:dLbls>
        <c:gapWidth val="150"/>
        <c:axId val="232103032"/>
        <c:axId val="114955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0.68</c:v>
                </c:pt>
                <c:pt idx="1">
                  <c:v>0.7</c:v>
                </c:pt>
                <c:pt idx="2">
                  <c:v>0.81</c:v>
                </c:pt>
                <c:pt idx="3">
                  <c:v>0.67</c:v>
                </c:pt>
                <c:pt idx="4">
                  <c:v>0.66</c:v>
                </c:pt>
              </c:numCache>
            </c:numRef>
          </c:val>
          <c:smooth val="0"/>
        </c:ser>
        <c:dLbls>
          <c:showLegendKey val="0"/>
          <c:showVal val="0"/>
          <c:showCatName val="0"/>
          <c:showSerName val="0"/>
          <c:showPercent val="0"/>
          <c:showBubbleSize val="0"/>
        </c:dLbls>
        <c:marker val="1"/>
        <c:smooth val="0"/>
        <c:axId val="232103032"/>
        <c:axId val="114955000"/>
      </c:lineChart>
      <c:dateAx>
        <c:axId val="232103032"/>
        <c:scaling>
          <c:orientation val="minMax"/>
        </c:scaling>
        <c:delete val="1"/>
        <c:axPos val="b"/>
        <c:numFmt formatCode="ge" sourceLinked="1"/>
        <c:majorTickMark val="none"/>
        <c:minorTickMark val="none"/>
        <c:tickLblPos val="none"/>
        <c:crossAx val="114955000"/>
        <c:crosses val="autoZero"/>
        <c:auto val="1"/>
        <c:lblOffset val="100"/>
        <c:baseTimeUnit val="years"/>
      </c:dateAx>
      <c:valAx>
        <c:axId val="114955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2103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56.98</c:v>
                </c:pt>
                <c:pt idx="1">
                  <c:v>42.06</c:v>
                </c:pt>
                <c:pt idx="2">
                  <c:v>53.01</c:v>
                </c:pt>
                <c:pt idx="3">
                  <c:v>57.11</c:v>
                </c:pt>
                <c:pt idx="4">
                  <c:v>58.06</c:v>
                </c:pt>
              </c:numCache>
            </c:numRef>
          </c:val>
        </c:ser>
        <c:dLbls>
          <c:showLegendKey val="0"/>
          <c:showVal val="0"/>
          <c:showCatName val="0"/>
          <c:showSerName val="0"/>
          <c:showPercent val="0"/>
          <c:showBubbleSize val="0"/>
        </c:dLbls>
        <c:gapWidth val="150"/>
        <c:axId val="283082688"/>
        <c:axId val="283083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60.17</c:v>
                </c:pt>
                <c:pt idx="1">
                  <c:v>58.76</c:v>
                </c:pt>
                <c:pt idx="2">
                  <c:v>59.09</c:v>
                </c:pt>
                <c:pt idx="3">
                  <c:v>55.64</c:v>
                </c:pt>
                <c:pt idx="4">
                  <c:v>55.13</c:v>
                </c:pt>
              </c:numCache>
            </c:numRef>
          </c:val>
          <c:smooth val="0"/>
        </c:ser>
        <c:dLbls>
          <c:showLegendKey val="0"/>
          <c:showVal val="0"/>
          <c:showCatName val="0"/>
          <c:showSerName val="0"/>
          <c:showPercent val="0"/>
          <c:showBubbleSize val="0"/>
        </c:dLbls>
        <c:marker val="1"/>
        <c:smooth val="0"/>
        <c:axId val="283082688"/>
        <c:axId val="283083080"/>
      </c:lineChart>
      <c:dateAx>
        <c:axId val="283082688"/>
        <c:scaling>
          <c:orientation val="minMax"/>
        </c:scaling>
        <c:delete val="1"/>
        <c:axPos val="b"/>
        <c:numFmt formatCode="ge" sourceLinked="1"/>
        <c:majorTickMark val="none"/>
        <c:minorTickMark val="none"/>
        <c:tickLblPos val="none"/>
        <c:crossAx val="283083080"/>
        <c:crosses val="autoZero"/>
        <c:auto val="1"/>
        <c:lblOffset val="100"/>
        <c:baseTimeUnit val="years"/>
      </c:dateAx>
      <c:valAx>
        <c:axId val="28308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82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93.5</c:v>
                </c:pt>
                <c:pt idx="1">
                  <c:v>84.57</c:v>
                </c:pt>
                <c:pt idx="2">
                  <c:v>88.08</c:v>
                </c:pt>
                <c:pt idx="3">
                  <c:v>89.96</c:v>
                </c:pt>
                <c:pt idx="4">
                  <c:v>90.55</c:v>
                </c:pt>
              </c:numCache>
            </c:numRef>
          </c:val>
        </c:ser>
        <c:dLbls>
          <c:showLegendKey val="0"/>
          <c:showVal val="0"/>
          <c:showCatName val="0"/>
          <c:showSerName val="0"/>
          <c:showPercent val="0"/>
          <c:showBubbleSize val="0"/>
        </c:dLbls>
        <c:gapWidth val="150"/>
        <c:axId val="283084256"/>
        <c:axId val="283262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85.47</c:v>
                </c:pt>
                <c:pt idx="1">
                  <c:v>84.87</c:v>
                </c:pt>
                <c:pt idx="2">
                  <c:v>85.4</c:v>
                </c:pt>
                <c:pt idx="3">
                  <c:v>83.09</c:v>
                </c:pt>
                <c:pt idx="4">
                  <c:v>83</c:v>
                </c:pt>
              </c:numCache>
            </c:numRef>
          </c:val>
          <c:smooth val="0"/>
        </c:ser>
        <c:dLbls>
          <c:showLegendKey val="0"/>
          <c:showVal val="0"/>
          <c:showCatName val="0"/>
          <c:showSerName val="0"/>
          <c:showPercent val="0"/>
          <c:showBubbleSize val="0"/>
        </c:dLbls>
        <c:marker val="1"/>
        <c:smooth val="0"/>
        <c:axId val="283084256"/>
        <c:axId val="283262016"/>
      </c:lineChart>
      <c:dateAx>
        <c:axId val="283084256"/>
        <c:scaling>
          <c:orientation val="minMax"/>
        </c:scaling>
        <c:delete val="1"/>
        <c:axPos val="b"/>
        <c:numFmt formatCode="ge" sourceLinked="1"/>
        <c:majorTickMark val="none"/>
        <c:minorTickMark val="none"/>
        <c:tickLblPos val="none"/>
        <c:crossAx val="283262016"/>
        <c:crosses val="autoZero"/>
        <c:auto val="1"/>
        <c:lblOffset val="100"/>
        <c:baseTimeUnit val="years"/>
      </c:dateAx>
      <c:valAx>
        <c:axId val="283262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8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114.73</c:v>
                </c:pt>
                <c:pt idx="1">
                  <c:v>83.53</c:v>
                </c:pt>
                <c:pt idx="2">
                  <c:v>98.97</c:v>
                </c:pt>
                <c:pt idx="3">
                  <c:v>118.57</c:v>
                </c:pt>
                <c:pt idx="4">
                  <c:v>113.26</c:v>
                </c:pt>
              </c:numCache>
            </c:numRef>
          </c:val>
        </c:ser>
        <c:dLbls>
          <c:showLegendKey val="0"/>
          <c:showVal val="0"/>
          <c:showCatName val="0"/>
          <c:showSerName val="0"/>
          <c:showPercent val="0"/>
          <c:showBubbleSize val="0"/>
        </c:dLbls>
        <c:gapWidth val="150"/>
        <c:axId val="232128056"/>
        <c:axId val="22867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108.43</c:v>
                </c:pt>
                <c:pt idx="1">
                  <c:v>105.61</c:v>
                </c:pt>
                <c:pt idx="2">
                  <c:v>106.41</c:v>
                </c:pt>
                <c:pt idx="3">
                  <c:v>106.55</c:v>
                </c:pt>
                <c:pt idx="4">
                  <c:v>110.01</c:v>
                </c:pt>
              </c:numCache>
            </c:numRef>
          </c:val>
          <c:smooth val="0"/>
        </c:ser>
        <c:dLbls>
          <c:showLegendKey val="0"/>
          <c:showVal val="0"/>
          <c:showCatName val="0"/>
          <c:showSerName val="0"/>
          <c:showPercent val="0"/>
          <c:showBubbleSize val="0"/>
        </c:dLbls>
        <c:marker val="1"/>
        <c:smooth val="0"/>
        <c:axId val="232128056"/>
        <c:axId val="228672080"/>
      </c:lineChart>
      <c:dateAx>
        <c:axId val="232128056"/>
        <c:scaling>
          <c:orientation val="minMax"/>
        </c:scaling>
        <c:delete val="1"/>
        <c:axPos val="b"/>
        <c:numFmt formatCode="ge" sourceLinked="1"/>
        <c:majorTickMark val="none"/>
        <c:minorTickMark val="none"/>
        <c:tickLblPos val="none"/>
        <c:crossAx val="228672080"/>
        <c:crosses val="autoZero"/>
        <c:auto val="1"/>
        <c:lblOffset val="100"/>
        <c:baseTimeUnit val="years"/>
      </c:dateAx>
      <c:valAx>
        <c:axId val="228672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32128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37.43</c:v>
                </c:pt>
                <c:pt idx="1">
                  <c:v>37.69</c:v>
                </c:pt>
                <c:pt idx="2">
                  <c:v>38.68</c:v>
                </c:pt>
                <c:pt idx="3">
                  <c:v>39.85</c:v>
                </c:pt>
                <c:pt idx="4">
                  <c:v>46.94</c:v>
                </c:pt>
              </c:numCache>
            </c:numRef>
          </c:val>
        </c:ser>
        <c:dLbls>
          <c:showLegendKey val="0"/>
          <c:showVal val="0"/>
          <c:showCatName val="0"/>
          <c:showSerName val="0"/>
          <c:showPercent val="0"/>
          <c:showBubbleSize val="0"/>
        </c:dLbls>
        <c:gapWidth val="150"/>
        <c:axId val="283004904"/>
        <c:axId val="283005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34.47</c:v>
                </c:pt>
                <c:pt idx="1">
                  <c:v>35.53</c:v>
                </c:pt>
                <c:pt idx="2">
                  <c:v>36.36</c:v>
                </c:pt>
                <c:pt idx="3">
                  <c:v>39.06</c:v>
                </c:pt>
                <c:pt idx="4">
                  <c:v>46.66</c:v>
                </c:pt>
              </c:numCache>
            </c:numRef>
          </c:val>
          <c:smooth val="0"/>
        </c:ser>
        <c:dLbls>
          <c:showLegendKey val="0"/>
          <c:showVal val="0"/>
          <c:showCatName val="0"/>
          <c:showSerName val="0"/>
          <c:showPercent val="0"/>
          <c:showBubbleSize val="0"/>
        </c:dLbls>
        <c:marker val="1"/>
        <c:smooth val="0"/>
        <c:axId val="283004904"/>
        <c:axId val="283005288"/>
      </c:lineChart>
      <c:dateAx>
        <c:axId val="283004904"/>
        <c:scaling>
          <c:orientation val="minMax"/>
        </c:scaling>
        <c:delete val="1"/>
        <c:axPos val="b"/>
        <c:numFmt formatCode="ge" sourceLinked="1"/>
        <c:majorTickMark val="none"/>
        <c:minorTickMark val="none"/>
        <c:tickLblPos val="none"/>
        <c:crossAx val="283005288"/>
        <c:crosses val="autoZero"/>
        <c:auto val="1"/>
        <c:lblOffset val="100"/>
        <c:baseTimeUnit val="years"/>
      </c:dateAx>
      <c:valAx>
        <c:axId val="283005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3004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0.95</c:v>
                </c:pt>
                <c:pt idx="1">
                  <c:v>0.71</c:v>
                </c:pt>
                <c:pt idx="2">
                  <c:v>0.34</c:v>
                </c:pt>
                <c:pt idx="3">
                  <c:v>0.16</c:v>
                </c:pt>
                <c:pt idx="4">
                  <c:v>0.16</c:v>
                </c:pt>
              </c:numCache>
            </c:numRef>
          </c:val>
        </c:ser>
        <c:dLbls>
          <c:showLegendKey val="0"/>
          <c:showVal val="0"/>
          <c:showCatName val="0"/>
          <c:showSerName val="0"/>
          <c:showPercent val="0"/>
          <c:showBubbleSize val="0"/>
        </c:dLbls>
        <c:gapWidth val="150"/>
        <c:axId val="282742808"/>
        <c:axId val="28274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6.06</c:v>
                </c:pt>
                <c:pt idx="1">
                  <c:v>6.47</c:v>
                </c:pt>
                <c:pt idx="2">
                  <c:v>7.8</c:v>
                </c:pt>
                <c:pt idx="3">
                  <c:v>8.8699999999999992</c:v>
                </c:pt>
                <c:pt idx="4">
                  <c:v>9.85</c:v>
                </c:pt>
              </c:numCache>
            </c:numRef>
          </c:val>
          <c:smooth val="0"/>
        </c:ser>
        <c:dLbls>
          <c:showLegendKey val="0"/>
          <c:showVal val="0"/>
          <c:showCatName val="0"/>
          <c:showSerName val="0"/>
          <c:showPercent val="0"/>
          <c:showBubbleSize val="0"/>
        </c:dLbls>
        <c:marker val="1"/>
        <c:smooth val="0"/>
        <c:axId val="282742808"/>
        <c:axId val="282743200"/>
      </c:lineChart>
      <c:dateAx>
        <c:axId val="282742808"/>
        <c:scaling>
          <c:orientation val="minMax"/>
        </c:scaling>
        <c:delete val="1"/>
        <c:axPos val="b"/>
        <c:numFmt formatCode="ge" sourceLinked="1"/>
        <c:majorTickMark val="none"/>
        <c:minorTickMark val="none"/>
        <c:tickLblPos val="none"/>
        <c:crossAx val="282743200"/>
        <c:crosses val="autoZero"/>
        <c:auto val="1"/>
        <c:lblOffset val="100"/>
        <c:baseTimeUnit val="years"/>
      </c:dateAx>
      <c:valAx>
        <c:axId val="282743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74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formatCode="#,##0.00;&quot;△&quot;#,##0.00">
                  <c:v>0</c:v>
                </c:pt>
                <c:pt idx="1">
                  <c:v>20.059999999999999</c:v>
                </c:pt>
                <c:pt idx="2">
                  <c:v>16.420000000000002</c:v>
                </c:pt>
                <c:pt idx="3" formatCode="#,##0.00;&quot;△&quot;#,##0.00">
                  <c:v>0</c:v>
                </c:pt>
                <c:pt idx="4" formatCode="#,##0.00;&quot;△&quot;#,##0.00">
                  <c:v>0</c:v>
                </c:pt>
              </c:numCache>
            </c:numRef>
          </c:val>
        </c:ser>
        <c:dLbls>
          <c:showLegendKey val="0"/>
          <c:showVal val="0"/>
          <c:showCatName val="0"/>
          <c:showSerName val="0"/>
          <c:showPercent val="0"/>
          <c:showBubbleSize val="0"/>
        </c:dLbls>
        <c:gapWidth val="150"/>
        <c:axId val="282744376"/>
        <c:axId val="28285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5.37</c:v>
                </c:pt>
                <c:pt idx="1">
                  <c:v>6.79</c:v>
                </c:pt>
                <c:pt idx="2">
                  <c:v>6.33</c:v>
                </c:pt>
                <c:pt idx="3">
                  <c:v>9.56</c:v>
                </c:pt>
                <c:pt idx="4">
                  <c:v>2.8</c:v>
                </c:pt>
              </c:numCache>
            </c:numRef>
          </c:val>
          <c:smooth val="0"/>
        </c:ser>
        <c:dLbls>
          <c:showLegendKey val="0"/>
          <c:showVal val="0"/>
          <c:showCatName val="0"/>
          <c:showSerName val="0"/>
          <c:showPercent val="0"/>
          <c:showBubbleSize val="0"/>
        </c:dLbls>
        <c:marker val="1"/>
        <c:smooth val="0"/>
        <c:axId val="282744376"/>
        <c:axId val="282851280"/>
      </c:lineChart>
      <c:dateAx>
        <c:axId val="282744376"/>
        <c:scaling>
          <c:orientation val="minMax"/>
        </c:scaling>
        <c:delete val="1"/>
        <c:axPos val="b"/>
        <c:numFmt formatCode="ge" sourceLinked="1"/>
        <c:majorTickMark val="none"/>
        <c:minorTickMark val="none"/>
        <c:tickLblPos val="none"/>
        <c:crossAx val="282851280"/>
        <c:crosses val="autoZero"/>
        <c:auto val="1"/>
        <c:lblOffset val="100"/>
        <c:baseTimeUnit val="years"/>
      </c:dateAx>
      <c:valAx>
        <c:axId val="2828512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744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722.37</c:v>
                </c:pt>
                <c:pt idx="1">
                  <c:v>491.03</c:v>
                </c:pt>
                <c:pt idx="2">
                  <c:v>373.47</c:v>
                </c:pt>
                <c:pt idx="3">
                  <c:v>1119.78</c:v>
                </c:pt>
                <c:pt idx="4">
                  <c:v>273.08999999999997</c:v>
                </c:pt>
              </c:numCache>
            </c:numRef>
          </c:val>
        </c:ser>
        <c:dLbls>
          <c:showLegendKey val="0"/>
          <c:showVal val="0"/>
          <c:showCatName val="0"/>
          <c:showSerName val="0"/>
          <c:showPercent val="0"/>
          <c:showBubbleSize val="0"/>
        </c:dLbls>
        <c:gapWidth val="150"/>
        <c:axId val="282852848"/>
        <c:axId val="282853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792.56</c:v>
                </c:pt>
                <c:pt idx="1">
                  <c:v>832.37</c:v>
                </c:pt>
                <c:pt idx="2">
                  <c:v>852.01</c:v>
                </c:pt>
                <c:pt idx="3">
                  <c:v>963.24</c:v>
                </c:pt>
                <c:pt idx="4">
                  <c:v>381.53</c:v>
                </c:pt>
              </c:numCache>
            </c:numRef>
          </c:val>
          <c:smooth val="0"/>
        </c:ser>
        <c:dLbls>
          <c:showLegendKey val="0"/>
          <c:showVal val="0"/>
          <c:showCatName val="0"/>
          <c:showSerName val="0"/>
          <c:showPercent val="0"/>
          <c:showBubbleSize val="0"/>
        </c:dLbls>
        <c:marker val="1"/>
        <c:smooth val="0"/>
        <c:axId val="282852848"/>
        <c:axId val="282853240"/>
      </c:lineChart>
      <c:dateAx>
        <c:axId val="282852848"/>
        <c:scaling>
          <c:orientation val="minMax"/>
        </c:scaling>
        <c:delete val="1"/>
        <c:axPos val="b"/>
        <c:numFmt formatCode="ge" sourceLinked="1"/>
        <c:majorTickMark val="none"/>
        <c:minorTickMark val="none"/>
        <c:tickLblPos val="none"/>
        <c:crossAx val="282853240"/>
        <c:crosses val="autoZero"/>
        <c:auto val="1"/>
        <c:lblOffset val="100"/>
        <c:baseTimeUnit val="years"/>
      </c:dateAx>
      <c:valAx>
        <c:axId val="2828532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85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451.67</c:v>
                </c:pt>
                <c:pt idx="1">
                  <c:v>664.37</c:v>
                </c:pt>
                <c:pt idx="2">
                  <c:v>495.25</c:v>
                </c:pt>
                <c:pt idx="3">
                  <c:v>428.67</c:v>
                </c:pt>
                <c:pt idx="4">
                  <c:v>405.45</c:v>
                </c:pt>
              </c:numCache>
            </c:numRef>
          </c:val>
        </c:ser>
        <c:dLbls>
          <c:showLegendKey val="0"/>
          <c:showVal val="0"/>
          <c:showCatName val="0"/>
          <c:showSerName val="0"/>
          <c:showPercent val="0"/>
          <c:showBubbleSize val="0"/>
        </c:dLbls>
        <c:gapWidth val="150"/>
        <c:axId val="282742416"/>
        <c:axId val="282742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403.05</c:v>
                </c:pt>
                <c:pt idx="1">
                  <c:v>403.15</c:v>
                </c:pt>
                <c:pt idx="2">
                  <c:v>391.4</c:v>
                </c:pt>
                <c:pt idx="3">
                  <c:v>400.38</c:v>
                </c:pt>
                <c:pt idx="4">
                  <c:v>393.27</c:v>
                </c:pt>
              </c:numCache>
            </c:numRef>
          </c:val>
          <c:smooth val="0"/>
        </c:ser>
        <c:dLbls>
          <c:showLegendKey val="0"/>
          <c:showVal val="0"/>
          <c:showCatName val="0"/>
          <c:showSerName val="0"/>
          <c:showPercent val="0"/>
          <c:showBubbleSize val="0"/>
        </c:dLbls>
        <c:marker val="1"/>
        <c:smooth val="0"/>
        <c:axId val="282742416"/>
        <c:axId val="282742024"/>
      </c:lineChart>
      <c:dateAx>
        <c:axId val="282742416"/>
        <c:scaling>
          <c:orientation val="minMax"/>
        </c:scaling>
        <c:delete val="1"/>
        <c:axPos val="b"/>
        <c:numFmt formatCode="ge" sourceLinked="1"/>
        <c:majorTickMark val="none"/>
        <c:minorTickMark val="none"/>
        <c:tickLblPos val="none"/>
        <c:crossAx val="282742024"/>
        <c:crosses val="autoZero"/>
        <c:auto val="1"/>
        <c:lblOffset val="100"/>
        <c:baseTimeUnit val="years"/>
      </c:dateAx>
      <c:valAx>
        <c:axId val="282742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82742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103.75</c:v>
                </c:pt>
                <c:pt idx="1">
                  <c:v>72.16</c:v>
                </c:pt>
                <c:pt idx="2">
                  <c:v>87.21</c:v>
                </c:pt>
                <c:pt idx="3">
                  <c:v>93.17</c:v>
                </c:pt>
                <c:pt idx="4">
                  <c:v>97.54</c:v>
                </c:pt>
              </c:numCache>
            </c:numRef>
          </c:val>
        </c:ser>
        <c:dLbls>
          <c:showLegendKey val="0"/>
          <c:showVal val="0"/>
          <c:showCatName val="0"/>
          <c:showSerName val="0"/>
          <c:showPercent val="0"/>
          <c:showBubbleSize val="0"/>
        </c:dLbls>
        <c:gapWidth val="150"/>
        <c:axId val="282854416"/>
        <c:axId val="282854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97.63</c:v>
                </c:pt>
                <c:pt idx="1">
                  <c:v>94.86</c:v>
                </c:pt>
                <c:pt idx="2">
                  <c:v>95.91</c:v>
                </c:pt>
                <c:pt idx="3">
                  <c:v>96.56</c:v>
                </c:pt>
                <c:pt idx="4">
                  <c:v>100.47</c:v>
                </c:pt>
              </c:numCache>
            </c:numRef>
          </c:val>
          <c:smooth val="0"/>
        </c:ser>
        <c:dLbls>
          <c:showLegendKey val="0"/>
          <c:showVal val="0"/>
          <c:showCatName val="0"/>
          <c:showSerName val="0"/>
          <c:showPercent val="0"/>
          <c:showBubbleSize val="0"/>
        </c:dLbls>
        <c:marker val="1"/>
        <c:smooth val="0"/>
        <c:axId val="282854416"/>
        <c:axId val="282854808"/>
      </c:lineChart>
      <c:dateAx>
        <c:axId val="282854416"/>
        <c:scaling>
          <c:orientation val="minMax"/>
        </c:scaling>
        <c:delete val="1"/>
        <c:axPos val="b"/>
        <c:numFmt formatCode="ge" sourceLinked="1"/>
        <c:majorTickMark val="none"/>
        <c:minorTickMark val="none"/>
        <c:tickLblPos val="none"/>
        <c:crossAx val="282854808"/>
        <c:crosses val="autoZero"/>
        <c:auto val="1"/>
        <c:lblOffset val="100"/>
        <c:baseTimeUnit val="years"/>
      </c:dateAx>
      <c:valAx>
        <c:axId val="282854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54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149.22</c:v>
                </c:pt>
                <c:pt idx="1">
                  <c:v>215.22</c:v>
                </c:pt>
                <c:pt idx="2">
                  <c:v>176.17</c:v>
                </c:pt>
                <c:pt idx="3">
                  <c:v>164.88</c:v>
                </c:pt>
                <c:pt idx="4">
                  <c:v>157.74</c:v>
                </c:pt>
              </c:numCache>
            </c:numRef>
          </c:val>
        </c:ser>
        <c:dLbls>
          <c:showLegendKey val="0"/>
          <c:showVal val="0"/>
          <c:showCatName val="0"/>
          <c:showSerName val="0"/>
          <c:showPercent val="0"/>
          <c:showBubbleSize val="0"/>
        </c:dLbls>
        <c:gapWidth val="150"/>
        <c:axId val="282852456"/>
        <c:axId val="283081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172.59</c:v>
                </c:pt>
                <c:pt idx="1">
                  <c:v>179.14</c:v>
                </c:pt>
                <c:pt idx="2">
                  <c:v>179.29</c:v>
                </c:pt>
                <c:pt idx="3">
                  <c:v>177.14</c:v>
                </c:pt>
                <c:pt idx="4">
                  <c:v>169.82</c:v>
                </c:pt>
              </c:numCache>
            </c:numRef>
          </c:val>
          <c:smooth val="0"/>
        </c:ser>
        <c:dLbls>
          <c:showLegendKey val="0"/>
          <c:showVal val="0"/>
          <c:showCatName val="0"/>
          <c:showSerName val="0"/>
          <c:showPercent val="0"/>
          <c:showBubbleSize val="0"/>
        </c:dLbls>
        <c:marker val="1"/>
        <c:smooth val="0"/>
        <c:axId val="282852456"/>
        <c:axId val="283081512"/>
      </c:lineChart>
      <c:dateAx>
        <c:axId val="282852456"/>
        <c:scaling>
          <c:orientation val="minMax"/>
        </c:scaling>
        <c:delete val="1"/>
        <c:axPos val="b"/>
        <c:numFmt formatCode="ge" sourceLinked="1"/>
        <c:majorTickMark val="none"/>
        <c:minorTickMark val="none"/>
        <c:tickLblPos val="none"/>
        <c:crossAx val="283081512"/>
        <c:crosses val="autoZero"/>
        <c:auto val="1"/>
        <c:lblOffset val="100"/>
        <c:baseTimeUnit val="years"/>
      </c:dateAx>
      <c:valAx>
        <c:axId val="283081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2852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【264.16】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【283.72】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【164.21】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【104.60】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【46.31】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【12.42】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【0.78】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58" zoomScaleNormal="100" workbookViewId="0">
      <selection activeCell="CC71" sqref="CC71"/>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福島県　本宮市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9" t="s">
        <v>1</v>
      </c>
      <c r="C7" s="80"/>
      <c r="D7" s="80"/>
      <c r="E7" s="80"/>
      <c r="F7" s="80"/>
      <c r="G7" s="80"/>
      <c r="H7" s="80"/>
      <c r="I7" s="81"/>
      <c r="J7" s="79" t="s">
        <v>2</v>
      </c>
      <c r="K7" s="80"/>
      <c r="L7" s="80"/>
      <c r="M7" s="80"/>
      <c r="N7" s="80"/>
      <c r="O7" s="80"/>
      <c r="P7" s="80"/>
      <c r="Q7" s="81"/>
      <c r="R7" s="79" t="s">
        <v>3</v>
      </c>
      <c r="S7" s="80"/>
      <c r="T7" s="80"/>
      <c r="U7" s="80"/>
      <c r="V7" s="80"/>
      <c r="W7" s="80"/>
      <c r="X7" s="80"/>
      <c r="Y7" s="81"/>
      <c r="Z7" s="79" t="s">
        <v>4</v>
      </c>
      <c r="AA7" s="80"/>
      <c r="AB7" s="80"/>
      <c r="AC7" s="80"/>
      <c r="AD7" s="80"/>
      <c r="AE7" s="80"/>
      <c r="AF7" s="80"/>
      <c r="AG7" s="81"/>
      <c r="AH7" s="3"/>
      <c r="AI7" s="79" t="s">
        <v>5</v>
      </c>
      <c r="AJ7" s="80"/>
      <c r="AK7" s="80"/>
      <c r="AL7" s="80"/>
      <c r="AM7" s="80"/>
      <c r="AN7" s="80"/>
      <c r="AO7" s="80"/>
      <c r="AP7" s="81"/>
      <c r="AQ7" s="68" t="s">
        <v>6</v>
      </c>
      <c r="AR7" s="68"/>
      <c r="AS7" s="68"/>
      <c r="AT7" s="68"/>
      <c r="AU7" s="68"/>
      <c r="AV7" s="68"/>
      <c r="AW7" s="68"/>
      <c r="AX7" s="68"/>
      <c r="AY7" s="68" t="s">
        <v>7</v>
      </c>
      <c r="AZ7" s="68"/>
      <c r="BA7" s="68"/>
      <c r="BB7" s="68"/>
      <c r="BC7" s="68"/>
      <c r="BD7" s="68"/>
      <c r="BE7" s="68"/>
      <c r="BF7" s="68"/>
      <c r="BG7" s="3"/>
      <c r="BH7" s="3"/>
      <c r="BI7" s="3"/>
      <c r="BJ7" s="3"/>
      <c r="BK7" s="3"/>
      <c r="BL7" s="4" t="s">
        <v>8</v>
      </c>
      <c r="BM7" s="5"/>
      <c r="BN7" s="5"/>
      <c r="BO7" s="5"/>
      <c r="BP7" s="5"/>
      <c r="BQ7" s="5"/>
      <c r="BR7" s="5"/>
      <c r="BS7" s="5"/>
      <c r="BT7" s="5"/>
      <c r="BU7" s="5"/>
      <c r="BV7" s="5"/>
      <c r="BW7" s="5"/>
      <c r="BX7" s="5"/>
      <c r="BY7" s="6"/>
    </row>
    <row r="8" spans="1:78" ht="18.75" customHeight="1">
      <c r="A8" s="2"/>
      <c r="B8" s="71" t="str">
        <f>データ!I6</f>
        <v>法適用</v>
      </c>
      <c r="C8" s="72"/>
      <c r="D8" s="72"/>
      <c r="E8" s="72"/>
      <c r="F8" s="72"/>
      <c r="G8" s="72"/>
      <c r="H8" s="72"/>
      <c r="I8" s="73"/>
      <c r="J8" s="71" t="str">
        <f>データ!J6</f>
        <v>水道事業</v>
      </c>
      <c r="K8" s="72"/>
      <c r="L8" s="72"/>
      <c r="M8" s="72"/>
      <c r="N8" s="72"/>
      <c r="O8" s="72"/>
      <c r="P8" s="72"/>
      <c r="Q8" s="73"/>
      <c r="R8" s="71" t="str">
        <f>データ!K6</f>
        <v>末端給水事業</v>
      </c>
      <c r="S8" s="72"/>
      <c r="T8" s="72"/>
      <c r="U8" s="72"/>
      <c r="V8" s="72"/>
      <c r="W8" s="72"/>
      <c r="X8" s="72"/>
      <c r="Y8" s="73"/>
      <c r="Z8" s="71" t="str">
        <f>データ!L6</f>
        <v>A6</v>
      </c>
      <c r="AA8" s="72"/>
      <c r="AB8" s="72"/>
      <c r="AC8" s="72"/>
      <c r="AD8" s="72"/>
      <c r="AE8" s="72"/>
      <c r="AF8" s="72"/>
      <c r="AG8" s="73"/>
      <c r="AH8" s="3"/>
      <c r="AI8" s="74">
        <f>データ!Q6</f>
        <v>30857</v>
      </c>
      <c r="AJ8" s="75"/>
      <c r="AK8" s="75"/>
      <c r="AL8" s="75"/>
      <c r="AM8" s="75"/>
      <c r="AN8" s="75"/>
      <c r="AO8" s="75"/>
      <c r="AP8" s="76"/>
      <c r="AQ8" s="57">
        <f>データ!R6</f>
        <v>88.02</v>
      </c>
      <c r="AR8" s="57"/>
      <c r="AS8" s="57"/>
      <c r="AT8" s="57"/>
      <c r="AU8" s="57"/>
      <c r="AV8" s="57"/>
      <c r="AW8" s="57"/>
      <c r="AX8" s="57"/>
      <c r="AY8" s="57">
        <f>データ!S6</f>
        <v>350.57</v>
      </c>
      <c r="AZ8" s="57"/>
      <c r="BA8" s="57"/>
      <c r="BB8" s="57"/>
      <c r="BC8" s="57"/>
      <c r="BD8" s="57"/>
      <c r="BE8" s="57"/>
      <c r="BF8" s="57"/>
      <c r="BG8" s="3"/>
      <c r="BH8" s="3"/>
      <c r="BI8" s="3"/>
      <c r="BJ8" s="3"/>
      <c r="BK8" s="3"/>
      <c r="BL8" s="66" t="s">
        <v>9</v>
      </c>
      <c r="BM8" s="67"/>
      <c r="BN8" s="7" t="s">
        <v>10</v>
      </c>
      <c r="BO8" s="8"/>
      <c r="BP8" s="8"/>
      <c r="BQ8" s="8"/>
      <c r="BR8" s="8"/>
      <c r="BS8" s="8"/>
      <c r="BT8" s="8"/>
      <c r="BU8" s="8"/>
      <c r="BV8" s="8"/>
      <c r="BW8" s="8"/>
      <c r="BX8" s="8"/>
      <c r="BY8" s="9"/>
    </row>
    <row r="9" spans="1:78" ht="18.75" customHeight="1">
      <c r="A9" s="2"/>
      <c r="B9" s="68" t="s">
        <v>11</v>
      </c>
      <c r="C9" s="68"/>
      <c r="D9" s="68"/>
      <c r="E9" s="68"/>
      <c r="F9" s="68"/>
      <c r="G9" s="68"/>
      <c r="H9" s="68"/>
      <c r="I9" s="68"/>
      <c r="J9" s="68" t="s">
        <v>12</v>
      </c>
      <c r="K9" s="68"/>
      <c r="L9" s="68"/>
      <c r="M9" s="68"/>
      <c r="N9" s="68"/>
      <c r="O9" s="68"/>
      <c r="P9" s="68"/>
      <c r="Q9" s="68"/>
      <c r="R9" s="68" t="s">
        <v>13</v>
      </c>
      <c r="S9" s="68"/>
      <c r="T9" s="68"/>
      <c r="U9" s="68"/>
      <c r="V9" s="68"/>
      <c r="W9" s="68"/>
      <c r="X9" s="68"/>
      <c r="Y9" s="68"/>
      <c r="Z9" s="68" t="s">
        <v>14</v>
      </c>
      <c r="AA9" s="68"/>
      <c r="AB9" s="68"/>
      <c r="AC9" s="68"/>
      <c r="AD9" s="68"/>
      <c r="AE9" s="68"/>
      <c r="AF9" s="68"/>
      <c r="AG9" s="68"/>
      <c r="AH9" s="3"/>
      <c r="AI9" s="68" t="s">
        <v>15</v>
      </c>
      <c r="AJ9" s="68"/>
      <c r="AK9" s="68"/>
      <c r="AL9" s="68"/>
      <c r="AM9" s="68"/>
      <c r="AN9" s="68"/>
      <c r="AO9" s="68"/>
      <c r="AP9" s="68"/>
      <c r="AQ9" s="68" t="s">
        <v>16</v>
      </c>
      <c r="AR9" s="68"/>
      <c r="AS9" s="68"/>
      <c r="AT9" s="68"/>
      <c r="AU9" s="68"/>
      <c r="AV9" s="68"/>
      <c r="AW9" s="68"/>
      <c r="AX9" s="68"/>
      <c r="AY9" s="68" t="s">
        <v>17</v>
      </c>
      <c r="AZ9" s="68"/>
      <c r="BA9" s="68"/>
      <c r="BB9" s="68"/>
      <c r="BC9" s="68"/>
      <c r="BD9" s="68"/>
      <c r="BE9" s="68"/>
      <c r="BF9" s="68"/>
      <c r="BG9" s="3"/>
      <c r="BH9" s="3"/>
      <c r="BI9" s="3"/>
      <c r="BJ9" s="3"/>
      <c r="BK9" s="3"/>
      <c r="BL9" s="69" t="s">
        <v>18</v>
      </c>
      <c r="BM9" s="70"/>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72.650000000000006</v>
      </c>
      <c r="K10" s="57"/>
      <c r="L10" s="57"/>
      <c r="M10" s="57"/>
      <c r="N10" s="57"/>
      <c r="O10" s="57"/>
      <c r="P10" s="57"/>
      <c r="Q10" s="57"/>
      <c r="R10" s="57">
        <f>データ!O6</f>
        <v>97.66</v>
      </c>
      <c r="S10" s="57"/>
      <c r="T10" s="57"/>
      <c r="U10" s="57"/>
      <c r="V10" s="57"/>
      <c r="W10" s="57"/>
      <c r="X10" s="57"/>
      <c r="Y10" s="57"/>
      <c r="Z10" s="65">
        <f>データ!P6</f>
        <v>2592</v>
      </c>
      <c r="AA10" s="65"/>
      <c r="AB10" s="65"/>
      <c r="AC10" s="65"/>
      <c r="AD10" s="65"/>
      <c r="AE10" s="65"/>
      <c r="AF10" s="65"/>
      <c r="AG10" s="65"/>
      <c r="AH10" s="2"/>
      <c r="AI10" s="65">
        <f>データ!T6</f>
        <v>29738</v>
      </c>
      <c r="AJ10" s="65"/>
      <c r="AK10" s="65"/>
      <c r="AL10" s="65"/>
      <c r="AM10" s="65"/>
      <c r="AN10" s="65"/>
      <c r="AO10" s="65"/>
      <c r="AP10" s="65"/>
      <c r="AQ10" s="57">
        <f>データ!U6</f>
        <v>76.64</v>
      </c>
      <c r="AR10" s="57"/>
      <c r="AS10" s="57"/>
      <c r="AT10" s="57"/>
      <c r="AU10" s="57"/>
      <c r="AV10" s="57"/>
      <c r="AW10" s="57"/>
      <c r="AX10" s="57"/>
      <c r="AY10" s="57">
        <f>データ!V6</f>
        <v>388.02</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104</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7"/>
      <c r="BM44" s="48"/>
      <c r="BN44" s="48"/>
      <c r="BO44" s="48"/>
      <c r="BP44" s="48"/>
      <c r="BQ44" s="48"/>
      <c r="BR44" s="48"/>
      <c r="BS44" s="48"/>
      <c r="BT44" s="48"/>
      <c r="BU44" s="48"/>
      <c r="BV44" s="48"/>
      <c r="BW44" s="48"/>
      <c r="BX44" s="48"/>
      <c r="BY44" s="48"/>
      <c r="BZ44" s="49"/>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106</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51</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c r="A4" s="26" t="s">
        <v>52</v>
      </c>
      <c r="B4" s="28"/>
      <c r="C4" s="28"/>
      <c r="D4" s="28"/>
      <c r="E4" s="28"/>
      <c r="F4" s="28"/>
      <c r="G4" s="28"/>
      <c r="H4" s="86"/>
      <c r="I4" s="87"/>
      <c r="J4" s="87"/>
      <c r="K4" s="87"/>
      <c r="L4" s="87"/>
      <c r="M4" s="87"/>
      <c r="N4" s="87"/>
      <c r="O4" s="87"/>
      <c r="P4" s="87"/>
      <c r="Q4" s="87"/>
      <c r="R4" s="87"/>
      <c r="S4" s="87"/>
      <c r="T4" s="87"/>
      <c r="U4" s="87"/>
      <c r="V4" s="88"/>
      <c r="W4" s="82" t="s">
        <v>53</v>
      </c>
      <c r="X4" s="82"/>
      <c r="Y4" s="82"/>
      <c r="Z4" s="82"/>
      <c r="AA4" s="82"/>
      <c r="AB4" s="82"/>
      <c r="AC4" s="82"/>
      <c r="AD4" s="82"/>
      <c r="AE4" s="82"/>
      <c r="AF4" s="82"/>
      <c r="AG4" s="82"/>
      <c r="AH4" s="82" t="s">
        <v>54</v>
      </c>
      <c r="AI4" s="82"/>
      <c r="AJ4" s="82"/>
      <c r="AK4" s="82"/>
      <c r="AL4" s="82"/>
      <c r="AM4" s="82"/>
      <c r="AN4" s="82"/>
      <c r="AO4" s="82"/>
      <c r="AP4" s="82"/>
      <c r="AQ4" s="82"/>
      <c r="AR4" s="82"/>
      <c r="AS4" s="82" t="s">
        <v>55</v>
      </c>
      <c r="AT4" s="82"/>
      <c r="AU4" s="82"/>
      <c r="AV4" s="82"/>
      <c r="AW4" s="82"/>
      <c r="AX4" s="82"/>
      <c r="AY4" s="82"/>
      <c r="AZ4" s="82"/>
      <c r="BA4" s="82"/>
      <c r="BB4" s="82"/>
      <c r="BC4" s="82"/>
      <c r="BD4" s="82" t="s">
        <v>56</v>
      </c>
      <c r="BE4" s="82"/>
      <c r="BF4" s="82"/>
      <c r="BG4" s="82"/>
      <c r="BH4" s="82"/>
      <c r="BI4" s="82"/>
      <c r="BJ4" s="82"/>
      <c r="BK4" s="82"/>
      <c r="BL4" s="82"/>
      <c r="BM4" s="82"/>
      <c r="BN4" s="82"/>
      <c r="BO4" s="82" t="s">
        <v>57</v>
      </c>
      <c r="BP4" s="82"/>
      <c r="BQ4" s="82"/>
      <c r="BR4" s="82"/>
      <c r="BS4" s="82"/>
      <c r="BT4" s="82"/>
      <c r="BU4" s="82"/>
      <c r="BV4" s="82"/>
      <c r="BW4" s="82"/>
      <c r="BX4" s="82"/>
      <c r="BY4" s="82"/>
      <c r="BZ4" s="82" t="s">
        <v>58</v>
      </c>
      <c r="CA4" s="82"/>
      <c r="CB4" s="82"/>
      <c r="CC4" s="82"/>
      <c r="CD4" s="82"/>
      <c r="CE4" s="82"/>
      <c r="CF4" s="82"/>
      <c r="CG4" s="82"/>
      <c r="CH4" s="82"/>
      <c r="CI4" s="82"/>
      <c r="CJ4" s="82"/>
      <c r="CK4" s="82" t="s">
        <v>59</v>
      </c>
      <c r="CL4" s="82"/>
      <c r="CM4" s="82"/>
      <c r="CN4" s="82"/>
      <c r="CO4" s="82"/>
      <c r="CP4" s="82"/>
      <c r="CQ4" s="82"/>
      <c r="CR4" s="82"/>
      <c r="CS4" s="82"/>
      <c r="CT4" s="82"/>
      <c r="CU4" s="82"/>
      <c r="CV4" s="82" t="s">
        <v>60</v>
      </c>
      <c r="CW4" s="82"/>
      <c r="CX4" s="82"/>
      <c r="CY4" s="82"/>
      <c r="CZ4" s="82"/>
      <c r="DA4" s="82"/>
      <c r="DB4" s="82"/>
      <c r="DC4" s="82"/>
      <c r="DD4" s="82"/>
      <c r="DE4" s="82"/>
      <c r="DF4" s="82"/>
      <c r="DG4" s="82" t="s">
        <v>61</v>
      </c>
      <c r="DH4" s="82"/>
      <c r="DI4" s="82"/>
      <c r="DJ4" s="82"/>
      <c r="DK4" s="82"/>
      <c r="DL4" s="82"/>
      <c r="DM4" s="82"/>
      <c r="DN4" s="82"/>
      <c r="DO4" s="82"/>
      <c r="DP4" s="82"/>
      <c r="DQ4" s="82"/>
      <c r="DR4" s="82" t="s">
        <v>62</v>
      </c>
      <c r="DS4" s="82"/>
      <c r="DT4" s="82"/>
      <c r="DU4" s="82"/>
      <c r="DV4" s="82"/>
      <c r="DW4" s="82"/>
      <c r="DX4" s="82"/>
      <c r="DY4" s="82"/>
      <c r="DZ4" s="82"/>
      <c r="EA4" s="82"/>
      <c r="EB4" s="82"/>
      <c r="EC4" s="82" t="s">
        <v>63</v>
      </c>
      <c r="ED4" s="82"/>
      <c r="EE4" s="82"/>
      <c r="EF4" s="82"/>
      <c r="EG4" s="82"/>
      <c r="EH4" s="82"/>
      <c r="EI4" s="82"/>
      <c r="EJ4" s="82"/>
      <c r="EK4" s="82"/>
      <c r="EL4" s="82"/>
      <c r="EM4" s="82"/>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72141</v>
      </c>
      <c r="D6" s="31">
        <f t="shared" si="3"/>
        <v>46</v>
      </c>
      <c r="E6" s="31">
        <f t="shared" si="3"/>
        <v>1</v>
      </c>
      <c r="F6" s="31">
        <f t="shared" si="3"/>
        <v>0</v>
      </c>
      <c r="G6" s="31">
        <f t="shared" si="3"/>
        <v>1</v>
      </c>
      <c r="H6" s="31" t="str">
        <f t="shared" si="3"/>
        <v>福島県　本宮市</v>
      </c>
      <c r="I6" s="31" t="str">
        <f t="shared" si="3"/>
        <v>法適用</v>
      </c>
      <c r="J6" s="31" t="str">
        <f t="shared" si="3"/>
        <v>水道事業</v>
      </c>
      <c r="K6" s="31" t="str">
        <f t="shared" si="3"/>
        <v>末端給水事業</v>
      </c>
      <c r="L6" s="31" t="str">
        <f t="shared" si="3"/>
        <v>A6</v>
      </c>
      <c r="M6" s="32" t="str">
        <f t="shared" si="3"/>
        <v>-</v>
      </c>
      <c r="N6" s="32">
        <f t="shared" si="3"/>
        <v>72.650000000000006</v>
      </c>
      <c r="O6" s="32">
        <f t="shared" si="3"/>
        <v>97.66</v>
      </c>
      <c r="P6" s="32">
        <f t="shared" si="3"/>
        <v>2592</v>
      </c>
      <c r="Q6" s="32">
        <f t="shared" si="3"/>
        <v>30857</v>
      </c>
      <c r="R6" s="32">
        <f t="shared" si="3"/>
        <v>88.02</v>
      </c>
      <c r="S6" s="32">
        <f t="shared" si="3"/>
        <v>350.57</v>
      </c>
      <c r="T6" s="32">
        <f t="shared" si="3"/>
        <v>29738</v>
      </c>
      <c r="U6" s="32">
        <f t="shared" si="3"/>
        <v>76.64</v>
      </c>
      <c r="V6" s="32">
        <f t="shared" si="3"/>
        <v>388.02</v>
      </c>
      <c r="W6" s="33">
        <f>IF(W7="",NA(),W7)</f>
        <v>114.73</v>
      </c>
      <c r="X6" s="33">
        <f t="shared" ref="X6:AF6" si="4">IF(X7="",NA(),X7)</f>
        <v>83.53</v>
      </c>
      <c r="Y6" s="33">
        <f t="shared" si="4"/>
        <v>98.97</v>
      </c>
      <c r="Z6" s="33">
        <f t="shared" si="4"/>
        <v>118.57</v>
      </c>
      <c r="AA6" s="33">
        <f t="shared" si="4"/>
        <v>113.26</v>
      </c>
      <c r="AB6" s="33">
        <f t="shared" si="4"/>
        <v>108.43</v>
      </c>
      <c r="AC6" s="33">
        <f t="shared" si="4"/>
        <v>105.61</v>
      </c>
      <c r="AD6" s="33">
        <f t="shared" si="4"/>
        <v>106.41</v>
      </c>
      <c r="AE6" s="33">
        <f t="shared" si="4"/>
        <v>106.55</v>
      </c>
      <c r="AF6" s="33">
        <f t="shared" si="4"/>
        <v>110.01</v>
      </c>
      <c r="AG6" s="32" t="str">
        <f>IF(AG7="","",IF(AG7="-","【-】","【"&amp;SUBSTITUTE(TEXT(AG7,"#,##0.00"),"-","△")&amp;"】"))</f>
        <v>【113.03】</v>
      </c>
      <c r="AH6" s="32">
        <f>IF(AH7="",NA(),AH7)</f>
        <v>0</v>
      </c>
      <c r="AI6" s="33">
        <f t="shared" ref="AI6:AQ6" si="5">IF(AI7="",NA(),AI7)</f>
        <v>20.059999999999999</v>
      </c>
      <c r="AJ6" s="33">
        <f t="shared" si="5"/>
        <v>16.420000000000002</v>
      </c>
      <c r="AK6" s="32">
        <f t="shared" si="5"/>
        <v>0</v>
      </c>
      <c r="AL6" s="32">
        <f t="shared" si="5"/>
        <v>0</v>
      </c>
      <c r="AM6" s="33">
        <f t="shared" si="5"/>
        <v>5.37</v>
      </c>
      <c r="AN6" s="33">
        <f t="shared" si="5"/>
        <v>6.79</v>
      </c>
      <c r="AO6" s="33">
        <f t="shared" si="5"/>
        <v>6.33</v>
      </c>
      <c r="AP6" s="33">
        <f t="shared" si="5"/>
        <v>9.56</v>
      </c>
      <c r="AQ6" s="33">
        <f t="shared" si="5"/>
        <v>2.8</v>
      </c>
      <c r="AR6" s="32" t="str">
        <f>IF(AR7="","",IF(AR7="-","【-】","【"&amp;SUBSTITUTE(TEXT(AR7,"#,##0.00"),"-","△")&amp;"】"))</f>
        <v>【0.81】</v>
      </c>
      <c r="AS6" s="33">
        <f>IF(AS7="",NA(),AS7)</f>
        <v>722.37</v>
      </c>
      <c r="AT6" s="33">
        <f t="shared" ref="AT6:BB6" si="6">IF(AT7="",NA(),AT7)</f>
        <v>491.03</v>
      </c>
      <c r="AU6" s="33">
        <f t="shared" si="6"/>
        <v>373.47</v>
      </c>
      <c r="AV6" s="33">
        <f t="shared" si="6"/>
        <v>1119.78</v>
      </c>
      <c r="AW6" s="33">
        <f t="shared" si="6"/>
        <v>273.08999999999997</v>
      </c>
      <c r="AX6" s="33">
        <f t="shared" si="6"/>
        <v>792.56</v>
      </c>
      <c r="AY6" s="33">
        <f t="shared" si="6"/>
        <v>832.37</v>
      </c>
      <c r="AZ6" s="33">
        <f t="shared" si="6"/>
        <v>852.01</v>
      </c>
      <c r="BA6" s="33">
        <f t="shared" si="6"/>
        <v>963.24</v>
      </c>
      <c r="BB6" s="33">
        <f t="shared" si="6"/>
        <v>381.53</v>
      </c>
      <c r="BC6" s="32" t="str">
        <f>IF(BC7="","",IF(BC7="-","【-】","【"&amp;SUBSTITUTE(TEXT(BC7,"#,##0.00"),"-","△")&amp;"】"))</f>
        <v>【264.16】</v>
      </c>
      <c r="BD6" s="33">
        <f>IF(BD7="",NA(),BD7)</f>
        <v>451.67</v>
      </c>
      <c r="BE6" s="33">
        <f t="shared" ref="BE6:BM6" si="7">IF(BE7="",NA(),BE7)</f>
        <v>664.37</v>
      </c>
      <c r="BF6" s="33">
        <f t="shared" si="7"/>
        <v>495.25</v>
      </c>
      <c r="BG6" s="33">
        <f t="shared" si="7"/>
        <v>428.67</v>
      </c>
      <c r="BH6" s="33">
        <f t="shared" si="7"/>
        <v>405.45</v>
      </c>
      <c r="BI6" s="33">
        <f t="shared" si="7"/>
        <v>403.05</v>
      </c>
      <c r="BJ6" s="33">
        <f t="shared" si="7"/>
        <v>403.15</v>
      </c>
      <c r="BK6" s="33">
        <f t="shared" si="7"/>
        <v>391.4</v>
      </c>
      <c r="BL6" s="33">
        <f t="shared" si="7"/>
        <v>400.38</v>
      </c>
      <c r="BM6" s="33">
        <f t="shared" si="7"/>
        <v>393.27</v>
      </c>
      <c r="BN6" s="32" t="str">
        <f>IF(BN7="","",IF(BN7="-","【-】","【"&amp;SUBSTITUTE(TEXT(BN7,"#,##0.00"),"-","△")&amp;"】"))</f>
        <v>【283.72】</v>
      </c>
      <c r="BO6" s="33">
        <f>IF(BO7="",NA(),BO7)</f>
        <v>103.75</v>
      </c>
      <c r="BP6" s="33">
        <f t="shared" ref="BP6:BX6" si="8">IF(BP7="",NA(),BP7)</f>
        <v>72.16</v>
      </c>
      <c r="BQ6" s="33">
        <f t="shared" si="8"/>
        <v>87.21</v>
      </c>
      <c r="BR6" s="33">
        <f t="shared" si="8"/>
        <v>93.17</v>
      </c>
      <c r="BS6" s="33">
        <f t="shared" si="8"/>
        <v>97.54</v>
      </c>
      <c r="BT6" s="33">
        <f t="shared" si="8"/>
        <v>97.63</v>
      </c>
      <c r="BU6" s="33">
        <f t="shared" si="8"/>
        <v>94.86</v>
      </c>
      <c r="BV6" s="33">
        <f t="shared" si="8"/>
        <v>95.91</v>
      </c>
      <c r="BW6" s="33">
        <f t="shared" si="8"/>
        <v>96.56</v>
      </c>
      <c r="BX6" s="33">
        <f t="shared" si="8"/>
        <v>100.47</v>
      </c>
      <c r="BY6" s="32" t="str">
        <f>IF(BY7="","",IF(BY7="-","【-】","【"&amp;SUBSTITUTE(TEXT(BY7,"#,##0.00"),"-","△")&amp;"】"))</f>
        <v>【104.60】</v>
      </c>
      <c r="BZ6" s="33">
        <f>IF(BZ7="",NA(),BZ7)</f>
        <v>149.22</v>
      </c>
      <c r="CA6" s="33">
        <f t="shared" ref="CA6:CI6" si="9">IF(CA7="",NA(),CA7)</f>
        <v>215.22</v>
      </c>
      <c r="CB6" s="33">
        <f t="shared" si="9"/>
        <v>176.17</v>
      </c>
      <c r="CC6" s="33">
        <f t="shared" si="9"/>
        <v>164.88</v>
      </c>
      <c r="CD6" s="33">
        <f t="shared" si="9"/>
        <v>157.74</v>
      </c>
      <c r="CE6" s="33">
        <f t="shared" si="9"/>
        <v>172.59</v>
      </c>
      <c r="CF6" s="33">
        <f t="shared" si="9"/>
        <v>179.14</v>
      </c>
      <c r="CG6" s="33">
        <f t="shared" si="9"/>
        <v>179.29</v>
      </c>
      <c r="CH6" s="33">
        <f t="shared" si="9"/>
        <v>177.14</v>
      </c>
      <c r="CI6" s="33">
        <f t="shared" si="9"/>
        <v>169.82</v>
      </c>
      <c r="CJ6" s="32" t="str">
        <f>IF(CJ7="","",IF(CJ7="-","【-】","【"&amp;SUBSTITUTE(TEXT(CJ7,"#,##0.00"),"-","△")&amp;"】"))</f>
        <v>【164.21】</v>
      </c>
      <c r="CK6" s="33">
        <f>IF(CK7="",NA(),CK7)</f>
        <v>56.98</v>
      </c>
      <c r="CL6" s="33">
        <f t="shared" ref="CL6:CT6" si="10">IF(CL7="",NA(),CL7)</f>
        <v>42.06</v>
      </c>
      <c r="CM6" s="33">
        <f t="shared" si="10"/>
        <v>53.01</v>
      </c>
      <c r="CN6" s="33">
        <f t="shared" si="10"/>
        <v>57.11</v>
      </c>
      <c r="CO6" s="33">
        <f t="shared" si="10"/>
        <v>58.06</v>
      </c>
      <c r="CP6" s="33">
        <f t="shared" si="10"/>
        <v>60.17</v>
      </c>
      <c r="CQ6" s="33">
        <f t="shared" si="10"/>
        <v>58.76</v>
      </c>
      <c r="CR6" s="33">
        <f t="shared" si="10"/>
        <v>59.09</v>
      </c>
      <c r="CS6" s="33">
        <f t="shared" si="10"/>
        <v>55.64</v>
      </c>
      <c r="CT6" s="33">
        <f t="shared" si="10"/>
        <v>55.13</v>
      </c>
      <c r="CU6" s="32" t="str">
        <f>IF(CU7="","",IF(CU7="-","【-】","【"&amp;SUBSTITUTE(TEXT(CU7,"#,##0.00"),"-","△")&amp;"】"))</f>
        <v>【59.80】</v>
      </c>
      <c r="CV6" s="33">
        <f>IF(CV7="",NA(),CV7)</f>
        <v>93.5</v>
      </c>
      <c r="CW6" s="33">
        <f t="shared" ref="CW6:DE6" si="11">IF(CW7="",NA(),CW7)</f>
        <v>84.57</v>
      </c>
      <c r="CX6" s="33">
        <f t="shared" si="11"/>
        <v>88.08</v>
      </c>
      <c r="CY6" s="33">
        <f t="shared" si="11"/>
        <v>89.96</v>
      </c>
      <c r="CZ6" s="33">
        <f t="shared" si="11"/>
        <v>90.55</v>
      </c>
      <c r="DA6" s="33">
        <f t="shared" si="11"/>
        <v>85.47</v>
      </c>
      <c r="DB6" s="33">
        <f t="shared" si="11"/>
        <v>84.87</v>
      </c>
      <c r="DC6" s="33">
        <f t="shared" si="11"/>
        <v>85.4</v>
      </c>
      <c r="DD6" s="33">
        <f t="shared" si="11"/>
        <v>83.09</v>
      </c>
      <c r="DE6" s="33">
        <f t="shared" si="11"/>
        <v>83</v>
      </c>
      <c r="DF6" s="32" t="str">
        <f>IF(DF7="","",IF(DF7="-","【-】","【"&amp;SUBSTITUTE(TEXT(DF7,"#,##0.00"),"-","△")&amp;"】"))</f>
        <v>【89.78】</v>
      </c>
      <c r="DG6" s="33">
        <f>IF(DG7="",NA(),DG7)</f>
        <v>37.43</v>
      </c>
      <c r="DH6" s="33">
        <f t="shared" ref="DH6:DP6" si="12">IF(DH7="",NA(),DH7)</f>
        <v>37.69</v>
      </c>
      <c r="DI6" s="33">
        <f t="shared" si="12"/>
        <v>38.68</v>
      </c>
      <c r="DJ6" s="33">
        <f t="shared" si="12"/>
        <v>39.85</v>
      </c>
      <c r="DK6" s="33">
        <f t="shared" si="12"/>
        <v>46.94</v>
      </c>
      <c r="DL6" s="33">
        <f t="shared" si="12"/>
        <v>34.47</v>
      </c>
      <c r="DM6" s="33">
        <f t="shared" si="12"/>
        <v>35.53</v>
      </c>
      <c r="DN6" s="33">
        <f t="shared" si="12"/>
        <v>36.36</v>
      </c>
      <c r="DO6" s="33">
        <f t="shared" si="12"/>
        <v>39.06</v>
      </c>
      <c r="DP6" s="33">
        <f t="shared" si="12"/>
        <v>46.66</v>
      </c>
      <c r="DQ6" s="32" t="str">
        <f>IF(DQ7="","",IF(DQ7="-","【-】","【"&amp;SUBSTITUTE(TEXT(DQ7,"#,##0.00"),"-","△")&amp;"】"))</f>
        <v>【46.31】</v>
      </c>
      <c r="DR6" s="33">
        <f>IF(DR7="",NA(),DR7)</f>
        <v>0.95</v>
      </c>
      <c r="DS6" s="33">
        <f t="shared" ref="DS6:EA6" si="13">IF(DS7="",NA(),DS7)</f>
        <v>0.71</v>
      </c>
      <c r="DT6" s="33">
        <f t="shared" si="13"/>
        <v>0.34</v>
      </c>
      <c r="DU6" s="33">
        <f t="shared" si="13"/>
        <v>0.16</v>
      </c>
      <c r="DV6" s="33">
        <f t="shared" si="13"/>
        <v>0.16</v>
      </c>
      <c r="DW6" s="33">
        <f t="shared" si="13"/>
        <v>6.06</v>
      </c>
      <c r="DX6" s="33">
        <f t="shared" si="13"/>
        <v>6.47</v>
      </c>
      <c r="DY6" s="33">
        <f t="shared" si="13"/>
        <v>7.8</v>
      </c>
      <c r="DZ6" s="33">
        <f t="shared" si="13"/>
        <v>8.8699999999999992</v>
      </c>
      <c r="EA6" s="33">
        <f t="shared" si="13"/>
        <v>9.85</v>
      </c>
      <c r="EB6" s="32" t="str">
        <f>IF(EB7="","",IF(EB7="-","【-】","【"&amp;SUBSTITUTE(TEXT(EB7,"#,##0.00"),"-","△")&amp;"】"))</f>
        <v>【12.42】</v>
      </c>
      <c r="EC6" s="33">
        <f>IF(EC7="",NA(),EC7)</f>
        <v>0.3</v>
      </c>
      <c r="ED6" s="33">
        <f t="shared" ref="ED6:EL6" si="14">IF(ED7="",NA(),ED7)</f>
        <v>0.3</v>
      </c>
      <c r="EE6" s="33">
        <f t="shared" si="14"/>
        <v>1.1100000000000001</v>
      </c>
      <c r="EF6" s="33">
        <f t="shared" si="14"/>
        <v>0.25</v>
      </c>
      <c r="EG6" s="33">
        <f t="shared" si="14"/>
        <v>0.54</v>
      </c>
      <c r="EH6" s="33">
        <f t="shared" si="14"/>
        <v>0.68</v>
      </c>
      <c r="EI6" s="33">
        <f t="shared" si="14"/>
        <v>0.7</v>
      </c>
      <c r="EJ6" s="33">
        <f t="shared" si="14"/>
        <v>0.81</v>
      </c>
      <c r="EK6" s="33">
        <f t="shared" si="14"/>
        <v>0.67</v>
      </c>
      <c r="EL6" s="33">
        <f t="shared" si="14"/>
        <v>0.66</v>
      </c>
      <c r="EM6" s="32" t="str">
        <f>IF(EM7="","",IF(EM7="-","【-】","【"&amp;SUBSTITUTE(TEXT(EM7,"#,##0.00"),"-","△")&amp;"】"))</f>
        <v>【0.78】</v>
      </c>
    </row>
    <row r="7" spans="1:143" s="34" customFormat="1">
      <c r="A7" s="26"/>
      <c r="B7" s="35">
        <v>2014</v>
      </c>
      <c r="C7" s="35">
        <v>72141</v>
      </c>
      <c r="D7" s="35">
        <v>46</v>
      </c>
      <c r="E7" s="35">
        <v>1</v>
      </c>
      <c r="F7" s="35">
        <v>0</v>
      </c>
      <c r="G7" s="35">
        <v>1</v>
      </c>
      <c r="H7" s="35" t="s">
        <v>93</v>
      </c>
      <c r="I7" s="35" t="s">
        <v>94</v>
      </c>
      <c r="J7" s="35" t="s">
        <v>95</v>
      </c>
      <c r="K7" s="35" t="s">
        <v>96</v>
      </c>
      <c r="L7" s="35" t="s">
        <v>97</v>
      </c>
      <c r="M7" s="36" t="s">
        <v>98</v>
      </c>
      <c r="N7" s="36">
        <v>72.650000000000006</v>
      </c>
      <c r="O7" s="36">
        <v>97.66</v>
      </c>
      <c r="P7" s="36">
        <v>2592</v>
      </c>
      <c r="Q7" s="36">
        <v>30857</v>
      </c>
      <c r="R7" s="36">
        <v>88.02</v>
      </c>
      <c r="S7" s="36">
        <v>350.57</v>
      </c>
      <c r="T7" s="36">
        <v>29738</v>
      </c>
      <c r="U7" s="36">
        <v>76.64</v>
      </c>
      <c r="V7" s="36">
        <v>388.02</v>
      </c>
      <c r="W7" s="36">
        <v>114.73</v>
      </c>
      <c r="X7" s="36">
        <v>83.53</v>
      </c>
      <c r="Y7" s="36">
        <v>98.97</v>
      </c>
      <c r="Z7" s="36">
        <v>118.57</v>
      </c>
      <c r="AA7" s="36">
        <v>113.26</v>
      </c>
      <c r="AB7" s="36">
        <v>108.43</v>
      </c>
      <c r="AC7" s="36">
        <v>105.61</v>
      </c>
      <c r="AD7" s="36">
        <v>106.41</v>
      </c>
      <c r="AE7" s="36">
        <v>106.55</v>
      </c>
      <c r="AF7" s="36">
        <v>110.01</v>
      </c>
      <c r="AG7" s="36">
        <v>113.03</v>
      </c>
      <c r="AH7" s="36">
        <v>0</v>
      </c>
      <c r="AI7" s="36">
        <v>20.059999999999999</v>
      </c>
      <c r="AJ7" s="36">
        <v>16.420000000000002</v>
      </c>
      <c r="AK7" s="36">
        <v>0</v>
      </c>
      <c r="AL7" s="36">
        <v>0</v>
      </c>
      <c r="AM7" s="36">
        <v>5.37</v>
      </c>
      <c r="AN7" s="36">
        <v>6.79</v>
      </c>
      <c r="AO7" s="36">
        <v>6.33</v>
      </c>
      <c r="AP7" s="36">
        <v>9.56</v>
      </c>
      <c r="AQ7" s="36">
        <v>2.8</v>
      </c>
      <c r="AR7" s="36">
        <v>0.81</v>
      </c>
      <c r="AS7" s="36">
        <v>722.37</v>
      </c>
      <c r="AT7" s="36">
        <v>491.03</v>
      </c>
      <c r="AU7" s="36">
        <v>373.47</v>
      </c>
      <c r="AV7" s="36">
        <v>1119.78</v>
      </c>
      <c r="AW7" s="36">
        <v>273.08999999999997</v>
      </c>
      <c r="AX7" s="36">
        <v>792.56</v>
      </c>
      <c r="AY7" s="36">
        <v>832.37</v>
      </c>
      <c r="AZ7" s="36">
        <v>852.01</v>
      </c>
      <c r="BA7" s="36">
        <v>963.24</v>
      </c>
      <c r="BB7" s="36">
        <v>381.53</v>
      </c>
      <c r="BC7" s="36">
        <v>264.16000000000003</v>
      </c>
      <c r="BD7" s="36">
        <v>451.67</v>
      </c>
      <c r="BE7" s="36">
        <v>664.37</v>
      </c>
      <c r="BF7" s="36">
        <v>495.25</v>
      </c>
      <c r="BG7" s="36">
        <v>428.67</v>
      </c>
      <c r="BH7" s="36">
        <v>405.45</v>
      </c>
      <c r="BI7" s="36">
        <v>403.05</v>
      </c>
      <c r="BJ7" s="36">
        <v>403.15</v>
      </c>
      <c r="BK7" s="36">
        <v>391.4</v>
      </c>
      <c r="BL7" s="36">
        <v>400.38</v>
      </c>
      <c r="BM7" s="36">
        <v>393.27</v>
      </c>
      <c r="BN7" s="36">
        <v>283.72000000000003</v>
      </c>
      <c r="BO7" s="36">
        <v>103.75</v>
      </c>
      <c r="BP7" s="36">
        <v>72.16</v>
      </c>
      <c r="BQ7" s="36">
        <v>87.21</v>
      </c>
      <c r="BR7" s="36">
        <v>93.17</v>
      </c>
      <c r="BS7" s="36">
        <v>97.54</v>
      </c>
      <c r="BT7" s="36">
        <v>97.63</v>
      </c>
      <c r="BU7" s="36">
        <v>94.86</v>
      </c>
      <c r="BV7" s="36">
        <v>95.91</v>
      </c>
      <c r="BW7" s="36">
        <v>96.56</v>
      </c>
      <c r="BX7" s="36">
        <v>100.47</v>
      </c>
      <c r="BY7" s="36">
        <v>104.6</v>
      </c>
      <c r="BZ7" s="36">
        <v>149.22</v>
      </c>
      <c r="CA7" s="36">
        <v>215.22</v>
      </c>
      <c r="CB7" s="36">
        <v>176.17</v>
      </c>
      <c r="CC7" s="36">
        <v>164.88</v>
      </c>
      <c r="CD7" s="36">
        <v>157.74</v>
      </c>
      <c r="CE7" s="36">
        <v>172.59</v>
      </c>
      <c r="CF7" s="36">
        <v>179.14</v>
      </c>
      <c r="CG7" s="36">
        <v>179.29</v>
      </c>
      <c r="CH7" s="36">
        <v>177.14</v>
      </c>
      <c r="CI7" s="36">
        <v>169.82</v>
      </c>
      <c r="CJ7" s="36">
        <v>164.21</v>
      </c>
      <c r="CK7" s="36">
        <v>56.98</v>
      </c>
      <c r="CL7" s="36">
        <v>42.06</v>
      </c>
      <c r="CM7" s="36">
        <v>53.01</v>
      </c>
      <c r="CN7" s="36">
        <v>57.11</v>
      </c>
      <c r="CO7" s="36">
        <v>58.06</v>
      </c>
      <c r="CP7" s="36">
        <v>60.17</v>
      </c>
      <c r="CQ7" s="36">
        <v>58.76</v>
      </c>
      <c r="CR7" s="36">
        <v>59.09</v>
      </c>
      <c r="CS7" s="36">
        <v>55.64</v>
      </c>
      <c r="CT7" s="36">
        <v>55.13</v>
      </c>
      <c r="CU7" s="36">
        <v>59.8</v>
      </c>
      <c r="CV7" s="36">
        <v>93.5</v>
      </c>
      <c r="CW7" s="36">
        <v>84.57</v>
      </c>
      <c r="CX7" s="36">
        <v>88.08</v>
      </c>
      <c r="CY7" s="36">
        <v>89.96</v>
      </c>
      <c r="CZ7" s="36">
        <v>90.55</v>
      </c>
      <c r="DA7" s="36">
        <v>85.47</v>
      </c>
      <c r="DB7" s="36">
        <v>84.87</v>
      </c>
      <c r="DC7" s="36">
        <v>85.4</v>
      </c>
      <c r="DD7" s="36">
        <v>83.09</v>
      </c>
      <c r="DE7" s="36">
        <v>83</v>
      </c>
      <c r="DF7" s="36">
        <v>89.78</v>
      </c>
      <c r="DG7" s="36">
        <v>37.43</v>
      </c>
      <c r="DH7" s="36">
        <v>37.69</v>
      </c>
      <c r="DI7" s="36">
        <v>38.68</v>
      </c>
      <c r="DJ7" s="36">
        <v>39.85</v>
      </c>
      <c r="DK7" s="36">
        <v>46.94</v>
      </c>
      <c r="DL7" s="36">
        <v>34.47</v>
      </c>
      <c r="DM7" s="36">
        <v>35.53</v>
      </c>
      <c r="DN7" s="36">
        <v>36.36</v>
      </c>
      <c r="DO7" s="36">
        <v>39.06</v>
      </c>
      <c r="DP7" s="36">
        <v>46.66</v>
      </c>
      <c r="DQ7" s="36">
        <v>46.31</v>
      </c>
      <c r="DR7" s="36">
        <v>0.95</v>
      </c>
      <c r="DS7" s="36">
        <v>0.71</v>
      </c>
      <c r="DT7" s="36">
        <v>0.34</v>
      </c>
      <c r="DU7" s="36">
        <v>0.16</v>
      </c>
      <c r="DV7" s="36">
        <v>0.16</v>
      </c>
      <c r="DW7" s="36">
        <v>6.06</v>
      </c>
      <c r="DX7" s="36">
        <v>6.47</v>
      </c>
      <c r="DY7" s="36">
        <v>7.8</v>
      </c>
      <c r="DZ7" s="36">
        <v>8.8699999999999992</v>
      </c>
      <c r="EA7" s="36">
        <v>9.85</v>
      </c>
      <c r="EB7" s="36">
        <v>12.42</v>
      </c>
      <c r="EC7" s="36">
        <v>0.3</v>
      </c>
      <c r="ED7" s="36">
        <v>0.3</v>
      </c>
      <c r="EE7" s="36">
        <v>1.1100000000000001</v>
      </c>
      <c r="EF7" s="36">
        <v>0.25</v>
      </c>
      <c r="EG7" s="36">
        <v>0.54</v>
      </c>
      <c r="EH7" s="36">
        <v>0.68</v>
      </c>
      <c r="EI7" s="36">
        <v>0.7</v>
      </c>
      <c r="EJ7" s="36">
        <v>0.81</v>
      </c>
      <c r="EK7" s="36">
        <v>0.67</v>
      </c>
      <c r="EL7" s="36">
        <v>0.66</v>
      </c>
      <c r="EM7" s="36">
        <v>0.78</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40179</v>
      </c>
      <c r="C10" s="40">
        <f>DATEVALUE($B$6-3&amp;"年1月1日")</f>
        <v>40544</v>
      </c>
      <c r="D10" s="40">
        <f>DATEVALUE($B$6-2&amp;"年1月1日")</f>
        <v>40909</v>
      </c>
      <c r="E10" s="40">
        <f>DATEVALUE($B$6-1&amp;"年1月1日")</f>
        <v>41275</v>
      </c>
      <c r="F10" s="40">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214kawana-t</cp:lastModifiedBy>
  <dcterms:created xsi:type="dcterms:W3CDTF">2016-02-03T07:15:02Z</dcterms:created>
  <dcterms:modified xsi:type="dcterms:W3CDTF">2016-02-10T01:40:04Z</dcterms:modified>
  <cp:category/>
</cp:coreProperties>
</file>