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2" i="11" l="1"/>
  <c r="AA33" i="11"/>
  <c r="AA34" i="11"/>
  <c r="AA35" i="11"/>
  <c r="AA31" i="11"/>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AM36" i="9"/>
  <c r="C36" i="9"/>
  <c r="C35" i="9"/>
  <c r="BW34" i="9"/>
  <c r="BW35" i="9" s="1"/>
  <c r="BW36" i="9" s="1"/>
  <c r="BW37" i="9" s="1"/>
  <c r="BW38" i="9" s="1"/>
  <c r="BW39" i="9" s="1"/>
  <c r="BW40" i="9" s="1"/>
  <c r="BW41" i="9" s="1"/>
  <c r="BW42" i="9" s="1"/>
  <c r="BW43" i="9" s="1"/>
  <c r="U34" i="9"/>
  <c r="U35" i="9" s="1"/>
  <c r="C34" i="9"/>
  <c r="CO34" i="9" l="1"/>
  <c r="CO35" i="9" s="1"/>
  <c r="CO36" i="9" s="1"/>
  <c r="CO37" i="9" s="1"/>
  <c r="CO38" i="9" s="1"/>
  <c r="CO39" i="9" s="1"/>
  <c r="AM34" i="9"/>
  <c r="AM35" i="9" s="1"/>
  <c r="U36"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<sst xmlns="http://schemas.openxmlformats.org/spreadsheetml/2006/main" count="946" uniqueCount="550">
  <si>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</si>
  <si>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</si>
  <si>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</si>
  <si>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</si>
  <si>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</si>
  <si>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</si>
  <si>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</si>
  <si>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</si>
  <si>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</si>
  <si>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</si>
  <si>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</si>
  <si>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</si>
  <si>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</si>
  <si>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</si>
  <si>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</si>
  <si>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</si>
  <si>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</si>
  <si>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</si>
  <si>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</si>
  <si>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</si>
  <si>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</si>
  <si>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</si>
  <si>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</si>
  <si>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</si>
  <si>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</si>
  <si>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</si>
  <si>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</si>
  <si>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</si>
  <si>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</si>
  <si>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</si>
  <si>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</si>
  <si>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</si>
  <si>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</si>
  <si>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</si>
  <si>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</si>
  <si>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</si>
  <si>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</si>
  <si>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</si>
  <si>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</si>
  <si>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</si>
  <si>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</si>
  <si>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</si>
  <si>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</si>
  <si>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</si>
  <si>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</si>
  <si>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</si>
  <si>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</si>
  <si>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</si>
  <si>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</si>
  <si>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</si>
  <si>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</si>
  <si>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</si>
  <si>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</si>
  <si>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</si>
  <si>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</si>
  <si>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</si>
  <si>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</si>
  <si>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</si>
  <si>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</si>
  <si>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</si>
  <si>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</si>
  <si>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</si>
  <si>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</si>
  <si>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</si>
  <si>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</si>
  <si>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</si>
  <si>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</si>
  <si>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</si>
  <si>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</si>
  <si>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</si>
  <si>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</si>
  <si>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</si>
  <si>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</si>
  <si>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</si>
  <si>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</si>
  <si>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</si>
  <si>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</si>
  <si>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</si>
  <si>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</si>
  <si>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</si>
  <si>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</si>
  <si>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猪苗代町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</si>
  <si>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</si>
  <si>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</si>
  <si>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</si>
  <si>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</si>
  <si>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</si>
  <si>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</si>
  <si>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</si>
  <si>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</si>
  <si>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</si>
  <si>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</si>
  <si>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</si>
  <si>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</si>
  <si>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</si>
  <si>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</si>
  <si>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</si>
  <si>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</si>
  <si>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</si>
  <si>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</si>
  <si>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</si>
  <si>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</si>
  <si>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</si>
  <si>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</si>
  <si>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</si>
  <si>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</si>
  <si>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</si>
  <si>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</si>
  <si>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</si>
  <si>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</si>
  <si>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</si>
  <si>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</si>
  <si>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</si>
  <si>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</si>
  <si>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</si>
  <si>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</si>
  <si>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</si>
  <si>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</si>
  <si>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</si>
  <si>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</si>
  <si>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</si>
  <si>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</si>
  <si>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</si>
  <si>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</si>
  <si>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</si>
  <si>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</si>
  <si>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</si>
  <si>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</si>
  <si>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</si>
  <si>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</si>
  <si>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</si>
  <si>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</si>
  <si>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</si>
  <si>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</si>
  <si>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</si>
  <si>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</si>
  <si>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</si>
  <si>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</si>
  <si>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</si>
  <si>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</si>
  <si>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</si>
  <si>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</si>
  <si>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</si>
  <si>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</si>
  <si>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</si>
  <si>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</si>
  <si>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</si>
  <si>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</si>
  <si>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</si>
  <si>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</si>
  <si>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</si>
  <si>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</si>
  <si>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</si>
  <si>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</si>
  <si>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</si>
  <si>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</si>
  <si>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</si>
  <si>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</si>
  <si>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</si>
  <si>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</si>
  <si>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</si>
  <si>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</si>
  <si>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</si>
  <si>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</si>
  <si>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</si>
  <si>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</si>
  <si>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</si>
  <si>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</si>
  <si>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</si>
  <si>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</si>
  <si>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</si>
  <si>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</si>
  <si>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</si>
  <si>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</si>
  <si>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</si>
  <si>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</si>
  <si>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</si>
  <si>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</si>
  <si>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</si>
  <si>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</si>
  <si>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</si>
  <si>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</si>
  <si>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</si>
  <si>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</si>
  <si>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</si>
  <si>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</si>
  <si>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</si>
  <si>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</si>
  <si>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</si>
  <si>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</si>
  <si>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</si>
  <si>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</si>
  <si>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</si>
  <si>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</si>
  <si>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福島県猪苗代町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</si>
  <si>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</si>
  <si>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</si>
  <si>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</si>
  <si>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</si>
  <si>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</si>
  <si>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</si>
  <si>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</si>
  <si>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</si>
  <si>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</si>
  <si>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</si>
  <si>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</si>
  <si>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</si>
  <si>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</si>
  <si>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</si>
  <si>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</si>
  <si>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</si>
  <si>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</si>
  <si>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</si>
  <si>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</si>
  <si>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</si>
  <si>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</si>
  <si>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</si>
  <si>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</si>
  <si>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</si>
  <si>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</si>
  <si>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</si>
  <si>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</si>
  <si>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</si>
  <si>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</si>
  <si>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</si>
  <si>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</si>
  <si>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</si>
  <si>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</si>
  <si>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</si>
  <si>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</si>
  <si>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</si>
  <si>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</si>
  <si>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</si>
  <si>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</si>
  <si>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</si>
  <si>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</si>
  <si>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</si>
  <si>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</si>
  <si>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</si>
  <si>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</si>
  <si>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</si>
  <si>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</si>
  <si>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</si>
  <si>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</si>
  <si>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</si>
  <si>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</si>
  <si>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</si>
  <si>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</si>
  <si>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</si>
  <si>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</si>
  <si>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</si>
  <si>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</si>
  <si>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</si>
  <si>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</si>
  <si>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</si>
  <si>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</si>
  <si>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</si>
  <si>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</si>
  <si>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</si>
  <si>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</si>
  <si>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</si>
  <si>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</si>
  <si>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</si>
  <si>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</si>
  <si>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</si>
  <si>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</si>
  <si>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</si>
  <si>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</si>
  <si>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</si>
  <si>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</si>
  <si>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</si>
  <si>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</si>
  <si>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</si>
  <si>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</si>
  <si>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</si>
  <si>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</si>
  <si>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</si>
  <si>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</si>
  <si>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</si>
  <si>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</si>
  <si>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</si>
  <si>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</si>
  <si>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</si>
  <si>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</si>
  <si>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</si>
  <si>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</si>
  <si>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</si>
  <si>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</si>
  <si>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</si>
  <si>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</si>
  <si>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</si>
  <si>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</si>
  <si>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</si>
  <si>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</si>
  <si>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</si>
  <si>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</si>
  <si>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</si>
  <si>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</si>
  <si>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</si>
  <si>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</si>
  <si>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</si>
  <si>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</si>
  <si>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</si>
  <si>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</si>
  <si>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</si>
  <si>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</si>
  <si>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</si>
  <si>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</si>
  <si>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</si>
  <si>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</si>
  <si>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</si>
  <si>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</si>
  <si>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</si>
  <si>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</si>
  <si>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</si>
  <si>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</si>
  <si>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</si>
  <si>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</si>
  <si>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</si>
  <si>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</si>
  <si>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</si>
  <si>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</si>
  <si>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</si>
  <si>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</si>
  <si>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</si>
  <si>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</si>
  <si>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</si>
  <si>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</si>
  <si>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</si>
  <si>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</si>
  <si>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</si>
  <si>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</si>
  <si>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</si>
  <si>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</si>
  <si>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</si>
  <si>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</si>
  <si>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</si>
  <si>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</si>
  <si>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</si>
  <si>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</si>
  <si>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</si>
  <si>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</si>
  <si>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</si>
  <si>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</si>
  <si>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</si>
  <si>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福島県猪苗代町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</si>
  <si>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</si>
  <si>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</si>
  <si>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</si>
  <si>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</si>
  <si>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</si>
  <si>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</si>
  <si>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</si>
  <si>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</si>
  <si>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</si>
  <si>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</si>
  <si>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</si>
  <si>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</si>
  <si>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</si>
  <si>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</si>
  <si>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</si>
  <si>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</si>
  <si>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</si>
  <si>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</si>
  <si>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</si>
  <si>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</si>
  <si>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</si>
  <si>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</si>
  <si>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</si>
  <si>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</si>
  <si>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</si>
  <si>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</si>
  <si>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</si>
  <si>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</si>
  <si>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</si>
  <si>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</si>
  <si>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</si>
  <si>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</si>
  <si>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</si>
  <si>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</si>
  <si>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</si>
  <si>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</si>
  <si>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</si>
  <si>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</si>
  <si>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</si>
  <si>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</si>
  <si>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法非適用企業</t>
    <phoneticPr fontId="5"/>
  </si>
  <si>
    <t>特定環境保全公共下水道事業会計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</si>
  <si>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</si>
  <si>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</si>
  <si>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</si>
  <si>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</si>
  <si>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</si>
  <si>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</si>
  <si>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</si>
  <si>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</si>
  <si>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</si>
  <si>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</si>
  <si>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</si>
  <si>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</si>
  <si>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</si>
  <si>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</si>
  <si>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</si>
  <si>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</si>
  <si>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</si>
  <si>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</si>
  <si>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</si>
  <si>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</si>
  <si>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</si>
  <si>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</si>
  <si>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</si>
  <si>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</si>
  <si>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</si>
  <si>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</si>
  <si>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</si>
  <si>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</si>
  <si>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</si>
  <si>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</si>
  <si>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</si>
  <si>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</si>
  <si>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</si>
  <si>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</si>
  <si>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</si>
  <si>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</si>
  <si>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</si>
  <si>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</si>
  <si>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</si>
  <si>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</si>
  <si>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</si>
  <si>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</si>
  <si>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</si>
  <si>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</si>
  <si>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</si>
  <si>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</si>
  <si>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</si>
  <si>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</si>
  <si>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</si>
  <si>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</si>
  <si>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</si>
  <si>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</si>
  <si>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</si>
  <si>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</si>
  <si>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</si>
  <si>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</si>
  <si>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</si>
  <si>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</si>
  <si>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</si>
  <si>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</si>
  <si>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</si>
  <si>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</si>
  <si>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</si>
  <si>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</si>
  <si>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</si>
  <si>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</si>
  <si>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</si>
  <si>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</si>
  <si>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</si>
  <si>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</si>
  <si>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</si>
  <si>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</si>
  <si>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</si>
  <si>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</si>
  <si>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</si>
  <si>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</si>
  <si>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</si>
  <si>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</si>
  <si>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</si>
  <si>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</si>
  <si>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</si>
  <si>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</si>
  <si>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</si>
  <si>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</si>
  <si>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</si>
  <si>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</si>
  <si>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</si>
  <si>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</si>
  <si>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</si>
  <si>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</si>
  <si>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</si>
  <si>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</si>
  <si>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</si>
  <si>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</si>
  <si>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</si>
  <si>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</si>
  <si>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</si>
  <si>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</si>
  <si>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</si>
  <si>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</si>
  <si>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</si>
  <si>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</si>
  <si>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</si>
  <si>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</si>
  <si>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</si>
  <si>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</si>
  <si>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</si>
  <si>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</si>
  <si>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</si>
  <si>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</si>
  <si>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</si>
  <si>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</si>
  <si>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</si>
  <si>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</si>
  <si>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</si>
  <si>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</si>
  <si>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</si>
  <si>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</si>
  <si>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</si>
  <si>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</si>
  <si>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</si>
  <si>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</si>
  <si>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</si>
  <si>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</si>
  <si>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</si>
  <si>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</si>
  <si>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</si>
  <si>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</si>
  <si>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</si>
  <si>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</si>
  <si>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</si>
  <si>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</si>
  <si>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</si>
  <si>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4.37</t>
  </si>
  <si>
    <t>▲ 7.70</t>
  </si>
  <si>
    <t>水道事業会計</t>
  </si>
  <si>
    <t>一般会計</t>
  </si>
  <si>
    <t>国民健康保険特別会計</t>
  </si>
  <si>
    <t>公共下水道事業会計</t>
  </si>
  <si>
    <t>介護保険特別会計</t>
  </si>
  <si>
    <t>特定環境保全公共下水道事業会計</t>
  </si>
  <si>
    <t>病院事業会計</t>
  </si>
  <si>
    <t>農業集落排水事業会計</t>
  </si>
  <si>
    <t>その他会計（赤字）</t>
  </si>
  <si>
    <t>その他会計（黒字）</t>
  </si>
  <si>
    <t>猪苗代町振興公社</t>
    <rPh sb="0" eb="4">
      <t>イナワシロマチ</t>
    </rPh>
    <rPh sb="4" eb="6">
      <t>シンコウ</t>
    </rPh>
    <rPh sb="6" eb="8">
      <t>コウシャ</t>
    </rPh>
    <phoneticPr fontId="2"/>
  </si>
  <si>
    <t>猪苗代地域開発株式会社</t>
    <rPh sb="0" eb="3">
      <t>イナワシロ</t>
    </rPh>
    <rPh sb="3" eb="5">
      <t>チイキ</t>
    </rPh>
    <rPh sb="5" eb="7">
      <t>カイハツ</t>
    </rPh>
    <rPh sb="7" eb="11">
      <t>カブシキガイシャ</t>
    </rPh>
    <phoneticPr fontId="2"/>
  </si>
  <si>
    <t>表磐梯高原開発株式会社</t>
    <rPh sb="0" eb="1">
      <t>オモテ</t>
    </rPh>
    <rPh sb="1" eb="3">
      <t>バンダイ</t>
    </rPh>
    <rPh sb="3" eb="5">
      <t>コウゲン</t>
    </rPh>
    <rPh sb="5" eb="7">
      <t>カイハツ</t>
    </rPh>
    <rPh sb="7" eb="11">
      <t>カブシキガイシャ</t>
    </rPh>
    <phoneticPr fontId="2"/>
  </si>
  <si>
    <t>横向高原リゾート株式会社</t>
    <rPh sb="0" eb="2">
      <t>ヨコム</t>
    </rPh>
    <rPh sb="2" eb="4">
      <t>コウゲン</t>
    </rPh>
    <rPh sb="8" eb="10">
      <t>カブシキ</t>
    </rPh>
    <rPh sb="10" eb="12">
      <t>ガイシャ</t>
    </rPh>
    <phoneticPr fontId="2"/>
  </si>
  <si>
    <t>株式会社まちづくり猪苗代</t>
    <rPh sb="0" eb="2">
      <t>カブシキ</t>
    </rPh>
    <rPh sb="2" eb="4">
      <t>カイシャ</t>
    </rPh>
    <rPh sb="9" eb="12">
      <t>イナワシロ</t>
    </rPh>
    <phoneticPr fontId="2"/>
  </si>
  <si>
    <t>マリーナレイク猪苗代株式会社</t>
    <rPh sb="7" eb="10">
      <t>イナワシロ</t>
    </rPh>
    <rPh sb="10" eb="14">
      <t>カブシキガイシャ</t>
    </rPh>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</si>
  <si>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phoneticPr fontId="24"/>
  </si>
  <si>
    <t>会津若松地方広域市町村圏整備組合（企業会計）</t>
    <rPh sb="17" eb="19">
      <t>キギョウ</t>
    </rPh>
    <rPh sb="19" eb="21">
      <t>カイケイ</t>
    </rPh>
    <phoneticPr fontId="24"/>
  </si>
  <si>
    <t>磐梯町外一市二町一ケ村組合</t>
  </si>
  <si>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</si>
  <si>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</si>
  <si>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</si>
  <si>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</si>
  <si>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</si>
  <si>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</si>
  <si>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</si>
  <si>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株式会社道の駅猪苗代</t>
    <rPh sb="4" eb="5">
      <t>ミチ</t>
    </rPh>
    <rPh sb="6" eb="7">
      <t>エキ</t>
    </rPh>
    <rPh sb="7" eb="10">
      <t>イナワシロ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</si>
</sst>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33634</c:v>
                </c:pt>
                <c:pt idx="1">
                  <c:v>53473</c:v>
                </c:pt>
                <c:pt idx="2">
                  <c:v>49663</c:v>
                </c:pt>
                <c:pt idx="3">
                  <c:v>70599</c:v>
                </c:pt>
                <c:pt idx="4">
                  <c:v>122927</c:v>
                </c:pt>
              </c:numCache>
            </c:numRef>
          </c:val>
          <c:smooth val="0"/>
        </c:ser>
        <c:dLbls>
          <c:showLegendKey val="0"/>
          <c:showVal val="0"/>
          <c:showCatName val="0"/>
          <c:showSerName val="0"/>
          <c:showPercent val="0"/>
          <c:showBubbleSize val="0"/>
        </c:dLbls>
        <c:marker val="1"/>
        <c:smooth val="0"/>
        <c:axId val="150438656"/>
        <c:axId val="150440576"/>
      </c:lineChart>
      <c:catAx>
        <c:axId val="150438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440576"/>
        <c:crosses val="autoZero"/>
        <c:auto val="1"/>
        <c:lblAlgn val="ctr"/>
        <c:lblOffset val="100"/>
        <c:tickLblSkip val="1"/>
        <c:tickMarkSkip val="1"/>
        <c:noMultiLvlLbl val="0"/>
      </c:catAx>
      <c:valAx>
        <c:axId val="150440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438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2.38</c:v>
                </c:pt>
                <c:pt idx="1">
                  <c:v>6.96</c:v>
                </c:pt>
                <c:pt idx="2">
                  <c:v>5.19</c:v>
                </c:pt>
                <c:pt idx="3">
                  <c:v>5.07</c:v>
                </c:pt>
                <c:pt idx="4">
                  <c:v>5.36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15.17</c:v>
                </c:pt>
                <c:pt idx="1">
                  <c:v>18.61</c:v>
                </c:pt>
                <c:pt idx="2">
                  <c:v>25.2</c:v>
                </c:pt>
                <c:pt idx="3">
                  <c:v>20.92</c:v>
                </c:pt>
                <c:pt idx="4">
                  <c:v>12.73</c:v>
                </c:pt>
              </c:numCache>
            </c:numRef>
          </c:val>
        </c:ser>
        <c:dLbls>
          <c:showLegendKey val="0"/>
          <c:showVal val="0"/>
          <c:showCatName val="0"/>
          <c:showSerName val="0"/>
          <c:showPercent val="0"/>
          <c:showBubbleSize val="0"/>
        </c:dLbls>
        <c:gapWidth val="250"/>
        <c:overlap val="100"/>
        <c:axId val="152460672"/>
        <c:axId val="152462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7.04</c:v>
                </c:pt>
                <c:pt idx="1">
                  <c:v>7.48</c:v>
                </c:pt>
                <c:pt idx="2">
                  <c:v>4.66</c:v>
                </c:pt>
                <c:pt idx="3">
                  <c:v>-4.37</c:v>
                </c:pt>
                <c:pt idx="4">
                  <c:v>-7.7</c:v>
                </c:pt>
              </c:numCache>
            </c:numRef>
          </c:val>
          <c:smooth val="0"/>
        </c:ser>
        <c:dLbls>
          <c:showLegendKey val="0"/>
          <c:showVal val="0"/>
          <c:showCatName val="0"/>
          <c:showSerName val="0"/>
          <c:showPercent val="0"/>
          <c:showBubbleSize val="0"/>
        </c:dLbls>
        <c:marker val="1"/>
        <c:smooth val="0"/>
        <c:axId val="152460672"/>
        <c:axId val="152462848"/>
      </c:lineChart>
      <c:catAx>
        <c:axId val="15246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462848"/>
        <c:crosses val="autoZero"/>
        <c:auto val="1"/>
        <c:lblAlgn val="ctr"/>
        <c:lblOffset val="100"/>
        <c:tickLblSkip val="1"/>
        <c:tickMarkSkip val="1"/>
        <c:noMultiLvlLbl val="0"/>
      </c:catAx>
      <c:valAx>
        <c:axId val="15246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46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0.05</c:v>
                </c:pt>
                <c:pt idx="4">
                  <c:v>#N/A</c:v>
                </c:pt>
                <c:pt idx="5">
                  <c:v>0.18</c:v>
                </c:pt>
                <c:pt idx="6">
                  <c:v>#N/A</c:v>
                </c:pt>
                <c:pt idx="7">
                  <c:v>0</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c:v>
                </c:pt>
                <c:pt idx="2">
                  <c:v>#N/A</c:v>
                </c:pt>
                <c:pt idx="3">
                  <c:v>0.38</c:v>
                </c:pt>
                <c:pt idx="4">
                  <c:v>#N/A</c:v>
                </c:pt>
                <c:pt idx="5">
                  <c:v>0.2</c:v>
                </c:pt>
                <c:pt idx="6">
                  <c:v>#N/A</c:v>
                </c:pt>
                <c:pt idx="7">
                  <c:v>0.22</c:v>
                </c:pt>
                <c:pt idx="8">
                  <c:v>#N/A</c:v>
                </c:pt>
                <c:pt idx="9">
                  <c:v>0.08</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0.12</c:v>
                </c:pt>
                <c:pt idx="2">
                  <c:v>#N/A</c:v>
                </c:pt>
                <c:pt idx="3">
                  <c:v>0.3</c:v>
                </c:pt>
                <c:pt idx="4">
                  <c:v>#N/A</c:v>
                </c:pt>
                <c:pt idx="5">
                  <c:v>0.11</c:v>
                </c:pt>
                <c:pt idx="6">
                  <c:v>#N/A</c:v>
                </c:pt>
                <c:pt idx="7">
                  <c:v>0.03</c:v>
                </c:pt>
                <c:pt idx="8">
                  <c:v>#N/A</c:v>
                </c:pt>
                <c:pt idx="9">
                  <c:v>0.09</c:v>
                </c:pt>
              </c:numCache>
            </c:numRef>
          </c:val>
        </c:ser>
        <c:ser>
          <c:idx val="4"/>
          <c:order val="4"/>
          <c:tx>
            <c:strRef>
              <c:f>データシート!$A$31</c:f>
              <c:strCache>
                <c:ptCount val="1"/>
                <c:pt idx="0">
                  <c:v>特定環境保全公共下水道事業会計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7.0000000000000007E-2</c:v>
                </c:pt>
                <c:pt idx="4">
                  <c:v>#N/A</c:v>
                </c:pt>
                <c:pt idx="5">
                  <c:v>0.24</c:v>
                </c:pt>
                <c:pt idx="6">
                  <c:v>#N/A</c:v>
                </c:pt>
                <c:pt idx="7">
                  <c:v>0.2</c:v>
                </c:pt>
                <c:pt idx="8">
                  <c:v>#N/A</c:v>
                </c:pt>
                <c:pt idx="9">
                  <c:v>0.17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0.15</c:v>
                </c:pt>
                <c:pt idx="4">
                  <c:v>#N/A</c:v>
                </c:pt>
                <c:pt idx="5">
                  <c:v>0.09</c:v>
                </c:pt>
                <c:pt idx="6">
                  <c:v>#N/A</c:v>
                </c:pt>
                <c:pt idx="7">
                  <c:v>0.43</c:v>
                </c:pt>
                <c:pt idx="8">
                  <c:v>#N/A</c:v>
                </c:pt>
                <c:pt idx="9">
                  <c:v>0.27</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0.3</c:v>
                </c:pt>
                <c:pt idx="4">
                  <c:v>#N/A</c:v>
                </c:pt>
                <c:pt idx="5">
                  <c:v>0.24</c:v>
                </c:pt>
                <c:pt idx="6">
                  <c:v>#N/A</c:v>
                </c:pt>
                <c:pt idx="7">
                  <c:v>0.37</c:v>
                </c:pt>
                <c:pt idx="8">
                  <c:v>#N/A</c:v>
                </c:pt>
                <c:pt idx="9">
                  <c:v>0.28999999999999998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c:v>
                </c:pt>
                <c:pt idx="2">
                  <c:v>#N/A</c:v>
                </c:pt>
                <c:pt idx="3">
                  <c:v>2.0499999999999998</c:v>
                </c:pt>
                <c:pt idx="4">
                  <c:v>#N/A</c:v>
                </c:pt>
                <c:pt idx="5">
                  <c:v>2.2400000000000002</c:v>
                </c:pt>
                <c:pt idx="6">
                  <c:v>#N/A</c:v>
                </c:pt>
                <c:pt idx="7">
                  <c:v>2.2999999999999998</c:v>
                </c:pt>
                <c:pt idx="8">
                  <c:v>#N/A</c:v>
                </c:pt>
                <c:pt idx="9">
                  <c:v>2.31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2.37</c:v>
                </c:pt>
                <c:pt idx="2">
                  <c:v>#N/A</c:v>
                </c:pt>
                <c:pt idx="3">
                  <c:v>6.96</c:v>
                </c:pt>
                <c:pt idx="4">
                  <c:v>#N/A</c:v>
                </c:pt>
                <c:pt idx="5">
                  <c:v>5.18</c:v>
                </c:pt>
                <c:pt idx="6">
                  <c:v>#N/A</c:v>
                </c:pt>
                <c:pt idx="7">
                  <c:v>5.0599999999999996</c:v>
                </c:pt>
                <c:pt idx="8">
                  <c:v>#N/A</c:v>
                </c:pt>
                <c:pt idx="9">
                  <c:v>5.35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3.51</c:v>
                </c:pt>
                <c:pt idx="2">
                  <c:v>#N/A</c:v>
                </c:pt>
                <c:pt idx="3">
                  <c:v>4.57</c:v>
                </c:pt>
                <c:pt idx="4">
                  <c:v>#N/A</c:v>
                </c:pt>
                <c:pt idx="5">
                  <c:v>6.39</c:v>
                </c:pt>
                <c:pt idx="6">
                  <c:v>#N/A</c:v>
                </c:pt>
                <c:pt idx="7">
                  <c:v>8.31</c:v>
                </c:pt>
                <c:pt idx="8">
                  <c:v>#N/A</c:v>
                </c:pt>
                <c:pt idx="9">
                  <c:v>10.61</c:v>
                </c:pt>
              </c:numCache>
            </c:numRef>
          </c:val>
        </c:ser>
        <c:dLbls>
          <c:showLegendKey val="0"/>
          <c:showVal val="0"/>
          <c:showCatName val="0"/>
          <c:showSerName val="0"/>
          <c:showPercent val="0"/>
          <c:showBubbleSize val="0"/>
        </c:dLbls>
        <c:gapWidth val="150"/>
        <c:overlap val="100"/>
        <c:axId val="150091648"/>
        <c:axId val="150093184"/>
      </c:barChart>
      <c:catAx>
        <c:axId val="1500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093184"/>
        <c:crosses val="autoZero"/>
        <c:auto val="1"/>
        <c:lblAlgn val="ctr"/>
        <c:lblOffset val="100"/>
        <c:tickLblSkip val="1"/>
        <c:tickMarkSkip val="1"/>
        <c:noMultiLvlLbl val="0"/>
      </c:catAx>
      <c:valAx>
        <c:axId val="15009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09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873</c:v>
                </c:pt>
                <c:pt idx="5">
                  <c:v>836</c:v>
                </c:pt>
                <c:pt idx="8">
                  <c:v>824</c:v>
                </c:pt>
                <c:pt idx="11">
                  <c:v>813</c:v>
                </c:pt>
                <c:pt idx="14">
                  <c:v>833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102</c:v>
                </c:pt>
                <c:pt idx="3">
                  <c:v>98</c:v>
                </c:pt>
                <c:pt idx="6">
                  <c:v>77</c:v>
                </c:pt>
                <c:pt idx="9">
                  <c:v>45</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45</c:v>
                </c:pt>
                <c:pt idx="3">
                  <c:v>44</c:v>
                </c:pt>
                <c:pt idx="6">
                  <c:v>33</c:v>
                </c:pt>
                <c:pt idx="9">
                  <c:v>24</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333</c:v>
                </c:pt>
                <c:pt idx="3">
                  <c:v>283</c:v>
                </c:pt>
                <c:pt idx="6">
                  <c:v>309</c:v>
                </c:pt>
                <c:pt idx="9">
                  <c:v>312</c:v>
                </c:pt>
                <c:pt idx="12">
                  <c:v>290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1066</c:v>
                </c:pt>
                <c:pt idx="3">
                  <c:v>1000</c:v>
                </c:pt>
                <c:pt idx="6">
                  <c:v>969</c:v>
                </c:pt>
                <c:pt idx="9">
                  <c:v>932</c:v>
                </c:pt>
                <c:pt idx="12">
                  <c:v>916</c:v>
                </c:pt>
              </c:numCache>
            </c:numRef>
          </c:val>
        </c:ser>
        <c:dLbls>
          <c:showLegendKey val="0"/>
          <c:showVal val="0"/>
          <c:showCatName val="0"/>
          <c:showSerName val="0"/>
          <c:showPercent val="0"/>
          <c:showBubbleSize val="0"/>
        </c:dLbls>
        <c:gapWidth val="100"/>
        <c:overlap val="100"/>
        <c:axId val="153060480"/>
        <c:axId val="15306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673</c:v>
                </c:pt>
                <c:pt idx="2">
                  <c:v>#N/A</c:v>
                </c:pt>
                <c:pt idx="3">
                  <c:v>#N/A</c:v>
                </c:pt>
                <c:pt idx="4">
                  <c:v>589</c:v>
                </c:pt>
                <c:pt idx="5">
                  <c:v>#N/A</c:v>
                </c:pt>
                <c:pt idx="6">
                  <c:v>#N/A</c:v>
                </c:pt>
                <c:pt idx="7">
                  <c:v>564</c:v>
                </c:pt>
                <c:pt idx="8">
                  <c:v>#N/A</c:v>
                </c:pt>
                <c:pt idx="9">
                  <c:v>#N/A</c:v>
                </c:pt>
                <c:pt idx="10">
                  <c:v>501</c:v>
                </c:pt>
                <c:pt idx="11">
                  <c:v>#N/A</c:v>
                </c:pt>
                <c:pt idx="12">
                  <c:v>#N/A</c:v>
                </c:pt>
                <c:pt idx="13">
                  <c:v>413</c:v>
                </c:pt>
                <c:pt idx="14">
                  <c:v>#N/A</c:v>
                </c:pt>
              </c:numCache>
            </c:numRef>
          </c:val>
          <c:smooth val="0"/>
        </c:ser>
        <c:dLbls>
          <c:showLegendKey val="0"/>
          <c:showVal val="0"/>
          <c:showCatName val="0"/>
          <c:showSerName val="0"/>
          <c:showPercent val="0"/>
          <c:showBubbleSize val="0"/>
        </c:dLbls>
        <c:marker val="1"/>
        <c:smooth val="0"/>
        <c:axId val="153060480"/>
        <c:axId val="153062400"/>
      </c:lineChart>
      <c:catAx>
        <c:axId val="15306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062400"/>
        <c:crosses val="autoZero"/>
        <c:auto val="1"/>
        <c:lblAlgn val="ctr"/>
        <c:lblOffset val="100"/>
        <c:tickLblSkip val="1"/>
        <c:tickMarkSkip val="1"/>
        <c:noMultiLvlLbl val="0"/>
      </c:catAx>
      <c:valAx>
        <c:axId val="15306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06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8728</c:v>
                </c:pt>
                <c:pt idx="5">
                  <c:v>8595</c:v>
                </c:pt>
                <c:pt idx="8">
                  <c:v>8613</c:v>
                </c:pt>
                <c:pt idx="11">
                  <c:v>8588</c:v>
                </c:pt>
                <c:pt idx="14">
                  <c:v>8637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557</c:v>
                </c:pt>
                <c:pt idx="5">
                  <c:v>706</c:v>
                </c:pt>
                <c:pt idx="8">
                  <c:v>754</c:v>
                </c:pt>
                <c:pt idx="11">
                  <c:v>747</c:v>
                </c:pt>
                <c:pt idx="14">
                  <c:v>698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1780</c:v>
                </c:pt>
                <c:pt idx="5">
                  <c:v>2292</c:v>
                </c:pt>
                <c:pt idx="8">
                  <c:v>2564</c:v>
                </c:pt>
                <c:pt idx="11">
                  <c:v>2045</c:v>
                </c:pt>
                <c:pt idx="14">
                  <c:v>1212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c:v>
                </c:pt>
                <c:pt idx="3">
                  <c:v>5</c:v>
                </c:pt>
                <c:pt idx="6">
                  <c:v>4</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1515</c:v>
                </c:pt>
                <c:pt idx="3">
                  <c:v>1497</c:v>
                </c:pt>
                <c:pt idx="6">
                  <c:v>1480</c:v>
                </c:pt>
                <c:pt idx="9">
                  <c:v>1451</c:v>
                </c:pt>
                <c:pt idx="12">
                  <c:v>1288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c:v>
                </c:pt>
                <c:pt idx="3">
                  <c:v>22</c:v>
                </c:pt>
                <c:pt idx="6">
                  <c:v>18</c:v>
                </c:pt>
                <c:pt idx="9">
                  <c:v>18</c:v>
                </c:pt>
                <c:pt idx="12">
                  <c:v>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5498</c:v>
                </c:pt>
                <c:pt idx="3">
                  <c:v>5081</c:v>
                </c:pt>
                <c:pt idx="6">
                  <c:v>4797</c:v>
                </c:pt>
                <c:pt idx="9">
                  <c:v>4526</c:v>
                </c:pt>
                <c:pt idx="12">
                  <c:v>4365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227</c:v>
                </c:pt>
                <c:pt idx="3">
                  <c:v>136</c:v>
                </c:pt>
                <c:pt idx="6">
                  <c:v>66</c:v>
                </c:pt>
                <c:pt idx="9">
                  <c:v>24</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9105</c:v>
                </c:pt>
                <c:pt idx="3">
                  <c:v>9020</c:v>
                </c:pt>
                <c:pt idx="6">
                  <c:v>8811</c:v>
                </c:pt>
                <c:pt idx="9">
                  <c:v>8514</c:v>
                </c:pt>
                <c:pt idx="12">
                  <c:v>8473</c:v>
                </c:pt>
              </c:numCache>
            </c:numRef>
          </c:val>
        </c:ser>
        <c:dLbls>
          <c:showLegendKey val="0"/>
          <c:showVal val="0"/>
          <c:showCatName val="0"/>
          <c:showSerName val="0"/>
          <c:showPercent val="0"/>
          <c:showBubbleSize val="0"/>
        </c:dLbls>
        <c:gapWidth val="100"/>
        <c:overlap val="100"/>
        <c:axId val="137716864"/>
        <c:axId val="137718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5311</c:v>
                </c:pt>
                <c:pt idx="2">
                  <c:v>#N/A</c:v>
                </c:pt>
                <c:pt idx="3">
                  <c:v>#N/A</c:v>
                </c:pt>
                <c:pt idx="4">
                  <c:v>4168</c:v>
                </c:pt>
                <c:pt idx="5">
                  <c:v>#N/A</c:v>
                </c:pt>
                <c:pt idx="6">
                  <c:v>#N/A</c:v>
                </c:pt>
                <c:pt idx="7">
                  <c:v>3244</c:v>
                </c:pt>
                <c:pt idx="8">
                  <c:v>#N/A</c:v>
                </c:pt>
                <c:pt idx="9">
                  <c:v>#N/A</c:v>
                </c:pt>
                <c:pt idx="10">
                  <c:v>3155</c:v>
                </c:pt>
                <c:pt idx="11">
                  <c:v>#N/A</c:v>
                </c:pt>
                <c:pt idx="12">
                  <c:v>#N/A</c:v>
                </c:pt>
                <c:pt idx="13">
                  <c:v>3596</c:v>
                </c:pt>
                <c:pt idx="14">
                  <c:v>#N/A</c:v>
                </c:pt>
              </c:numCache>
            </c:numRef>
          </c:val>
          <c:smooth val="0"/>
        </c:ser>
        <c:dLbls>
          <c:showLegendKey val="0"/>
          <c:showVal val="0"/>
          <c:showCatName val="0"/>
          <c:showSerName val="0"/>
          <c:showPercent val="0"/>
          <c:showBubbleSize val="0"/>
        </c:dLbls>
        <c:marker val="1"/>
        <c:smooth val="0"/>
        <c:axId val="137716864"/>
        <c:axId val="137718784"/>
      </c:lineChart>
      <c:catAx>
        <c:axId val="13771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718784"/>
        <c:crosses val="autoZero"/>
        <c:auto val="1"/>
        <c:lblAlgn val="ctr"/>
        <c:lblOffset val="100"/>
        <c:tickLblSkip val="1"/>
        <c:tickMarkSkip val="1"/>
        <c:noMultiLvlLbl val="0"/>
      </c:catAx>
      <c:valAx>
        <c:axId val="13771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1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15,451
15,395
394.94
9,429,467
8,588,562
274,430
5,121,564
8,473,351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町税の減収等により歳入が低迷する一方で、老齢人口の増加に伴う扶助費の増加や特別会計への繰出金など、多くの財政需要が見込まれている。</a:t>
          </a:r>
          <a:endParaRPr kumimoji="1" lang="en-US" altLang="ja-JP" sz="1300">
            <a:latin typeface="ＭＳ Ｐゴシック"/>
          </a:endParaRPr>
        </a:p>
        <a:p>
          <a:r>
            <a:rPr kumimoji="1" lang="ja-JP" altLang="en-US" sz="1300">
              <a:latin typeface="ＭＳ Ｐゴシック"/>
            </a:rPr>
            <a:t>　財政力指数は、ここ数年０．４０ポイント前後を推移しており、平成２６年度は前年同様の０．３９と類似団体平均を０．９ポイント下回っている。</a:t>
          </a:r>
          <a:endParaRPr kumimoji="1" lang="en-US" altLang="ja-JP" sz="1300">
            <a:latin typeface="ＭＳ Ｐゴシック"/>
          </a:endParaRPr>
        </a:p>
        <a:p>
          <a:r>
            <a:rPr kumimoji="1" lang="ja-JP" altLang="en-US" sz="1300">
              <a:latin typeface="ＭＳ Ｐゴシック"/>
            </a:rPr>
            <a:t>　投資的経費においては、認定こども園整備事業や道の駅整備事業等の大規模プロジェクトを最優先にしつつ、緊急性の高い事業から優先順位を付して実施していく。</a:t>
          </a:r>
          <a:endParaRPr kumimoji="1" lang="en-US" altLang="ja-JP" sz="1300">
            <a:latin typeface="ＭＳ Ｐゴシック"/>
          </a:endParaRPr>
        </a:p>
        <a:p>
          <a:r>
            <a:rPr kumimoji="1" lang="ja-JP" altLang="en-US" sz="1300">
              <a:latin typeface="ＭＳ Ｐゴシック"/>
            </a:rPr>
            <a:t>　歳出の見直しを行うとともに、町税の徴収率向上、受益者負担の適正化等による歳入確保等の取り組みを通じて、財政の健全化に努める。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8" name="直線コネクタ 67"/>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1" name="直線コネクタ 70"/>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26307</xdr:rowOff>
    </xdr:to>
    <xdr:cxnSp macro="">
      <xdr:nvCxnSpPr>
        <xdr:cNvPr id="74" name="直線コネクタ 73"/>
        <xdr:cNvCxnSpPr/>
      </xdr:nvCxnSpPr>
      <xdr:spPr>
        <a:xfrm>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14817</xdr:rowOff>
    </xdr:to>
    <xdr:cxnSp macro="">
      <xdr:nvCxnSpPr>
        <xdr:cNvPr id="77" name="直線コネクタ 76"/>
        <xdr:cNvCxnSpPr/>
      </xdr:nvCxnSpPr>
      <xdr:spPr>
        <a:xfrm>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7" name="円/楕円 86"/>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8"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89" name="円/楕円 88"/>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0" name="テキスト ボックス 89"/>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1" name="円/楕円 90"/>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2" name="テキスト ボックス 91"/>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5" name="円/楕円 94"/>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6" name="テキスト ボックス 95"/>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類似団体平均より若干下回ってはいるものの、地方債の繰上償還による将来負担の抑制、る義務的経費の抑制等によりさらなる経常経費の抑制に努める一方、扶助費の増加や特別会計への繰出金は年々増加傾向に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62</xdr:row>
      <xdr:rowOff>124079</xdr:rowOff>
    </xdr:to>
    <xdr:cxnSp macro="">
      <xdr:nvCxnSpPr>
        <xdr:cNvPr id="129" name="直線コネクタ 128"/>
        <xdr:cNvCxnSpPr/>
      </xdr:nvCxnSpPr>
      <xdr:spPr>
        <a:xfrm>
          <a:off x="4114800" y="1074191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62</xdr:row>
      <xdr:rowOff>114427</xdr:rowOff>
    </xdr:to>
    <xdr:cxnSp macro="">
      <xdr:nvCxnSpPr>
        <xdr:cNvPr id="132" name="直線コネクタ 131"/>
        <xdr:cNvCxnSpPr/>
      </xdr:nvCxnSpPr>
      <xdr:spPr>
        <a:xfrm flipV="1">
          <a:off x="3225800" y="1074191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62</xdr:row>
      <xdr:rowOff>114427</xdr:rowOff>
    </xdr:to>
    <xdr:cxnSp macro="">
      <xdr:nvCxnSpPr>
        <xdr:cNvPr id="135" name="直線コネクタ 134"/>
        <xdr:cNvCxnSpPr/>
      </xdr:nvCxnSpPr>
      <xdr:spPr>
        <a:xfrm>
          <a:off x="2336800" y="1070330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51689</xdr:rowOff>
    </xdr:from>
    <xdr:to>
      <xdr:col>3</xdr:col>
      <xdr:colOff>279400</xdr:colOff>
      <xdr:row>62</xdr:row>
      <xdr:rowOff>73406</xdr:rowOff>
    </xdr:to>
    <xdr:cxnSp macro="">
      <xdr:nvCxnSpPr>
        <xdr:cNvPr id="138" name="直線コネクタ 137"/>
        <xdr:cNvCxnSpPr/>
      </xdr:nvCxnSpPr>
      <xdr:spPr>
        <a:xfrm>
          <a:off x="1447800" y="1068158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73279</xdr:rowOff>
    </xdr:from>
    <xdr:to>
      <xdr:col>7</xdr:col>
      <xdr:colOff>203200</xdr:colOff>
      <xdr:row>63</xdr:row>
      <xdr:rowOff>3429</xdr:rowOff>
    </xdr:to>
    <xdr:sp macro="" textlink="">
      <xdr:nvSpPr>
        <xdr:cNvPr id="148" name="円/楕円 147"/>
        <xdr:cNvSpPr/>
      </xdr:nvSpPr>
      <xdr:spPr>
        <a:xfrm>
          <a:off x="49022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89806</xdr:rowOff>
    </xdr:from>
    <xdr:ext cx="762000" cy="259045"/>
    <xdr:sp macro="" textlink="">
      <xdr:nvSpPr>
        <xdr:cNvPr id="149" name="財政構造の弾力性該当値テキスト"/>
        <xdr:cNvSpPr txBox="1"/>
      </xdr:nvSpPr>
      <xdr:spPr>
        <a:xfrm>
          <a:off x="5041900" y="105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0" name="円/楕円 149"/>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51" name="テキスト ボックス 150"/>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63627</xdr:rowOff>
    </xdr:from>
    <xdr:to>
      <xdr:col>4</xdr:col>
      <xdr:colOff>533400</xdr:colOff>
      <xdr:row>62</xdr:row>
      <xdr:rowOff>165227</xdr:rowOff>
    </xdr:to>
    <xdr:sp macro="" textlink="">
      <xdr:nvSpPr>
        <xdr:cNvPr id="152" name="円/楕円 151"/>
        <xdr:cNvSpPr/>
      </xdr:nvSpPr>
      <xdr:spPr>
        <a:xfrm>
          <a:off x="3175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3954</xdr:rowOff>
    </xdr:from>
    <xdr:ext cx="762000" cy="259045"/>
    <xdr:sp macro="" textlink="">
      <xdr:nvSpPr>
        <xdr:cNvPr id="153" name="テキスト ボックス 152"/>
        <xdr:cNvSpPr txBox="1"/>
      </xdr:nvSpPr>
      <xdr:spPr>
        <a:xfrm>
          <a:off x="2844800" y="104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4" name="円/楕円 153"/>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134383</xdr:rowOff>
    </xdr:from>
    <xdr:ext cx="762000" cy="259045"/>
    <xdr:sp macro="" textlink="">
      <xdr:nvSpPr>
        <xdr:cNvPr id="155" name="テキスト ボックス 154"/>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889</xdr:rowOff>
    </xdr:from>
    <xdr:to>
      <xdr:col>2</xdr:col>
      <xdr:colOff>127000</xdr:colOff>
      <xdr:row>62</xdr:row>
      <xdr:rowOff>102489</xdr:rowOff>
    </xdr:to>
    <xdr:sp macro="" textlink="">
      <xdr:nvSpPr>
        <xdr:cNvPr id="156" name="円/楕円 155"/>
        <xdr:cNvSpPr/>
      </xdr:nvSpPr>
      <xdr:spPr>
        <a:xfrm>
          <a:off x="1397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87266</xdr:rowOff>
    </xdr:from>
    <xdr:ext cx="762000" cy="259045"/>
    <xdr:sp macro="" textlink="">
      <xdr:nvSpPr>
        <xdr:cNvPr id="157" name="テキスト ボックス 156"/>
        <xdr:cNvSpPr txBox="1"/>
      </xdr:nvSpPr>
      <xdr:spPr>
        <a:xfrm>
          <a:off x="1066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[195,888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人あたりの金額が類似団体平均を大きく上回っている要因は、主に除雪経費を含む維持補修費である。町民の生活に欠かせないライフラインの確保のため、除雪経費の削減は困難である。気象条件に大きく左右される。</a:t>
          </a:r>
          <a:endParaRPr kumimoji="1" lang="en-US" altLang="ja-JP" sz="1300">
            <a:latin typeface="ＭＳ Ｐゴシック"/>
          </a:endParaRPr>
        </a:p>
        <a:p>
          <a:r>
            <a:rPr kumimoji="1" lang="ja-JP" altLang="en-US" sz="1300">
              <a:latin typeface="ＭＳ Ｐゴシック"/>
            </a:rPr>
            <a:t>　次いで、東日本大震災からの復旧復興に係る経費の計上も大きな要因となっている。</a:t>
          </a:r>
          <a:endParaRPr kumimoji="1" lang="en-US" altLang="ja-JP" sz="1300">
            <a:latin typeface="ＭＳ Ｐゴシック"/>
          </a:endParaRPr>
        </a:p>
        <a:p>
          <a:r>
            <a:rPr kumimoji="1" lang="ja-JP" altLang="en-US" sz="1300">
              <a:latin typeface="ＭＳ Ｐゴシック"/>
            </a:rPr>
            <a:t>　人件費については、定員管理計画に基づき人事削減を行っており、大幅な抑制は難しい。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45923</xdr:rowOff>
    </xdr:from>
    <xdr:to>
      <xdr:col>7</xdr:col>
      <xdr:colOff>152400</xdr:colOff>
      <xdr:row>83</xdr:row>
      <xdr:rowOff>113506</xdr:rowOff>
    </xdr:to>
    <xdr:cxnSp macro="">
      <xdr:nvCxnSpPr>
        <xdr:cNvPr id="190" name="直線コネクタ 189"/>
        <xdr:cNvCxnSpPr/>
      </xdr:nvCxnSpPr>
      <xdr:spPr>
        <a:xfrm>
          <a:off x="4114800" y="14276273"/>
          <a:ext cx="838200" cy="6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45923</xdr:rowOff>
    </xdr:from>
    <xdr:to>
      <xdr:col>6</xdr:col>
      <xdr:colOff>0</xdr:colOff>
      <xdr:row>83</xdr:row>
      <xdr:rowOff>56848</xdr:rowOff>
    </xdr:to>
    <xdr:cxnSp macro="">
      <xdr:nvCxnSpPr>
        <xdr:cNvPr id="193" name="直線コネクタ 192"/>
        <xdr:cNvCxnSpPr/>
      </xdr:nvCxnSpPr>
      <xdr:spPr>
        <a:xfrm flipV="1">
          <a:off x="3225800" y="14276273"/>
          <a:ext cx="8890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7787</xdr:rowOff>
    </xdr:from>
    <xdr:to>
      <xdr:col>4</xdr:col>
      <xdr:colOff>482600</xdr:colOff>
      <xdr:row>83</xdr:row>
      <xdr:rowOff>56848</xdr:rowOff>
    </xdr:to>
    <xdr:cxnSp macro="">
      <xdr:nvCxnSpPr>
        <xdr:cNvPr id="196" name="直線コネクタ 195"/>
        <xdr:cNvCxnSpPr/>
      </xdr:nvCxnSpPr>
      <xdr:spPr>
        <a:xfrm>
          <a:off x="2336800" y="14238137"/>
          <a:ext cx="889000" cy="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135238</xdr:rowOff>
    </xdr:from>
    <xdr:to>
      <xdr:col>3</xdr:col>
      <xdr:colOff>279400</xdr:colOff>
      <xdr:row>83</xdr:row>
      <xdr:rowOff>7787</xdr:rowOff>
    </xdr:to>
    <xdr:cxnSp macro="">
      <xdr:nvCxnSpPr>
        <xdr:cNvPr id="199" name="直線コネクタ 198"/>
        <xdr:cNvCxnSpPr/>
      </xdr:nvCxnSpPr>
      <xdr:spPr>
        <a:xfrm>
          <a:off x="1447800" y="14194138"/>
          <a:ext cx="889000" cy="4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3" name="テキスト ボックス 202"/>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62706</xdr:rowOff>
    </xdr:from>
    <xdr:to>
      <xdr:col>7</xdr:col>
      <xdr:colOff>203200</xdr:colOff>
      <xdr:row>83</xdr:row>
      <xdr:rowOff>164306</xdr:rowOff>
    </xdr:to>
    <xdr:sp macro="" textlink="">
      <xdr:nvSpPr>
        <xdr:cNvPr id="209" name="円/楕円 208"/>
        <xdr:cNvSpPr/>
      </xdr:nvSpPr>
      <xdr:spPr>
        <a:xfrm>
          <a:off x="4902200" y="1429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34783</xdr:rowOff>
    </xdr:from>
    <xdr:ext cx="762000" cy="259045"/>
    <xdr:sp macro="" textlink="">
      <xdr:nvSpPr>
        <xdr:cNvPr id="210" name="人件費・物件費等の状況該当値テキスト"/>
        <xdr:cNvSpPr txBox="1"/>
      </xdr:nvSpPr>
      <xdr:spPr>
        <a:xfrm>
          <a:off x="5041900" y="1426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195,888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166573</xdr:rowOff>
    </xdr:from>
    <xdr:to>
      <xdr:col>6</xdr:col>
      <xdr:colOff>50800</xdr:colOff>
      <xdr:row>83</xdr:row>
      <xdr:rowOff>96723</xdr:rowOff>
    </xdr:to>
    <xdr:sp macro="" textlink="">
      <xdr:nvSpPr>
        <xdr:cNvPr id="211" name="円/楕円 210"/>
        <xdr:cNvSpPr/>
      </xdr:nvSpPr>
      <xdr:spPr>
        <a:xfrm>
          <a:off x="4064000" y="142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81500</xdr:rowOff>
    </xdr:from>
    <xdr:ext cx="736600" cy="259045"/>
    <xdr:sp macro="" textlink="">
      <xdr:nvSpPr>
        <xdr:cNvPr id="212" name="テキスト ボックス 211"/>
        <xdr:cNvSpPr txBox="1"/>
      </xdr:nvSpPr>
      <xdr:spPr>
        <a:xfrm>
          <a:off x="3733800" y="14311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181,884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6048</xdr:rowOff>
    </xdr:from>
    <xdr:to>
      <xdr:col>4</xdr:col>
      <xdr:colOff>533400</xdr:colOff>
      <xdr:row>83</xdr:row>
      <xdr:rowOff>107648</xdr:rowOff>
    </xdr:to>
    <xdr:sp macro="" textlink="">
      <xdr:nvSpPr>
        <xdr:cNvPr id="213" name="円/楕円 212"/>
        <xdr:cNvSpPr/>
      </xdr:nvSpPr>
      <xdr:spPr>
        <a:xfrm>
          <a:off x="3175000" y="142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92425</xdr:rowOff>
    </xdr:from>
    <xdr:ext cx="762000" cy="259045"/>
    <xdr:sp macro="" textlink="">
      <xdr:nvSpPr>
        <xdr:cNvPr id="214" name="テキスト ボックス 213"/>
        <xdr:cNvSpPr txBox="1"/>
      </xdr:nvSpPr>
      <xdr:spPr>
        <a:xfrm>
          <a:off x="2844800" y="1432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184,148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128437</xdr:rowOff>
    </xdr:from>
    <xdr:to>
      <xdr:col>3</xdr:col>
      <xdr:colOff>330200</xdr:colOff>
      <xdr:row>83</xdr:row>
      <xdr:rowOff>58587</xdr:rowOff>
    </xdr:to>
    <xdr:sp macro="" textlink="">
      <xdr:nvSpPr>
        <xdr:cNvPr id="215" name="円/楕円 214"/>
        <xdr:cNvSpPr/>
      </xdr:nvSpPr>
      <xdr:spPr>
        <a:xfrm>
          <a:off x="2286000" y="141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43364</xdr:rowOff>
    </xdr:from>
    <xdr:ext cx="762000" cy="259045"/>
    <xdr:sp macro="" textlink="">
      <xdr:nvSpPr>
        <xdr:cNvPr id="216" name="テキスト ボックス 215"/>
        <xdr:cNvSpPr txBox="1"/>
      </xdr:nvSpPr>
      <xdr:spPr>
        <a:xfrm>
          <a:off x="1955800" y="142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84438</xdr:rowOff>
    </xdr:from>
    <xdr:to>
      <xdr:col>2</xdr:col>
      <xdr:colOff>127000</xdr:colOff>
      <xdr:row>83</xdr:row>
      <xdr:rowOff>14588</xdr:rowOff>
    </xdr:to>
    <xdr:sp macro="" textlink="">
      <xdr:nvSpPr>
        <xdr:cNvPr id="217" name="円/楕円 216"/>
        <xdr:cNvSpPr/>
      </xdr:nvSpPr>
      <xdr:spPr>
        <a:xfrm>
          <a:off x="1397000" y="141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170815</xdr:rowOff>
    </xdr:from>
    <xdr:ext cx="762000" cy="259045"/>
    <xdr:sp macro="" textlink="">
      <xdr:nvSpPr>
        <xdr:cNvPr id="218" name="テキスト ボックス 217"/>
        <xdr:cNvSpPr txBox="1"/>
      </xdr:nvSpPr>
      <xdr:spPr>
        <a:xfrm>
          <a:off x="1066800" y="1422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前年度比較でほぼ横ばいで推移している。</a:t>
          </a:r>
          <a:endParaRPr kumimoji="1" lang="en-US" altLang="ja-JP" sz="1300">
            <a:latin typeface="ＭＳ Ｐゴシック"/>
          </a:endParaRPr>
        </a:p>
        <a:p>
          <a:r>
            <a:rPr kumimoji="1" lang="ja-JP" altLang="en-US" sz="1300">
              <a:latin typeface="ＭＳ Ｐゴシック"/>
            </a:rPr>
            <a:t>　地方公務員制度改革等を踏まえながら、他の地方公共団体の状況に留意する。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13123</xdr:rowOff>
    </xdr:to>
    <xdr:cxnSp macro="">
      <xdr:nvCxnSpPr>
        <xdr:cNvPr id="252" name="直線コネクタ 251"/>
        <xdr:cNvCxnSpPr/>
      </xdr:nvCxnSpPr>
      <xdr:spPr>
        <a:xfrm>
          <a:off x="16179800" y="147336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134214</xdr:rowOff>
    </xdr:from>
    <xdr:ext cx="762000" cy="259045"/>
    <xdr:sp macro="" textlink="">
      <xdr:nvSpPr>
        <xdr:cNvPr id="253" name="給与水準   （国との比較）平均値テキスト"/>
        <xdr:cNvSpPr txBox="1"/>
      </xdr:nvSpPr>
      <xdr:spPr>
        <a:xfrm>
          <a:off x="17106900" y="1453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89</xdr:row>
      <xdr:rowOff>110066</xdr:rowOff>
    </xdr:to>
    <xdr:cxnSp macro="">
      <xdr:nvCxnSpPr>
        <xdr:cNvPr id="255" name="直線コネクタ 254"/>
        <xdr:cNvCxnSpPr/>
      </xdr:nvCxnSpPr>
      <xdr:spPr>
        <a:xfrm flipV="1">
          <a:off x="15290800" y="1473369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7" name="テキスト ボックス 256"/>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85937</xdr:rowOff>
    </xdr:from>
    <xdr:to>
      <xdr:col>22</xdr:col>
      <xdr:colOff>203200</xdr:colOff>
      <xdr:row>89</xdr:row>
      <xdr:rowOff>110066</xdr:rowOff>
    </xdr:to>
    <xdr:cxnSp macro="">
      <xdr:nvCxnSpPr>
        <xdr:cNvPr id="258" name="直線コネクタ 257"/>
        <xdr:cNvCxnSpPr/>
      </xdr:nvCxnSpPr>
      <xdr:spPr>
        <a:xfrm>
          <a:off x="14401800" y="153449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60" name="テキスト ボックス 259"/>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89</xdr:row>
      <xdr:rowOff>85937</xdr:rowOff>
    </xdr:to>
    <xdr:cxnSp macro="">
      <xdr:nvCxnSpPr>
        <xdr:cNvPr id="261" name="直線コネクタ 260"/>
        <xdr:cNvCxnSpPr/>
      </xdr:nvCxnSpPr>
      <xdr:spPr>
        <a:xfrm>
          <a:off x="13512800" y="1463717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1" name="円/楕円 270"/>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105850</xdr:rowOff>
    </xdr:from>
    <xdr:ext cx="762000" cy="259045"/>
    <xdr:sp macro="" textlink="">
      <xdr:nvSpPr>
        <xdr:cNvPr id="272" name="給与水準   （国との比較）該当値テキスト"/>
        <xdr:cNvSpPr txBox="1"/>
      </xdr:nvSpPr>
      <xdr:spPr>
        <a:xfrm>
          <a:off x="17106900" y="146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3" name="円/楕円 272"/>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74" name="テキスト ボックス 273"/>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59266</xdr:rowOff>
    </xdr:from>
    <xdr:to>
      <xdr:col>22</xdr:col>
      <xdr:colOff>254000</xdr:colOff>
      <xdr:row>89</xdr:row>
      <xdr:rowOff>160866</xdr:rowOff>
    </xdr:to>
    <xdr:sp macro="" textlink="">
      <xdr:nvSpPr>
        <xdr:cNvPr id="275" name="円/楕円 274"/>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76" name="テキスト ボックス 275"/>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77" name="円/楕円 276"/>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146914</xdr:rowOff>
    </xdr:from>
    <xdr:ext cx="762000" cy="259045"/>
    <xdr:sp macro="" textlink="">
      <xdr:nvSpPr>
        <xdr:cNvPr id="278" name="テキスト ボックス 277"/>
        <xdr:cNvSpPr txBox="1"/>
      </xdr:nvSpPr>
      <xdr:spPr>
        <a:xfrm>
          <a:off x="14020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13123</xdr:rowOff>
    </xdr:from>
    <xdr:to>
      <xdr:col>19</xdr:col>
      <xdr:colOff>533400</xdr:colOff>
      <xdr:row>85</xdr:row>
      <xdr:rowOff>114723</xdr:rowOff>
    </xdr:to>
    <xdr:sp macro="" textlink="">
      <xdr:nvSpPr>
        <xdr:cNvPr id="279" name="円/楕円 278"/>
        <xdr:cNvSpPr/>
      </xdr:nvSpPr>
      <xdr:spPr>
        <a:xfrm>
          <a:off x="13462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124900</xdr:rowOff>
    </xdr:from>
    <xdr:ext cx="762000" cy="259045"/>
    <xdr:sp macro="" textlink="">
      <xdr:nvSpPr>
        <xdr:cNvPr id="280" name="テキスト ボックス 279"/>
        <xdr:cNvSpPr txBox="1"/>
      </xdr:nvSpPr>
      <xdr:spPr>
        <a:xfrm>
          <a:off x="13131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前年度より０．１２ポイント増加しており、類似団体平均と比較しても０．８ポイント上回っている。</a:t>
          </a:r>
          <a:endParaRPr kumimoji="1" lang="en-US" altLang="ja-JP" sz="1300">
            <a:latin typeface="ＭＳ Ｐゴシック"/>
          </a:endParaRPr>
        </a:p>
        <a:p>
          <a:r>
            <a:rPr kumimoji="1" lang="ja-JP" altLang="en-US" sz="1300">
              <a:latin typeface="ＭＳ Ｐゴシック"/>
            </a:rPr>
            <a:t>　平成２０年度を初年度とし、平成２４年度までの５年間で定員適正化計画に基づき職員の削減を行ってきた。平成２５年度からは町条例で定められた定数の範囲内で適正な定員管理に努めている。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55315</xdr:rowOff>
    </xdr:from>
    <xdr:to>
      <xdr:col>24</xdr:col>
      <xdr:colOff>558800</xdr:colOff>
      <xdr:row>63</xdr:row>
      <xdr:rowOff>71402</xdr:rowOff>
    </xdr:to>
    <xdr:cxnSp macro="">
      <xdr:nvCxnSpPr>
        <xdr:cNvPr id="315" name="直線コネクタ 314"/>
        <xdr:cNvCxnSpPr/>
      </xdr:nvCxnSpPr>
      <xdr:spPr>
        <a:xfrm>
          <a:off x="16179800" y="1085666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21802</xdr:rowOff>
    </xdr:from>
    <xdr:to>
      <xdr:col>23</xdr:col>
      <xdr:colOff>406400</xdr:colOff>
      <xdr:row>63</xdr:row>
      <xdr:rowOff>55315</xdr:rowOff>
    </xdr:to>
    <xdr:cxnSp macro="">
      <xdr:nvCxnSpPr>
        <xdr:cNvPr id="318" name="直線コネクタ 317"/>
        <xdr:cNvCxnSpPr/>
      </xdr:nvCxnSpPr>
      <xdr:spPr>
        <a:xfrm>
          <a:off x="15290800" y="10823152"/>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155716</xdr:rowOff>
    </xdr:from>
    <xdr:to>
      <xdr:col>22</xdr:col>
      <xdr:colOff>203200</xdr:colOff>
      <xdr:row>63</xdr:row>
      <xdr:rowOff>21802</xdr:rowOff>
    </xdr:to>
    <xdr:cxnSp macro="">
      <xdr:nvCxnSpPr>
        <xdr:cNvPr id="321" name="直線コネクタ 320"/>
        <xdr:cNvCxnSpPr/>
      </xdr:nvCxnSpPr>
      <xdr:spPr>
        <a:xfrm>
          <a:off x="14401800" y="10785616"/>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155716</xdr:rowOff>
    </xdr:from>
    <xdr:to>
      <xdr:col>21</xdr:col>
      <xdr:colOff>0</xdr:colOff>
      <xdr:row>62</xdr:row>
      <xdr:rowOff>159738</xdr:rowOff>
    </xdr:to>
    <xdr:cxnSp macro="">
      <xdr:nvCxnSpPr>
        <xdr:cNvPr id="324" name="直線コネクタ 323"/>
        <xdr:cNvCxnSpPr/>
      </xdr:nvCxnSpPr>
      <xdr:spPr>
        <a:xfrm flipV="1">
          <a:off x="13512800" y="107856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28" name="テキスト ボックス 327"/>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20602</xdr:rowOff>
    </xdr:from>
    <xdr:to>
      <xdr:col>24</xdr:col>
      <xdr:colOff>609600</xdr:colOff>
      <xdr:row>63</xdr:row>
      <xdr:rowOff>122202</xdr:rowOff>
    </xdr:to>
    <xdr:sp macro="" textlink="">
      <xdr:nvSpPr>
        <xdr:cNvPr id="334" name="円/楕円 333"/>
        <xdr:cNvSpPr/>
      </xdr:nvSpPr>
      <xdr:spPr>
        <a:xfrm>
          <a:off x="16967200" y="108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164129</xdr:rowOff>
    </xdr:from>
    <xdr:ext cx="762000" cy="259045"/>
    <xdr:sp macro="" textlink="">
      <xdr:nvSpPr>
        <xdr:cNvPr id="335" name="定員管理の状況該当値テキスト"/>
        <xdr:cNvSpPr txBox="1"/>
      </xdr:nvSpPr>
      <xdr:spPr>
        <a:xfrm>
          <a:off x="17106900" y="107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4515</xdr:rowOff>
    </xdr:from>
    <xdr:to>
      <xdr:col>23</xdr:col>
      <xdr:colOff>457200</xdr:colOff>
      <xdr:row>63</xdr:row>
      <xdr:rowOff>106115</xdr:rowOff>
    </xdr:to>
    <xdr:sp macro="" textlink="">
      <xdr:nvSpPr>
        <xdr:cNvPr id="336" name="円/楕円 335"/>
        <xdr:cNvSpPr/>
      </xdr:nvSpPr>
      <xdr:spPr>
        <a:xfrm>
          <a:off x="16129000" y="108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90892</xdr:rowOff>
    </xdr:from>
    <xdr:ext cx="736600" cy="259045"/>
    <xdr:sp macro="" textlink="">
      <xdr:nvSpPr>
        <xdr:cNvPr id="337" name="テキスト ボックス 336"/>
        <xdr:cNvSpPr txBox="1"/>
      </xdr:nvSpPr>
      <xdr:spPr>
        <a:xfrm>
          <a:off x="15798800" y="1089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142452</xdr:rowOff>
    </xdr:from>
    <xdr:to>
      <xdr:col>22</xdr:col>
      <xdr:colOff>254000</xdr:colOff>
      <xdr:row>63</xdr:row>
      <xdr:rowOff>72602</xdr:rowOff>
    </xdr:to>
    <xdr:sp macro="" textlink="">
      <xdr:nvSpPr>
        <xdr:cNvPr id="338" name="円/楕円 337"/>
        <xdr:cNvSpPr/>
      </xdr:nvSpPr>
      <xdr:spPr>
        <a:xfrm>
          <a:off x="15240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57379</xdr:rowOff>
    </xdr:from>
    <xdr:ext cx="762000" cy="259045"/>
    <xdr:sp macro="" textlink="">
      <xdr:nvSpPr>
        <xdr:cNvPr id="339" name="テキスト ボックス 338"/>
        <xdr:cNvSpPr txBox="1"/>
      </xdr:nvSpPr>
      <xdr:spPr>
        <a:xfrm>
          <a:off x="14909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104916</xdr:rowOff>
    </xdr:from>
    <xdr:to>
      <xdr:col>21</xdr:col>
      <xdr:colOff>50800</xdr:colOff>
      <xdr:row>63</xdr:row>
      <xdr:rowOff>35066</xdr:rowOff>
    </xdr:to>
    <xdr:sp macro="" textlink="">
      <xdr:nvSpPr>
        <xdr:cNvPr id="340" name="円/楕円 339"/>
        <xdr:cNvSpPr/>
      </xdr:nvSpPr>
      <xdr:spPr>
        <a:xfrm>
          <a:off x="14351000" y="107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19843</xdr:rowOff>
    </xdr:from>
    <xdr:ext cx="762000" cy="259045"/>
    <xdr:sp macro="" textlink="">
      <xdr:nvSpPr>
        <xdr:cNvPr id="341" name="テキスト ボックス 340"/>
        <xdr:cNvSpPr txBox="1"/>
      </xdr:nvSpPr>
      <xdr:spPr>
        <a:xfrm>
          <a:off x="14020800" y="1082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108938</xdr:rowOff>
    </xdr:from>
    <xdr:to>
      <xdr:col>19</xdr:col>
      <xdr:colOff>533400</xdr:colOff>
      <xdr:row>63</xdr:row>
      <xdr:rowOff>39088</xdr:rowOff>
    </xdr:to>
    <xdr:sp macro="" textlink="">
      <xdr:nvSpPr>
        <xdr:cNvPr id="342" name="円/楕円 341"/>
        <xdr:cNvSpPr/>
      </xdr:nvSpPr>
      <xdr:spPr>
        <a:xfrm>
          <a:off x="13462000" y="10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23865</xdr:rowOff>
    </xdr:from>
    <xdr:ext cx="762000" cy="259045"/>
    <xdr:sp macro="" textlink="">
      <xdr:nvSpPr>
        <xdr:cNvPr id="343" name="テキスト ボックス 342"/>
        <xdr:cNvSpPr txBox="1"/>
      </xdr:nvSpPr>
      <xdr:spPr>
        <a:xfrm>
          <a:off x="13131800" y="1082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前年度比較で１．２ポイント減少しているが、類似団体平均を比較すると０．９ポイント上回っている。</a:t>
          </a:r>
          <a:endParaRPr kumimoji="1" lang="en-US" altLang="ja-JP" sz="1300">
            <a:latin typeface="ＭＳ Ｐゴシック"/>
          </a:endParaRPr>
        </a:p>
        <a:p>
          <a:r>
            <a:rPr kumimoji="1" lang="ja-JP" altLang="en-US" sz="1300">
              <a:latin typeface="ＭＳ Ｐゴシック"/>
            </a:rPr>
            <a:t>　主な要因は、元利償還金が前年度より減少、公営企業に要する経費の財源とする地方債の償還の財源に充てたと認められる繰入金の減少、公債費に準ずる債務負担行為に要する経費の減少等があげられる。</a:t>
          </a:r>
          <a:endParaRPr kumimoji="1" lang="en-US" altLang="ja-JP" sz="1300">
            <a:latin typeface="ＭＳ Ｐゴシック"/>
          </a:endParaRPr>
        </a:p>
        <a:p>
          <a:r>
            <a:rPr kumimoji="1" lang="ja-JP" altLang="en-US" sz="1300">
              <a:latin typeface="ＭＳ Ｐゴシック"/>
            </a:rPr>
            <a:t>　しかしながら、今後の大規模事業として中学校統合事業が予定されているため、公共事業の実施時期の検討、繰上償還の実施等により、類似団体の水準となるよう努める。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60113</xdr:rowOff>
    </xdr:from>
    <xdr:to>
      <xdr:col>24</xdr:col>
      <xdr:colOff>558800</xdr:colOff>
      <xdr:row>41</xdr:row>
      <xdr:rowOff>156633</xdr:rowOff>
    </xdr:to>
    <xdr:cxnSp macro="">
      <xdr:nvCxnSpPr>
        <xdr:cNvPr id="377" name="直線コネクタ 376"/>
        <xdr:cNvCxnSpPr/>
      </xdr:nvCxnSpPr>
      <xdr:spPr>
        <a:xfrm flipV="1">
          <a:off x="16179800" y="708956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42</xdr:row>
      <xdr:rowOff>73660</xdr:rowOff>
    </xdr:to>
    <xdr:cxnSp macro="">
      <xdr:nvCxnSpPr>
        <xdr:cNvPr id="380" name="直線コネクタ 379"/>
        <xdr:cNvCxnSpPr/>
      </xdr:nvCxnSpPr>
      <xdr:spPr>
        <a:xfrm flipV="1">
          <a:off x="15290800" y="71860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2" name="テキスト ボックス 381"/>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6773</xdr:rowOff>
    </xdr:to>
    <xdr:cxnSp macro="">
      <xdr:nvCxnSpPr>
        <xdr:cNvPr id="383" name="直線コネクタ 382"/>
        <xdr:cNvCxnSpPr/>
      </xdr:nvCxnSpPr>
      <xdr:spPr>
        <a:xfrm flipV="1">
          <a:off x="14401800" y="727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6773</xdr:rowOff>
    </xdr:from>
    <xdr:to>
      <xdr:col>21</xdr:col>
      <xdr:colOff>0</xdr:colOff>
      <xdr:row>43</xdr:row>
      <xdr:rowOff>119380</xdr:rowOff>
    </xdr:to>
    <xdr:cxnSp macro="">
      <xdr:nvCxnSpPr>
        <xdr:cNvPr id="386" name="直線コネクタ 385"/>
        <xdr:cNvCxnSpPr/>
      </xdr:nvCxnSpPr>
      <xdr:spPr>
        <a:xfrm flipV="1">
          <a:off x="13512800" y="73791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96" name="円/楕円 395"/>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152840</xdr:rowOff>
    </xdr:from>
    <xdr:ext cx="762000" cy="259045"/>
    <xdr:sp macro="" textlink="">
      <xdr:nvSpPr>
        <xdr:cNvPr id="397" name="公債費負担の状況該当値テキスト"/>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105833</xdr:rowOff>
    </xdr:from>
    <xdr:to>
      <xdr:col>23</xdr:col>
      <xdr:colOff>457200</xdr:colOff>
      <xdr:row>42</xdr:row>
      <xdr:rowOff>35983</xdr:rowOff>
    </xdr:to>
    <xdr:sp macro="" textlink="">
      <xdr:nvSpPr>
        <xdr:cNvPr id="398" name="円/楕円 397"/>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20760</xdr:rowOff>
    </xdr:from>
    <xdr:ext cx="736600" cy="259045"/>
    <xdr:sp macro="" textlink="">
      <xdr:nvSpPr>
        <xdr:cNvPr id="399" name="テキスト ボックス 398"/>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0" name="円/楕円 399"/>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1" name="テキスト ボックス 400"/>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127423</xdr:rowOff>
    </xdr:from>
    <xdr:to>
      <xdr:col>21</xdr:col>
      <xdr:colOff>50800</xdr:colOff>
      <xdr:row>43</xdr:row>
      <xdr:rowOff>57573</xdr:rowOff>
    </xdr:to>
    <xdr:sp macro="" textlink="">
      <xdr:nvSpPr>
        <xdr:cNvPr id="402" name="円/楕円 401"/>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42350</xdr:rowOff>
    </xdr:from>
    <xdr:ext cx="762000" cy="259045"/>
    <xdr:sp macro="" textlink="">
      <xdr:nvSpPr>
        <xdr:cNvPr id="403" name="テキスト ボックス 402"/>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4" name="円/楕円 403"/>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5" name="テキスト ボックス 404"/>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前年度比較で１０．５ポイント増加しており、類似団体平均と比較しても３４．１ポイント上回っている。</a:t>
          </a:r>
          <a:endParaRPr kumimoji="1" lang="en-US" altLang="ja-JP" sz="1200">
            <a:latin typeface="ＭＳ Ｐゴシック"/>
          </a:endParaRPr>
        </a:p>
        <a:p>
          <a:r>
            <a:rPr kumimoji="1" lang="ja-JP" altLang="en-US" sz="1200">
              <a:latin typeface="ＭＳ Ｐゴシック"/>
            </a:rPr>
            <a:t>　主な要因として挙げられるのが、亀ヶ城公園整備事業、認定こども園整備事業、道の駅整備事業などの大規模事業によるものである。</a:t>
          </a:r>
          <a:endParaRPr kumimoji="1" lang="en-US" altLang="ja-JP" sz="1200">
            <a:latin typeface="ＭＳ Ｐゴシック"/>
          </a:endParaRPr>
        </a:p>
        <a:p>
          <a:r>
            <a:rPr kumimoji="1" lang="ja-JP" altLang="en-US" sz="1200">
              <a:latin typeface="ＭＳ Ｐゴシック"/>
            </a:rPr>
            <a:t>　今後の大規模事業として中学校統廃合事業が予定されているため、依然として厳しい財政運営が想定されるが、今まで同様、地方債発行の抑制や繰上償還等の実施、さらには今後策定される公共施設等総合管理計画に基づいた管理のもと推移を見極めたい。</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56820</xdr:rowOff>
    </xdr:from>
    <xdr:to>
      <xdr:col>24</xdr:col>
      <xdr:colOff>558800</xdr:colOff>
      <xdr:row>16</xdr:row>
      <xdr:rowOff>107493</xdr:rowOff>
    </xdr:to>
    <xdr:cxnSp macro="">
      <xdr:nvCxnSpPr>
        <xdr:cNvPr id="437" name="直線コネクタ 436"/>
        <xdr:cNvCxnSpPr/>
      </xdr:nvCxnSpPr>
      <xdr:spPr>
        <a:xfrm>
          <a:off x="16179800" y="2800020"/>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56820</xdr:rowOff>
    </xdr:from>
    <xdr:to>
      <xdr:col>23</xdr:col>
      <xdr:colOff>406400</xdr:colOff>
      <xdr:row>16</xdr:row>
      <xdr:rowOff>65989</xdr:rowOff>
    </xdr:to>
    <xdr:cxnSp macro="">
      <xdr:nvCxnSpPr>
        <xdr:cNvPr id="440" name="直線コネクタ 439"/>
        <xdr:cNvCxnSpPr/>
      </xdr:nvCxnSpPr>
      <xdr:spPr>
        <a:xfrm flipV="1">
          <a:off x="15290800" y="2800020"/>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65989</xdr:rowOff>
    </xdr:from>
    <xdr:to>
      <xdr:col>22</xdr:col>
      <xdr:colOff>203200</xdr:colOff>
      <xdr:row>16</xdr:row>
      <xdr:rowOff>162509</xdr:rowOff>
    </xdr:to>
    <xdr:cxnSp macro="">
      <xdr:nvCxnSpPr>
        <xdr:cNvPr id="443" name="直線コネクタ 442"/>
        <xdr:cNvCxnSpPr/>
      </xdr:nvCxnSpPr>
      <xdr:spPr>
        <a:xfrm flipV="1">
          <a:off x="14401800" y="280918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162509</xdr:rowOff>
    </xdr:from>
    <xdr:to>
      <xdr:col>21</xdr:col>
      <xdr:colOff>0</xdr:colOff>
      <xdr:row>17</xdr:row>
      <xdr:rowOff>98196</xdr:rowOff>
    </xdr:to>
    <xdr:cxnSp macro="">
      <xdr:nvCxnSpPr>
        <xdr:cNvPr id="446" name="直線コネクタ 445"/>
        <xdr:cNvCxnSpPr/>
      </xdr:nvCxnSpPr>
      <xdr:spPr>
        <a:xfrm flipV="1">
          <a:off x="13512800" y="2905709"/>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50" name="テキスト ボックス 449"/>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56693</xdr:rowOff>
    </xdr:from>
    <xdr:to>
      <xdr:col>24</xdr:col>
      <xdr:colOff>609600</xdr:colOff>
      <xdr:row>16</xdr:row>
      <xdr:rowOff>158293</xdr:rowOff>
    </xdr:to>
    <xdr:sp macro="" textlink="">
      <xdr:nvSpPr>
        <xdr:cNvPr id="456" name="円/楕円 455"/>
        <xdr:cNvSpPr/>
      </xdr:nvSpPr>
      <xdr:spPr>
        <a:xfrm>
          <a:off x="16967200" y="27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28770</xdr:rowOff>
    </xdr:from>
    <xdr:ext cx="762000" cy="259045"/>
    <xdr:sp macro="" textlink="">
      <xdr:nvSpPr>
        <xdr:cNvPr id="457" name="将来負担の状況該当値テキスト"/>
        <xdr:cNvSpPr txBox="1"/>
      </xdr:nvSpPr>
      <xdr:spPr>
        <a:xfrm>
          <a:off x="17106900" y="277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6020</xdr:rowOff>
    </xdr:from>
    <xdr:to>
      <xdr:col>23</xdr:col>
      <xdr:colOff>457200</xdr:colOff>
      <xdr:row>16</xdr:row>
      <xdr:rowOff>107620</xdr:rowOff>
    </xdr:to>
    <xdr:sp macro="" textlink="">
      <xdr:nvSpPr>
        <xdr:cNvPr id="458" name="円/楕円 457"/>
        <xdr:cNvSpPr/>
      </xdr:nvSpPr>
      <xdr:spPr>
        <a:xfrm>
          <a:off x="16129000" y="27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92397</xdr:rowOff>
    </xdr:from>
    <xdr:ext cx="736600" cy="259045"/>
    <xdr:sp macro="" textlink="">
      <xdr:nvSpPr>
        <xdr:cNvPr id="459" name="テキスト ボックス 458"/>
        <xdr:cNvSpPr txBox="1"/>
      </xdr:nvSpPr>
      <xdr:spPr>
        <a:xfrm>
          <a:off x="15798800" y="283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15189</xdr:rowOff>
    </xdr:from>
    <xdr:to>
      <xdr:col>22</xdr:col>
      <xdr:colOff>254000</xdr:colOff>
      <xdr:row>16</xdr:row>
      <xdr:rowOff>116789</xdr:rowOff>
    </xdr:to>
    <xdr:sp macro="" textlink="">
      <xdr:nvSpPr>
        <xdr:cNvPr id="460" name="円/楕円 459"/>
        <xdr:cNvSpPr/>
      </xdr:nvSpPr>
      <xdr:spPr>
        <a:xfrm>
          <a:off x="15240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101566</xdr:rowOff>
    </xdr:from>
    <xdr:ext cx="762000" cy="259045"/>
    <xdr:sp macro="" textlink="">
      <xdr:nvSpPr>
        <xdr:cNvPr id="461" name="テキスト ボックス 460"/>
        <xdr:cNvSpPr txBox="1"/>
      </xdr:nvSpPr>
      <xdr:spPr>
        <a:xfrm>
          <a:off x="14909800" y="284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111709</xdr:rowOff>
    </xdr:from>
    <xdr:to>
      <xdr:col>21</xdr:col>
      <xdr:colOff>50800</xdr:colOff>
      <xdr:row>17</xdr:row>
      <xdr:rowOff>41859</xdr:rowOff>
    </xdr:to>
    <xdr:sp macro="" textlink="">
      <xdr:nvSpPr>
        <xdr:cNvPr id="462" name="円/楕円 461"/>
        <xdr:cNvSpPr/>
      </xdr:nvSpPr>
      <xdr:spPr>
        <a:xfrm>
          <a:off x="14351000" y="28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26636</xdr:rowOff>
    </xdr:from>
    <xdr:ext cx="762000" cy="259045"/>
    <xdr:sp macro="" textlink="">
      <xdr:nvSpPr>
        <xdr:cNvPr id="463" name="テキスト ボックス 462"/>
        <xdr:cNvSpPr txBox="1"/>
      </xdr:nvSpPr>
      <xdr:spPr>
        <a:xfrm>
          <a:off x="14020800" y="294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47396</xdr:rowOff>
    </xdr:from>
    <xdr:to>
      <xdr:col>19</xdr:col>
      <xdr:colOff>533400</xdr:colOff>
      <xdr:row>17</xdr:row>
      <xdr:rowOff>148996</xdr:rowOff>
    </xdr:to>
    <xdr:sp macro="" textlink="">
      <xdr:nvSpPr>
        <xdr:cNvPr id="464" name="円/楕円 463"/>
        <xdr:cNvSpPr/>
      </xdr:nvSpPr>
      <xdr:spPr>
        <a:xfrm>
          <a:off x="13462000" y="29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133773</xdr:rowOff>
    </xdr:from>
    <xdr:ext cx="762000" cy="259045"/>
    <xdr:sp macro="" textlink="">
      <xdr:nvSpPr>
        <xdr:cNvPr id="465" name="テキスト ボックス 464"/>
        <xdr:cNvSpPr txBox="1"/>
      </xdr:nvSpPr>
      <xdr:spPr>
        <a:xfrm>
          <a:off x="13131800" y="304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15,451
15,395
394.94
9,429,467
8,588,562
274,430
5,121,564
8,473,351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前年度比較で０．７ポイント、類似団体平均で２．１ポイント上回っている。定員適正化計画に基づき退職者と新採用者のバランスを適正に保持しながら人員管理する。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78994</xdr:rowOff>
    </xdr:from>
    <xdr:to>
      <xdr:col>7</xdr:col>
      <xdr:colOff>15875</xdr:colOff>
      <xdr:row>37</xdr:row>
      <xdr:rowOff>110998</xdr:rowOff>
    </xdr:to>
    <xdr:cxnSp macro="">
      <xdr:nvCxnSpPr>
        <xdr:cNvPr id="62" name="直線コネクタ 61"/>
        <xdr:cNvCxnSpPr/>
      </xdr:nvCxnSpPr>
      <xdr:spPr>
        <a:xfrm>
          <a:off x="3987800" y="64226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78994</xdr:rowOff>
    </xdr:from>
    <xdr:to>
      <xdr:col>5</xdr:col>
      <xdr:colOff>549275</xdr:colOff>
      <xdr:row>37</xdr:row>
      <xdr:rowOff>78994</xdr:rowOff>
    </xdr:to>
    <xdr:cxnSp macro="">
      <xdr:nvCxnSpPr>
        <xdr:cNvPr id="65" name="直線コネクタ 64"/>
        <xdr:cNvCxnSpPr/>
      </xdr:nvCxnSpPr>
      <xdr:spPr>
        <a:xfrm>
          <a:off x="3098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78994</xdr:rowOff>
    </xdr:to>
    <xdr:cxnSp macro="">
      <xdr:nvCxnSpPr>
        <xdr:cNvPr id="68" name="直線コネクタ 67"/>
        <xdr:cNvCxnSpPr/>
      </xdr:nvCxnSpPr>
      <xdr:spPr>
        <a:xfrm>
          <a:off x="2209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69850</xdr:rowOff>
    </xdr:to>
    <xdr:cxnSp macro="">
      <xdr:nvCxnSpPr>
        <xdr:cNvPr id="71" name="直線コネクタ 70"/>
        <xdr:cNvCxnSpPr/>
      </xdr:nvCxnSpPr>
      <xdr:spPr>
        <a:xfrm>
          <a:off x="1320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1" name="円/楕円 80"/>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2"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3" name="円/楕円 82"/>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4" name="テキスト ボックス 83"/>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28194</xdr:rowOff>
    </xdr:from>
    <xdr:to>
      <xdr:col>4</xdr:col>
      <xdr:colOff>396875</xdr:colOff>
      <xdr:row>37</xdr:row>
      <xdr:rowOff>129794</xdr:rowOff>
    </xdr:to>
    <xdr:sp macro="" textlink="">
      <xdr:nvSpPr>
        <xdr:cNvPr id="85" name="円/楕円 84"/>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114571</xdr:rowOff>
    </xdr:from>
    <xdr:ext cx="762000" cy="259045"/>
    <xdr:sp macro="" textlink="">
      <xdr:nvSpPr>
        <xdr:cNvPr id="86" name="テキスト ボックス 85"/>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7" name="円/楕円 86"/>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88" name="テキスト ボックス 87"/>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89" name="円/楕円 88"/>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0" name="テキスト ボックス 89"/>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前年度比較で０．３ポイント、類似団体平均では１．１ポイント上回っている。</a:t>
          </a:r>
          <a:endParaRPr kumimoji="1" lang="en-US" altLang="ja-JP" sz="1300">
            <a:latin typeface="ＭＳ Ｐゴシック"/>
          </a:endParaRPr>
        </a:p>
        <a:p>
          <a:r>
            <a:rPr kumimoji="1" lang="ja-JP" altLang="en-US" sz="1300">
              <a:latin typeface="ＭＳ Ｐゴシック"/>
            </a:rPr>
            <a:t>　物価の高騰に伴い年々増加傾向にあるものの、事務事業の精査等を行い、緊急性の高いものから順位付けをした上で執行するなどの抑制に努めたい。</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64951</xdr:rowOff>
    </xdr:to>
    <xdr:cxnSp macro="">
      <xdr:nvCxnSpPr>
        <xdr:cNvPr id="125" name="直線コネクタ 124"/>
        <xdr:cNvCxnSpPr/>
      </xdr:nvCxnSpPr>
      <xdr:spPr>
        <a:xfrm>
          <a:off x="15671800" y="27885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171087</xdr:rowOff>
    </xdr:from>
    <xdr:to>
      <xdr:col>22</xdr:col>
      <xdr:colOff>565150</xdr:colOff>
      <xdr:row>16</xdr:row>
      <xdr:rowOff>45357</xdr:rowOff>
    </xdr:to>
    <xdr:cxnSp macro="">
      <xdr:nvCxnSpPr>
        <xdr:cNvPr id="128" name="直線コネクタ 127"/>
        <xdr:cNvCxnSpPr/>
      </xdr:nvCxnSpPr>
      <xdr:spPr>
        <a:xfrm>
          <a:off x="14782800" y="27428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171087</xdr:rowOff>
    </xdr:to>
    <xdr:cxnSp macro="">
      <xdr:nvCxnSpPr>
        <xdr:cNvPr id="131" name="直線コネクタ 130"/>
        <xdr:cNvCxnSpPr/>
      </xdr:nvCxnSpPr>
      <xdr:spPr>
        <a:xfrm>
          <a:off x="13893800" y="26644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92710</xdr:rowOff>
    </xdr:to>
    <xdr:cxnSp macro="">
      <xdr:nvCxnSpPr>
        <xdr:cNvPr id="134" name="直線コネクタ 133"/>
        <xdr:cNvCxnSpPr/>
      </xdr:nvCxnSpPr>
      <xdr:spPr>
        <a:xfrm>
          <a:off x="13004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14151</xdr:rowOff>
    </xdr:from>
    <xdr:to>
      <xdr:col>24</xdr:col>
      <xdr:colOff>82550</xdr:colOff>
      <xdr:row>16</xdr:row>
      <xdr:rowOff>115751</xdr:rowOff>
    </xdr:to>
    <xdr:sp macro="" textlink="">
      <xdr:nvSpPr>
        <xdr:cNvPr id="144" name="円/楕円 143"/>
        <xdr:cNvSpPr/>
      </xdr:nvSpPr>
      <xdr:spPr>
        <a:xfrm>
          <a:off x="164592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157678</xdr:rowOff>
    </xdr:from>
    <xdr:ext cx="762000" cy="259045"/>
    <xdr:sp macro="" textlink="">
      <xdr:nvSpPr>
        <xdr:cNvPr id="145" name="物件費該当値テキスト"/>
        <xdr:cNvSpPr txBox="1"/>
      </xdr:nvSpPr>
      <xdr:spPr>
        <a:xfrm>
          <a:off x="16598900" y="272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46" name="円/楕円 145"/>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47" name="テキスト ボックス 146"/>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120287</xdr:rowOff>
    </xdr:from>
    <xdr:to>
      <xdr:col>21</xdr:col>
      <xdr:colOff>412750</xdr:colOff>
      <xdr:row>16</xdr:row>
      <xdr:rowOff>50437</xdr:rowOff>
    </xdr:to>
    <xdr:sp macro="" textlink="">
      <xdr:nvSpPr>
        <xdr:cNvPr id="148" name="円/楕円 147"/>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35214</xdr:rowOff>
    </xdr:from>
    <xdr:ext cx="762000" cy="259045"/>
    <xdr:sp macro="" textlink="">
      <xdr:nvSpPr>
        <xdr:cNvPr id="149" name="テキスト ボックス 148"/>
        <xdr:cNvSpPr txBox="1"/>
      </xdr:nvSpPr>
      <xdr:spPr>
        <a:xfrm>
          <a:off x="14401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0" name="円/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128287</xdr:rowOff>
    </xdr:from>
    <xdr:ext cx="762000" cy="259045"/>
    <xdr:sp macro="" textlink="">
      <xdr:nvSpPr>
        <xdr:cNvPr id="151" name="テキスト ボックス 150"/>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2" name="円/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53" name="テキスト ボックス 152"/>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２．５ポイントから３．０ポイントの間で推移しており、類似団体平均を比較しても大幅に下回っている。</a:t>
          </a:r>
          <a:endParaRPr kumimoji="1" lang="en-US" altLang="ja-JP" sz="1300">
            <a:latin typeface="ＭＳ Ｐゴシック"/>
          </a:endParaRPr>
        </a:p>
        <a:p>
          <a:r>
            <a:rPr kumimoji="1" lang="ja-JP" altLang="en-US" sz="1300">
              <a:latin typeface="ＭＳ Ｐゴシック"/>
            </a:rPr>
            <a:t>　老齢人口の増加に伴い年々増加傾向にあり、歳出の抑制は困難な面もあるが、歳出の適正化により上昇抑制に努める。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4535</xdr:rowOff>
    </xdr:from>
    <xdr:to>
      <xdr:col>7</xdr:col>
      <xdr:colOff>15875</xdr:colOff>
      <xdr:row>53</xdr:row>
      <xdr:rowOff>86178</xdr:rowOff>
    </xdr:to>
    <xdr:cxnSp macro="">
      <xdr:nvCxnSpPr>
        <xdr:cNvPr id="188" name="直線コネクタ 187"/>
        <xdr:cNvCxnSpPr/>
      </xdr:nvCxnSpPr>
      <xdr:spPr>
        <a:xfrm>
          <a:off x="3987800" y="90913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4535</xdr:rowOff>
    </xdr:from>
    <xdr:to>
      <xdr:col>5</xdr:col>
      <xdr:colOff>549275</xdr:colOff>
      <xdr:row>53</xdr:row>
      <xdr:rowOff>86178</xdr:rowOff>
    </xdr:to>
    <xdr:cxnSp macro="">
      <xdr:nvCxnSpPr>
        <xdr:cNvPr id="191" name="直線コネクタ 190"/>
        <xdr:cNvCxnSpPr/>
      </xdr:nvCxnSpPr>
      <xdr:spPr>
        <a:xfrm flipV="1">
          <a:off x="3098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86178</xdr:rowOff>
    </xdr:to>
    <xdr:cxnSp macro="">
      <xdr:nvCxnSpPr>
        <xdr:cNvPr id="194" name="直線コネクタ 193"/>
        <xdr:cNvCxnSpPr/>
      </xdr:nvCxnSpPr>
      <xdr:spPr>
        <a:xfrm>
          <a:off x="2209800" y="9107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53522</xdr:rowOff>
    </xdr:to>
    <xdr:cxnSp macro="">
      <xdr:nvCxnSpPr>
        <xdr:cNvPr id="197" name="直線コネクタ 196"/>
        <xdr:cNvCxnSpPr/>
      </xdr:nvCxnSpPr>
      <xdr:spPr>
        <a:xfrm flipV="1">
          <a:off x="1320800" y="9107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35378</xdr:rowOff>
    </xdr:from>
    <xdr:to>
      <xdr:col>7</xdr:col>
      <xdr:colOff>66675</xdr:colOff>
      <xdr:row>53</xdr:row>
      <xdr:rowOff>136978</xdr:rowOff>
    </xdr:to>
    <xdr:sp macro="" textlink="">
      <xdr:nvSpPr>
        <xdr:cNvPr id="207" name="円/楕円 206"/>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115405</xdr:rowOff>
    </xdr:from>
    <xdr:ext cx="762000" cy="259045"/>
    <xdr:sp macro="" textlink="">
      <xdr:nvSpPr>
        <xdr:cNvPr id="208" name="扶助費該当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125185</xdr:rowOff>
    </xdr:from>
    <xdr:to>
      <xdr:col>5</xdr:col>
      <xdr:colOff>600075</xdr:colOff>
      <xdr:row>53</xdr:row>
      <xdr:rowOff>55335</xdr:rowOff>
    </xdr:to>
    <xdr:sp macro="" textlink="">
      <xdr:nvSpPr>
        <xdr:cNvPr id="209" name="円/楕円 208"/>
        <xdr:cNvSpPr/>
      </xdr:nvSpPr>
      <xdr:spPr>
        <a:xfrm>
          <a:off x="3937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65512</xdr:rowOff>
    </xdr:from>
    <xdr:ext cx="736600" cy="259045"/>
    <xdr:sp macro="" textlink="">
      <xdr:nvSpPr>
        <xdr:cNvPr id="210" name="テキスト ボックス 209"/>
        <xdr:cNvSpPr txBox="1"/>
      </xdr:nvSpPr>
      <xdr:spPr>
        <a:xfrm>
          <a:off x="3606800" y="880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11" name="円/楕円 210"/>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147155</xdr:rowOff>
    </xdr:from>
    <xdr:ext cx="762000" cy="259045"/>
    <xdr:sp macro="" textlink="">
      <xdr:nvSpPr>
        <xdr:cNvPr id="212" name="テキスト ボックス 211"/>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141515</xdr:rowOff>
    </xdr:from>
    <xdr:to>
      <xdr:col>3</xdr:col>
      <xdr:colOff>193675</xdr:colOff>
      <xdr:row>53</xdr:row>
      <xdr:rowOff>71665</xdr:rowOff>
    </xdr:to>
    <xdr:sp macro="" textlink="">
      <xdr:nvSpPr>
        <xdr:cNvPr id="213" name="円/楕円 212"/>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81842</xdr:rowOff>
    </xdr:from>
    <xdr:ext cx="762000" cy="259045"/>
    <xdr:sp macro="" textlink="">
      <xdr:nvSpPr>
        <xdr:cNvPr id="214" name="テキスト ボックス 213"/>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5" name="円/楕円 214"/>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16" name="テキスト ボックス 215"/>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主に繰出金が挙げられるが、特に下水道事業に係る負担が大きい。これは、整備に伴い借り入れた町債の償還に対する繰出金が大きく占めている。</a:t>
          </a:r>
          <a:endParaRPr lang="ja-JP" altLang="ja-JP" sz="1300">
            <a:effectLst/>
          </a:endParaRPr>
        </a:p>
        <a:p>
          <a:r>
            <a:rPr kumimoji="1" lang="ja-JP" altLang="ja-JP" sz="1300">
              <a:solidFill>
                <a:schemeClr val="dk1"/>
              </a:solidFill>
              <a:effectLst/>
              <a:latin typeface="+mn-lt"/>
              <a:ea typeface="+mn-ea"/>
              <a:cs typeface="+mn-cs"/>
            </a:rPr>
            <a:t>　また、</a:t>
          </a:r>
          <a:r>
            <a:rPr kumimoji="1" lang="ja-JP" altLang="en-US" sz="1300">
              <a:solidFill>
                <a:schemeClr val="dk1"/>
              </a:solidFill>
              <a:effectLst/>
              <a:latin typeface="+mn-lt"/>
              <a:ea typeface="+mn-ea"/>
              <a:cs typeface="+mn-cs"/>
            </a:rPr>
            <a:t>老齢人口の増加</a:t>
          </a:r>
          <a:r>
            <a:rPr kumimoji="1" lang="ja-JP" altLang="ja-JP" sz="1300">
              <a:solidFill>
                <a:schemeClr val="dk1"/>
              </a:solidFill>
              <a:effectLst/>
              <a:latin typeface="+mn-lt"/>
              <a:ea typeface="+mn-ea"/>
              <a:cs typeface="+mn-cs"/>
            </a:rPr>
            <a:t>に伴い介護保険事業への繰出金が年々増加しており、今後も増加が見込まれる。</a:t>
          </a:r>
          <a:endParaRPr lang="ja-JP" altLang="ja-JP" sz="1300">
            <a:effectLst/>
          </a:endParaRPr>
        </a:p>
        <a:p>
          <a:r>
            <a:rPr kumimoji="1" lang="ja-JP" altLang="ja-JP" sz="1300">
              <a:solidFill>
                <a:schemeClr val="dk1"/>
              </a:solidFill>
              <a:effectLst/>
              <a:latin typeface="+mn-lt"/>
              <a:ea typeface="+mn-ea"/>
              <a:cs typeface="+mn-cs"/>
            </a:rPr>
            <a:t>　繰出金の増加は財政状況悪化をもたらす大きな要因となるため、ずべての特別会計において経費節減をするとともに、受益者負担の適正化を図り、繰出金の抑制に努める。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57</xdr:row>
      <xdr:rowOff>10414</xdr:rowOff>
    </xdr:to>
    <xdr:cxnSp macro="">
      <xdr:nvCxnSpPr>
        <xdr:cNvPr id="246" name="直線コネクタ 245"/>
        <xdr:cNvCxnSpPr/>
      </xdr:nvCxnSpPr>
      <xdr:spPr>
        <a:xfrm flipV="1">
          <a:off x="15671800" y="9737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10414</xdr:rowOff>
    </xdr:from>
    <xdr:to>
      <xdr:col>22</xdr:col>
      <xdr:colOff>565150</xdr:colOff>
      <xdr:row>57</xdr:row>
      <xdr:rowOff>24130</xdr:rowOff>
    </xdr:to>
    <xdr:cxnSp macro="">
      <xdr:nvCxnSpPr>
        <xdr:cNvPr id="249" name="直線コネクタ 248"/>
        <xdr:cNvCxnSpPr/>
      </xdr:nvCxnSpPr>
      <xdr:spPr>
        <a:xfrm flipV="1">
          <a:off x="14782800" y="9783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19558</xdr:rowOff>
    </xdr:from>
    <xdr:to>
      <xdr:col>21</xdr:col>
      <xdr:colOff>361950</xdr:colOff>
      <xdr:row>57</xdr:row>
      <xdr:rowOff>24130</xdr:rowOff>
    </xdr:to>
    <xdr:cxnSp macro="">
      <xdr:nvCxnSpPr>
        <xdr:cNvPr id="252" name="直線コネクタ 251"/>
        <xdr:cNvCxnSpPr/>
      </xdr:nvCxnSpPr>
      <xdr:spPr>
        <a:xfrm>
          <a:off x="13893800" y="9792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5842</xdr:rowOff>
    </xdr:from>
    <xdr:to>
      <xdr:col>20</xdr:col>
      <xdr:colOff>158750</xdr:colOff>
      <xdr:row>57</xdr:row>
      <xdr:rowOff>19558</xdr:rowOff>
    </xdr:to>
    <xdr:cxnSp macro="">
      <xdr:nvCxnSpPr>
        <xdr:cNvPr id="255" name="直線コネクタ 254"/>
        <xdr:cNvCxnSpPr/>
      </xdr:nvCxnSpPr>
      <xdr:spPr>
        <a:xfrm>
          <a:off x="13004800" y="9778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65" name="円/楕円 264"/>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101871</xdr:rowOff>
    </xdr:from>
    <xdr:ext cx="762000" cy="259045"/>
    <xdr:sp macro="" textlink="">
      <xdr:nvSpPr>
        <xdr:cNvPr id="266"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131064</xdr:rowOff>
    </xdr:from>
    <xdr:to>
      <xdr:col>22</xdr:col>
      <xdr:colOff>615950</xdr:colOff>
      <xdr:row>57</xdr:row>
      <xdr:rowOff>61214</xdr:rowOff>
    </xdr:to>
    <xdr:sp macro="" textlink="">
      <xdr:nvSpPr>
        <xdr:cNvPr id="267" name="円/楕円 266"/>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71391</xdr:rowOff>
    </xdr:from>
    <xdr:ext cx="736600" cy="259045"/>
    <xdr:sp macro="" textlink="">
      <xdr:nvSpPr>
        <xdr:cNvPr id="268" name="テキスト ボックス 267"/>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9" name="円/楕円 268"/>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70" name="テキスト ボックス 269"/>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140208</xdr:rowOff>
    </xdr:from>
    <xdr:to>
      <xdr:col>20</xdr:col>
      <xdr:colOff>209550</xdr:colOff>
      <xdr:row>57</xdr:row>
      <xdr:rowOff>70358</xdr:rowOff>
    </xdr:to>
    <xdr:sp macro="" textlink="">
      <xdr:nvSpPr>
        <xdr:cNvPr id="271" name="円/楕円 270"/>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80535</xdr:rowOff>
    </xdr:from>
    <xdr:ext cx="762000" cy="259045"/>
    <xdr:sp macro="" textlink="">
      <xdr:nvSpPr>
        <xdr:cNvPr id="272" name="テキスト ボックス 271"/>
        <xdr:cNvSpPr txBox="1"/>
      </xdr:nvSpPr>
      <xdr:spPr>
        <a:xfrm>
          <a:off x="13512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73" name="円/楕円 272"/>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74" name="テキスト ボックス 273"/>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前年度比較で０．３ポイント、類似団体平均では２．０ポイント上回っている。</a:t>
          </a:r>
          <a:endParaRPr kumimoji="1" lang="en-US" altLang="ja-JP" sz="1300">
            <a:latin typeface="ＭＳ Ｐゴシック"/>
          </a:endParaRPr>
        </a:p>
        <a:p>
          <a:r>
            <a:rPr kumimoji="1" lang="ja-JP" altLang="en-US" sz="1300">
              <a:latin typeface="ＭＳ Ｐゴシック"/>
            </a:rPr>
            <a:t>　主な要因として挙げられるのが、一部事務組合や企業会計への負担金に支出と考えられる。</a:t>
          </a:r>
          <a:endParaRPr kumimoji="1" lang="en-US" altLang="ja-JP" sz="1300">
            <a:latin typeface="ＭＳ Ｐゴシック"/>
          </a:endParaRPr>
        </a:p>
        <a:p>
          <a:r>
            <a:rPr kumimoji="1" lang="ja-JP" altLang="en-US" sz="1300">
              <a:latin typeface="ＭＳ Ｐゴシック"/>
            </a:rPr>
            <a:t>　補助金交付に関しては、猪苗代町補助金適正化委員会で内容を審査し、必要性やその効果について十分精査するなどして適正化を図る。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83566</xdr:rowOff>
    </xdr:to>
    <xdr:cxnSp macro="">
      <xdr:nvCxnSpPr>
        <xdr:cNvPr id="304" name="直線コネクタ 303"/>
        <xdr:cNvCxnSpPr/>
      </xdr:nvCxnSpPr>
      <xdr:spPr>
        <a:xfrm>
          <a:off x="15671800" y="64135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69850</xdr:rowOff>
    </xdr:to>
    <xdr:cxnSp macro="">
      <xdr:nvCxnSpPr>
        <xdr:cNvPr id="307" name="直線コネクタ 306"/>
        <xdr:cNvCxnSpPr/>
      </xdr:nvCxnSpPr>
      <xdr:spPr>
        <a:xfrm>
          <a:off x="14782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51562</xdr:rowOff>
    </xdr:to>
    <xdr:cxnSp macro="">
      <xdr:nvCxnSpPr>
        <xdr:cNvPr id="310" name="直線コネクタ 309"/>
        <xdr:cNvCxnSpPr/>
      </xdr:nvCxnSpPr>
      <xdr:spPr>
        <a:xfrm>
          <a:off x="13893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42418</xdr:rowOff>
    </xdr:to>
    <xdr:cxnSp macro="">
      <xdr:nvCxnSpPr>
        <xdr:cNvPr id="313" name="直線コネクタ 312"/>
        <xdr:cNvCxnSpPr/>
      </xdr:nvCxnSpPr>
      <xdr:spPr>
        <a:xfrm>
          <a:off x="13004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23" name="円/楕円 322"/>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24"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5" name="円/楕円 32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6" name="テキスト ボックス 325"/>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7" name="円/楕円 326"/>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28" name="テキスト ボックス 327"/>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29" name="円/楕円 328"/>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30" name="テキスト ボックス 32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1" name="円/楕円 330"/>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2" name="テキスト ボックス 33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比較し、０．６ポイント下回っているものの、大規模事業の実施によりやむなく、当初予算額の１０％を超えた起債をせざるを得ない状態になっている。このような状況が常態化することがないよう、財政健全化に係る指標の推移を見極めながら適正運用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77</xdr:row>
      <xdr:rowOff>161289</xdr:rowOff>
    </xdr:to>
    <xdr:cxnSp macro="">
      <xdr:nvCxnSpPr>
        <xdr:cNvPr id="362" name="直線コネクタ 361"/>
        <xdr:cNvCxnSpPr/>
      </xdr:nvCxnSpPr>
      <xdr:spPr>
        <a:xfrm flipV="1">
          <a:off x="3987800" y="133492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8128</xdr:rowOff>
    </xdr:to>
    <xdr:cxnSp macro="">
      <xdr:nvCxnSpPr>
        <xdr:cNvPr id="365" name="直線コネクタ 364"/>
        <xdr:cNvCxnSpPr/>
      </xdr:nvCxnSpPr>
      <xdr:spPr>
        <a:xfrm flipV="1">
          <a:off x="3098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26415</xdr:rowOff>
    </xdr:to>
    <xdr:cxnSp macro="">
      <xdr:nvCxnSpPr>
        <xdr:cNvPr id="368" name="直線コネクタ 367"/>
        <xdr:cNvCxnSpPr/>
      </xdr:nvCxnSpPr>
      <xdr:spPr>
        <a:xfrm flipV="1">
          <a:off x="2209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81280</xdr:rowOff>
    </xdr:to>
    <xdr:cxnSp macro="">
      <xdr:nvCxnSpPr>
        <xdr:cNvPr id="371" name="直線コネクタ 370"/>
        <xdr:cNvCxnSpPr/>
      </xdr:nvCxnSpPr>
      <xdr:spPr>
        <a:xfrm flipV="1">
          <a:off x="1320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5" name="テキスト ボックス 37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81" name="円/楕円 380"/>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113301</xdr:rowOff>
    </xdr:from>
    <xdr:ext cx="762000" cy="259045"/>
    <xdr:sp macro="" textlink="">
      <xdr:nvSpPr>
        <xdr:cNvPr id="382" name="公債費該当値テキスト"/>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3" name="円/楕円 382"/>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84" name="テキスト ボックス 383"/>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5" name="円/楕円 384"/>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69105</xdr:rowOff>
    </xdr:from>
    <xdr:ext cx="762000" cy="259045"/>
    <xdr:sp macro="" textlink="">
      <xdr:nvSpPr>
        <xdr:cNvPr id="386" name="テキスト ボックス 385"/>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7" name="円/楕円 386"/>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8" name="テキスト ボックス 38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9" name="円/楕円 388"/>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0" name="テキスト ボックス 389"/>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公債費以外の経常収支比率では、人件費が占める割合が最も高く２５．９％、次いで補助費で１５．３％を占めており、類似団体平均を上回っている。それ以外についても類似団体平均を上回っているものについては、類似団体平均の水準に抑制するとともに、</a:t>
          </a:r>
          <a:r>
            <a:rPr kumimoji="1" lang="ja-JP" altLang="ja-JP" sz="1300">
              <a:solidFill>
                <a:schemeClr val="dk1"/>
              </a:solidFill>
              <a:effectLst/>
              <a:latin typeface="+mn-lt"/>
              <a:ea typeface="+mn-ea"/>
              <a:cs typeface="+mn-cs"/>
            </a:rPr>
            <a:t>よりいっそうの経常経費の削減に努め、比率の改善に努める。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130811</xdr:rowOff>
    </xdr:to>
    <xdr:cxnSp macro="">
      <xdr:nvCxnSpPr>
        <xdr:cNvPr id="423" name="直線コネクタ 422"/>
        <xdr:cNvCxnSpPr/>
      </xdr:nvCxnSpPr>
      <xdr:spPr>
        <a:xfrm>
          <a:off x="15671800" y="133019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88900</xdr:rowOff>
    </xdr:from>
    <xdr:to>
      <xdr:col>22</xdr:col>
      <xdr:colOff>565150</xdr:colOff>
      <xdr:row>77</xdr:row>
      <xdr:rowOff>100330</xdr:rowOff>
    </xdr:to>
    <xdr:cxnSp macro="">
      <xdr:nvCxnSpPr>
        <xdr:cNvPr id="426" name="直線コネクタ 425"/>
        <xdr:cNvCxnSpPr/>
      </xdr:nvCxnSpPr>
      <xdr:spPr>
        <a:xfrm>
          <a:off x="14782800" y="13290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88900</xdr:rowOff>
    </xdr:to>
    <xdr:cxnSp macro="">
      <xdr:nvCxnSpPr>
        <xdr:cNvPr id="429" name="直線コネクタ 428"/>
        <xdr:cNvCxnSpPr/>
      </xdr:nvCxnSpPr>
      <xdr:spPr>
        <a:xfrm>
          <a:off x="13893800" y="132105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77</xdr:row>
      <xdr:rowOff>8889</xdr:rowOff>
    </xdr:to>
    <xdr:cxnSp macro="">
      <xdr:nvCxnSpPr>
        <xdr:cNvPr id="432" name="直線コネクタ 431"/>
        <xdr:cNvCxnSpPr/>
      </xdr:nvCxnSpPr>
      <xdr:spPr>
        <a:xfrm>
          <a:off x="13004800" y="131305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36" name="テキスト ボックス 435"/>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2" name="円/楕円 441"/>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52088</xdr:rowOff>
    </xdr:from>
    <xdr:ext cx="762000" cy="259045"/>
    <xdr:sp macro="" textlink="">
      <xdr:nvSpPr>
        <xdr:cNvPr id="443"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44" name="円/楕円 443"/>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135907</xdr:rowOff>
    </xdr:from>
    <xdr:ext cx="736600" cy="259045"/>
    <xdr:sp macro="" textlink="">
      <xdr:nvSpPr>
        <xdr:cNvPr id="445" name="テキスト ボックス 444"/>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38100</xdr:rowOff>
    </xdr:from>
    <xdr:to>
      <xdr:col>21</xdr:col>
      <xdr:colOff>412750</xdr:colOff>
      <xdr:row>77</xdr:row>
      <xdr:rowOff>139700</xdr:rowOff>
    </xdr:to>
    <xdr:sp macro="" textlink="">
      <xdr:nvSpPr>
        <xdr:cNvPr id="446" name="円/楕円 445"/>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149877</xdr:rowOff>
    </xdr:from>
    <xdr:ext cx="762000" cy="259045"/>
    <xdr:sp macro="" textlink="">
      <xdr:nvSpPr>
        <xdr:cNvPr id="447" name="テキスト ボックス 446"/>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48" name="円/楕円 447"/>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69867</xdr:rowOff>
    </xdr:from>
    <xdr:ext cx="762000" cy="259045"/>
    <xdr:sp macro="" textlink="">
      <xdr:nvSpPr>
        <xdr:cNvPr id="449" name="テキスト ボックス 448"/>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49530</xdr:rowOff>
    </xdr:from>
    <xdr:to>
      <xdr:col>19</xdr:col>
      <xdr:colOff>6350</xdr:colOff>
      <xdr:row>76</xdr:row>
      <xdr:rowOff>151130</xdr:rowOff>
    </xdr:to>
    <xdr:sp macro="" textlink="">
      <xdr:nvSpPr>
        <xdr:cNvPr id="450" name="円/楕円 449"/>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161307</xdr:rowOff>
    </xdr:from>
    <xdr:ext cx="762000" cy="259045"/>
    <xdr:sp macro="" textlink="">
      <xdr:nvSpPr>
        <xdr:cNvPr id="451" name="テキスト ボックス 450"/>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福島県猪苗代町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147028</xdr:rowOff>
    </xdr:from>
    <xdr:to>
      <xdr:col>4</xdr:col>
      <xdr:colOff>1117600</xdr:colOff>
      <xdr:row>16</xdr:row>
      <xdr:rowOff>162941</xdr:rowOff>
    </xdr:to>
    <xdr:cxnSp macro="">
      <xdr:nvCxnSpPr>
        <xdr:cNvPr id="50" name="直線コネクタ 49"/>
        <xdr:cNvCxnSpPr/>
      </xdr:nvCxnSpPr>
      <xdr:spPr bwMode="auto">
        <a:xfrm flipV="1">
          <a:off x="5003800" y="2937853"/>
          <a:ext cx="647700" cy="15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134696</xdr:rowOff>
    </xdr:from>
    <xdr:to>
      <xdr:col>4</xdr:col>
      <xdr:colOff>469900</xdr:colOff>
      <xdr:row>16</xdr:row>
      <xdr:rowOff>162941</xdr:rowOff>
    </xdr:to>
    <xdr:cxnSp macro="">
      <xdr:nvCxnSpPr>
        <xdr:cNvPr id="53" name="直線コネクタ 52"/>
        <xdr:cNvCxnSpPr/>
      </xdr:nvCxnSpPr>
      <xdr:spPr bwMode="auto">
        <a:xfrm>
          <a:off x="4305300" y="2925521"/>
          <a:ext cx="698500" cy="28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134696</xdr:rowOff>
    </xdr:from>
    <xdr:to>
      <xdr:col>3</xdr:col>
      <xdr:colOff>904875</xdr:colOff>
      <xdr:row>16</xdr:row>
      <xdr:rowOff>139154</xdr:rowOff>
    </xdr:to>
    <xdr:cxnSp macro="">
      <xdr:nvCxnSpPr>
        <xdr:cNvPr id="56" name="直線コネクタ 55"/>
        <xdr:cNvCxnSpPr/>
      </xdr:nvCxnSpPr>
      <xdr:spPr bwMode="auto">
        <a:xfrm flipV="1">
          <a:off x="3606800" y="2925521"/>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139154</xdr:rowOff>
    </xdr:from>
    <xdr:to>
      <xdr:col>3</xdr:col>
      <xdr:colOff>206375</xdr:colOff>
      <xdr:row>17</xdr:row>
      <xdr:rowOff>15164</xdr:rowOff>
    </xdr:to>
    <xdr:cxnSp macro="">
      <xdr:nvCxnSpPr>
        <xdr:cNvPr id="59" name="直線コネクタ 58"/>
        <xdr:cNvCxnSpPr/>
      </xdr:nvCxnSpPr>
      <xdr:spPr bwMode="auto">
        <a:xfrm flipV="1">
          <a:off x="2908300" y="2929979"/>
          <a:ext cx="698500" cy="4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33304</xdr:rowOff>
    </xdr:from>
    <xdr:ext cx="762000" cy="259045"/>
    <xdr:sp macro="" textlink="">
      <xdr:nvSpPr>
        <xdr:cNvPr id="63" name="テキスト ボックス 62"/>
        <xdr:cNvSpPr txBox="1"/>
      </xdr:nvSpPr>
      <xdr:spPr>
        <a:xfrm>
          <a:off x="2527300" y="3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96228</xdr:rowOff>
    </xdr:from>
    <xdr:to>
      <xdr:col>5</xdr:col>
      <xdr:colOff>34925</xdr:colOff>
      <xdr:row>17</xdr:row>
      <xdr:rowOff>26378</xdr:rowOff>
    </xdr:to>
    <xdr:sp macro="" textlink="">
      <xdr:nvSpPr>
        <xdr:cNvPr id="69" name="円/楕円 68"/>
        <xdr:cNvSpPr/>
      </xdr:nvSpPr>
      <xdr:spPr bwMode="auto">
        <a:xfrm>
          <a:off x="5600700" y="288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112755</xdr:rowOff>
    </xdr:from>
    <xdr:ext cx="762000" cy="259045"/>
    <xdr:sp macro="" textlink="">
      <xdr:nvSpPr>
        <xdr:cNvPr id="70" name="人口1人当たり決算額の推移該当値テキスト130"/>
        <xdr:cNvSpPr txBox="1"/>
      </xdr:nvSpPr>
      <xdr:spPr>
        <a:xfrm>
          <a:off x="5740400" y="273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112141</xdr:rowOff>
    </xdr:from>
    <xdr:to>
      <xdr:col>4</xdr:col>
      <xdr:colOff>520700</xdr:colOff>
      <xdr:row>17</xdr:row>
      <xdr:rowOff>42291</xdr:rowOff>
    </xdr:to>
    <xdr:sp macro="" textlink="">
      <xdr:nvSpPr>
        <xdr:cNvPr id="71" name="円/楕円 70"/>
        <xdr:cNvSpPr/>
      </xdr:nvSpPr>
      <xdr:spPr bwMode="auto">
        <a:xfrm>
          <a:off x="4953000" y="290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52468</xdr:rowOff>
    </xdr:from>
    <xdr:ext cx="736600" cy="259045"/>
    <xdr:sp macro="" textlink="">
      <xdr:nvSpPr>
        <xdr:cNvPr id="72" name="テキスト ボックス 71"/>
        <xdr:cNvSpPr txBox="1"/>
      </xdr:nvSpPr>
      <xdr:spPr>
        <a:xfrm>
          <a:off x="4622800" y="26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107,420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83896</xdr:rowOff>
    </xdr:from>
    <xdr:to>
      <xdr:col>3</xdr:col>
      <xdr:colOff>955675</xdr:colOff>
      <xdr:row>17</xdr:row>
      <xdr:rowOff>14046</xdr:rowOff>
    </xdr:to>
    <xdr:sp macro="" textlink="">
      <xdr:nvSpPr>
        <xdr:cNvPr id="73" name="円/楕円 72"/>
        <xdr:cNvSpPr/>
      </xdr:nvSpPr>
      <xdr:spPr bwMode="auto">
        <a:xfrm>
          <a:off x="4254500" y="287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24223</xdr:rowOff>
    </xdr:from>
    <xdr:ext cx="762000" cy="259045"/>
    <xdr:sp macro="" textlink="">
      <xdr:nvSpPr>
        <xdr:cNvPr id="74" name="テキスト ボックス 73"/>
        <xdr:cNvSpPr txBox="1"/>
      </xdr:nvSpPr>
      <xdr:spPr>
        <a:xfrm>
          <a:off x="3924300" y="264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88354</xdr:rowOff>
    </xdr:from>
    <xdr:to>
      <xdr:col>3</xdr:col>
      <xdr:colOff>257175</xdr:colOff>
      <xdr:row>17</xdr:row>
      <xdr:rowOff>18504</xdr:rowOff>
    </xdr:to>
    <xdr:sp macro="" textlink="">
      <xdr:nvSpPr>
        <xdr:cNvPr id="75" name="円/楕円 74"/>
        <xdr:cNvSpPr/>
      </xdr:nvSpPr>
      <xdr:spPr bwMode="auto">
        <a:xfrm>
          <a:off x="3556000" y="2879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28681</xdr:rowOff>
    </xdr:from>
    <xdr:ext cx="762000" cy="259045"/>
    <xdr:sp macro="" textlink="">
      <xdr:nvSpPr>
        <xdr:cNvPr id="76" name="テキスト ボックス 75"/>
        <xdr:cNvSpPr txBox="1"/>
      </xdr:nvSpPr>
      <xdr:spPr>
        <a:xfrm>
          <a:off x="3225800" y="264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135814</xdr:rowOff>
    </xdr:from>
    <xdr:to>
      <xdr:col>2</xdr:col>
      <xdr:colOff>692150</xdr:colOff>
      <xdr:row>17</xdr:row>
      <xdr:rowOff>65964</xdr:rowOff>
    </xdr:to>
    <xdr:sp macro="" textlink="">
      <xdr:nvSpPr>
        <xdr:cNvPr id="77" name="円/楕円 76"/>
        <xdr:cNvSpPr/>
      </xdr:nvSpPr>
      <xdr:spPr bwMode="auto">
        <a:xfrm>
          <a:off x="2857500" y="292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76141</xdr:rowOff>
    </xdr:from>
    <xdr:ext cx="762000" cy="259045"/>
    <xdr:sp macro="" textlink="">
      <xdr:nvSpPr>
        <xdr:cNvPr id="78" name="テキスト ボックス 77"/>
        <xdr:cNvSpPr txBox="1"/>
      </xdr:nvSpPr>
      <xdr:spPr>
        <a:xfrm>
          <a:off x="2527300" y="269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138773</xdr:rowOff>
    </xdr:from>
    <xdr:to>
      <xdr:col>4</xdr:col>
      <xdr:colOff>1117600</xdr:colOff>
      <xdr:row>35</xdr:row>
      <xdr:rowOff>256891</xdr:rowOff>
    </xdr:to>
    <xdr:cxnSp macro="">
      <xdr:nvCxnSpPr>
        <xdr:cNvPr id="110" name="直線コネクタ 109"/>
        <xdr:cNvCxnSpPr/>
      </xdr:nvCxnSpPr>
      <xdr:spPr bwMode="auto">
        <a:xfrm>
          <a:off x="5003800" y="6749123"/>
          <a:ext cx="647700" cy="11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51425</xdr:rowOff>
    </xdr:from>
    <xdr:to>
      <xdr:col>4</xdr:col>
      <xdr:colOff>469900</xdr:colOff>
      <xdr:row>35</xdr:row>
      <xdr:rowOff>138773</xdr:rowOff>
    </xdr:to>
    <xdr:cxnSp macro="">
      <xdr:nvCxnSpPr>
        <xdr:cNvPr id="113" name="直線コネクタ 112"/>
        <xdr:cNvCxnSpPr/>
      </xdr:nvCxnSpPr>
      <xdr:spPr bwMode="auto">
        <a:xfrm>
          <a:off x="4305300" y="6661775"/>
          <a:ext cx="698500" cy="8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21867</xdr:rowOff>
    </xdr:from>
    <xdr:to>
      <xdr:col>3</xdr:col>
      <xdr:colOff>904875</xdr:colOff>
      <xdr:row>35</xdr:row>
      <xdr:rowOff>51425</xdr:rowOff>
    </xdr:to>
    <xdr:cxnSp macro="">
      <xdr:nvCxnSpPr>
        <xdr:cNvPr id="116" name="直線コネクタ 115"/>
        <xdr:cNvCxnSpPr/>
      </xdr:nvCxnSpPr>
      <xdr:spPr bwMode="auto">
        <a:xfrm>
          <a:off x="3606800" y="6632217"/>
          <a:ext cx="698500" cy="2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256387</xdr:rowOff>
    </xdr:from>
    <xdr:to>
      <xdr:col>3</xdr:col>
      <xdr:colOff>206375</xdr:colOff>
      <xdr:row>35</xdr:row>
      <xdr:rowOff>21867</xdr:rowOff>
    </xdr:to>
    <xdr:cxnSp macro="">
      <xdr:nvCxnSpPr>
        <xdr:cNvPr id="119" name="直線コネクタ 118"/>
        <xdr:cNvCxnSpPr/>
      </xdr:nvCxnSpPr>
      <xdr:spPr bwMode="auto">
        <a:xfrm>
          <a:off x="2908300" y="6523837"/>
          <a:ext cx="698500" cy="10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266956</xdr:rowOff>
    </xdr:from>
    <xdr:ext cx="762000" cy="259045"/>
    <xdr:sp macro="" textlink="">
      <xdr:nvSpPr>
        <xdr:cNvPr id="123" name="テキスト ボックス 122"/>
        <xdr:cNvSpPr txBox="1"/>
      </xdr:nvSpPr>
      <xdr:spPr>
        <a:xfrm>
          <a:off x="2527300" y="687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206091</xdr:rowOff>
    </xdr:from>
    <xdr:to>
      <xdr:col>5</xdr:col>
      <xdr:colOff>34925</xdr:colOff>
      <xdr:row>35</xdr:row>
      <xdr:rowOff>307691</xdr:rowOff>
    </xdr:to>
    <xdr:sp macro="" textlink="">
      <xdr:nvSpPr>
        <xdr:cNvPr id="129" name="円/楕円 128"/>
        <xdr:cNvSpPr/>
      </xdr:nvSpPr>
      <xdr:spPr bwMode="auto">
        <a:xfrm>
          <a:off x="5600700" y="681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51168</xdr:rowOff>
    </xdr:from>
    <xdr:ext cx="762000" cy="259045"/>
    <xdr:sp macro="" textlink="">
      <xdr:nvSpPr>
        <xdr:cNvPr id="130" name="人口1人当たり決算額の推移該当値テキスト445"/>
        <xdr:cNvSpPr txBox="1"/>
      </xdr:nvSpPr>
      <xdr:spPr>
        <a:xfrm>
          <a:off x="5740400" y="666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87973</xdr:rowOff>
    </xdr:from>
    <xdr:to>
      <xdr:col>4</xdr:col>
      <xdr:colOff>520700</xdr:colOff>
      <xdr:row>35</xdr:row>
      <xdr:rowOff>189573</xdr:rowOff>
    </xdr:to>
    <xdr:sp macro="" textlink="">
      <xdr:nvSpPr>
        <xdr:cNvPr id="131" name="円/楕円 130"/>
        <xdr:cNvSpPr/>
      </xdr:nvSpPr>
      <xdr:spPr bwMode="auto">
        <a:xfrm>
          <a:off x="4953000" y="669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199750</xdr:rowOff>
    </xdr:from>
    <xdr:ext cx="736600" cy="259045"/>
    <xdr:sp macro="" textlink="">
      <xdr:nvSpPr>
        <xdr:cNvPr id="132" name="テキスト ボックス 131"/>
        <xdr:cNvSpPr txBox="1"/>
      </xdr:nvSpPr>
      <xdr:spPr>
        <a:xfrm>
          <a:off x="4622800" y="6467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625</xdr:rowOff>
    </xdr:from>
    <xdr:to>
      <xdr:col>3</xdr:col>
      <xdr:colOff>955675</xdr:colOff>
      <xdr:row>35</xdr:row>
      <xdr:rowOff>102225</xdr:rowOff>
    </xdr:to>
    <xdr:sp macro="" textlink="">
      <xdr:nvSpPr>
        <xdr:cNvPr id="133" name="円/楕円 132"/>
        <xdr:cNvSpPr/>
      </xdr:nvSpPr>
      <xdr:spPr bwMode="auto">
        <a:xfrm>
          <a:off x="4254500" y="661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112402</xdr:rowOff>
    </xdr:from>
    <xdr:ext cx="762000" cy="259045"/>
    <xdr:sp macro="" textlink="">
      <xdr:nvSpPr>
        <xdr:cNvPr id="134" name="テキスト ボックス 133"/>
        <xdr:cNvSpPr txBox="1"/>
      </xdr:nvSpPr>
      <xdr:spPr>
        <a:xfrm>
          <a:off x="3924300" y="637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35,806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313967</xdr:rowOff>
    </xdr:from>
    <xdr:to>
      <xdr:col>3</xdr:col>
      <xdr:colOff>257175</xdr:colOff>
      <xdr:row>35</xdr:row>
      <xdr:rowOff>72667</xdr:rowOff>
    </xdr:to>
    <xdr:sp macro="" textlink="">
      <xdr:nvSpPr>
        <xdr:cNvPr id="135" name="円/楕円 134"/>
        <xdr:cNvSpPr/>
      </xdr:nvSpPr>
      <xdr:spPr bwMode="auto">
        <a:xfrm>
          <a:off x="3556000" y="658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82844</xdr:rowOff>
    </xdr:from>
    <xdr:ext cx="762000" cy="259045"/>
    <xdr:sp macro="" textlink="">
      <xdr:nvSpPr>
        <xdr:cNvPr id="136" name="テキスト ボックス 135"/>
        <xdr:cNvSpPr txBox="1"/>
      </xdr:nvSpPr>
      <xdr:spPr>
        <a:xfrm>
          <a:off x="3225800" y="635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205587</xdr:rowOff>
    </xdr:from>
    <xdr:to>
      <xdr:col>2</xdr:col>
      <xdr:colOff>692150</xdr:colOff>
      <xdr:row>34</xdr:row>
      <xdr:rowOff>307187</xdr:rowOff>
    </xdr:to>
    <xdr:sp macro="" textlink="">
      <xdr:nvSpPr>
        <xdr:cNvPr id="137" name="円/楕円 136"/>
        <xdr:cNvSpPr/>
      </xdr:nvSpPr>
      <xdr:spPr bwMode="auto">
        <a:xfrm>
          <a:off x="2857500" y="6473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317364</xdr:rowOff>
    </xdr:from>
    <xdr:ext cx="762000" cy="259045"/>
    <xdr:sp macro="" textlink="">
      <xdr:nvSpPr>
        <xdr:cNvPr id="138" name="テキスト ボックス 137"/>
        <xdr:cNvSpPr txBox="1"/>
      </xdr:nvSpPr>
      <xdr:spPr>
        <a:xfrm>
          <a:off x="2527300" y="624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平成２５年度及び平成２６年度は、大規模事業に対する財源補てんとして、財政調整基金の繰入を行っている。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こ数年間は大規模事業が続いているため、大変厳しい状況ではあるが、次の大規模事業に備えるためにも、剰余金はできるだけ積み立てることに努め、最低でも財政調整基金の目安である標準財政規模の１０％を維持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平成２６年度の一般会計実質収支額は２７４，４３０千円、国民健康保険特別会計は１１８，４３３千円、介護保険特別会計は１３，８５６千円、後期高齢者医療特別会計は１，１０７千円の黒字となった。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においては、水道事業が５４３，６２１千円、病院事業が４，６２５千円、下水道事業が１５，２６９千円、特定環境保全下水道事業特別会計が８，７８０千円、農業集落排水事業特別会計が４，１９０千円、の資金剰余金額があり、連結実質赤字は発生し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年度一般会計の元利償還金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繰上償還等控除後）は、９</a:t>
          </a:r>
          <a:r>
            <a:rPr kumimoji="1" lang="ja-JP" altLang="en-US" sz="1100">
              <a:solidFill>
                <a:sysClr val="windowText" lastClr="000000"/>
              </a:solidFill>
              <a:effectLst/>
              <a:latin typeface="+mn-lt"/>
              <a:ea typeface="+mn-ea"/>
              <a:cs typeface="+mn-cs"/>
            </a:rPr>
            <a:t>１６</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０４５</a:t>
          </a:r>
          <a:r>
            <a:rPr kumimoji="1" lang="ja-JP" altLang="ja-JP" sz="1100">
              <a:solidFill>
                <a:sysClr val="windowText" lastClr="000000"/>
              </a:solidFill>
              <a:effectLst/>
              <a:latin typeface="+mn-lt"/>
              <a:ea typeface="+mn-ea"/>
              <a:cs typeface="+mn-cs"/>
            </a:rPr>
            <a:t>千円で前年度より</a:t>
          </a:r>
          <a:r>
            <a:rPr kumimoji="1" lang="ja-JP" altLang="en-US" sz="1100">
              <a:solidFill>
                <a:sysClr val="windowText" lastClr="000000"/>
              </a:solidFill>
              <a:effectLst/>
              <a:latin typeface="+mn-lt"/>
              <a:ea typeface="+mn-ea"/>
              <a:cs typeface="+mn-cs"/>
            </a:rPr>
            <a:t>１６</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２３５</a:t>
          </a:r>
          <a:r>
            <a:rPr kumimoji="1" lang="ja-JP" altLang="ja-JP" sz="1100">
              <a:solidFill>
                <a:sysClr val="windowText" lastClr="000000"/>
              </a:solidFill>
              <a:effectLst/>
              <a:latin typeface="+mn-lt"/>
              <a:ea typeface="+mn-ea"/>
              <a:cs typeface="+mn-cs"/>
            </a:rPr>
            <a:t>千円減少した。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また、公営企業債の元利償還金に対する繰入金は</a:t>
          </a:r>
          <a:r>
            <a:rPr kumimoji="1" lang="ja-JP" altLang="en-US" sz="1100">
              <a:solidFill>
                <a:sysClr val="windowText" lastClr="000000"/>
              </a:solidFill>
              <a:effectLst/>
              <a:latin typeface="+mn-lt"/>
              <a:ea typeface="+mn-ea"/>
              <a:cs typeface="+mn-cs"/>
            </a:rPr>
            <a:t>２８９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９８０</a:t>
          </a:r>
          <a:r>
            <a:rPr kumimoji="1" lang="ja-JP" altLang="ja-JP" sz="1100">
              <a:solidFill>
                <a:sysClr val="windowText" lastClr="000000"/>
              </a:solidFill>
              <a:effectLst/>
              <a:latin typeface="+mn-lt"/>
              <a:ea typeface="+mn-ea"/>
              <a:cs typeface="+mn-cs"/>
            </a:rPr>
            <a:t>千円で前年度より２</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０６６</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、組合等が起こした地方債の元利償還金に対する負担金等は</a:t>
          </a:r>
          <a:r>
            <a:rPr kumimoji="1" lang="ja-JP" altLang="en-US" sz="1100">
              <a:solidFill>
                <a:sysClr val="windowText" lastClr="000000"/>
              </a:solidFill>
              <a:effectLst/>
              <a:latin typeface="+mn-lt"/>
              <a:ea typeface="+mn-ea"/>
              <a:cs typeface="+mn-cs"/>
            </a:rPr>
            <a:t>１６</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９０２</a:t>
          </a:r>
          <a:r>
            <a:rPr kumimoji="1" lang="ja-JP" altLang="ja-JP" sz="1100">
              <a:solidFill>
                <a:sysClr val="windowText" lastClr="000000"/>
              </a:solidFill>
              <a:effectLst/>
              <a:latin typeface="+mn-lt"/>
              <a:ea typeface="+mn-ea"/>
              <a:cs typeface="+mn-cs"/>
            </a:rPr>
            <a:t>千円で前年度より</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１６３</a:t>
          </a:r>
          <a:r>
            <a:rPr kumimoji="1" lang="ja-JP" altLang="ja-JP" sz="1100">
              <a:solidFill>
                <a:sysClr val="windowText" lastClr="000000"/>
              </a:solidFill>
              <a:effectLst/>
              <a:latin typeface="+mn-lt"/>
              <a:ea typeface="+mn-ea"/>
              <a:cs typeface="+mn-cs"/>
            </a:rPr>
            <a:t>千円の減少、債務負担行為に基づく支出額は</a:t>
          </a:r>
          <a:r>
            <a:rPr kumimoji="1" lang="ja-JP" altLang="en-US" sz="1100">
              <a:solidFill>
                <a:sysClr val="windowText" lastClr="000000"/>
              </a:solidFill>
              <a:effectLst/>
              <a:latin typeface="+mn-lt"/>
              <a:ea typeface="+mn-ea"/>
              <a:cs typeface="+mn-cs"/>
            </a:rPr>
            <a:t>２３</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２１７</a:t>
          </a:r>
          <a:r>
            <a:rPr kumimoji="1" lang="ja-JP" altLang="ja-JP" sz="1100">
              <a:solidFill>
                <a:sysClr val="windowText" lastClr="000000"/>
              </a:solidFill>
              <a:effectLst/>
              <a:latin typeface="+mn-lt"/>
              <a:ea typeface="+mn-ea"/>
              <a:cs typeface="+mn-cs"/>
            </a:rPr>
            <a:t>千円で前年度より</a:t>
          </a:r>
          <a:r>
            <a:rPr kumimoji="1" lang="ja-JP" altLang="en-US" sz="1100">
              <a:solidFill>
                <a:sysClr val="windowText" lastClr="000000"/>
              </a:solidFill>
              <a:effectLst/>
              <a:latin typeface="+mn-lt"/>
              <a:ea typeface="+mn-ea"/>
              <a:cs typeface="+mn-cs"/>
            </a:rPr>
            <a:t>２１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４６０</a:t>
          </a:r>
          <a:r>
            <a:rPr kumimoji="1" lang="ja-JP" altLang="ja-JP" sz="1100">
              <a:solidFill>
                <a:sysClr val="windowText" lastClr="000000"/>
              </a:solidFill>
              <a:effectLst/>
              <a:latin typeface="+mn-lt"/>
              <a:ea typeface="+mn-ea"/>
              <a:cs typeface="+mn-cs"/>
            </a:rPr>
            <a:t>千円減少となった。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普通交付税の減少や臨時財政対策債発行可能額の減少等により、平成２</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年度の実質公債費比率（単年度）は</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％となり、前年度より</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９ポイント</a:t>
          </a:r>
          <a:r>
            <a:rPr kumimoji="1" lang="ja-JP" altLang="ja-JP" sz="1100">
              <a:solidFill>
                <a:sysClr val="windowText" lastClr="000000"/>
              </a:solidFill>
              <a:effectLst/>
              <a:latin typeface="+mn-lt"/>
              <a:ea typeface="+mn-ea"/>
              <a:cs typeface="+mn-cs"/>
            </a:rPr>
            <a:t>下回った。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なお、実質公債費比率は過去３ヵ年の平均値を用いるため、平成２</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年度の実質公債費比率は１</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％となり、前年度より１．</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％下回った。</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将来負担額の主な内容は、一般会計等に係る地方債現在高が８，</a:t>
          </a:r>
          <a:r>
            <a:rPr kumimoji="1" lang="ja-JP" altLang="en-US" sz="1100">
              <a:solidFill>
                <a:sysClr val="windowText" lastClr="000000"/>
              </a:solidFill>
              <a:effectLst/>
              <a:latin typeface="+mn-lt"/>
              <a:ea typeface="+mn-ea"/>
              <a:cs typeface="+mn-cs"/>
            </a:rPr>
            <a:t>４７３</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３５１</a:t>
          </a:r>
          <a:r>
            <a:rPr kumimoji="1" lang="ja-JP" altLang="ja-JP" sz="1100">
              <a:solidFill>
                <a:sysClr val="windowText" lastClr="000000"/>
              </a:solidFill>
              <a:effectLst/>
              <a:latin typeface="+mn-lt"/>
              <a:ea typeface="+mn-ea"/>
              <a:cs typeface="+mn-cs"/>
            </a:rPr>
            <a:t>千円（５</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％）、公営企業債等繰入見込額が４，</a:t>
          </a:r>
          <a:r>
            <a:rPr kumimoji="1" lang="ja-JP" altLang="en-US" sz="1100">
              <a:solidFill>
                <a:sysClr val="windowText" lastClr="000000"/>
              </a:solidFill>
              <a:effectLst/>
              <a:latin typeface="+mn-lt"/>
              <a:ea typeface="+mn-ea"/>
              <a:cs typeface="+mn-cs"/>
            </a:rPr>
            <a:t>３６４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６５０</a:t>
          </a:r>
          <a:r>
            <a:rPr kumimoji="1" lang="ja-JP" altLang="ja-JP" sz="1100">
              <a:solidFill>
                <a:sysClr val="windowText" lastClr="000000"/>
              </a:solidFill>
              <a:effectLst/>
              <a:latin typeface="+mn-lt"/>
              <a:ea typeface="+mn-ea"/>
              <a:cs typeface="+mn-cs"/>
            </a:rPr>
            <a:t>千円（３</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％）、退職手当負担見込額が１，</a:t>
          </a:r>
          <a:r>
            <a:rPr kumimoji="1" lang="ja-JP" altLang="en-US" sz="1100">
              <a:solidFill>
                <a:sysClr val="windowText" lastClr="000000"/>
              </a:solidFill>
              <a:effectLst/>
              <a:latin typeface="+mn-lt"/>
              <a:ea typeface="+mn-ea"/>
              <a:cs typeface="+mn-cs"/>
            </a:rPr>
            <a:t>２８８</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１８４</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９．１</a:t>
          </a:r>
          <a:r>
            <a:rPr kumimoji="1" lang="ja-JP" altLang="ja-JP" sz="1100">
              <a:solidFill>
                <a:sysClr val="windowText" lastClr="000000"/>
              </a:solidFill>
              <a:effectLst/>
              <a:latin typeface="+mn-lt"/>
              <a:ea typeface="+mn-ea"/>
              <a:cs typeface="+mn-cs"/>
            </a:rPr>
            <a:t>％）、債務負担行為に基づく支出予定額が</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１６４</a:t>
          </a:r>
          <a:r>
            <a:rPr kumimoji="1" lang="ja-JP" altLang="ja-JP" sz="1100">
              <a:solidFill>
                <a:sysClr val="windowText" lastClr="000000"/>
              </a:solidFill>
              <a:effectLst/>
              <a:latin typeface="+mn-lt"/>
              <a:ea typeface="+mn-ea"/>
              <a:cs typeface="+mn-cs"/>
            </a:rPr>
            <a:t>千円（０</a:t>
          </a:r>
          <a:r>
            <a:rPr kumimoji="1" lang="ja-JP" altLang="en-US" sz="1100">
              <a:solidFill>
                <a:sysClr val="windowText" lastClr="000000"/>
              </a:solidFill>
              <a:effectLst/>
              <a:latin typeface="+mn-lt"/>
              <a:ea typeface="+mn-ea"/>
              <a:cs typeface="+mn-cs"/>
            </a:rPr>
            <a:t>．００８</a:t>
          </a:r>
          <a:r>
            <a:rPr kumimoji="1" lang="ja-JP" altLang="ja-JP" sz="1100">
              <a:solidFill>
                <a:sysClr val="windowText" lastClr="000000"/>
              </a:solidFill>
              <a:effectLst/>
              <a:latin typeface="+mn-lt"/>
              <a:ea typeface="+mn-ea"/>
              <a:cs typeface="+mn-cs"/>
            </a:rPr>
            <a:t>％）、組合負担等見込額が１</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４３２</a:t>
          </a:r>
          <a:r>
            <a:rPr kumimoji="1" lang="ja-JP" altLang="ja-JP" sz="1100">
              <a:solidFill>
                <a:sysClr val="windowText" lastClr="000000"/>
              </a:solidFill>
              <a:effectLst/>
              <a:latin typeface="+mn-lt"/>
              <a:ea typeface="+mn-ea"/>
              <a:cs typeface="+mn-cs"/>
            </a:rPr>
            <a:t>千円（０．１％）である。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将来負担額から控除される充当可能基金は</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２１２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４６６</a:t>
          </a:r>
          <a:r>
            <a:rPr kumimoji="1" lang="ja-JP" altLang="ja-JP" sz="1100">
              <a:solidFill>
                <a:sysClr val="windowText" lastClr="000000"/>
              </a:solidFill>
              <a:effectLst/>
              <a:latin typeface="+mn-lt"/>
              <a:ea typeface="+mn-ea"/>
              <a:cs typeface="+mn-cs"/>
            </a:rPr>
            <a:t>千円、充当可能特定歳入（公営住宅使用料等）が</a:t>
          </a:r>
          <a:r>
            <a:rPr kumimoji="1" lang="ja-JP" altLang="en-US" sz="1100">
              <a:solidFill>
                <a:sysClr val="windowText" lastClr="000000"/>
              </a:solidFill>
              <a:effectLst/>
              <a:latin typeface="+mn-lt"/>
              <a:ea typeface="+mn-ea"/>
              <a:cs typeface="+mn-cs"/>
            </a:rPr>
            <a:t>６９８</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２２８</a:t>
          </a:r>
          <a:r>
            <a:rPr kumimoji="1" lang="ja-JP" altLang="ja-JP" sz="1100">
              <a:solidFill>
                <a:sysClr val="windowText" lastClr="000000"/>
              </a:solidFill>
              <a:effectLst/>
              <a:latin typeface="+mn-lt"/>
              <a:ea typeface="+mn-ea"/>
              <a:cs typeface="+mn-cs"/>
            </a:rPr>
            <a:t>千円、基準財政需要額算入見込額（交付税措置額）が８，</a:t>
          </a:r>
          <a:r>
            <a:rPr kumimoji="1" lang="ja-JP" altLang="en-US" sz="1100">
              <a:solidFill>
                <a:sysClr val="windowText" lastClr="000000"/>
              </a:solidFill>
              <a:effectLst/>
              <a:latin typeface="+mn-lt"/>
              <a:ea typeface="+mn-ea"/>
              <a:cs typeface="+mn-cs"/>
            </a:rPr>
            <a:t>６３７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２５４</a:t>
          </a:r>
          <a:r>
            <a:rPr kumimoji="1" lang="ja-JP" altLang="ja-JP" sz="1100">
              <a:solidFill>
                <a:sysClr val="windowText" lastClr="000000"/>
              </a:solidFill>
              <a:effectLst/>
              <a:latin typeface="+mn-lt"/>
              <a:ea typeface="+mn-ea"/>
              <a:cs typeface="+mn-cs"/>
            </a:rPr>
            <a:t>千円である。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上記より平成２</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年度の将来負担比率は</a:t>
          </a:r>
          <a:r>
            <a:rPr kumimoji="1" lang="ja-JP" altLang="en-US" sz="1100">
              <a:solidFill>
                <a:sysClr val="windowText" lastClr="000000"/>
              </a:solidFill>
              <a:effectLst/>
              <a:latin typeface="+mn-lt"/>
              <a:ea typeface="+mn-ea"/>
              <a:cs typeface="+mn-cs"/>
            </a:rPr>
            <a:t>８２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C12" sqref="AC12:AG12"/>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9429467</v>
      </c>
      <c r="BO4" s="349"/>
      <c r="BP4" s="349"/>
      <c r="BQ4" s="349"/>
      <c r="BR4" s="349"/>
      <c r="BS4" s="349"/>
      <c r="BT4" s="349"/>
      <c r="BU4" s="350"/>
      <c r="BV4" s="348">
        <v>8353114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8588562</v>
      </c>
      <c r="BO5" s="386"/>
      <c r="BP5" s="386"/>
      <c r="BQ5" s="386"/>
      <c r="BR5" s="386"/>
      <c r="BS5" s="386"/>
      <c r="BT5" s="386"/>
      <c r="BU5" s="387"/>
      <c r="BV5" s="385">
        <v>7591363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88.3</v>
      </c>
      <c r="CU5" s="383"/>
      <c r="CV5" s="383"/>
      <c r="CW5" s="383"/>
      <c r="CX5" s="383"/>
      <c r="CY5" s="383"/>
      <c r="CZ5" s="383"/>
      <c r="DA5" s="384"/>
      <c r="DB5" s="382">
        <v>87.8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840905</v>
      </c>
      <c r="BO6" s="386"/>
      <c r="BP6" s="386"/>
      <c r="BQ6" s="386"/>
      <c r="BR6" s="386"/>
      <c r="BS6" s="386"/>
      <c r="BT6" s="386"/>
      <c r="BU6" s="387"/>
      <c r="BV6" s="385">
        <v>761751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94.3</v>
      </c>
      <c r="CU6" s="423"/>
      <c r="CV6" s="423"/>
      <c r="CW6" s="423"/>
      <c r="CX6" s="423"/>
      <c r="CY6" s="423"/>
      <c r="CZ6" s="423"/>
      <c r="DA6" s="424"/>
      <c r="DB6" s="422">
        <v>93.9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566475</v>
      </c>
      <c r="BO7" s="386"/>
      <c r="BP7" s="386"/>
      <c r="BQ7" s="386"/>
      <c r="BR7" s="386"/>
      <c r="BS7" s="386"/>
      <c r="BT7" s="386"/>
      <c r="BU7" s="387"/>
      <c r="BV7" s="385">
        <v>501961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5121564</v>
      </c>
      <c r="CU7" s="386"/>
      <c r="CV7" s="386"/>
      <c r="CW7" s="386"/>
      <c r="CX7" s="386"/>
      <c r="CY7" s="386"/>
      <c r="CZ7" s="386"/>
      <c r="DA7" s="387"/>
      <c r="DB7" s="385">
        <v>5126952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274430</v>
      </c>
      <c r="BO8" s="386"/>
      <c r="BP8" s="386"/>
      <c r="BQ8" s="386"/>
      <c r="BR8" s="386"/>
      <c r="BS8" s="386"/>
      <c r="BT8" s="386"/>
      <c r="BU8" s="387"/>
      <c r="BV8" s="385">
        <v>259790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15805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14640</v>
      </c>
      <c r="BO9" s="386"/>
      <c r="BP9" s="386"/>
      <c r="BQ9" s="386"/>
      <c r="BR9" s="386"/>
      <c r="BS9" s="386"/>
      <c r="BT9" s="386"/>
      <c r="BU9" s="387"/>
      <c r="BV9" s="385">
        <v>-7307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13.4</v>
      </c>
      <c r="CU9" s="383"/>
      <c r="CV9" s="383"/>
      <c r="CW9" s="383"/>
      <c r="CX9" s="383"/>
      <c r="CY9" s="383"/>
      <c r="CZ9" s="383"/>
      <c r="DA9" s="384"/>
      <c r="DB9" s="382">
        <v>14.1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17009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29067</v>
      </c>
      <c r="BO10" s="386"/>
      <c r="BP10" s="386"/>
      <c r="BQ10" s="386"/>
      <c r="BR10" s="386"/>
      <c r="BS10" s="386"/>
      <c r="BT10" s="386"/>
      <c r="BU10" s="387"/>
      <c r="BV10" s="385">
        <v>201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11578</v>
      </c>
      <c r="BO11" s="386"/>
      <c r="BP11" s="386"/>
      <c r="BQ11" s="386"/>
      <c r="BR11" s="386"/>
      <c r="BS11" s="386"/>
      <c r="BT11" s="386"/>
      <c r="BU11" s="387"/>
      <c r="BV11" s="385">
        <v>8164</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15451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449400</v>
      </c>
      <c r="BO12" s="386"/>
      <c r="BP12" s="386"/>
      <c r="BQ12" s="386"/>
      <c r="BR12" s="386"/>
      <c r="BS12" s="386"/>
      <c r="BT12" s="386"/>
      <c r="BU12" s="387"/>
      <c r="BV12" s="385">
        <v>225000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15395</v>
      </c>
      <c r="S13" s="467"/>
      <c r="T13" s="467"/>
      <c r="U13" s="467"/>
      <c r="V13" s="468"/>
      <c r="W13" s="401" t="s">
        <v>123</v>
      </c>
      <c r="X13" s="402"/>
      <c r="Y13" s="402"/>
      <c r="Z13" s="402"/>
      <c r="AA13" s="402"/>
      <c r="AB13" s="392"/>
      <c r="AC13" s="436">
        <v>926</v>
      </c>
      <c r="AD13" s="437"/>
      <c r="AE13" s="437"/>
      <c r="AF13" s="437"/>
      <c r="AG13" s="476"/>
      <c r="AH13" s="436">
        <v>1131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-394115</v>
      </c>
      <c r="BO13" s="386"/>
      <c r="BP13" s="386"/>
      <c r="BQ13" s="386"/>
      <c r="BR13" s="386"/>
      <c r="BS13" s="386"/>
      <c r="BT13" s="386"/>
      <c r="BU13" s="387"/>
      <c r="BV13" s="385">
        <v>-223942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15649</v>
      </c>
      <c r="S14" s="467"/>
      <c r="T14" s="467"/>
      <c r="U14" s="467"/>
      <c r="V14" s="468"/>
      <c r="W14" s="375"/>
      <c r="X14" s="376"/>
      <c r="Y14" s="376"/>
      <c r="Z14" s="376"/>
      <c r="AA14" s="376"/>
      <c r="AB14" s="365"/>
      <c r="AC14" s="469">
        <v>12.2</v>
      </c>
      <c r="AD14" s="470"/>
      <c r="AE14" s="470"/>
      <c r="AF14" s="470"/>
      <c r="AG14" s="471"/>
      <c r="AH14" s="469">
        <v>13.4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82.8</v>
      </c>
      <c r="CU14" s="481"/>
      <c r="CV14" s="481"/>
      <c r="CW14" s="481"/>
      <c r="CX14" s="481"/>
      <c r="CY14" s="481"/>
      <c r="CZ14" s="481"/>
      <c r="DA14" s="482"/>
      <c r="DB14" s="480">
        <v>72.3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15597</v>
      </c>
      <c r="S15" s="467"/>
      <c r="T15" s="467"/>
      <c r="U15" s="467"/>
      <c r="V15" s="468"/>
      <c r="W15" s="401" t="s">
        <v>130</v>
      </c>
      <c r="X15" s="402"/>
      <c r="Y15" s="402"/>
      <c r="Z15" s="402"/>
      <c r="AA15" s="402"/>
      <c r="AB15" s="392"/>
      <c r="AC15" s="436">
        <v>1522</v>
      </c>
      <c r="AD15" s="437"/>
      <c r="AE15" s="437"/>
      <c r="AF15" s="437"/>
      <c r="AG15" s="476"/>
      <c r="AH15" s="436">
        <v>1723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1695652</v>
      </c>
      <c r="BO15" s="349"/>
      <c r="BP15" s="349"/>
      <c r="BQ15" s="349"/>
      <c r="BR15" s="349"/>
      <c r="BS15" s="349"/>
      <c r="BT15" s="349"/>
      <c r="BU15" s="350"/>
      <c r="BV15" s="348">
        <v>1686146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20.100000000000001</v>
      </c>
      <c r="AD16" s="470"/>
      <c r="AE16" s="470"/>
      <c r="AF16" s="470"/>
      <c r="AG16" s="471"/>
      <c r="AH16" s="469">
        <v>20.5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4296499</v>
      </c>
      <c r="BO16" s="386"/>
      <c r="BP16" s="386"/>
      <c r="BQ16" s="386"/>
      <c r="BR16" s="386"/>
      <c r="BS16" s="386"/>
      <c r="BT16" s="386"/>
      <c r="BU16" s="387"/>
      <c r="BV16" s="385">
        <v>4296252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5112</v>
      </c>
      <c r="AD17" s="437"/>
      <c r="AE17" s="437"/>
      <c r="AF17" s="437"/>
      <c r="AG17" s="476"/>
      <c r="AH17" s="436">
        <v>5552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2186506</v>
      </c>
      <c r="BO17" s="386"/>
      <c r="BP17" s="386"/>
      <c r="BQ17" s="386"/>
      <c r="BR17" s="386"/>
      <c r="BS17" s="386"/>
      <c r="BT17" s="386"/>
      <c r="BU17" s="387"/>
      <c r="BV17" s="385">
        <v>2178417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394.94</v>
      </c>
      <c r="M18" s="498"/>
      <c r="N18" s="498"/>
      <c r="O18" s="498"/>
      <c r="P18" s="498"/>
      <c r="Q18" s="498"/>
      <c r="R18" s="499"/>
      <c r="S18" s="499"/>
      <c r="T18" s="499"/>
      <c r="U18" s="499"/>
      <c r="V18" s="500"/>
      <c r="W18" s="403"/>
      <c r="X18" s="404"/>
      <c r="Y18" s="404"/>
      <c r="Z18" s="404"/>
      <c r="AA18" s="404"/>
      <c r="AB18" s="395"/>
      <c r="AC18" s="501">
        <v>67.599999999999994</v>
      </c>
      <c r="AD18" s="502"/>
      <c r="AE18" s="502"/>
      <c r="AF18" s="502"/>
      <c r="AG18" s="503"/>
      <c r="AH18" s="501">
        <v>66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4576527</v>
      </c>
      <c r="BO18" s="386"/>
      <c r="BP18" s="386"/>
      <c r="BQ18" s="386"/>
      <c r="BR18" s="386"/>
      <c r="BS18" s="386"/>
      <c r="BT18" s="386"/>
      <c r="BU18" s="387"/>
      <c r="BV18" s="385">
        <v>4551689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6561903</v>
      </c>
      <c r="BO19" s="386"/>
      <c r="BP19" s="386"/>
      <c r="BQ19" s="386"/>
      <c r="BR19" s="386"/>
      <c r="BS19" s="386"/>
      <c r="BT19" s="386"/>
      <c r="BU19" s="387"/>
      <c r="BV19" s="385">
        <v>6327282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4954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8473351</v>
      </c>
      <c r="BO23" s="386"/>
      <c r="BP23" s="386"/>
      <c r="BQ23" s="386"/>
      <c r="BR23" s="386"/>
      <c r="BS23" s="386"/>
      <c r="BT23" s="386"/>
      <c r="BU23" s="387"/>
      <c r="BV23" s="385">
        <v>8513781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7020</v>
      </c>
      <c r="R24" s="437"/>
      <c r="S24" s="437"/>
      <c r="T24" s="437"/>
      <c r="U24" s="437"/>
      <c r="V24" s="476"/>
      <c r="W24" s="531"/>
      <c r="X24" s="519"/>
      <c r="Y24" s="520"/>
      <c r="Z24" s="435" t="s">
        <v>153</v>
      </c>
      <c r="AA24" s="415"/>
      <c r="AB24" s="415"/>
      <c r="AC24" s="415"/>
      <c r="AD24" s="415"/>
      <c r="AE24" s="415"/>
      <c r="AF24" s="415"/>
      <c r="AG24" s="416"/>
      <c r="AH24" s="436">
        <v>128</v>
      </c>
      <c r="AI24" s="437"/>
      <c r="AJ24" s="437"/>
      <c r="AK24" s="437"/>
      <c r="AL24" s="476"/>
      <c r="AM24" s="436">
        <v>403072</v>
      </c>
      <c r="AN24" s="437"/>
      <c r="AO24" s="437"/>
      <c r="AP24" s="437"/>
      <c r="AQ24" s="437"/>
      <c r="AR24" s="476"/>
      <c r="AS24" s="436">
        <v>3149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7827002</v>
      </c>
      <c r="BO24" s="386"/>
      <c r="BP24" s="386"/>
      <c r="BQ24" s="386"/>
      <c r="BR24" s="386"/>
      <c r="BS24" s="386"/>
      <c r="BT24" s="386"/>
      <c r="BU24" s="387"/>
      <c r="BV24" s="385">
        <v>7963712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5930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14449</v>
      </c>
      <c r="BO25" s="349"/>
      <c r="BP25" s="349"/>
      <c r="BQ25" s="349"/>
      <c r="BR25" s="349"/>
      <c r="BS25" s="349"/>
      <c r="BT25" s="349"/>
      <c r="BU25" s="350"/>
      <c r="BV25" s="348">
        <v>786899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5560</v>
      </c>
      <c r="R26" s="437"/>
      <c r="S26" s="437"/>
      <c r="T26" s="437"/>
      <c r="U26" s="437"/>
      <c r="V26" s="476"/>
      <c r="W26" s="531"/>
      <c r="X26" s="519"/>
      <c r="Y26" s="520"/>
      <c r="Z26" s="435" t="s">
        <v>159</v>
      </c>
      <c r="AA26" s="541"/>
      <c r="AB26" s="541"/>
      <c r="AC26" s="541"/>
      <c r="AD26" s="541"/>
      <c r="AE26" s="541"/>
      <c r="AF26" s="541"/>
      <c r="AG26" s="542"/>
      <c r="AH26" s="436">
        <v>4</v>
      </c>
      <c r="AI26" s="437"/>
      <c r="AJ26" s="437"/>
      <c r="AK26" s="437"/>
      <c r="AL26" s="476"/>
      <c r="AM26" s="436">
        <v>12680</v>
      </c>
      <c r="AN26" s="437"/>
      <c r="AO26" s="437"/>
      <c r="AP26" s="437"/>
      <c r="AQ26" s="437"/>
      <c r="AR26" s="476"/>
      <c r="AS26" s="436">
        <v>3170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2890</v>
      </c>
      <c r="R27" s="437"/>
      <c r="S27" s="437"/>
      <c r="T27" s="437"/>
      <c r="U27" s="437"/>
      <c r="V27" s="476"/>
      <c r="W27" s="531"/>
      <c r="X27" s="519"/>
      <c r="Y27" s="520"/>
      <c r="Z27" s="435" t="s">
        <v>162</v>
      </c>
      <c r="AA27" s="415"/>
      <c r="AB27" s="415"/>
      <c r="AC27" s="415"/>
      <c r="AD27" s="415"/>
      <c r="AE27" s="415"/>
      <c r="AF27" s="415"/>
      <c r="AG27" s="416"/>
      <c r="AH27" s="436">
        <v>20</v>
      </c>
      <c r="AI27" s="437"/>
      <c r="AJ27" s="437"/>
      <c r="AK27" s="437"/>
      <c r="AL27" s="476"/>
      <c r="AM27" s="436">
        <v>55872</v>
      </c>
      <c r="AN27" s="437"/>
      <c r="AO27" s="437"/>
      <c r="AP27" s="437"/>
      <c r="AQ27" s="437"/>
      <c r="AR27" s="476"/>
      <c r="AS27" s="436">
        <v>2794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197769</v>
      </c>
      <c r="BO27" s="555"/>
      <c r="BP27" s="555"/>
      <c r="BQ27" s="555"/>
      <c r="BR27" s="555"/>
      <c r="BS27" s="555"/>
      <c r="BT27" s="555"/>
      <c r="BU27" s="556"/>
      <c r="BV27" s="554">
        <v>197749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2340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652020</v>
      </c>
      <c r="BO28" s="349"/>
      <c r="BP28" s="349"/>
      <c r="BQ28" s="349"/>
      <c r="BR28" s="349"/>
      <c r="BS28" s="349"/>
      <c r="BT28" s="349"/>
      <c r="BU28" s="350"/>
      <c r="BV28" s="348">
        <v>1072353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14</v>
      </c>
      <c r="M29" s="437"/>
      <c r="N29" s="437"/>
      <c r="O29" s="437"/>
      <c r="P29" s="476"/>
      <c r="Q29" s="436">
        <v>2110</v>
      </c>
      <c r="R29" s="437"/>
      <c r="S29" s="437"/>
      <c r="T29" s="437"/>
      <c r="U29" s="437"/>
      <c r="V29" s="476"/>
      <c r="W29" s="532"/>
      <c r="X29" s="533"/>
      <c r="Y29" s="534"/>
      <c r="Z29" s="435" t="s">
        <v>169</v>
      </c>
      <c r="AA29" s="415"/>
      <c r="AB29" s="415"/>
      <c r="AC29" s="415"/>
      <c r="AD29" s="415"/>
      <c r="AE29" s="415"/>
      <c r="AF29" s="415"/>
      <c r="AG29" s="416"/>
      <c r="AH29" s="436">
        <v>148</v>
      </c>
      <c r="AI29" s="437"/>
      <c r="AJ29" s="437"/>
      <c r="AK29" s="437"/>
      <c r="AL29" s="476"/>
      <c r="AM29" s="436">
        <v>458944</v>
      </c>
      <c r="AN29" s="437"/>
      <c r="AO29" s="437"/>
      <c r="AP29" s="437"/>
      <c r="AQ29" s="437"/>
      <c r="AR29" s="476"/>
      <c r="AS29" s="436">
        <v>3101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107166</v>
      </c>
      <c r="BO29" s="386"/>
      <c r="BP29" s="386"/>
      <c r="BQ29" s="386"/>
      <c r="BR29" s="386"/>
      <c r="BS29" s="386"/>
      <c r="BT29" s="386"/>
      <c r="BU29" s="387"/>
      <c r="BV29" s="385">
        <v>107140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96.9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369698</v>
      </c>
      <c r="BO30" s="555"/>
      <c r="BP30" s="555"/>
      <c r="BQ30" s="555"/>
      <c r="BR30" s="555"/>
      <c r="BS30" s="555"/>
      <c r="BT30" s="555"/>
      <c r="BU30" s="556"/>
      <c r="BV30" s="554">
        <v>689774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公共下水道事業会計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会津若松地方広域市町村圏整備組合（一般会計）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猪苗代町振興公社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特定環境保全公共下水道事業会計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会津若松地方広域市町村圏整備組合（企業会計）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猪苗代地域開発株式会社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農業集落排水事業会計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磐梯町外一市二町一ケ村組合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表磐梯高原開発株式会社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福島県後期高齢者医療広域連合（一般会計）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横向高原リゾート株式会社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福島県後期高齢者医療広域連合（後期高齢者医療特別会計）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f t="shared" si="3"/>
        <v>24</v>
      </c>
      <c r="CP38" s="566"/>
      <c r="CQ38" s="567" t="str">
        <f>IF('各会計、関係団体の財政状況及び健全化判断比率'!BS11="","",'各会計、関係団体の財政状況及び健全化判断比率'!BS11)</f>
        <v>株式会社まちづくり猪苗代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福島県市町村総合事務組合（一般会計）</v>
      </c>
      <c r="BZ39" s="567"/>
      <c r="CA39" s="567"/>
      <c r="CB39" s="567"/>
      <c r="CC39" s="567"/>
      <c r="CD39" s="567"/>
      <c r="CE39" s="567"/>
      <c r="CF39" s="567"/>
      <c r="CG39" s="567"/>
      <c r="CH39" s="567"/>
      <c r="CI39" s="567"/>
      <c r="CJ39" s="567"/>
      <c r="CK39" s="567"/>
      <c r="CL39" s="567"/>
      <c r="CM39" s="567"/>
      <c r="CN39" s="165"/>
      <c r="CO39" s="566">
        <f t="shared" si="3"/>
        <v>25</v>
      </c>
      <c r="CP39" s="566"/>
      <c r="CQ39" s="567" t="str">
        <f>IF('各会計、関係団体の財政状況及び健全化判断比率'!BS12="","",'各会計、関係団体の財政状況及び健全化判断比率'!BS12)</f>
        <v>マリーナレイク猪苗代株式会社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福島県市町村総合事務組合（消防補償等特別会計）</v>
      </c>
      <c r="BZ40" s="567"/>
      <c r="CA40" s="567"/>
      <c r="CB40" s="567"/>
      <c r="CC40" s="567"/>
      <c r="CD40" s="567"/>
      <c r="CE40" s="567"/>
      <c r="CF40" s="567"/>
      <c r="CG40" s="567"/>
      <c r="CH40" s="567"/>
      <c r="CI40" s="567"/>
      <c r="CJ40" s="567"/>
      <c r="CK40" s="567"/>
      <c r="CL40" s="567"/>
      <c r="CM40" s="567"/>
      <c r="CN40" s="165"/>
      <c r="CO40" s="566">
        <f t="shared" si="3"/>
        <v>26</v>
      </c>
      <c r="CP40" s="566"/>
      <c r="CQ40" s="567" t="str">
        <f>IF('各会計、関係団体の財政状況及び健全化判断比率'!BS13="","",'各会計、関係団体の財政状況及び健全化判断比率'!BS13)</f>
        <v>株式会社道の駅猪苗代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福島県市町村総合事務組合（消防賞じゅつ金特別会計）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福島県市町村総合事務組合（非常勤職員公務災害補償特別会計）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福島県市町村総合事務組合（自治会館管理特別会計）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9" zoomScaleSheetLayoutView="100" workbookViewId="0">
      <selection activeCell="L42" sqref="L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9" t="s">
        <v>24</v>
      </c>
      <c r="C41" s="1170"/>
      <c r="D41" s="81"/>
      <c r="E41" s="1175" t="s">
        <v>25</v>
      </c>
      <c r="F41" s="1175"/>
      <c r="G41" s="1175"/>
      <c r="H41" s="1176"/>
      <c r="I41" s="82">
        <v>9105</v>
      </c>
      <c r="J41" s="83">
        <v>9020</v>
      </c>
      <c r="K41" s="83">
        <v>8811</v>
      </c>
      <c r="L41" s="83">
        <v>8514</v>
      </c>
      <c r="M41" s="84">
        <v>8473</v>
      </c>
    </row>
    <row r="42" spans="2:13" ht="27.75" customHeight="1" x14ac:dyDescent="0.15">
      <c r="B42" s="1171"/>
      <c r="C42" s="1172"/>
      <c r="D42" s="85"/>
      <c r="E42" s="1177" t="s">
        <v>26</v>
      </c>
      <c r="F42" s="1177"/>
      <c r="G42" s="1177"/>
      <c r="H42" s="1178"/>
      <c r="I42" s="86">
        <v>227</v>
      </c>
      <c r="J42" s="87">
        <v>136</v>
      </c>
      <c r="K42" s="87">
        <v>66</v>
      </c>
      <c r="L42" s="87">
        <v>24</v>
      </c>
      <c r="M42" s="88">
        <v>1</v>
      </c>
    </row>
    <row r="43" spans="2:13" ht="27.75" customHeight="1" x14ac:dyDescent="0.15">
      <c r="B43" s="1171"/>
      <c r="C43" s="1172"/>
      <c r="D43" s="85"/>
      <c r="E43" s="1177" t="s">
        <v>27</v>
      </c>
      <c r="F43" s="1177"/>
      <c r="G43" s="1177"/>
      <c r="H43" s="1178"/>
      <c r="I43" s="86">
        <v>5498</v>
      </c>
      <c r="J43" s="87">
        <v>5081</v>
      </c>
      <c r="K43" s="87">
        <v>4797</v>
      </c>
      <c r="L43" s="87">
        <v>4526</v>
      </c>
      <c r="M43" s="88">
        <v>4365</v>
      </c>
    </row>
    <row r="44" spans="2:13" ht="27.75" customHeight="1" x14ac:dyDescent="0.15">
      <c r="B44" s="1171"/>
      <c r="C44" s="1172"/>
      <c r="D44" s="85"/>
      <c r="E44" s="1177" t="s">
        <v>28</v>
      </c>
      <c r="F44" s="1177"/>
      <c r="G44" s="1177"/>
      <c r="H44" s="1178"/>
      <c r="I44" s="86">
        <v>25</v>
      </c>
      <c r="J44" s="87">
        <v>22</v>
      </c>
      <c r="K44" s="87">
        <v>18</v>
      </c>
      <c r="L44" s="87">
        <v>18</v>
      </c>
      <c r="M44" s="88">
        <v>16</v>
      </c>
    </row>
    <row r="45" spans="2:13" ht="27.75" customHeight="1" x14ac:dyDescent="0.15">
      <c r="B45" s="1171"/>
      <c r="C45" s="1172"/>
      <c r="D45" s="85"/>
      <c r="E45" s="1177" t="s">
        <v>29</v>
      </c>
      <c r="F45" s="1177"/>
      <c r="G45" s="1177"/>
      <c r="H45" s="1178"/>
      <c r="I45" s="86">
        <v>1515</v>
      </c>
      <c r="J45" s="87">
        <v>1497</v>
      </c>
      <c r="K45" s="87">
        <v>1480</v>
      </c>
      <c r="L45" s="87">
        <v>1451</v>
      </c>
      <c r="M45" s="88">
        <v>1288</v>
      </c>
    </row>
    <row r="46" spans="2:13" ht="27.75" customHeight="1" x14ac:dyDescent="0.15">
      <c r="B46" s="1171"/>
      <c r="C46" s="1172"/>
      <c r="D46" s="85"/>
      <c r="E46" s="1177" t="s">
        <v>30</v>
      </c>
      <c r="F46" s="1177"/>
      <c r="G46" s="1177"/>
      <c r="H46" s="1178"/>
      <c r="I46" s="86">
        <v>5</v>
      </c>
      <c r="J46" s="87">
        <v>5</v>
      </c>
      <c r="K46" s="87">
        <v>4</v>
      </c>
      <c r="L46" s="87">
        <v>3</v>
      </c>
      <c r="M46" s="88" t="s">
        <v>477</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1780</v>
      </c>
      <c r="J49" s="87">
        <v>2292</v>
      </c>
      <c r="K49" s="87">
        <v>2564</v>
      </c>
      <c r="L49" s="87">
        <v>2045</v>
      </c>
      <c r="M49" s="88">
        <v>1212</v>
      </c>
    </row>
    <row r="50" spans="2:13" ht="27.75" customHeight="1" x14ac:dyDescent="0.15">
      <c r="B50" s="1171"/>
      <c r="C50" s="1172"/>
      <c r="D50" s="85"/>
      <c r="E50" s="1177" t="s">
        <v>35</v>
      </c>
      <c r="F50" s="1177"/>
      <c r="G50" s="1177"/>
      <c r="H50" s="1178"/>
      <c r="I50" s="86">
        <v>557</v>
      </c>
      <c r="J50" s="87">
        <v>706</v>
      </c>
      <c r="K50" s="87">
        <v>754</v>
      </c>
      <c r="L50" s="87">
        <v>747</v>
      </c>
      <c r="M50" s="88">
        <v>698</v>
      </c>
    </row>
    <row r="51" spans="2:13" ht="27.75" customHeight="1" x14ac:dyDescent="0.15">
      <c r="B51" s="1173"/>
      <c r="C51" s="1174"/>
      <c r="D51" s="85"/>
      <c r="E51" s="1177" t="s">
        <v>36</v>
      </c>
      <c r="F51" s="1177"/>
      <c r="G51" s="1177"/>
      <c r="H51" s="1178"/>
      <c r="I51" s="86">
        <v>8728</v>
      </c>
      <c r="J51" s="87">
        <v>8595</v>
      </c>
      <c r="K51" s="87">
        <v>8613</v>
      </c>
      <c r="L51" s="87">
        <v>8588</v>
      </c>
      <c r="M51" s="88">
        <v>8637</v>
      </c>
    </row>
    <row r="52" spans="2:13" ht="27.75" customHeight="1" thickBot="1" x14ac:dyDescent="0.2">
      <c r="B52" s="1181" t="s">
        <v>21</v>
      </c>
      <c r="C52" s="1182"/>
      <c r="D52" s="90"/>
      <c r="E52" s="1183" t="s">
        <v>37</v>
      </c>
      <c r="F52" s="1183"/>
      <c r="G52" s="1183"/>
      <c r="H52" s="1184"/>
      <c r="I52" s="91">
        <v>5311</v>
      </c>
      <c r="J52" s="92">
        <v>4168</v>
      </c>
      <c r="K52" s="92">
        <v>3244</v>
      </c>
      <c r="L52" s="92">
        <v>3155</v>
      </c>
      <c r="M52" s="93">
        <v>3596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33634</v>
      </c>
      <c r="E3" s="116"/>
      <c r="F3" s="117">
        <v>64717</v>
      </c>
      <c r="G3" s="118"/>
      <c r="H3" s="119"/>
    </row>
    <row r="4" spans="1:8" x14ac:dyDescent="0.15">
      <c r="A4" s="120"/>
      <c r="B4" s="121"/>
      <c r="C4" s="122"/>
      <c r="D4" s="123">
        <v>19315</v>
      </c>
      <c r="E4" s="124"/>
      <c r="F4" s="125">
        <v>31931</v>
      </c>
      <c r="G4" s="126"/>
      <c r="H4" s="127"/>
    </row>
    <row r="5" spans="1:8" x14ac:dyDescent="0.15">
      <c r="A5" s="108" t="s">
        <v>510</v>
      </c>
      <c r="B5" s="113"/>
      <c r="C5" s="114"/>
      <c r="D5" s="115">
        <v>53473</v>
      </c>
      <c r="E5" s="116"/>
      <c r="F5" s="117">
        <v>61557</v>
      </c>
      <c r="G5" s="118"/>
      <c r="H5" s="119"/>
    </row>
    <row r="6" spans="1:8" x14ac:dyDescent="0.15">
      <c r="A6" s="120"/>
      <c r="B6" s="121"/>
      <c r="C6" s="122"/>
      <c r="D6" s="123">
        <v>15357</v>
      </c>
      <c r="E6" s="124"/>
      <c r="F6" s="125">
        <v>32497</v>
      </c>
      <c r="G6" s="126"/>
      <c r="H6" s="127"/>
    </row>
    <row r="7" spans="1:8" x14ac:dyDescent="0.15">
      <c r="A7" s="108" t="s">
        <v>511</v>
      </c>
      <c r="B7" s="113"/>
      <c r="C7" s="114"/>
      <c r="D7" s="115">
        <v>49663</v>
      </c>
      <c r="E7" s="116"/>
      <c r="F7" s="117">
        <v>69806</v>
      </c>
      <c r="G7" s="118"/>
      <c r="H7" s="119"/>
    </row>
    <row r="8" spans="1:8" x14ac:dyDescent="0.15">
      <c r="A8" s="120"/>
      <c r="B8" s="121"/>
      <c r="C8" s="122"/>
      <c r="D8" s="123">
        <v>34986</v>
      </c>
      <c r="E8" s="124"/>
      <c r="F8" s="125">
        <v>32823</v>
      </c>
      <c r="G8" s="126"/>
      <c r="H8" s="127"/>
    </row>
    <row r="9" spans="1:8" x14ac:dyDescent="0.15">
      <c r="A9" s="108" t="s">
        <v>512</v>
      </c>
      <c r="B9" s="113"/>
      <c r="C9" s="114"/>
      <c r="D9" s="115">
        <v>70599</v>
      </c>
      <c r="E9" s="116"/>
      <c r="F9" s="117">
        <v>74444</v>
      </c>
      <c r="G9" s="118"/>
      <c r="H9" s="119"/>
    </row>
    <row r="10" spans="1:8" x14ac:dyDescent="0.15">
      <c r="A10" s="120"/>
      <c r="B10" s="121"/>
      <c r="C10" s="122"/>
      <c r="D10" s="123">
        <v>30569</v>
      </c>
      <c r="E10" s="124"/>
      <c r="F10" s="125">
        <v>34175</v>
      </c>
      <c r="G10" s="126"/>
      <c r="H10" s="127"/>
    </row>
    <row r="11" spans="1:8" x14ac:dyDescent="0.15">
      <c r="A11" s="108" t="s">
        <v>513</v>
      </c>
      <c r="B11" s="113"/>
      <c r="C11" s="114"/>
      <c r="D11" s="115">
        <v>122927</v>
      </c>
      <c r="E11" s="116"/>
      <c r="F11" s="117">
        <v>85205</v>
      </c>
      <c r="G11" s="118"/>
      <c r="H11" s="119"/>
    </row>
    <row r="12" spans="1:8" x14ac:dyDescent="0.15">
      <c r="A12" s="120"/>
      <c r="B12" s="121"/>
      <c r="C12" s="128"/>
      <c r="D12" s="123">
        <v>49314</v>
      </c>
      <c r="E12" s="124"/>
      <c r="F12" s="125">
        <v>38847</v>
      </c>
      <c r="G12" s="126"/>
      <c r="H12" s="127"/>
    </row>
    <row r="13" spans="1:8" x14ac:dyDescent="0.15">
      <c r="A13" s="108"/>
      <c r="B13" s="113"/>
      <c r="C13" s="129"/>
      <c r="D13" s="130">
        <v>66059</v>
      </c>
      <c r="E13" s="131"/>
      <c r="F13" s="132">
        <v>71146</v>
      </c>
      <c r="G13" s="133"/>
      <c r="H13" s="119"/>
    </row>
    <row r="14" spans="1:8" x14ac:dyDescent="0.15">
      <c r="A14" s="120"/>
      <c r="B14" s="121"/>
      <c r="C14" s="122"/>
      <c r="D14" s="123">
        <v>29908</v>
      </c>
      <c r="E14" s="124"/>
      <c r="F14" s="125">
        <v>34055</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2.38</v>
      </c>
      <c r="C19" s="134">
        <f>ROUND(VALUE(SUBSTITUTE(実質収支比率等に係る経年分析!G$48,"▲","-")),2)</f>
        <v>6.96</v>
      </c>
      <c r="D19" s="134">
        <f>ROUND(VALUE(SUBSTITUTE(実質収支比率等に係る経年分析!H$48,"▲","-")),2)</f>
        <v>5.19</v>
      </c>
      <c r="E19" s="134">
        <f>ROUND(VALUE(SUBSTITUTE(実質収支比率等に係る経年分析!I$48,"▲","-")),2)</f>
        <v>5.07</v>
      </c>
      <c r="F19" s="134">
        <f>ROUND(VALUE(SUBSTITUTE(実質収支比率等に係る経年分析!J$48,"▲","-")),2)</f>
        <v>5.36</v>
      </c>
    </row>
    <row r="20" spans="1:11" x14ac:dyDescent="0.15">
      <c r="A20" s="134" t="s">
        <v>42</v>
      </c>
      <c r="B20" s="134">
        <f>ROUND(VALUE(SUBSTITUTE(実質収支比率等に係る経年分析!F$47,"▲","-")),2)</f>
        <v>15.17</v>
      </c>
      <c r="C20" s="134">
        <f>ROUND(VALUE(SUBSTITUTE(実質収支比率等に係る経年分析!G$47,"▲","-")),2)</f>
        <v>18.61</v>
      </c>
      <c r="D20" s="134">
        <f>ROUND(VALUE(SUBSTITUTE(実質収支比率等に係る経年分析!H$47,"▲","-")),2)</f>
        <v>25.2</v>
      </c>
      <c r="E20" s="134">
        <f>ROUND(VALUE(SUBSTITUTE(実質収支比率等に係る経年分析!I$47,"▲","-")),2)</f>
        <v>20.92</v>
      </c>
      <c r="F20" s="134">
        <f>ROUND(VALUE(SUBSTITUTE(実質収支比率等に係る経年分析!J$47,"▲","-")),2)</f>
        <v>12.73</v>
      </c>
    </row>
    <row r="21" spans="1:11" x14ac:dyDescent="0.15">
      <c r="A21" s="134" t="s">
        <v>43</v>
      </c>
      <c r="B21" s="134">
        <f>IF(ISNUMBER(VALUE(SUBSTITUTE(実質収支比率等に係る経年分析!F$49,"▲","-"))),ROUND(VALUE(SUBSTITUTE(実質収支比率等に係る経年分析!F$49,"▲","-")),2),NA())</f>
        <v>7.04</v>
      </c>
      <c r="C21" s="134">
        <f>IF(ISNUMBER(VALUE(SUBSTITUTE(実質収支比率等に係る経年分析!G$49,"▲","-"))),ROUND(VALUE(SUBSTITUTE(実質収支比率等に係る経年分析!G$49,"▲","-")),2),NA())</f>
        <v>7.48</v>
      </c>
      <c r="D21" s="134">
        <f>IF(ISNUMBER(VALUE(SUBSTITUTE(実質収支比率等に係る経年分析!H$49,"▲","-"))),ROUND(VALUE(SUBSTITUTE(実質収支比率等に係る経年分析!H$49,"▲","-")),2),NA())</f>
        <v>4.66</v>
      </c>
      <c r="E21" s="134">
        <f>IF(ISNUMBER(VALUE(SUBSTITUTE(実質収支比率等に係る経年分析!I$49,"▲","-"))),ROUND(VALUE(SUBSTITUTE(実質収支比率等に係る経年分析!I$49,"▲","-")),2),NA())</f>
        <v>-4.37</v>
      </c>
      <c r="F21" s="134">
        <f>IF(ISNUMBER(VALUE(SUBSTITUTE(実質収支比率等に係る経年分析!J$49,"▲","-"))),ROUND(VALUE(SUBSTITUTE(実質収支比率等に係る経年分析!J$49,"▲","-")),2),NA())</f>
        <v>-7.7</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特定環境保全公共下水道事業会計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0.28999999999999998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2.0499999999999998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2.2400000000000002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10.61</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873</v>
      </c>
      <c r="E42" s="136"/>
      <c r="F42" s="136"/>
      <c r="G42" s="136">
        <f>'実質公債費比率（分子）の構造'!L$52</f>
        <v>836</v>
      </c>
      <c r="H42" s="136"/>
      <c r="I42" s="136"/>
      <c r="J42" s="136">
        <f>'実質公債費比率（分子）の構造'!M$52</f>
        <v>824</v>
      </c>
      <c r="K42" s="136"/>
      <c r="L42" s="136"/>
      <c r="M42" s="136">
        <f>'実質公債費比率（分子）の構造'!N$52</f>
        <v>813</v>
      </c>
      <c r="N42" s="136"/>
      <c r="O42" s="136"/>
      <c r="P42" s="136">
        <f>'実質公債費比率（分子）の構造'!O$52</f>
        <v>833</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x14ac:dyDescent="0.15">
      <c r="A44" s="136" t="s">
        <v>52</v>
      </c>
      <c r="B44" s="136">
        <f>'実質公債費比率（分子）の構造'!K$50</f>
        <v>102</v>
      </c>
      <c r="C44" s="136"/>
      <c r="D44" s="136"/>
      <c r="E44" s="136">
        <f>'実質公債費比率（分子）の構造'!L$50</f>
        <v>98</v>
      </c>
      <c r="F44" s="136"/>
      <c r="G44" s="136"/>
      <c r="H44" s="136">
        <f>'実質公債費比率（分子）の構造'!M$50</f>
        <v>77</v>
      </c>
      <c r="I44" s="136"/>
      <c r="J44" s="136"/>
      <c r="K44" s="136">
        <f>'実質公債費比率（分子）の構造'!N$50</f>
        <v>45</v>
      </c>
      <c r="L44" s="136"/>
      <c r="M44" s="136"/>
      <c r="N44" s="136">
        <f>'実質公債費比率（分子）の構造'!O$50</f>
        <v>23</v>
      </c>
      <c r="O44" s="136"/>
      <c r="P44" s="136"/>
    </row>
    <row r="45" spans="1:16" x14ac:dyDescent="0.15">
      <c r="A45" s="136" t="s">
        <v>53</v>
      </c>
      <c r="B45" s="136">
        <f>'実質公債費比率（分子）の構造'!K$49</f>
        <v>45</v>
      </c>
      <c r="C45" s="136"/>
      <c r="D45" s="136"/>
      <c r="E45" s="136">
        <f>'実質公債費比率（分子）の構造'!L$49</f>
        <v>44</v>
      </c>
      <c r="F45" s="136"/>
      <c r="G45" s="136"/>
      <c r="H45" s="136">
        <f>'実質公債費比率（分子）の構造'!M$49</f>
        <v>33</v>
      </c>
      <c r="I45" s="136"/>
      <c r="J45" s="136"/>
      <c r="K45" s="136">
        <f>'実質公債費比率（分子）の構造'!N$49</f>
        <v>24</v>
      </c>
      <c r="L45" s="136"/>
      <c r="M45" s="136"/>
      <c r="N45" s="136">
        <f>'実質公債費比率（分子）の構造'!O$49</f>
        <v>17</v>
      </c>
      <c r="O45" s="136"/>
      <c r="P45" s="136"/>
    </row>
    <row r="46" spans="1:16" x14ac:dyDescent="0.15">
      <c r="A46" s="136" t="s">
        <v>54</v>
      </c>
      <c r="B46" s="136">
        <f>'実質公債費比率（分子）の構造'!K$48</f>
        <v>333</v>
      </c>
      <c r="C46" s="136"/>
      <c r="D46" s="136"/>
      <c r="E46" s="136">
        <f>'実質公債費比率（分子）の構造'!L$48</f>
        <v>283</v>
      </c>
      <c r="F46" s="136"/>
      <c r="G46" s="136"/>
      <c r="H46" s="136">
        <f>'実質公債費比率（分子）の構造'!M$48</f>
        <v>309</v>
      </c>
      <c r="I46" s="136"/>
      <c r="J46" s="136"/>
      <c r="K46" s="136">
        <f>'実質公債費比率（分子）の構造'!N$48</f>
        <v>312</v>
      </c>
      <c r="L46" s="136"/>
      <c r="M46" s="136"/>
      <c r="N46" s="136">
        <f>'実質公債費比率（分子）の構造'!O$48</f>
        <v>290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1066</v>
      </c>
      <c r="C49" s="136"/>
      <c r="D49" s="136"/>
      <c r="E49" s="136">
        <f>'実質公債費比率（分子）の構造'!L$45</f>
        <v>1000</v>
      </c>
      <c r="F49" s="136"/>
      <c r="G49" s="136"/>
      <c r="H49" s="136">
        <f>'実質公債費比率（分子）の構造'!M$45</f>
        <v>969</v>
      </c>
      <c r="I49" s="136"/>
      <c r="J49" s="136"/>
      <c r="K49" s="136">
        <f>'実質公債費比率（分子）の構造'!N$45</f>
        <v>932</v>
      </c>
      <c r="L49" s="136"/>
      <c r="M49" s="136"/>
      <c r="N49" s="136">
        <f>'実質公債費比率（分子）の構造'!O$45</f>
        <v>916</v>
      </c>
      <c r="O49" s="136"/>
      <c r="P49" s="136"/>
    </row>
    <row r="50" spans="1:16" x14ac:dyDescent="0.15">
      <c r="A50" s="136" t="s">
        <v>58</v>
      </c>
      <c r="B50" s="136" t="e">
        <f>NA()</f>
        <v>#N/A</v>
      </c>
      <c r="C50" s="136">
        <f>IF(ISNUMBER('実質公債費比率（分子）の構造'!K$53),'実質公債費比率（分子）の構造'!K$53,NA())</f>
        <v>673</v>
      </c>
      <c r="D50" s="136" t="e">
        <f>NA()</f>
        <v>#N/A</v>
      </c>
      <c r="E50" s="136" t="e">
        <f>NA()</f>
        <v>#N/A</v>
      </c>
      <c r="F50" s="136">
        <f>IF(ISNUMBER('実質公債費比率（分子）の構造'!L$53),'実質公債費比率（分子）の構造'!L$53,NA())</f>
        <v>589</v>
      </c>
      <c r="G50" s="136" t="e">
        <f>NA()</f>
        <v>#N/A</v>
      </c>
      <c r="H50" s="136" t="e">
        <f>NA()</f>
        <v>#N/A</v>
      </c>
      <c r="I50" s="136">
        <f>IF(ISNUMBER('実質公債費比率（分子）の構造'!M$53),'実質公債費比率（分子）の構造'!M$53,NA())</f>
        <v>564</v>
      </c>
      <c r="J50" s="136" t="e">
        <f>NA()</f>
        <v>#N/A</v>
      </c>
      <c r="K50" s="136" t="e">
        <f>NA()</f>
        <v>#N/A</v>
      </c>
      <c r="L50" s="136">
        <f>IF(ISNUMBER('実質公債費比率（分子）の構造'!N$53),'実質公債費比率（分子）の構造'!N$53,NA())</f>
        <v>501</v>
      </c>
      <c r="M50" s="136" t="e">
        <f>NA()</f>
        <v>#N/A</v>
      </c>
      <c r="N50" s="136" t="e">
        <f>NA()</f>
        <v>#N/A</v>
      </c>
      <c r="O50" s="136">
        <f>IF(ISNUMBER('実質公債費比率（分子）の構造'!O$53),'実質公債費比率（分子）の構造'!O$53,NA())</f>
        <v>413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8728</v>
      </c>
      <c r="E56" s="135"/>
      <c r="F56" s="135"/>
      <c r="G56" s="135">
        <f>'将来負担比率（分子）の構造'!J$51</f>
        <v>8595</v>
      </c>
      <c r="H56" s="135"/>
      <c r="I56" s="135"/>
      <c r="J56" s="135">
        <f>'将来負担比率（分子）の構造'!K$51</f>
        <v>8613</v>
      </c>
      <c r="K56" s="135"/>
      <c r="L56" s="135"/>
      <c r="M56" s="135">
        <f>'将来負担比率（分子）の構造'!L$51</f>
        <v>8588</v>
      </c>
      <c r="N56" s="135"/>
      <c r="O56" s="135"/>
      <c r="P56" s="135">
        <f>'将来負担比率（分子）の構造'!M$51</f>
        <v>8637</v>
      </c>
    </row>
    <row r="57" spans="1:16" x14ac:dyDescent="0.15">
      <c r="A57" s="135" t="s">
        <v>35</v>
      </c>
      <c r="B57" s="135"/>
      <c r="C57" s="135"/>
      <c r="D57" s="135">
        <f>'将来負担比率（分子）の構造'!I$50</f>
        <v>557</v>
      </c>
      <c r="E57" s="135"/>
      <c r="F57" s="135"/>
      <c r="G57" s="135">
        <f>'将来負担比率（分子）の構造'!J$50</f>
        <v>706</v>
      </c>
      <c r="H57" s="135"/>
      <c r="I57" s="135"/>
      <c r="J57" s="135">
        <f>'将来負担比率（分子）の構造'!K$50</f>
        <v>754</v>
      </c>
      <c r="K57" s="135"/>
      <c r="L57" s="135"/>
      <c r="M57" s="135">
        <f>'将来負担比率（分子）の構造'!L$50</f>
        <v>747</v>
      </c>
      <c r="N57" s="135"/>
      <c r="O57" s="135"/>
      <c r="P57" s="135">
        <f>'将来負担比率（分子）の構造'!M$50</f>
        <v>698</v>
      </c>
    </row>
    <row r="58" spans="1:16" x14ac:dyDescent="0.15">
      <c r="A58" s="135" t="s">
        <v>34</v>
      </c>
      <c r="B58" s="135"/>
      <c r="C58" s="135"/>
      <c r="D58" s="135">
        <f>'将来負担比率（分子）の構造'!I$49</f>
        <v>1780</v>
      </c>
      <c r="E58" s="135"/>
      <c r="F58" s="135"/>
      <c r="G58" s="135">
        <f>'将来負担比率（分子）の構造'!J$49</f>
        <v>2292</v>
      </c>
      <c r="H58" s="135"/>
      <c r="I58" s="135"/>
      <c r="J58" s="135">
        <f>'将来負担比率（分子）の構造'!K$49</f>
        <v>2564</v>
      </c>
      <c r="K58" s="135"/>
      <c r="L58" s="135"/>
      <c r="M58" s="135">
        <f>'将来負担比率（分子）の構造'!L$49</f>
        <v>2045</v>
      </c>
      <c r="N58" s="135"/>
      <c r="O58" s="135"/>
      <c r="P58" s="135">
        <f>'将来負担比率（分子）の構造'!M$49</f>
        <v>1212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v>
      </c>
      <c r="C61" s="135"/>
      <c r="D61" s="135"/>
      <c r="E61" s="135">
        <f>'将来負担比率（分子）の構造'!J$46</f>
        <v>5</v>
      </c>
      <c r="F61" s="135"/>
      <c r="G61" s="135"/>
      <c r="H61" s="135">
        <f>'将来負担比率（分子）の構造'!K$46</f>
        <v>4</v>
      </c>
      <c r="I61" s="135"/>
      <c r="J61" s="135"/>
      <c r="K61" s="135">
        <f>'将来負担比率（分子）の構造'!L$46</f>
        <v>3</v>
      </c>
      <c r="L61" s="135"/>
      <c r="M61" s="135"/>
      <c r="N61" s="135" t="str">
        <f>'将来負担比率（分子）の構造'!M$46</f>
        <v>-</v>
      </c>
      <c r="O61" s="135"/>
      <c r="P61" s="135"/>
    </row>
    <row r="62" spans="1:16" x14ac:dyDescent="0.15">
      <c r="A62" s="135" t="s">
        <v>29</v>
      </c>
      <c r="B62" s="135">
        <f>'将来負担比率（分子）の構造'!I$45</f>
        <v>1515</v>
      </c>
      <c r="C62" s="135"/>
      <c r="D62" s="135"/>
      <c r="E62" s="135">
        <f>'将来負担比率（分子）の構造'!J$45</f>
        <v>1497</v>
      </c>
      <c r="F62" s="135"/>
      <c r="G62" s="135"/>
      <c r="H62" s="135">
        <f>'将来負担比率（分子）の構造'!K$45</f>
        <v>1480</v>
      </c>
      <c r="I62" s="135"/>
      <c r="J62" s="135"/>
      <c r="K62" s="135">
        <f>'将来負担比率（分子）の構造'!L$45</f>
        <v>1451</v>
      </c>
      <c r="L62" s="135"/>
      <c r="M62" s="135"/>
      <c r="N62" s="135">
        <f>'将来負担比率（分子）の構造'!M$45</f>
        <v>1288</v>
      </c>
      <c r="O62" s="135"/>
      <c r="P62" s="135"/>
    </row>
    <row r="63" spans="1:16" x14ac:dyDescent="0.15">
      <c r="A63" s="135" t="s">
        <v>28</v>
      </c>
      <c r="B63" s="135">
        <f>'将来負担比率（分子）の構造'!I$44</f>
        <v>25</v>
      </c>
      <c r="C63" s="135"/>
      <c r="D63" s="135"/>
      <c r="E63" s="135">
        <f>'将来負担比率（分子）の構造'!J$44</f>
        <v>22</v>
      </c>
      <c r="F63" s="135"/>
      <c r="G63" s="135"/>
      <c r="H63" s="135">
        <f>'将来負担比率（分子）の構造'!K$44</f>
        <v>18</v>
      </c>
      <c r="I63" s="135"/>
      <c r="J63" s="135"/>
      <c r="K63" s="135">
        <f>'将来負担比率（分子）の構造'!L$44</f>
        <v>18</v>
      </c>
      <c r="L63" s="135"/>
      <c r="M63" s="135"/>
      <c r="N63" s="135">
        <f>'将来負担比率（分子）の構造'!M$44</f>
        <v>16</v>
      </c>
      <c r="O63" s="135"/>
      <c r="P63" s="135"/>
    </row>
    <row r="64" spans="1:16" x14ac:dyDescent="0.15">
      <c r="A64" s="135" t="s">
        <v>27</v>
      </c>
      <c r="B64" s="135">
        <f>'将来負担比率（分子）の構造'!I$43</f>
        <v>5498</v>
      </c>
      <c r="C64" s="135"/>
      <c r="D64" s="135"/>
      <c r="E64" s="135">
        <f>'将来負担比率（分子）の構造'!J$43</f>
        <v>5081</v>
      </c>
      <c r="F64" s="135"/>
      <c r="G64" s="135"/>
      <c r="H64" s="135">
        <f>'将来負担比率（分子）の構造'!K$43</f>
        <v>4797</v>
      </c>
      <c r="I64" s="135"/>
      <c r="J64" s="135"/>
      <c r="K64" s="135">
        <f>'将来負担比率（分子）の構造'!L$43</f>
        <v>4526</v>
      </c>
      <c r="L64" s="135"/>
      <c r="M64" s="135"/>
      <c r="N64" s="135">
        <f>'将来負担比率（分子）の構造'!M$43</f>
        <v>4365</v>
      </c>
      <c r="O64" s="135"/>
      <c r="P64" s="135"/>
    </row>
    <row r="65" spans="1:16" x14ac:dyDescent="0.15">
      <c r="A65" s="135" t="s">
        <v>26</v>
      </c>
      <c r="B65" s="135">
        <f>'将来負担比率（分子）の構造'!I$42</f>
        <v>227</v>
      </c>
      <c r="C65" s="135"/>
      <c r="D65" s="135"/>
      <c r="E65" s="135">
        <f>'将来負担比率（分子）の構造'!J$42</f>
        <v>136</v>
      </c>
      <c r="F65" s="135"/>
      <c r="G65" s="135"/>
      <c r="H65" s="135">
        <f>'将来負担比率（分子）の構造'!K$42</f>
        <v>66</v>
      </c>
      <c r="I65" s="135"/>
      <c r="J65" s="135"/>
      <c r="K65" s="135">
        <f>'将来負担比率（分子）の構造'!L$42</f>
        <v>24</v>
      </c>
      <c r="L65" s="135"/>
      <c r="M65" s="135"/>
      <c r="N65" s="135">
        <f>'将来負担比率（分子）の構造'!M$42</f>
        <v>1</v>
      </c>
      <c r="O65" s="135"/>
      <c r="P65" s="135"/>
    </row>
    <row r="66" spans="1:16" x14ac:dyDescent="0.15">
      <c r="A66" s="135" t="s">
        <v>25</v>
      </c>
      <c r="B66" s="135">
        <f>'将来負担比率（分子）の構造'!I$41</f>
        <v>9105</v>
      </c>
      <c r="C66" s="135"/>
      <c r="D66" s="135"/>
      <c r="E66" s="135">
        <f>'将来負担比率（分子）の構造'!J$41</f>
        <v>9020</v>
      </c>
      <c r="F66" s="135"/>
      <c r="G66" s="135"/>
      <c r="H66" s="135">
        <f>'将来負担比率（分子）の構造'!K$41</f>
        <v>8811</v>
      </c>
      <c r="I66" s="135"/>
      <c r="J66" s="135"/>
      <c r="K66" s="135">
        <f>'将来負担比率（分子）の構造'!L$41</f>
        <v>8514</v>
      </c>
      <c r="L66" s="135"/>
      <c r="M66" s="135"/>
      <c r="N66" s="135">
        <f>'将来負担比率（分子）の構造'!M$41</f>
        <v>8473</v>
      </c>
      <c r="O66" s="135"/>
      <c r="P66" s="135"/>
    </row>
    <row r="67" spans="1:16" x14ac:dyDescent="0.15">
      <c r="A67" s="135" t="s">
        <v>62</v>
      </c>
      <c r="B67" s="135" t="e">
        <f>NA()</f>
        <v>#N/A</v>
      </c>
      <c r="C67" s="135">
        <f>IF(ISNUMBER('将来負担比率（分子）の構造'!I$52), IF('将来負担比率（分子）の構造'!I$52 &lt; 0, 0, '将来負担比率（分子）の構造'!I$52), NA())</f>
        <v>5311</v>
      </c>
      <c r="D67" s="135" t="e">
        <f>NA()</f>
        <v>#N/A</v>
      </c>
      <c r="E67" s="135" t="e">
        <f>NA()</f>
        <v>#N/A</v>
      </c>
      <c r="F67" s="135">
        <f>IF(ISNUMBER('将来負担比率（分子）の構造'!J$52), IF('将来負担比率（分子）の構造'!J$52 &lt; 0, 0, '将来負担比率（分子）の構造'!J$52), NA())</f>
        <v>4168</v>
      </c>
      <c r="G67" s="135" t="e">
        <f>NA()</f>
        <v>#N/A</v>
      </c>
      <c r="H67" s="135" t="e">
        <f>NA()</f>
        <v>#N/A</v>
      </c>
      <c r="I67" s="135">
        <f>IF(ISNUMBER('将来負担比率（分子）の構造'!K$52), IF('将来負担比率（分子）の構造'!K$52 &lt; 0, 0, '将来負担比率（分子）の構造'!K$52), NA())</f>
        <v>3244</v>
      </c>
      <c r="J67" s="135" t="e">
        <f>NA()</f>
        <v>#N/A</v>
      </c>
      <c r="K67" s="135" t="e">
        <f>NA()</f>
        <v>#N/A</v>
      </c>
      <c r="L67" s="135">
        <f>IF(ISNUMBER('将来負担比率（分子）の構造'!L$52), IF('将来負担比率（分子）の構造'!L$52 &lt; 0, 0, '将来負担比率（分子）の構造'!L$52), NA())</f>
        <v>3155</v>
      </c>
      <c r="M67" s="135" t="e">
        <f>NA()</f>
        <v>#N/A</v>
      </c>
      <c r="N67" s="135" t="e">
        <f>NA()</f>
        <v>#N/A</v>
      </c>
      <c r="O67" s="135">
        <f>IF(ISNUMBER('将来負担比率（分子）の構造'!M$52), IF('将来負担比率（分子）の構造'!M$52 &lt; 0, 0, '将来負担比率（分子）の構造'!M$52), NA())</f>
        <v>3596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1907066</v>
      </c>
      <c r="S5" s="583"/>
      <c r="T5" s="583"/>
      <c r="U5" s="583"/>
      <c r="V5" s="583"/>
      <c r="W5" s="583"/>
      <c r="X5" s="583"/>
      <c r="Y5" s="584"/>
      <c r="Z5" s="585">
        <v>20.2</v>
      </c>
      <c r="AA5" s="585"/>
      <c r="AB5" s="585"/>
      <c r="AC5" s="585"/>
      <c r="AD5" s="586">
        <v>1907066</v>
      </c>
      <c r="AE5" s="586"/>
      <c r="AF5" s="586"/>
      <c r="AG5" s="586"/>
      <c r="AH5" s="586"/>
      <c r="AI5" s="586"/>
      <c r="AJ5" s="586"/>
      <c r="AK5" s="586"/>
      <c r="AL5" s="587">
        <v>39.299999999999997</v>
      </c>
      <c r="AM5" s="588"/>
      <c r="AN5" s="588"/>
      <c r="AO5" s="589"/>
      <c r="AP5" s="579" t="s">
        <v>207</v>
      </c>
      <c r="AQ5" s="580"/>
      <c r="AR5" s="580"/>
      <c r="AS5" s="580"/>
      <c r="AT5" s="580"/>
      <c r="AU5" s="580"/>
      <c r="AV5" s="580"/>
      <c r="AW5" s="580"/>
      <c r="AX5" s="580"/>
      <c r="AY5" s="580"/>
      <c r="AZ5" s="580"/>
      <c r="BA5" s="580"/>
      <c r="BB5" s="580"/>
      <c r="BC5" s="580"/>
      <c r="BD5" s="580"/>
      <c r="BE5" s="580"/>
      <c r="BF5" s="581"/>
      <c r="BG5" s="593">
        <v>1869670</v>
      </c>
      <c r="BH5" s="594"/>
      <c r="BI5" s="594"/>
      <c r="BJ5" s="594"/>
      <c r="BK5" s="594"/>
      <c r="BL5" s="594"/>
      <c r="BM5" s="594"/>
      <c r="BN5" s="595"/>
      <c r="BO5" s="596">
        <v>98</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79767</v>
      </c>
      <c r="S6" s="594"/>
      <c r="T6" s="594"/>
      <c r="U6" s="594"/>
      <c r="V6" s="594"/>
      <c r="W6" s="594"/>
      <c r="X6" s="594"/>
      <c r="Y6" s="595"/>
      <c r="Z6" s="596">
        <v>0.8</v>
      </c>
      <c r="AA6" s="596"/>
      <c r="AB6" s="596"/>
      <c r="AC6" s="596"/>
      <c r="AD6" s="597">
        <v>79767</v>
      </c>
      <c r="AE6" s="597"/>
      <c r="AF6" s="597"/>
      <c r="AG6" s="597"/>
      <c r="AH6" s="597"/>
      <c r="AI6" s="597"/>
      <c r="AJ6" s="597"/>
      <c r="AK6" s="597"/>
      <c r="AL6" s="598">
        <v>1.6</v>
      </c>
      <c r="AM6" s="599"/>
      <c r="AN6" s="599"/>
      <c r="AO6" s="600"/>
      <c r="AP6" s="590" t="s">
        <v>213</v>
      </c>
      <c r="AQ6" s="591"/>
      <c r="AR6" s="591"/>
      <c r="AS6" s="591"/>
      <c r="AT6" s="591"/>
      <c r="AU6" s="591"/>
      <c r="AV6" s="591"/>
      <c r="AW6" s="591"/>
      <c r="AX6" s="591"/>
      <c r="AY6" s="591"/>
      <c r="AZ6" s="591"/>
      <c r="BA6" s="591"/>
      <c r="BB6" s="591"/>
      <c r="BC6" s="591"/>
      <c r="BD6" s="591"/>
      <c r="BE6" s="591"/>
      <c r="BF6" s="592"/>
      <c r="BG6" s="593">
        <v>1869670</v>
      </c>
      <c r="BH6" s="594"/>
      <c r="BI6" s="594"/>
      <c r="BJ6" s="594"/>
      <c r="BK6" s="594"/>
      <c r="BL6" s="594"/>
      <c r="BM6" s="594"/>
      <c r="BN6" s="595"/>
      <c r="BO6" s="596">
        <v>98</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108506</v>
      </c>
      <c r="CS6" s="594"/>
      <c r="CT6" s="594"/>
      <c r="CU6" s="594"/>
      <c r="CV6" s="594"/>
      <c r="CW6" s="594"/>
      <c r="CX6" s="594"/>
      <c r="CY6" s="595"/>
      <c r="CZ6" s="596">
        <v>1.3</v>
      </c>
      <c r="DA6" s="596"/>
      <c r="DB6" s="596"/>
      <c r="DC6" s="596"/>
      <c r="DD6" s="602" t="s">
        <v>208</v>
      </c>
      <c r="DE6" s="594"/>
      <c r="DF6" s="594"/>
      <c r="DG6" s="594"/>
      <c r="DH6" s="594"/>
      <c r="DI6" s="594"/>
      <c r="DJ6" s="594"/>
      <c r="DK6" s="594"/>
      <c r="DL6" s="594"/>
      <c r="DM6" s="594"/>
      <c r="DN6" s="594"/>
      <c r="DO6" s="594"/>
      <c r="DP6" s="595"/>
      <c r="DQ6" s="602">
        <v>108506</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2790</v>
      </c>
      <c r="S7" s="594"/>
      <c r="T7" s="594"/>
      <c r="U7" s="594"/>
      <c r="V7" s="594"/>
      <c r="W7" s="594"/>
      <c r="X7" s="594"/>
      <c r="Y7" s="595"/>
      <c r="Z7" s="596">
        <v>0</v>
      </c>
      <c r="AA7" s="596"/>
      <c r="AB7" s="596"/>
      <c r="AC7" s="596"/>
      <c r="AD7" s="597">
        <v>2790</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606657</v>
      </c>
      <c r="BH7" s="594"/>
      <c r="BI7" s="594"/>
      <c r="BJ7" s="594"/>
      <c r="BK7" s="594"/>
      <c r="BL7" s="594"/>
      <c r="BM7" s="594"/>
      <c r="BN7" s="595"/>
      <c r="BO7" s="596">
        <v>31.8</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1084280</v>
      </c>
      <c r="CS7" s="594"/>
      <c r="CT7" s="594"/>
      <c r="CU7" s="594"/>
      <c r="CV7" s="594"/>
      <c r="CW7" s="594"/>
      <c r="CX7" s="594"/>
      <c r="CY7" s="595"/>
      <c r="CZ7" s="596">
        <v>12.6</v>
      </c>
      <c r="DA7" s="596"/>
      <c r="DB7" s="596"/>
      <c r="DC7" s="596"/>
      <c r="DD7" s="602">
        <v>286496</v>
      </c>
      <c r="DE7" s="594"/>
      <c r="DF7" s="594"/>
      <c r="DG7" s="594"/>
      <c r="DH7" s="594"/>
      <c r="DI7" s="594"/>
      <c r="DJ7" s="594"/>
      <c r="DK7" s="594"/>
      <c r="DL7" s="594"/>
      <c r="DM7" s="594"/>
      <c r="DN7" s="594"/>
      <c r="DO7" s="594"/>
      <c r="DP7" s="595"/>
      <c r="DQ7" s="602">
        <v>715933</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7765</v>
      </c>
      <c r="S8" s="594"/>
      <c r="T8" s="594"/>
      <c r="U8" s="594"/>
      <c r="V8" s="594"/>
      <c r="W8" s="594"/>
      <c r="X8" s="594"/>
      <c r="Y8" s="595"/>
      <c r="Z8" s="596">
        <v>0.1</v>
      </c>
      <c r="AA8" s="596"/>
      <c r="AB8" s="596"/>
      <c r="AC8" s="596"/>
      <c r="AD8" s="597">
        <v>7765</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27665</v>
      </c>
      <c r="BH8" s="594"/>
      <c r="BI8" s="594"/>
      <c r="BJ8" s="594"/>
      <c r="BK8" s="594"/>
      <c r="BL8" s="594"/>
      <c r="BM8" s="594"/>
      <c r="BN8" s="595"/>
      <c r="BO8" s="596">
        <v>1.5</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1698919</v>
      </c>
      <c r="CS8" s="594"/>
      <c r="CT8" s="594"/>
      <c r="CU8" s="594"/>
      <c r="CV8" s="594"/>
      <c r="CW8" s="594"/>
      <c r="CX8" s="594"/>
      <c r="CY8" s="595"/>
      <c r="CZ8" s="596">
        <v>19.8</v>
      </c>
      <c r="DA8" s="596"/>
      <c r="DB8" s="596"/>
      <c r="DC8" s="596"/>
      <c r="DD8" s="602">
        <v>35208</v>
      </c>
      <c r="DE8" s="594"/>
      <c r="DF8" s="594"/>
      <c r="DG8" s="594"/>
      <c r="DH8" s="594"/>
      <c r="DI8" s="594"/>
      <c r="DJ8" s="594"/>
      <c r="DK8" s="594"/>
      <c r="DL8" s="594"/>
      <c r="DM8" s="594"/>
      <c r="DN8" s="594"/>
      <c r="DO8" s="594"/>
      <c r="DP8" s="595"/>
      <c r="DQ8" s="602">
        <v>961061</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4079</v>
      </c>
      <c r="S9" s="594"/>
      <c r="T9" s="594"/>
      <c r="U9" s="594"/>
      <c r="V9" s="594"/>
      <c r="W9" s="594"/>
      <c r="X9" s="594"/>
      <c r="Y9" s="595"/>
      <c r="Z9" s="596">
        <v>0</v>
      </c>
      <c r="AA9" s="596"/>
      <c r="AB9" s="596"/>
      <c r="AC9" s="596"/>
      <c r="AD9" s="597">
        <v>4079</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480360</v>
      </c>
      <c r="BH9" s="594"/>
      <c r="BI9" s="594"/>
      <c r="BJ9" s="594"/>
      <c r="BK9" s="594"/>
      <c r="BL9" s="594"/>
      <c r="BM9" s="594"/>
      <c r="BN9" s="595"/>
      <c r="BO9" s="596">
        <v>25.2</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442032</v>
      </c>
      <c r="CS9" s="594"/>
      <c r="CT9" s="594"/>
      <c r="CU9" s="594"/>
      <c r="CV9" s="594"/>
      <c r="CW9" s="594"/>
      <c r="CX9" s="594"/>
      <c r="CY9" s="595"/>
      <c r="CZ9" s="596">
        <v>5.0999999999999996</v>
      </c>
      <c r="DA9" s="596"/>
      <c r="DB9" s="596"/>
      <c r="DC9" s="596"/>
      <c r="DD9" s="602">
        <v>27908</v>
      </c>
      <c r="DE9" s="594"/>
      <c r="DF9" s="594"/>
      <c r="DG9" s="594"/>
      <c r="DH9" s="594"/>
      <c r="DI9" s="594"/>
      <c r="DJ9" s="594"/>
      <c r="DK9" s="594"/>
      <c r="DL9" s="594"/>
      <c r="DM9" s="594"/>
      <c r="DN9" s="594"/>
      <c r="DO9" s="594"/>
      <c r="DP9" s="595"/>
      <c r="DQ9" s="602">
        <v>401963</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168558</v>
      </c>
      <c r="S10" s="594"/>
      <c r="T10" s="594"/>
      <c r="U10" s="594"/>
      <c r="V10" s="594"/>
      <c r="W10" s="594"/>
      <c r="X10" s="594"/>
      <c r="Y10" s="595"/>
      <c r="Z10" s="596">
        <v>1.8</v>
      </c>
      <c r="AA10" s="596"/>
      <c r="AB10" s="596"/>
      <c r="AC10" s="596"/>
      <c r="AD10" s="597">
        <v>168558</v>
      </c>
      <c r="AE10" s="597"/>
      <c r="AF10" s="597"/>
      <c r="AG10" s="597"/>
      <c r="AH10" s="597"/>
      <c r="AI10" s="597"/>
      <c r="AJ10" s="597"/>
      <c r="AK10" s="597"/>
      <c r="AL10" s="598">
        <v>3.5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61055</v>
      </c>
      <c r="BH10" s="594"/>
      <c r="BI10" s="594"/>
      <c r="BJ10" s="594"/>
      <c r="BK10" s="594"/>
      <c r="BL10" s="594"/>
      <c r="BM10" s="594"/>
      <c r="BN10" s="595"/>
      <c r="BO10" s="596">
        <v>3.2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89914</v>
      </c>
      <c r="CS10" s="594"/>
      <c r="CT10" s="594"/>
      <c r="CU10" s="594"/>
      <c r="CV10" s="594"/>
      <c r="CW10" s="594"/>
      <c r="CX10" s="594"/>
      <c r="CY10" s="595"/>
      <c r="CZ10" s="596">
        <v>1</v>
      </c>
      <c r="DA10" s="596"/>
      <c r="DB10" s="596"/>
      <c r="DC10" s="596"/>
      <c r="DD10" s="602" t="s">
        <v>220</v>
      </c>
      <c r="DE10" s="594"/>
      <c r="DF10" s="594"/>
      <c r="DG10" s="594"/>
      <c r="DH10" s="594"/>
      <c r="DI10" s="594"/>
      <c r="DJ10" s="594"/>
      <c r="DK10" s="594"/>
      <c r="DL10" s="594"/>
      <c r="DM10" s="594"/>
      <c r="DN10" s="594"/>
      <c r="DO10" s="594"/>
      <c r="DP10" s="595"/>
      <c r="DQ10" s="602">
        <v>3898</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20971</v>
      </c>
      <c r="S11" s="594"/>
      <c r="T11" s="594"/>
      <c r="U11" s="594"/>
      <c r="V11" s="594"/>
      <c r="W11" s="594"/>
      <c r="X11" s="594"/>
      <c r="Y11" s="595"/>
      <c r="Z11" s="596">
        <v>0.2</v>
      </c>
      <c r="AA11" s="596"/>
      <c r="AB11" s="596"/>
      <c r="AC11" s="596"/>
      <c r="AD11" s="597">
        <v>20971</v>
      </c>
      <c r="AE11" s="597"/>
      <c r="AF11" s="597"/>
      <c r="AG11" s="597"/>
      <c r="AH11" s="597"/>
      <c r="AI11" s="597"/>
      <c r="AJ11" s="597"/>
      <c r="AK11" s="597"/>
      <c r="AL11" s="598">
        <v>0.4</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37577</v>
      </c>
      <c r="BH11" s="594"/>
      <c r="BI11" s="594"/>
      <c r="BJ11" s="594"/>
      <c r="BK11" s="594"/>
      <c r="BL11" s="594"/>
      <c r="BM11" s="594"/>
      <c r="BN11" s="595"/>
      <c r="BO11" s="596">
        <v>2</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483528</v>
      </c>
      <c r="CS11" s="594"/>
      <c r="CT11" s="594"/>
      <c r="CU11" s="594"/>
      <c r="CV11" s="594"/>
      <c r="CW11" s="594"/>
      <c r="CX11" s="594"/>
      <c r="CY11" s="595"/>
      <c r="CZ11" s="596">
        <v>5.6</v>
      </c>
      <c r="DA11" s="596"/>
      <c r="DB11" s="596"/>
      <c r="DC11" s="596"/>
      <c r="DD11" s="602">
        <v>41327</v>
      </c>
      <c r="DE11" s="594"/>
      <c r="DF11" s="594"/>
      <c r="DG11" s="594"/>
      <c r="DH11" s="594"/>
      <c r="DI11" s="594"/>
      <c r="DJ11" s="594"/>
      <c r="DK11" s="594"/>
      <c r="DL11" s="594"/>
      <c r="DM11" s="594"/>
      <c r="DN11" s="594"/>
      <c r="DO11" s="594"/>
      <c r="DP11" s="595"/>
      <c r="DQ11" s="602">
        <v>320878</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1093321</v>
      </c>
      <c r="BH12" s="594"/>
      <c r="BI12" s="594"/>
      <c r="BJ12" s="594"/>
      <c r="BK12" s="594"/>
      <c r="BL12" s="594"/>
      <c r="BM12" s="594"/>
      <c r="BN12" s="595"/>
      <c r="BO12" s="596">
        <v>57.3</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332006</v>
      </c>
      <c r="CS12" s="594"/>
      <c r="CT12" s="594"/>
      <c r="CU12" s="594"/>
      <c r="CV12" s="594"/>
      <c r="CW12" s="594"/>
      <c r="CX12" s="594"/>
      <c r="CY12" s="595"/>
      <c r="CZ12" s="596">
        <v>3.9</v>
      </c>
      <c r="DA12" s="596"/>
      <c r="DB12" s="596"/>
      <c r="DC12" s="596"/>
      <c r="DD12" s="602">
        <v>6876</v>
      </c>
      <c r="DE12" s="594"/>
      <c r="DF12" s="594"/>
      <c r="DG12" s="594"/>
      <c r="DH12" s="594"/>
      <c r="DI12" s="594"/>
      <c r="DJ12" s="594"/>
      <c r="DK12" s="594"/>
      <c r="DL12" s="594"/>
      <c r="DM12" s="594"/>
      <c r="DN12" s="594"/>
      <c r="DO12" s="594"/>
      <c r="DP12" s="595"/>
      <c r="DQ12" s="602">
        <v>189833</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10768</v>
      </c>
      <c r="S13" s="594"/>
      <c r="T13" s="594"/>
      <c r="U13" s="594"/>
      <c r="V13" s="594"/>
      <c r="W13" s="594"/>
      <c r="X13" s="594"/>
      <c r="Y13" s="595"/>
      <c r="Z13" s="596">
        <v>0.1</v>
      </c>
      <c r="AA13" s="596"/>
      <c r="AB13" s="596"/>
      <c r="AC13" s="596"/>
      <c r="AD13" s="597">
        <v>10768</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1085042</v>
      </c>
      <c r="BH13" s="594"/>
      <c r="BI13" s="594"/>
      <c r="BJ13" s="594"/>
      <c r="BK13" s="594"/>
      <c r="BL13" s="594"/>
      <c r="BM13" s="594"/>
      <c r="BN13" s="595"/>
      <c r="BO13" s="596">
        <v>56.9</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1334351</v>
      </c>
      <c r="CS13" s="594"/>
      <c r="CT13" s="594"/>
      <c r="CU13" s="594"/>
      <c r="CV13" s="594"/>
      <c r="CW13" s="594"/>
      <c r="CX13" s="594"/>
      <c r="CY13" s="595"/>
      <c r="CZ13" s="596">
        <v>15.5</v>
      </c>
      <c r="DA13" s="596"/>
      <c r="DB13" s="596"/>
      <c r="DC13" s="596"/>
      <c r="DD13" s="602">
        <v>463065</v>
      </c>
      <c r="DE13" s="594"/>
      <c r="DF13" s="594"/>
      <c r="DG13" s="594"/>
      <c r="DH13" s="594"/>
      <c r="DI13" s="594"/>
      <c r="DJ13" s="594"/>
      <c r="DK13" s="594"/>
      <c r="DL13" s="594"/>
      <c r="DM13" s="594"/>
      <c r="DN13" s="594"/>
      <c r="DO13" s="594"/>
      <c r="DP13" s="595"/>
      <c r="DQ13" s="602">
        <v>1067660</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36443</v>
      </c>
      <c r="BH14" s="594"/>
      <c r="BI14" s="594"/>
      <c r="BJ14" s="594"/>
      <c r="BK14" s="594"/>
      <c r="BL14" s="594"/>
      <c r="BM14" s="594"/>
      <c r="BN14" s="595"/>
      <c r="BO14" s="596">
        <v>1.9</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660089</v>
      </c>
      <c r="CS14" s="594"/>
      <c r="CT14" s="594"/>
      <c r="CU14" s="594"/>
      <c r="CV14" s="594"/>
      <c r="CW14" s="594"/>
      <c r="CX14" s="594"/>
      <c r="CY14" s="595"/>
      <c r="CZ14" s="596">
        <v>7.7</v>
      </c>
      <c r="DA14" s="596"/>
      <c r="DB14" s="596"/>
      <c r="DC14" s="596"/>
      <c r="DD14" s="602">
        <v>315181</v>
      </c>
      <c r="DE14" s="594"/>
      <c r="DF14" s="594"/>
      <c r="DG14" s="594"/>
      <c r="DH14" s="594"/>
      <c r="DI14" s="594"/>
      <c r="DJ14" s="594"/>
      <c r="DK14" s="594"/>
      <c r="DL14" s="594"/>
      <c r="DM14" s="594"/>
      <c r="DN14" s="594"/>
      <c r="DO14" s="594"/>
      <c r="DP14" s="595"/>
      <c r="DQ14" s="602">
        <v>373065</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2897</v>
      </c>
      <c r="S15" s="594"/>
      <c r="T15" s="594"/>
      <c r="U15" s="594"/>
      <c r="V15" s="594"/>
      <c r="W15" s="594"/>
      <c r="X15" s="594"/>
      <c r="Y15" s="595"/>
      <c r="Z15" s="596">
        <v>0</v>
      </c>
      <c r="AA15" s="596"/>
      <c r="AB15" s="596"/>
      <c r="AC15" s="596"/>
      <c r="AD15" s="597">
        <v>2897</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133249</v>
      </c>
      <c r="BH15" s="594"/>
      <c r="BI15" s="594"/>
      <c r="BJ15" s="594"/>
      <c r="BK15" s="594"/>
      <c r="BL15" s="594"/>
      <c r="BM15" s="594"/>
      <c r="BN15" s="595"/>
      <c r="BO15" s="596">
        <v>7</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1417741</v>
      </c>
      <c r="CS15" s="594"/>
      <c r="CT15" s="594"/>
      <c r="CU15" s="594"/>
      <c r="CV15" s="594"/>
      <c r="CW15" s="594"/>
      <c r="CX15" s="594"/>
      <c r="CY15" s="595"/>
      <c r="CZ15" s="596">
        <v>16.5</v>
      </c>
      <c r="DA15" s="596"/>
      <c r="DB15" s="596"/>
      <c r="DC15" s="596"/>
      <c r="DD15" s="602">
        <v>723281</v>
      </c>
      <c r="DE15" s="594"/>
      <c r="DF15" s="594"/>
      <c r="DG15" s="594"/>
      <c r="DH15" s="594"/>
      <c r="DI15" s="594"/>
      <c r="DJ15" s="594"/>
      <c r="DK15" s="594"/>
      <c r="DL15" s="594"/>
      <c r="DM15" s="594"/>
      <c r="DN15" s="594"/>
      <c r="DO15" s="594"/>
      <c r="DP15" s="595"/>
      <c r="DQ15" s="602">
        <v>701170</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3081788</v>
      </c>
      <c r="S16" s="594"/>
      <c r="T16" s="594"/>
      <c r="U16" s="594"/>
      <c r="V16" s="594"/>
      <c r="W16" s="594"/>
      <c r="X16" s="594"/>
      <c r="Y16" s="595"/>
      <c r="Z16" s="596">
        <v>32.700000000000003</v>
      </c>
      <c r="AA16" s="596"/>
      <c r="AB16" s="596"/>
      <c r="AC16" s="596"/>
      <c r="AD16" s="597">
        <v>2607617</v>
      </c>
      <c r="AE16" s="597"/>
      <c r="AF16" s="597"/>
      <c r="AG16" s="597"/>
      <c r="AH16" s="597"/>
      <c r="AI16" s="597"/>
      <c r="AJ16" s="597"/>
      <c r="AK16" s="597"/>
      <c r="AL16" s="598">
        <v>53.7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9258</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2607617</v>
      </c>
      <c r="S17" s="594"/>
      <c r="T17" s="594"/>
      <c r="U17" s="594"/>
      <c r="V17" s="594"/>
      <c r="W17" s="594"/>
      <c r="X17" s="594"/>
      <c r="Y17" s="595"/>
      <c r="Z17" s="596">
        <v>27.7</v>
      </c>
      <c r="AA17" s="596"/>
      <c r="AB17" s="596"/>
      <c r="AC17" s="596"/>
      <c r="AD17" s="597">
        <v>2607617</v>
      </c>
      <c r="AE17" s="597"/>
      <c r="AF17" s="597"/>
      <c r="AG17" s="597"/>
      <c r="AH17" s="597"/>
      <c r="AI17" s="597"/>
      <c r="AJ17" s="597"/>
      <c r="AK17" s="597"/>
      <c r="AL17" s="598">
        <v>53.7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927938</v>
      </c>
      <c r="CS17" s="594"/>
      <c r="CT17" s="594"/>
      <c r="CU17" s="594"/>
      <c r="CV17" s="594"/>
      <c r="CW17" s="594"/>
      <c r="CX17" s="594"/>
      <c r="CY17" s="595"/>
      <c r="CZ17" s="596">
        <v>10.8</v>
      </c>
      <c r="DA17" s="596"/>
      <c r="DB17" s="596"/>
      <c r="DC17" s="596"/>
      <c r="DD17" s="602" t="s">
        <v>220</v>
      </c>
      <c r="DE17" s="594"/>
      <c r="DF17" s="594"/>
      <c r="DG17" s="594"/>
      <c r="DH17" s="594"/>
      <c r="DI17" s="594"/>
      <c r="DJ17" s="594"/>
      <c r="DK17" s="594"/>
      <c r="DL17" s="594"/>
      <c r="DM17" s="594"/>
      <c r="DN17" s="594"/>
      <c r="DO17" s="594"/>
      <c r="DP17" s="595"/>
      <c r="DQ17" s="602">
        <v>877031</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437173</v>
      </c>
      <c r="S18" s="594"/>
      <c r="T18" s="594"/>
      <c r="U18" s="594"/>
      <c r="V18" s="594"/>
      <c r="W18" s="594"/>
      <c r="X18" s="594"/>
      <c r="Y18" s="595"/>
      <c r="Z18" s="596">
        <v>4.5999999999999996</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36998</v>
      </c>
      <c r="S19" s="594"/>
      <c r="T19" s="594"/>
      <c r="U19" s="594"/>
      <c r="V19" s="594"/>
      <c r="W19" s="594"/>
      <c r="X19" s="594"/>
      <c r="Y19" s="595"/>
      <c r="Z19" s="596">
        <v>0.4</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37396</v>
      </c>
      <c r="BH19" s="594"/>
      <c r="BI19" s="594"/>
      <c r="BJ19" s="594"/>
      <c r="BK19" s="594"/>
      <c r="BL19" s="594"/>
      <c r="BM19" s="594"/>
      <c r="BN19" s="595"/>
      <c r="BO19" s="596">
        <v>2</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5286449</v>
      </c>
      <c r="S20" s="594"/>
      <c r="T20" s="594"/>
      <c r="U20" s="594"/>
      <c r="V20" s="594"/>
      <c r="W20" s="594"/>
      <c r="X20" s="594"/>
      <c r="Y20" s="595"/>
      <c r="Z20" s="596">
        <v>56.1</v>
      </c>
      <c r="AA20" s="596"/>
      <c r="AB20" s="596"/>
      <c r="AC20" s="596"/>
      <c r="AD20" s="597">
        <v>4812278</v>
      </c>
      <c r="AE20" s="597"/>
      <c r="AF20" s="597"/>
      <c r="AG20" s="597"/>
      <c r="AH20" s="597"/>
      <c r="AI20" s="597"/>
      <c r="AJ20" s="597"/>
      <c r="AK20" s="597"/>
      <c r="AL20" s="598">
        <v>99.1</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37396</v>
      </c>
      <c r="BH20" s="594"/>
      <c r="BI20" s="594"/>
      <c r="BJ20" s="594"/>
      <c r="BK20" s="594"/>
      <c r="BL20" s="594"/>
      <c r="BM20" s="594"/>
      <c r="BN20" s="595"/>
      <c r="BO20" s="596">
        <v>2</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8588562</v>
      </c>
      <c r="CS20" s="594"/>
      <c r="CT20" s="594"/>
      <c r="CU20" s="594"/>
      <c r="CV20" s="594"/>
      <c r="CW20" s="594"/>
      <c r="CX20" s="594"/>
      <c r="CY20" s="595"/>
      <c r="CZ20" s="596">
        <v>100</v>
      </c>
      <c r="DA20" s="596"/>
      <c r="DB20" s="596"/>
      <c r="DC20" s="596"/>
      <c r="DD20" s="602">
        <v>1899342</v>
      </c>
      <c r="DE20" s="594"/>
      <c r="DF20" s="594"/>
      <c r="DG20" s="594"/>
      <c r="DH20" s="594"/>
      <c r="DI20" s="594"/>
      <c r="DJ20" s="594"/>
      <c r="DK20" s="594"/>
      <c r="DL20" s="594"/>
      <c r="DM20" s="594"/>
      <c r="DN20" s="594"/>
      <c r="DO20" s="594"/>
      <c r="DP20" s="595"/>
      <c r="DQ20" s="602">
        <v>5720998</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2262</v>
      </c>
      <c r="S21" s="594"/>
      <c r="T21" s="594"/>
      <c r="U21" s="594"/>
      <c r="V21" s="594"/>
      <c r="W21" s="594"/>
      <c r="X21" s="594"/>
      <c r="Y21" s="595"/>
      <c r="Z21" s="596">
        <v>0</v>
      </c>
      <c r="AA21" s="596"/>
      <c r="AB21" s="596"/>
      <c r="AC21" s="596"/>
      <c r="AD21" s="597">
        <v>2262</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37396</v>
      </c>
      <c r="BH21" s="594"/>
      <c r="BI21" s="594"/>
      <c r="BJ21" s="594"/>
      <c r="BK21" s="594"/>
      <c r="BL21" s="594"/>
      <c r="BM21" s="594"/>
      <c r="BN21" s="595"/>
      <c r="BO21" s="596">
        <v>2</v>
      </c>
      <c r="BP21" s="596"/>
      <c r="BQ21" s="596"/>
      <c r="BR21" s="596"/>
      <c r="BS21" s="602" t="s">
        <v>220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9233</v>
      </c>
      <c r="S22" s="594"/>
      <c r="T22" s="594"/>
      <c r="U22" s="594"/>
      <c r="V22" s="594"/>
      <c r="W22" s="594"/>
      <c r="X22" s="594"/>
      <c r="Y22" s="595"/>
      <c r="Z22" s="596">
        <v>0.1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138461</v>
      </c>
      <c r="S23" s="594"/>
      <c r="T23" s="594"/>
      <c r="U23" s="594"/>
      <c r="V23" s="594"/>
      <c r="W23" s="594"/>
      <c r="X23" s="594"/>
      <c r="Y23" s="595"/>
      <c r="Z23" s="596">
        <v>1.5</v>
      </c>
      <c r="AA23" s="596"/>
      <c r="AB23" s="596"/>
      <c r="AC23" s="596"/>
      <c r="AD23" s="597">
        <v>5363</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18454</v>
      </c>
      <c r="S24" s="594"/>
      <c r="T24" s="594"/>
      <c r="U24" s="594"/>
      <c r="V24" s="594"/>
      <c r="W24" s="594"/>
      <c r="X24" s="594"/>
      <c r="Y24" s="595"/>
      <c r="Z24" s="596">
        <v>0.2</v>
      </c>
      <c r="AA24" s="596"/>
      <c r="AB24" s="596"/>
      <c r="AC24" s="596"/>
      <c r="AD24" s="597">
        <v>3899</v>
      </c>
      <c r="AE24" s="597"/>
      <c r="AF24" s="597"/>
      <c r="AG24" s="597"/>
      <c r="AH24" s="597"/>
      <c r="AI24" s="597"/>
      <c r="AJ24" s="597"/>
      <c r="AK24" s="597"/>
      <c r="AL24" s="598">
        <v>0.1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2985047</v>
      </c>
      <c r="CS24" s="583"/>
      <c r="CT24" s="583"/>
      <c r="CU24" s="583"/>
      <c r="CV24" s="583"/>
      <c r="CW24" s="583"/>
      <c r="CX24" s="583"/>
      <c r="CY24" s="584"/>
      <c r="CZ24" s="622">
        <v>34.799999999999997</v>
      </c>
      <c r="DA24" s="623"/>
      <c r="DB24" s="623"/>
      <c r="DC24" s="624"/>
      <c r="DD24" s="621">
        <v>2373573</v>
      </c>
      <c r="DE24" s="583"/>
      <c r="DF24" s="583"/>
      <c r="DG24" s="583"/>
      <c r="DH24" s="583"/>
      <c r="DI24" s="583"/>
      <c r="DJ24" s="583"/>
      <c r="DK24" s="584"/>
      <c r="DL24" s="621">
        <v>2356413</v>
      </c>
      <c r="DM24" s="583"/>
      <c r="DN24" s="583"/>
      <c r="DO24" s="583"/>
      <c r="DP24" s="583"/>
      <c r="DQ24" s="583"/>
      <c r="DR24" s="583"/>
      <c r="DS24" s="583"/>
      <c r="DT24" s="583"/>
      <c r="DU24" s="583"/>
      <c r="DV24" s="584"/>
      <c r="DW24" s="587">
        <v>45.5</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682456</v>
      </c>
      <c r="S25" s="594"/>
      <c r="T25" s="594"/>
      <c r="U25" s="594"/>
      <c r="V25" s="594"/>
      <c r="W25" s="594"/>
      <c r="X25" s="594"/>
      <c r="Y25" s="595"/>
      <c r="Z25" s="596">
        <v>7.2</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1441794</v>
      </c>
      <c r="CS25" s="613"/>
      <c r="CT25" s="613"/>
      <c r="CU25" s="613"/>
      <c r="CV25" s="613"/>
      <c r="CW25" s="613"/>
      <c r="CX25" s="613"/>
      <c r="CY25" s="614"/>
      <c r="CZ25" s="627">
        <v>16.8</v>
      </c>
      <c r="DA25" s="628"/>
      <c r="DB25" s="628"/>
      <c r="DC25" s="629"/>
      <c r="DD25" s="602">
        <v>1346979</v>
      </c>
      <c r="DE25" s="613"/>
      <c r="DF25" s="613"/>
      <c r="DG25" s="613"/>
      <c r="DH25" s="613"/>
      <c r="DI25" s="613"/>
      <c r="DJ25" s="613"/>
      <c r="DK25" s="614"/>
      <c r="DL25" s="602">
        <v>1341401</v>
      </c>
      <c r="DM25" s="613"/>
      <c r="DN25" s="613"/>
      <c r="DO25" s="613"/>
      <c r="DP25" s="613"/>
      <c r="DQ25" s="613"/>
      <c r="DR25" s="613"/>
      <c r="DS25" s="613"/>
      <c r="DT25" s="613"/>
      <c r="DU25" s="613"/>
      <c r="DV25" s="614"/>
      <c r="DW25" s="598">
        <v>25.9</v>
      </c>
      <c r="DX25" s="625"/>
      <c r="DY25" s="625"/>
      <c r="DZ25" s="625"/>
      <c r="EA25" s="625"/>
      <c r="EB25" s="625"/>
      <c r="EC25" s="626"/>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775681</v>
      </c>
      <c r="CS26" s="594"/>
      <c r="CT26" s="594"/>
      <c r="CU26" s="594"/>
      <c r="CV26" s="594"/>
      <c r="CW26" s="594"/>
      <c r="CX26" s="594"/>
      <c r="CY26" s="595"/>
      <c r="CZ26" s="627">
        <v>9</v>
      </c>
      <c r="DA26" s="628"/>
      <c r="DB26" s="628"/>
      <c r="DC26" s="629"/>
      <c r="DD26" s="602">
        <v>713708</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5"/>
      <c r="DY26" s="625"/>
      <c r="DZ26" s="625"/>
      <c r="EA26" s="625"/>
      <c r="EB26" s="625"/>
      <c r="EC26" s="626"/>
    </row>
    <row r="27" spans="2:133" ht="11.25" customHeight="1" x14ac:dyDescent="0.15">
      <c r="B27" s="590" t="s">
        <v>279</v>
      </c>
      <c r="C27" s="591"/>
      <c r="D27" s="591"/>
      <c r="E27" s="591"/>
      <c r="F27" s="591"/>
      <c r="G27" s="591"/>
      <c r="H27" s="591"/>
      <c r="I27" s="591"/>
      <c r="J27" s="591"/>
      <c r="K27" s="591"/>
      <c r="L27" s="591"/>
      <c r="M27" s="591"/>
      <c r="N27" s="591"/>
      <c r="O27" s="591"/>
      <c r="P27" s="591"/>
      <c r="Q27" s="592"/>
      <c r="R27" s="593">
        <v>689253</v>
      </c>
      <c r="S27" s="594"/>
      <c r="T27" s="594"/>
      <c r="U27" s="594"/>
      <c r="V27" s="594"/>
      <c r="W27" s="594"/>
      <c r="X27" s="594"/>
      <c r="Y27" s="595"/>
      <c r="Z27" s="596">
        <v>7.3</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1907066</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615315</v>
      </c>
      <c r="CS27" s="613"/>
      <c r="CT27" s="613"/>
      <c r="CU27" s="613"/>
      <c r="CV27" s="613"/>
      <c r="CW27" s="613"/>
      <c r="CX27" s="613"/>
      <c r="CY27" s="614"/>
      <c r="CZ27" s="627">
        <v>7.2</v>
      </c>
      <c r="DA27" s="628"/>
      <c r="DB27" s="628"/>
      <c r="DC27" s="629"/>
      <c r="DD27" s="602">
        <v>149563</v>
      </c>
      <c r="DE27" s="613"/>
      <c r="DF27" s="613"/>
      <c r="DG27" s="613"/>
      <c r="DH27" s="613"/>
      <c r="DI27" s="613"/>
      <c r="DJ27" s="613"/>
      <c r="DK27" s="614"/>
      <c r="DL27" s="602">
        <v>149559</v>
      </c>
      <c r="DM27" s="613"/>
      <c r="DN27" s="613"/>
      <c r="DO27" s="613"/>
      <c r="DP27" s="613"/>
      <c r="DQ27" s="613"/>
      <c r="DR27" s="613"/>
      <c r="DS27" s="613"/>
      <c r="DT27" s="613"/>
      <c r="DU27" s="613"/>
      <c r="DV27" s="614"/>
      <c r="DW27" s="598">
        <v>2.9</v>
      </c>
      <c r="DX27" s="625"/>
      <c r="DY27" s="625"/>
      <c r="DZ27" s="625"/>
      <c r="EA27" s="625"/>
      <c r="EB27" s="625"/>
      <c r="EC27" s="626"/>
    </row>
    <row r="28" spans="2:133" ht="11.25" customHeight="1" x14ac:dyDescent="0.15">
      <c r="B28" s="590" t="s">
        <v>282</v>
      </c>
      <c r="C28" s="591"/>
      <c r="D28" s="591"/>
      <c r="E28" s="591"/>
      <c r="F28" s="591"/>
      <c r="G28" s="591"/>
      <c r="H28" s="591"/>
      <c r="I28" s="591"/>
      <c r="J28" s="591"/>
      <c r="K28" s="591"/>
      <c r="L28" s="591"/>
      <c r="M28" s="591"/>
      <c r="N28" s="591"/>
      <c r="O28" s="591"/>
      <c r="P28" s="591"/>
      <c r="Q28" s="592"/>
      <c r="R28" s="593">
        <v>22755</v>
      </c>
      <c r="S28" s="594"/>
      <c r="T28" s="594"/>
      <c r="U28" s="594"/>
      <c r="V28" s="594"/>
      <c r="W28" s="594"/>
      <c r="X28" s="594"/>
      <c r="Y28" s="595"/>
      <c r="Z28" s="596">
        <v>0.2</v>
      </c>
      <c r="AA28" s="596"/>
      <c r="AB28" s="596"/>
      <c r="AC28" s="596"/>
      <c r="AD28" s="597">
        <v>12062</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927938</v>
      </c>
      <c r="CS28" s="594"/>
      <c r="CT28" s="594"/>
      <c r="CU28" s="594"/>
      <c r="CV28" s="594"/>
      <c r="CW28" s="594"/>
      <c r="CX28" s="594"/>
      <c r="CY28" s="595"/>
      <c r="CZ28" s="627">
        <v>10.8</v>
      </c>
      <c r="DA28" s="628"/>
      <c r="DB28" s="628"/>
      <c r="DC28" s="629"/>
      <c r="DD28" s="602">
        <v>877031</v>
      </c>
      <c r="DE28" s="594"/>
      <c r="DF28" s="594"/>
      <c r="DG28" s="594"/>
      <c r="DH28" s="594"/>
      <c r="DI28" s="594"/>
      <c r="DJ28" s="594"/>
      <c r="DK28" s="595"/>
      <c r="DL28" s="602">
        <v>865453</v>
      </c>
      <c r="DM28" s="594"/>
      <c r="DN28" s="594"/>
      <c r="DO28" s="594"/>
      <c r="DP28" s="594"/>
      <c r="DQ28" s="594"/>
      <c r="DR28" s="594"/>
      <c r="DS28" s="594"/>
      <c r="DT28" s="594"/>
      <c r="DU28" s="594"/>
      <c r="DV28" s="595"/>
      <c r="DW28" s="598">
        <v>16.7</v>
      </c>
      <c r="DX28" s="625"/>
      <c r="DY28" s="625"/>
      <c r="DZ28" s="625"/>
      <c r="EA28" s="625"/>
      <c r="EB28" s="625"/>
      <c r="EC28" s="626"/>
    </row>
    <row r="29" spans="2:133" ht="11.25" customHeight="1" x14ac:dyDescent="0.15">
      <c r="B29" s="590" t="s">
        <v>284</v>
      </c>
      <c r="C29" s="591"/>
      <c r="D29" s="591"/>
      <c r="E29" s="591"/>
      <c r="F29" s="591"/>
      <c r="G29" s="591"/>
      <c r="H29" s="591"/>
      <c r="I29" s="591"/>
      <c r="J29" s="591"/>
      <c r="K29" s="591"/>
      <c r="L29" s="591"/>
      <c r="M29" s="591"/>
      <c r="N29" s="591"/>
      <c r="O29" s="591"/>
      <c r="P29" s="591"/>
      <c r="Q29" s="592"/>
      <c r="R29" s="593">
        <v>13719</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927938</v>
      </c>
      <c r="CS29" s="613"/>
      <c r="CT29" s="613"/>
      <c r="CU29" s="613"/>
      <c r="CV29" s="613"/>
      <c r="CW29" s="613"/>
      <c r="CX29" s="613"/>
      <c r="CY29" s="614"/>
      <c r="CZ29" s="627">
        <v>10.8</v>
      </c>
      <c r="DA29" s="628"/>
      <c r="DB29" s="628"/>
      <c r="DC29" s="629"/>
      <c r="DD29" s="602">
        <v>877031</v>
      </c>
      <c r="DE29" s="613"/>
      <c r="DF29" s="613"/>
      <c r="DG29" s="613"/>
      <c r="DH29" s="613"/>
      <c r="DI29" s="613"/>
      <c r="DJ29" s="613"/>
      <c r="DK29" s="614"/>
      <c r="DL29" s="602">
        <v>865453</v>
      </c>
      <c r="DM29" s="613"/>
      <c r="DN29" s="613"/>
      <c r="DO29" s="613"/>
      <c r="DP29" s="613"/>
      <c r="DQ29" s="613"/>
      <c r="DR29" s="613"/>
      <c r="DS29" s="613"/>
      <c r="DT29" s="613"/>
      <c r="DU29" s="613"/>
      <c r="DV29" s="614"/>
      <c r="DW29" s="598">
        <v>16.7</v>
      </c>
      <c r="DX29" s="625"/>
      <c r="DY29" s="625"/>
      <c r="DZ29" s="625"/>
      <c r="EA29" s="625"/>
      <c r="EB29" s="625"/>
      <c r="EC29" s="626"/>
    </row>
    <row r="30" spans="2:133" ht="11.25" customHeight="1" x14ac:dyDescent="0.15">
      <c r="B30" s="590" t="s">
        <v>289</v>
      </c>
      <c r="C30" s="591"/>
      <c r="D30" s="591"/>
      <c r="E30" s="591"/>
      <c r="F30" s="591"/>
      <c r="G30" s="591"/>
      <c r="H30" s="591"/>
      <c r="I30" s="591"/>
      <c r="J30" s="591"/>
      <c r="K30" s="591"/>
      <c r="L30" s="591"/>
      <c r="M30" s="591"/>
      <c r="N30" s="591"/>
      <c r="O30" s="591"/>
      <c r="P30" s="591"/>
      <c r="Q30" s="592"/>
      <c r="R30" s="593">
        <v>776337</v>
      </c>
      <c r="S30" s="594"/>
      <c r="T30" s="594"/>
      <c r="U30" s="594"/>
      <c r="V30" s="594"/>
      <c r="W30" s="594"/>
      <c r="X30" s="594"/>
      <c r="Y30" s="595"/>
      <c r="Z30" s="596">
        <v>8.1999999999999993</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96.5</v>
      </c>
      <c r="BH30" s="652"/>
      <c r="BI30" s="652"/>
      <c r="BJ30" s="652"/>
      <c r="BK30" s="652"/>
      <c r="BL30" s="652"/>
      <c r="BM30" s="588">
        <v>82.6</v>
      </c>
      <c r="BN30" s="652"/>
      <c r="BO30" s="652"/>
      <c r="BP30" s="652"/>
      <c r="BQ30" s="653"/>
      <c r="BR30" s="651">
        <v>96.5</v>
      </c>
      <c r="BS30" s="652"/>
      <c r="BT30" s="652"/>
      <c r="BU30" s="652"/>
      <c r="BV30" s="652"/>
      <c r="BW30" s="652"/>
      <c r="BX30" s="588">
        <v>82.2</v>
      </c>
      <c r="BY30" s="652"/>
      <c r="BZ30" s="652"/>
      <c r="CA30" s="652"/>
      <c r="CB30" s="653"/>
      <c r="CD30" s="656"/>
      <c r="CE30" s="657"/>
      <c r="CF30" s="607" t="s">
        <v>292</v>
      </c>
      <c r="CG30" s="608"/>
      <c r="CH30" s="608"/>
      <c r="CI30" s="608"/>
      <c r="CJ30" s="608"/>
      <c r="CK30" s="608"/>
      <c r="CL30" s="608"/>
      <c r="CM30" s="608"/>
      <c r="CN30" s="608"/>
      <c r="CO30" s="608"/>
      <c r="CP30" s="608"/>
      <c r="CQ30" s="609"/>
      <c r="CR30" s="593">
        <v>817230</v>
      </c>
      <c r="CS30" s="594"/>
      <c r="CT30" s="594"/>
      <c r="CU30" s="594"/>
      <c r="CV30" s="594"/>
      <c r="CW30" s="594"/>
      <c r="CX30" s="594"/>
      <c r="CY30" s="595"/>
      <c r="CZ30" s="627">
        <v>9.5</v>
      </c>
      <c r="DA30" s="628"/>
      <c r="DB30" s="628"/>
      <c r="DC30" s="629"/>
      <c r="DD30" s="602">
        <v>766323</v>
      </c>
      <c r="DE30" s="594"/>
      <c r="DF30" s="594"/>
      <c r="DG30" s="594"/>
      <c r="DH30" s="594"/>
      <c r="DI30" s="594"/>
      <c r="DJ30" s="594"/>
      <c r="DK30" s="595"/>
      <c r="DL30" s="602">
        <v>754745</v>
      </c>
      <c r="DM30" s="594"/>
      <c r="DN30" s="594"/>
      <c r="DO30" s="594"/>
      <c r="DP30" s="594"/>
      <c r="DQ30" s="594"/>
      <c r="DR30" s="594"/>
      <c r="DS30" s="594"/>
      <c r="DT30" s="594"/>
      <c r="DU30" s="594"/>
      <c r="DV30" s="595"/>
      <c r="DW30" s="598">
        <v>14.6</v>
      </c>
      <c r="DX30" s="625"/>
      <c r="DY30" s="625"/>
      <c r="DZ30" s="625"/>
      <c r="EA30" s="625"/>
      <c r="EB30" s="625"/>
      <c r="EC30" s="626"/>
    </row>
    <row r="31" spans="2:133" ht="11.25" customHeight="1" x14ac:dyDescent="0.15">
      <c r="B31" s="590" t="s">
        <v>293</v>
      </c>
      <c r="C31" s="591"/>
      <c r="D31" s="591"/>
      <c r="E31" s="591"/>
      <c r="F31" s="591"/>
      <c r="G31" s="591"/>
      <c r="H31" s="591"/>
      <c r="I31" s="591"/>
      <c r="J31" s="591"/>
      <c r="K31" s="591"/>
      <c r="L31" s="591"/>
      <c r="M31" s="591"/>
      <c r="N31" s="591"/>
      <c r="O31" s="591"/>
      <c r="P31" s="591"/>
      <c r="Q31" s="592"/>
      <c r="R31" s="593">
        <v>761751</v>
      </c>
      <c r="S31" s="594"/>
      <c r="T31" s="594"/>
      <c r="U31" s="594"/>
      <c r="V31" s="594"/>
      <c r="W31" s="594"/>
      <c r="X31" s="594"/>
      <c r="Y31" s="595"/>
      <c r="Z31" s="596">
        <v>8.1</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98.2</v>
      </c>
      <c r="BH31" s="613"/>
      <c r="BI31" s="613"/>
      <c r="BJ31" s="613"/>
      <c r="BK31" s="613"/>
      <c r="BL31" s="613"/>
      <c r="BM31" s="599">
        <v>95.3</v>
      </c>
      <c r="BN31" s="649"/>
      <c r="BO31" s="649"/>
      <c r="BP31" s="649"/>
      <c r="BQ31" s="650"/>
      <c r="BR31" s="648">
        <v>98.4</v>
      </c>
      <c r="BS31" s="613"/>
      <c r="BT31" s="613"/>
      <c r="BU31" s="613"/>
      <c r="BV31" s="613"/>
      <c r="BW31" s="613"/>
      <c r="BX31" s="599">
        <v>95.5</v>
      </c>
      <c r="BY31" s="649"/>
      <c r="BZ31" s="649"/>
      <c r="CA31" s="649"/>
      <c r="CB31" s="650"/>
      <c r="CD31" s="656"/>
      <c r="CE31" s="657"/>
      <c r="CF31" s="607" t="s">
        <v>296</v>
      </c>
      <c r="CG31" s="608"/>
      <c r="CH31" s="608"/>
      <c r="CI31" s="608"/>
      <c r="CJ31" s="608"/>
      <c r="CK31" s="608"/>
      <c r="CL31" s="608"/>
      <c r="CM31" s="608"/>
      <c r="CN31" s="608"/>
      <c r="CO31" s="608"/>
      <c r="CP31" s="608"/>
      <c r="CQ31" s="609"/>
      <c r="CR31" s="593">
        <v>110708</v>
      </c>
      <c r="CS31" s="613"/>
      <c r="CT31" s="613"/>
      <c r="CU31" s="613"/>
      <c r="CV31" s="613"/>
      <c r="CW31" s="613"/>
      <c r="CX31" s="613"/>
      <c r="CY31" s="614"/>
      <c r="CZ31" s="627">
        <v>1.3</v>
      </c>
      <c r="DA31" s="628"/>
      <c r="DB31" s="628"/>
      <c r="DC31" s="629"/>
      <c r="DD31" s="602">
        <v>110708</v>
      </c>
      <c r="DE31" s="613"/>
      <c r="DF31" s="613"/>
      <c r="DG31" s="613"/>
      <c r="DH31" s="613"/>
      <c r="DI31" s="613"/>
      <c r="DJ31" s="613"/>
      <c r="DK31" s="614"/>
      <c r="DL31" s="602">
        <v>110708</v>
      </c>
      <c r="DM31" s="613"/>
      <c r="DN31" s="613"/>
      <c r="DO31" s="613"/>
      <c r="DP31" s="613"/>
      <c r="DQ31" s="613"/>
      <c r="DR31" s="613"/>
      <c r="DS31" s="613"/>
      <c r="DT31" s="613"/>
      <c r="DU31" s="613"/>
      <c r="DV31" s="614"/>
      <c r="DW31" s="598">
        <v>2.1</v>
      </c>
      <c r="DX31" s="625"/>
      <c r="DY31" s="625"/>
      <c r="DZ31" s="625"/>
      <c r="EA31" s="625"/>
      <c r="EB31" s="625"/>
      <c r="EC31" s="626"/>
    </row>
    <row r="32" spans="2:133" ht="11.25" customHeight="1" x14ac:dyDescent="0.15">
      <c r="B32" s="590" t="s">
        <v>297</v>
      </c>
      <c r="C32" s="591"/>
      <c r="D32" s="591"/>
      <c r="E32" s="591"/>
      <c r="F32" s="591"/>
      <c r="G32" s="591"/>
      <c r="H32" s="591"/>
      <c r="I32" s="591"/>
      <c r="J32" s="591"/>
      <c r="K32" s="591"/>
      <c r="L32" s="591"/>
      <c r="M32" s="591"/>
      <c r="N32" s="591"/>
      <c r="O32" s="591"/>
      <c r="P32" s="591"/>
      <c r="Q32" s="592"/>
      <c r="R32" s="593">
        <v>251537</v>
      </c>
      <c r="S32" s="594"/>
      <c r="T32" s="594"/>
      <c r="U32" s="594"/>
      <c r="V32" s="594"/>
      <c r="W32" s="594"/>
      <c r="X32" s="594"/>
      <c r="Y32" s="595"/>
      <c r="Z32" s="596">
        <v>2.7</v>
      </c>
      <c r="AA32" s="596"/>
      <c r="AB32" s="596"/>
      <c r="AC32" s="596"/>
      <c r="AD32" s="597">
        <v>18955</v>
      </c>
      <c r="AE32" s="597"/>
      <c r="AF32" s="597"/>
      <c r="AG32" s="597"/>
      <c r="AH32" s="597"/>
      <c r="AI32" s="597"/>
      <c r="AJ32" s="597"/>
      <c r="AK32" s="597"/>
      <c r="AL32" s="598">
        <v>0.4</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94.8</v>
      </c>
      <c r="BH32" s="661"/>
      <c r="BI32" s="661"/>
      <c r="BJ32" s="661"/>
      <c r="BK32" s="661"/>
      <c r="BL32" s="661"/>
      <c r="BM32" s="662">
        <v>74.7</v>
      </c>
      <c r="BN32" s="661"/>
      <c r="BO32" s="661"/>
      <c r="BP32" s="661"/>
      <c r="BQ32" s="663"/>
      <c r="BR32" s="660">
        <v>94.8</v>
      </c>
      <c r="BS32" s="661"/>
      <c r="BT32" s="661"/>
      <c r="BU32" s="661"/>
      <c r="BV32" s="661"/>
      <c r="BW32" s="661"/>
      <c r="BX32" s="662">
        <v>74.099999999999994</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5"/>
      <c r="DY32" s="625"/>
      <c r="DZ32" s="625"/>
      <c r="EA32" s="625"/>
      <c r="EB32" s="625"/>
      <c r="EC32" s="626"/>
    </row>
    <row r="33" spans="2:133" ht="11.25" customHeight="1" x14ac:dyDescent="0.15">
      <c r="B33" s="590" t="s">
        <v>300</v>
      </c>
      <c r="C33" s="591"/>
      <c r="D33" s="591"/>
      <c r="E33" s="591"/>
      <c r="F33" s="591"/>
      <c r="G33" s="591"/>
      <c r="H33" s="591"/>
      <c r="I33" s="591"/>
      <c r="J33" s="591"/>
      <c r="K33" s="591"/>
      <c r="L33" s="591"/>
      <c r="M33" s="591"/>
      <c r="N33" s="591"/>
      <c r="O33" s="591"/>
      <c r="P33" s="591"/>
      <c r="Q33" s="592"/>
      <c r="R33" s="593">
        <v>776800</v>
      </c>
      <c r="S33" s="594"/>
      <c r="T33" s="594"/>
      <c r="U33" s="594"/>
      <c r="V33" s="594"/>
      <c r="W33" s="594"/>
      <c r="X33" s="594"/>
      <c r="Y33" s="595"/>
      <c r="Z33" s="596">
        <v>8.1999999999999993</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3694915</v>
      </c>
      <c r="CS33" s="613"/>
      <c r="CT33" s="613"/>
      <c r="CU33" s="613"/>
      <c r="CV33" s="613"/>
      <c r="CW33" s="613"/>
      <c r="CX33" s="613"/>
      <c r="CY33" s="614"/>
      <c r="CZ33" s="627">
        <v>43</v>
      </c>
      <c r="DA33" s="628"/>
      <c r="DB33" s="628"/>
      <c r="DC33" s="629"/>
      <c r="DD33" s="602">
        <v>2926526</v>
      </c>
      <c r="DE33" s="613"/>
      <c r="DF33" s="613"/>
      <c r="DG33" s="613"/>
      <c r="DH33" s="613"/>
      <c r="DI33" s="613"/>
      <c r="DJ33" s="613"/>
      <c r="DK33" s="614"/>
      <c r="DL33" s="602">
        <v>2220114</v>
      </c>
      <c r="DM33" s="613"/>
      <c r="DN33" s="613"/>
      <c r="DO33" s="613"/>
      <c r="DP33" s="613"/>
      <c r="DQ33" s="613"/>
      <c r="DR33" s="613"/>
      <c r="DS33" s="613"/>
      <c r="DT33" s="613"/>
      <c r="DU33" s="613"/>
      <c r="DV33" s="614"/>
      <c r="DW33" s="598">
        <v>42.8</v>
      </c>
      <c r="DX33" s="625"/>
      <c r="DY33" s="625"/>
      <c r="DZ33" s="625"/>
      <c r="EA33" s="625"/>
      <c r="EB33" s="625"/>
      <c r="EC33" s="626"/>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1199782</v>
      </c>
      <c r="CS34" s="594"/>
      <c r="CT34" s="594"/>
      <c r="CU34" s="594"/>
      <c r="CV34" s="594"/>
      <c r="CW34" s="594"/>
      <c r="CX34" s="594"/>
      <c r="CY34" s="595"/>
      <c r="CZ34" s="627">
        <v>14</v>
      </c>
      <c r="DA34" s="628"/>
      <c r="DB34" s="628"/>
      <c r="DC34" s="629"/>
      <c r="DD34" s="602">
        <v>823562</v>
      </c>
      <c r="DE34" s="594"/>
      <c r="DF34" s="594"/>
      <c r="DG34" s="594"/>
      <c r="DH34" s="594"/>
      <c r="DI34" s="594"/>
      <c r="DJ34" s="594"/>
      <c r="DK34" s="595"/>
      <c r="DL34" s="602">
        <v>768547</v>
      </c>
      <c r="DM34" s="594"/>
      <c r="DN34" s="594"/>
      <c r="DO34" s="594"/>
      <c r="DP34" s="594"/>
      <c r="DQ34" s="594"/>
      <c r="DR34" s="594"/>
      <c r="DS34" s="594"/>
      <c r="DT34" s="594"/>
      <c r="DU34" s="594"/>
      <c r="DV34" s="595"/>
      <c r="DW34" s="598">
        <v>14.8</v>
      </c>
      <c r="DX34" s="625"/>
      <c r="DY34" s="625"/>
      <c r="DZ34" s="625"/>
      <c r="EA34" s="625"/>
      <c r="EB34" s="625"/>
      <c r="EC34" s="626"/>
    </row>
    <row r="35" spans="2:133" ht="11.25" customHeight="1" x14ac:dyDescent="0.15">
      <c r="B35" s="590" t="s">
        <v>306</v>
      </c>
      <c r="C35" s="591"/>
      <c r="D35" s="591"/>
      <c r="E35" s="591"/>
      <c r="F35" s="591"/>
      <c r="G35" s="591"/>
      <c r="H35" s="591"/>
      <c r="I35" s="591"/>
      <c r="J35" s="591"/>
      <c r="K35" s="591"/>
      <c r="L35" s="591"/>
      <c r="M35" s="591"/>
      <c r="N35" s="591"/>
      <c r="O35" s="591"/>
      <c r="P35" s="591"/>
      <c r="Q35" s="592"/>
      <c r="R35" s="593">
        <v>327400</v>
      </c>
      <c r="S35" s="594"/>
      <c r="T35" s="594"/>
      <c r="U35" s="594"/>
      <c r="V35" s="594"/>
      <c r="W35" s="594"/>
      <c r="X35" s="594"/>
      <c r="Y35" s="595"/>
      <c r="Z35" s="596">
        <v>3.5</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815790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120592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457669</v>
      </c>
      <c r="CS35" s="613"/>
      <c r="CT35" s="613"/>
      <c r="CU35" s="613"/>
      <c r="CV35" s="613"/>
      <c r="CW35" s="613"/>
      <c r="CX35" s="613"/>
      <c r="CY35" s="614"/>
      <c r="CZ35" s="627">
        <v>5.3</v>
      </c>
      <c r="DA35" s="628"/>
      <c r="DB35" s="628"/>
      <c r="DC35" s="629"/>
      <c r="DD35" s="602">
        <v>431886</v>
      </c>
      <c r="DE35" s="613"/>
      <c r="DF35" s="613"/>
      <c r="DG35" s="613"/>
      <c r="DH35" s="613"/>
      <c r="DI35" s="613"/>
      <c r="DJ35" s="613"/>
      <c r="DK35" s="614"/>
      <c r="DL35" s="602">
        <v>212331</v>
      </c>
      <c r="DM35" s="613"/>
      <c r="DN35" s="613"/>
      <c r="DO35" s="613"/>
      <c r="DP35" s="613"/>
      <c r="DQ35" s="613"/>
      <c r="DR35" s="613"/>
      <c r="DS35" s="613"/>
      <c r="DT35" s="613"/>
      <c r="DU35" s="613"/>
      <c r="DV35" s="614"/>
      <c r="DW35" s="598">
        <v>4.0999999999999996</v>
      </c>
      <c r="DX35" s="625"/>
      <c r="DY35" s="625"/>
      <c r="DZ35" s="625"/>
      <c r="EA35" s="625"/>
      <c r="EB35" s="625"/>
      <c r="EC35" s="626"/>
    </row>
    <row r="36" spans="2:133" ht="11.25" customHeight="1" x14ac:dyDescent="0.15">
      <c r="B36" s="636" t="s">
        <v>310</v>
      </c>
      <c r="C36" s="637"/>
      <c r="D36" s="637"/>
      <c r="E36" s="637"/>
      <c r="F36" s="637"/>
      <c r="G36" s="637"/>
      <c r="H36" s="637"/>
      <c r="I36" s="637"/>
      <c r="J36" s="637"/>
      <c r="K36" s="637"/>
      <c r="L36" s="637"/>
      <c r="M36" s="637"/>
      <c r="N36" s="637"/>
      <c r="O36" s="637"/>
      <c r="P36" s="637"/>
      <c r="Q36" s="638"/>
      <c r="R36" s="665">
        <v>9429467</v>
      </c>
      <c r="S36" s="666"/>
      <c r="T36" s="666"/>
      <c r="U36" s="666"/>
      <c r="V36" s="666"/>
      <c r="W36" s="666"/>
      <c r="X36" s="666"/>
      <c r="Y36" s="667"/>
      <c r="Z36" s="668">
        <v>100</v>
      </c>
      <c r="AA36" s="668"/>
      <c r="AB36" s="668"/>
      <c r="AC36" s="668"/>
      <c r="AD36" s="669">
        <v>4854819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339182</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90420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1113989</v>
      </c>
      <c r="CS36" s="594"/>
      <c r="CT36" s="594"/>
      <c r="CU36" s="594"/>
      <c r="CV36" s="594"/>
      <c r="CW36" s="594"/>
      <c r="CX36" s="594"/>
      <c r="CY36" s="595"/>
      <c r="CZ36" s="627">
        <v>13</v>
      </c>
      <c r="DA36" s="628"/>
      <c r="DB36" s="628"/>
      <c r="DC36" s="629"/>
      <c r="DD36" s="602">
        <v>1001910</v>
      </c>
      <c r="DE36" s="594"/>
      <c r="DF36" s="594"/>
      <c r="DG36" s="594"/>
      <c r="DH36" s="594"/>
      <c r="DI36" s="594"/>
      <c r="DJ36" s="594"/>
      <c r="DK36" s="595"/>
      <c r="DL36" s="602">
        <v>794764</v>
      </c>
      <c r="DM36" s="594"/>
      <c r="DN36" s="594"/>
      <c r="DO36" s="594"/>
      <c r="DP36" s="594"/>
      <c r="DQ36" s="594"/>
      <c r="DR36" s="594"/>
      <c r="DS36" s="594"/>
      <c r="DT36" s="594"/>
      <c r="DU36" s="594"/>
      <c r="DV36" s="595"/>
      <c r="DW36" s="598">
        <v>15.3</v>
      </c>
      <c r="DX36" s="625"/>
      <c r="DY36" s="625"/>
      <c r="DZ36" s="625"/>
      <c r="EA36" s="625"/>
      <c r="EB36" s="625"/>
      <c r="EC36" s="626"/>
    </row>
    <row r="37" spans="2:133" ht="11.25" customHeight="1" x14ac:dyDescent="0.15">
      <c r="AQ37" s="672" t="s">
        <v>314</v>
      </c>
      <c r="AR37" s="673"/>
      <c r="AS37" s="673"/>
      <c r="AT37" s="673"/>
      <c r="AU37" s="673"/>
      <c r="AV37" s="673"/>
      <c r="AW37" s="673"/>
      <c r="AX37" s="673"/>
      <c r="AY37" s="674"/>
      <c r="AZ37" s="593">
        <v>35351</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2259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630181</v>
      </c>
      <c r="CS37" s="613"/>
      <c r="CT37" s="613"/>
      <c r="CU37" s="613"/>
      <c r="CV37" s="613"/>
      <c r="CW37" s="613"/>
      <c r="CX37" s="613"/>
      <c r="CY37" s="614"/>
      <c r="CZ37" s="627">
        <v>7.3</v>
      </c>
      <c r="DA37" s="628"/>
      <c r="DB37" s="628"/>
      <c r="DC37" s="629"/>
      <c r="DD37" s="602">
        <v>630181</v>
      </c>
      <c r="DE37" s="613"/>
      <c r="DF37" s="613"/>
      <c r="DG37" s="613"/>
      <c r="DH37" s="613"/>
      <c r="DI37" s="613"/>
      <c r="DJ37" s="613"/>
      <c r="DK37" s="614"/>
      <c r="DL37" s="602">
        <v>572066</v>
      </c>
      <c r="DM37" s="613"/>
      <c r="DN37" s="613"/>
      <c r="DO37" s="613"/>
      <c r="DP37" s="613"/>
      <c r="DQ37" s="613"/>
      <c r="DR37" s="613"/>
      <c r="DS37" s="613"/>
      <c r="DT37" s="613"/>
      <c r="DU37" s="613"/>
      <c r="DV37" s="614"/>
      <c r="DW37" s="598">
        <v>11</v>
      </c>
      <c r="DX37" s="625"/>
      <c r="DY37" s="625"/>
      <c r="DZ37" s="625"/>
      <c r="EA37" s="625"/>
      <c r="EB37" s="625"/>
      <c r="EC37" s="626"/>
    </row>
    <row r="38" spans="2:133" ht="11.25" customHeight="1" x14ac:dyDescent="0.15">
      <c r="AQ38" s="672" t="s">
        <v>317</v>
      </c>
      <c r="AR38" s="673"/>
      <c r="AS38" s="673"/>
      <c r="AT38" s="673"/>
      <c r="AU38" s="673"/>
      <c r="AV38" s="673"/>
      <c r="AW38" s="673"/>
      <c r="AX38" s="673"/>
      <c r="AY38" s="674"/>
      <c r="AZ38" s="593">
        <v>30162</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4001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750277</v>
      </c>
      <c r="CS38" s="594"/>
      <c r="CT38" s="594"/>
      <c r="CU38" s="594"/>
      <c r="CV38" s="594"/>
      <c r="CW38" s="594"/>
      <c r="CX38" s="594"/>
      <c r="CY38" s="595"/>
      <c r="CZ38" s="627">
        <v>8.6999999999999993</v>
      </c>
      <c r="DA38" s="628"/>
      <c r="DB38" s="628"/>
      <c r="DC38" s="629"/>
      <c r="DD38" s="602">
        <v>629998</v>
      </c>
      <c r="DE38" s="594"/>
      <c r="DF38" s="594"/>
      <c r="DG38" s="594"/>
      <c r="DH38" s="594"/>
      <c r="DI38" s="594"/>
      <c r="DJ38" s="594"/>
      <c r="DK38" s="595"/>
      <c r="DL38" s="602">
        <v>435149</v>
      </c>
      <c r="DM38" s="594"/>
      <c r="DN38" s="594"/>
      <c r="DO38" s="594"/>
      <c r="DP38" s="594"/>
      <c r="DQ38" s="594"/>
      <c r="DR38" s="594"/>
      <c r="DS38" s="594"/>
      <c r="DT38" s="594"/>
      <c r="DU38" s="594"/>
      <c r="DV38" s="595"/>
      <c r="DW38" s="598">
        <v>8.4</v>
      </c>
      <c r="DX38" s="625"/>
      <c r="DY38" s="625"/>
      <c r="DZ38" s="625"/>
      <c r="EA38" s="625"/>
      <c r="EB38" s="625"/>
      <c r="EC38" s="626"/>
    </row>
    <row r="39" spans="2:133" ht="11.25" customHeight="1" x14ac:dyDescent="0.15">
      <c r="AQ39" s="672" t="s">
        <v>320</v>
      </c>
      <c r="AR39" s="673"/>
      <c r="AS39" s="673"/>
      <c r="AT39" s="673"/>
      <c r="AU39" s="673"/>
      <c r="AV39" s="673"/>
      <c r="AW39" s="673"/>
      <c r="AX39" s="673"/>
      <c r="AY39" s="674"/>
      <c r="AZ39" s="593" t="s">
        <v>321</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95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32875</v>
      </c>
      <c r="CS39" s="613"/>
      <c r="CT39" s="613"/>
      <c r="CU39" s="613"/>
      <c r="CV39" s="613"/>
      <c r="CW39" s="613"/>
      <c r="CX39" s="613"/>
      <c r="CY39" s="614"/>
      <c r="CZ39" s="627">
        <v>0.4</v>
      </c>
      <c r="DA39" s="628"/>
      <c r="DB39" s="628"/>
      <c r="DC39" s="629"/>
      <c r="DD39" s="602">
        <v>28847</v>
      </c>
      <c r="DE39" s="613"/>
      <c r="DF39" s="613"/>
      <c r="DG39" s="613"/>
      <c r="DH39" s="613"/>
      <c r="DI39" s="613"/>
      <c r="DJ39" s="613"/>
      <c r="DK39" s="614"/>
      <c r="DL39" s="602" t="s">
        <v>321</v>
      </c>
      <c r="DM39" s="613"/>
      <c r="DN39" s="613"/>
      <c r="DO39" s="613"/>
      <c r="DP39" s="613"/>
      <c r="DQ39" s="613"/>
      <c r="DR39" s="613"/>
      <c r="DS39" s="613"/>
      <c r="DT39" s="613"/>
      <c r="DU39" s="613"/>
      <c r="DV39" s="614"/>
      <c r="DW39" s="598" t="s">
        <v>321</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122272</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107</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140323</v>
      </c>
      <c r="CS40" s="594"/>
      <c r="CT40" s="594"/>
      <c r="CU40" s="594"/>
      <c r="CV40" s="594"/>
      <c r="CW40" s="594"/>
      <c r="CX40" s="594"/>
      <c r="CY40" s="595"/>
      <c r="CZ40" s="627">
        <v>1.6</v>
      </c>
      <c r="DA40" s="628"/>
      <c r="DB40" s="628"/>
      <c r="DC40" s="629"/>
      <c r="DD40" s="602">
        <v>10323</v>
      </c>
      <c r="DE40" s="594"/>
      <c r="DF40" s="594"/>
      <c r="DG40" s="594"/>
      <c r="DH40" s="594"/>
      <c r="DI40" s="594"/>
      <c r="DJ40" s="594"/>
      <c r="DK40" s="595"/>
      <c r="DL40" s="602">
        <v>9323</v>
      </c>
      <c r="DM40" s="594"/>
      <c r="DN40" s="594"/>
      <c r="DO40" s="594"/>
      <c r="DP40" s="594"/>
      <c r="DQ40" s="594"/>
      <c r="DR40" s="594"/>
      <c r="DS40" s="594"/>
      <c r="DT40" s="594"/>
      <c r="DU40" s="594"/>
      <c r="DV40" s="595"/>
      <c r="DW40" s="598">
        <v>0.2</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288823</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266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3"/>
      <c r="CT41" s="613"/>
      <c r="CU41" s="613"/>
      <c r="CV41" s="613"/>
      <c r="CW41" s="613"/>
      <c r="CX41" s="613"/>
      <c r="CY41" s="614"/>
      <c r="CZ41" s="627" t="s">
        <v>331</v>
      </c>
      <c r="DA41" s="628"/>
      <c r="DB41" s="628"/>
      <c r="DC41" s="629"/>
      <c r="DD41" s="602" t="s">
        <v>331</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1908600</v>
      </c>
      <c r="CS42" s="594"/>
      <c r="CT42" s="594"/>
      <c r="CU42" s="594"/>
      <c r="CV42" s="594"/>
      <c r="CW42" s="594"/>
      <c r="CX42" s="594"/>
      <c r="CY42" s="595"/>
      <c r="CZ42" s="627">
        <v>22.2</v>
      </c>
      <c r="DA42" s="676"/>
      <c r="DB42" s="676"/>
      <c r="DC42" s="677"/>
      <c r="DD42" s="602">
        <v>420899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66355</v>
      </c>
      <c r="CS43" s="613"/>
      <c r="CT43" s="613"/>
      <c r="CU43" s="613"/>
      <c r="CV43" s="613"/>
      <c r="CW43" s="613"/>
      <c r="CX43" s="613"/>
      <c r="CY43" s="614"/>
      <c r="CZ43" s="627">
        <v>0.8</v>
      </c>
      <c r="DA43" s="628"/>
      <c r="DB43" s="628"/>
      <c r="DC43" s="629"/>
      <c r="DD43" s="602">
        <v>66355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1899342</v>
      </c>
      <c r="CS44" s="594"/>
      <c r="CT44" s="594"/>
      <c r="CU44" s="594"/>
      <c r="CV44" s="594"/>
      <c r="CW44" s="594"/>
      <c r="CX44" s="594"/>
      <c r="CY44" s="595"/>
      <c r="CZ44" s="627">
        <v>22.1</v>
      </c>
      <c r="DA44" s="676"/>
      <c r="DB44" s="676"/>
      <c r="DC44" s="677"/>
      <c r="DD44" s="602">
        <v>420899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1137097</v>
      </c>
      <c r="CS45" s="613"/>
      <c r="CT45" s="613"/>
      <c r="CU45" s="613"/>
      <c r="CV45" s="613"/>
      <c r="CW45" s="613"/>
      <c r="CX45" s="613"/>
      <c r="CY45" s="614"/>
      <c r="CZ45" s="627">
        <v>13.2</v>
      </c>
      <c r="DA45" s="628"/>
      <c r="DB45" s="628"/>
      <c r="DC45" s="629"/>
      <c r="DD45" s="602">
        <v>96163</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761956</v>
      </c>
      <c r="CS46" s="594"/>
      <c r="CT46" s="594"/>
      <c r="CU46" s="594"/>
      <c r="CV46" s="594"/>
      <c r="CW46" s="594"/>
      <c r="CX46" s="594"/>
      <c r="CY46" s="595"/>
      <c r="CZ46" s="627">
        <v>8.9</v>
      </c>
      <c r="DA46" s="676"/>
      <c r="DB46" s="676"/>
      <c r="DC46" s="677"/>
      <c r="DD46" s="602">
        <v>324447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9258</v>
      </c>
      <c r="CS47" s="613"/>
      <c r="CT47" s="613"/>
      <c r="CU47" s="613"/>
      <c r="CV47" s="613"/>
      <c r="CW47" s="613"/>
      <c r="CX47" s="613"/>
      <c r="CY47" s="614"/>
      <c r="CZ47" s="627">
        <v>0.1</v>
      </c>
      <c r="DA47" s="628"/>
      <c r="DB47" s="628"/>
      <c r="DC47" s="629"/>
      <c r="DD47" s="602" t="s">
        <v>321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8588562</v>
      </c>
      <c r="CS49" s="661"/>
      <c r="CT49" s="661"/>
      <c r="CU49" s="661"/>
      <c r="CV49" s="661"/>
      <c r="CW49" s="661"/>
      <c r="CX49" s="661"/>
      <c r="CY49" s="688"/>
      <c r="CZ49" s="689">
        <v>100</v>
      </c>
      <c r="DA49" s="690"/>
      <c r="DB49" s="690"/>
      <c r="DC49" s="691"/>
      <c r="DD49" s="692">
        <v>5720998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BC1" zoomScale="70" zoomScaleNormal="25" zoomScaleSheetLayoutView="70" workbookViewId="0">
      <selection activeCell="BS15" sqref="BS15:CG1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9429</v>
      </c>
      <c r="R7" s="723"/>
      <c r="S7" s="723"/>
      <c r="T7" s="723"/>
      <c r="U7" s="723"/>
      <c r="V7" s="723">
        <v>8588</v>
      </c>
      <c r="W7" s="723"/>
      <c r="X7" s="723"/>
      <c r="Y7" s="723"/>
      <c r="Z7" s="723"/>
      <c r="AA7" s="723">
        <v>841</v>
      </c>
      <c r="AB7" s="723"/>
      <c r="AC7" s="723"/>
      <c r="AD7" s="723"/>
      <c r="AE7" s="724"/>
      <c r="AF7" s="725">
        <v>274</v>
      </c>
      <c r="AG7" s="726"/>
      <c r="AH7" s="726"/>
      <c r="AI7" s="726"/>
      <c r="AJ7" s="727"/>
      <c r="AK7" s="762">
        <v>776</v>
      </c>
      <c r="AL7" s="763"/>
      <c r="AM7" s="763"/>
      <c r="AN7" s="763"/>
      <c r="AO7" s="763"/>
      <c r="AP7" s="763">
        <v>8473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10</v>
      </c>
      <c r="CI7" s="760"/>
      <c r="CJ7" s="760"/>
      <c r="CK7" s="760"/>
      <c r="CL7" s="761"/>
      <c r="CM7" s="759">
        <v>10</v>
      </c>
      <c r="CN7" s="760"/>
      <c r="CO7" s="760"/>
      <c r="CP7" s="760"/>
      <c r="CQ7" s="761"/>
      <c r="CR7" s="759">
        <v>20</v>
      </c>
      <c r="CS7" s="760"/>
      <c r="CT7" s="760"/>
      <c r="CU7" s="760"/>
      <c r="CV7" s="761"/>
      <c r="CW7" s="759">
        <v>0</v>
      </c>
      <c r="CX7" s="760"/>
      <c r="CY7" s="760"/>
      <c r="CZ7" s="760"/>
      <c r="DA7" s="761"/>
      <c r="DB7" s="759">
        <v>8</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534</v>
      </c>
      <c r="BT8" s="757"/>
      <c r="BU8" s="757"/>
      <c r="BV8" s="757"/>
      <c r="BW8" s="757"/>
      <c r="BX8" s="757"/>
      <c r="BY8" s="757"/>
      <c r="BZ8" s="757"/>
      <c r="CA8" s="757"/>
      <c r="CB8" s="757"/>
      <c r="CC8" s="757"/>
      <c r="CD8" s="757"/>
      <c r="CE8" s="757"/>
      <c r="CF8" s="757"/>
      <c r="CG8" s="758"/>
      <c r="CH8" s="769">
        <v>0</v>
      </c>
      <c r="CI8" s="770"/>
      <c r="CJ8" s="770"/>
      <c r="CK8" s="770"/>
      <c r="CL8" s="771"/>
      <c r="CM8" s="769">
        <v>51</v>
      </c>
      <c r="CN8" s="770"/>
      <c r="CO8" s="770"/>
      <c r="CP8" s="770"/>
      <c r="CQ8" s="771"/>
      <c r="CR8" s="769">
        <v>26</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535</v>
      </c>
      <c r="BT9" s="757"/>
      <c r="BU9" s="757"/>
      <c r="BV9" s="757"/>
      <c r="BW9" s="757"/>
      <c r="BX9" s="757"/>
      <c r="BY9" s="757"/>
      <c r="BZ9" s="757"/>
      <c r="CA9" s="757"/>
      <c r="CB9" s="757"/>
      <c r="CC9" s="757"/>
      <c r="CD9" s="757"/>
      <c r="CE9" s="757"/>
      <c r="CF9" s="757"/>
      <c r="CG9" s="758"/>
      <c r="CH9" s="769">
        <v>0</v>
      </c>
      <c r="CI9" s="770"/>
      <c r="CJ9" s="770"/>
      <c r="CK9" s="770"/>
      <c r="CL9" s="771"/>
      <c r="CM9" s="769">
        <v>51</v>
      </c>
      <c r="CN9" s="770"/>
      <c r="CO9" s="770"/>
      <c r="CP9" s="770"/>
      <c r="CQ9" s="771"/>
      <c r="CR9" s="769">
        <v>26</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536</v>
      </c>
      <c r="BT10" s="757"/>
      <c r="BU10" s="757"/>
      <c r="BV10" s="757"/>
      <c r="BW10" s="757"/>
      <c r="BX10" s="757"/>
      <c r="BY10" s="757"/>
      <c r="BZ10" s="757"/>
      <c r="CA10" s="757"/>
      <c r="CB10" s="757"/>
      <c r="CC10" s="757"/>
      <c r="CD10" s="757"/>
      <c r="CE10" s="757"/>
      <c r="CF10" s="757"/>
      <c r="CG10" s="758"/>
      <c r="CH10" s="769">
        <v>100</v>
      </c>
      <c r="CI10" s="770"/>
      <c r="CJ10" s="770"/>
      <c r="CK10" s="770"/>
      <c r="CL10" s="771"/>
      <c r="CM10" s="769">
        <v>322</v>
      </c>
      <c r="CN10" s="770"/>
      <c r="CO10" s="770"/>
      <c r="CP10" s="770"/>
      <c r="CQ10" s="771"/>
      <c r="CR10" s="769">
        <v>16</v>
      </c>
      <c r="CS10" s="770"/>
      <c r="CT10" s="770"/>
      <c r="CU10" s="770"/>
      <c r="CV10" s="771"/>
      <c r="CW10" s="769">
        <v>0</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537</v>
      </c>
      <c r="BT11" s="757"/>
      <c r="BU11" s="757"/>
      <c r="BV11" s="757"/>
      <c r="BW11" s="757"/>
      <c r="BX11" s="757"/>
      <c r="BY11" s="757"/>
      <c r="BZ11" s="757"/>
      <c r="CA11" s="757"/>
      <c r="CB11" s="757"/>
      <c r="CC11" s="757"/>
      <c r="CD11" s="757"/>
      <c r="CE11" s="757"/>
      <c r="CF11" s="757"/>
      <c r="CG11" s="758"/>
      <c r="CH11" s="769">
        <v>0.28999999999999998</v>
      </c>
      <c r="CI11" s="770"/>
      <c r="CJ11" s="770"/>
      <c r="CK11" s="770"/>
      <c r="CL11" s="771"/>
      <c r="CM11" s="769">
        <v>18</v>
      </c>
      <c r="CN11" s="770"/>
      <c r="CO11" s="770"/>
      <c r="CP11" s="770"/>
      <c r="CQ11" s="771"/>
      <c r="CR11" s="769">
        <v>21</v>
      </c>
      <c r="CS11" s="770"/>
      <c r="CT11" s="770"/>
      <c r="CU11" s="770"/>
      <c r="CV11" s="771"/>
      <c r="CW11" s="769">
        <v>0</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538</v>
      </c>
      <c r="BT12" s="757"/>
      <c r="BU12" s="757"/>
      <c r="BV12" s="757"/>
      <c r="BW12" s="757"/>
      <c r="BX12" s="757"/>
      <c r="BY12" s="757"/>
      <c r="BZ12" s="757"/>
      <c r="CA12" s="757"/>
      <c r="CB12" s="757"/>
      <c r="CC12" s="757"/>
      <c r="CD12" s="757"/>
      <c r="CE12" s="757"/>
      <c r="CF12" s="757"/>
      <c r="CG12" s="758"/>
      <c r="CH12" s="769">
        <v>0</v>
      </c>
      <c r="CI12" s="770"/>
      <c r="CJ12" s="770"/>
      <c r="CK12" s="770"/>
      <c r="CL12" s="771"/>
      <c r="CM12" s="769">
        <v>103</v>
      </c>
      <c r="CN12" s="770"/>
      <c r="CO12" s="770"/>
      <c r="CP12" s="770"/>
      <c r="CQ12" s="771"/>
      <c r="CR12" s="769">
        <v>23</v>
      </c>
      <c r="CS12" s="770"/>
      <c r="CT12" s="770"/>
      <c r="CU12" s="770"/>
      <c r="CV12" s="771"/>
      <c r="CW12" s="769">
        <v>0</v>
      </c>
      <c r="CX12" s="770"/>
      <c r="CY12" s="770"/>
      <c r="CZ12" s="770"/>
      <c r="DA12" s="771"/>
      <c r="DB12" s="769">
        <v>0</v>
      </c>
      <c r="DC12" s="770"/>
      <c r="DD12" s="770"/>
      <c r="DE12" s="770"/>
      <c r="DF12" s="771"/>
      <c r="DG12" s="769">
        <v>0</v>
      </c>
      <c r="DH12" s="770"/>
      <c r="DI12" s="770"/>
      <c r="DJ12" s="770"/>
      <c r="DK12" s="771"/>
      <c r="DL12" s="769">
        <v>0</v>
      </c>
      <c r="DM12" s="770"/>
      <c r="DN12" s="770"/>
      <c r="DO12" s="770"/>
      <c r="DP12" s="771"/>
      <c r="DQ12" s="769">
        <v>0</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549</v>
      </c>
      <c r="BT13" s="757"/>
      <c r="BU13" s="757"/>
      <c r="BV13" s="757"/>
      <c r="BW13" s="757"/>
      <c r="BX13" s="757"/>
      <c r="BY13" s="757"/>
      <c r="BZ13" s="757"/>
      <c r="CA13" s="757"/>
      <c r="CB13" s="757"/>
      <c r="CC13" s="757"/>
      <c r="CD13" s="757"/>
      <c r="CE13" s="757"/>
      <c r="CF13" s="757"/>
      <c r="CG13" s="758"/>
      <c r="CH13" s="769">
        <v>1</v>
      </c>
      <c r="CI13" s="770"/>
      <c r="CJ13" s="770"/>
      <c r="CK13" s="770"/>
      <c r="CL13" s="771"/>
      <c r="CM13" s="769">
        <v>55</v>
      </c>
      <c r="CN13" s="770"/>
      <c r="CO13" s="770"/>
      <c r="CP13" s="770"/>
      <c r="CQ13" s="771"/>
      <c r="CR13" s="769">
        <v>50</v>
      </c>
      <c r="CS13" s="770"/>
      <c r="CT13" s="770"/>
      <c r="CU13" s="770"/>
      <c r="CV13" s="771"/>
      <c r="CW13" s="769">
        <v>0</v>
      </c>
      <c r="CX13" s="770"/>
      <c r="CY13" s="770"/>
      <c r="CZ13" s="770"/>
      <c r="DA13" s="771"/>
      <c r="DB13" s="769">
        <v>0</v>
      </c>
      <c r="DC13" s="770"/>
      <c r="DD13" s="770"/>
      <c r="DE13" s="770"/>
      <c r="DF13" s="771"/>
      <c r="DG13" s="769">
        <v>0</v>
      </c>
      <c r="DH13" s="770"/>
      <c r="DI13" s="770"/>
      <c r="DJ13" s="770"/>
      <c r="DK13" s="771"/>
      <c r="DL13" s="769">
        <v>0</v>
      </c>
      <c r="DM13" s="770"/>
      <c r="DN13" s="770"/>
      <c r="DO13" s="770"/>
      <c r="DP13" s="771"/>
      <c r="DQ13" s="769">
        <v>0</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274</v>
      </c>
      <c r="AG23" s="782"/>
      <c r="AH23" s="782"/>
      <c r="AI23" s="782"/>
      <c r="AJ23" s="785"/>
      <c r="AK23" s="786"/>
      <c r="AL23" s="787"/>
      <c r="AM23" s="787"/>
      <c r="AN23" s="787"/>
      <c r="AO23" s="787"/>
      <c r="AP23" s="782"/>
      <c r="AQ23" s="782"/>
      <c r="AR23" s="782"/>
      <c r="AS23" s="782"/>
      <c r="AT23" s="782"/>
      <c r="AU23" s="788"/>
      <c r="AV23" s="788"/>
      <c r="AW23" s="788"/>
      <c r="AX23" s="788"/>
      <c r="AY23" s="789"/>
      <c r="AZ23" s="797" t="s">
        <v>220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1810</v>
      </c>
      <c r="R28" s="811"/>
      <c r="S28" s="811"/>
      <c r="T28" s="811"/>
      <c r="U28" s="811"/>
      <c r="V28" s="811">
        <v>1689</v>
      </c>
      <c r="W28" s="811"/>
      <c r="X28" s="811"/>
      <c r="Y28" s="811"/>
      <c r="Z28" s="811"/>
      <c r="AA28" s="811">
        <v>121</v>
      </c>
      <c r="AB28" s="811"/>
      <c r="AC28" s="811"/>
      <c r="AD28" s="811"/>
      <c r="AE28" s="812"/>
      <c r="AF28" s="813">
        <v>118</v>
      </c>
      <c r="AG28" s="811"/>
      <c r="AH28" s="811"/>
      <c r="AI28" s="811"/>
      <c r="AJ28" s="814"/>
      <c r="AK28" s="815">
        <v>122</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1499</v>
      </c>
      <c r="R29" s="747"/>
      <c r="S29" s="747"/>
      <c r="T29" s="747"/>
      <c r="U29" s="747"/>
      <c r="V29" s="747">
        <v>1484</v>
      </c>
      <c r="W29" s="747"/>
      <c r="X29" s="747"/>
      <c r="Y29" s="747"/>
      <c r="Z29" s="747"/>
      <c r="AA29" s="747">
        <v>15</v>
      </c>
      <c r="AB29" s="747"/>
      <c r="AC29" s="747"/>
      <c r="AD29" s="747"/>
      <c r="AE29" s="748"/>
      <c r="AF29" s="749">
        <v>14</v>
      </c>
      <c r="AG29" s="750"/>
      <c r="AH29" s="750"/>
      <c r="AI29" s="750"/>
      <c r="AJ29" s="751"/>
      <c r="AK29" s="818">
        <v>225</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174</v>
      </c>
      <c r="R30" s="747"/>
      <c r="S30" s="747"/>
      <c r="T30" s="747"/>
      <c r="U30" s="747"/>
      <c r="V30" s="747">
        <v>172</v>
      </c>
      <c r="W30" s="747"/>
      <c r="X30" s="747"/>
      <c r="Y30" s="747"/>
      <c r="Z30" s="747"/>
      <c r="AA30" s="747">
        <v>2</v>
      </c>
      <c r="AB30" s="747"/>
      <c r="AC30" s="747"/>
      <c r="AD30" s="747"/>
      <c r="AE30" s="748"/>
      <c r="AF30" s="749">
        <v>1</v>
      </c>
      <c r="AG30" s="750"/>
      <c r="AH30" s="750"/>
      <c r="AI30" s="750"/>
      <c r="AJ30" s="751"/>
      <c r="AK30" s="818">
        <v>64</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574</v>
      </c>
      <c r="R31" s="747"/>
      <c r="S31" s="747"/>
      <c r="T31" s="747"/>
      <c r="U31" s="747"/>
      <c r="V31" s="747">
        <v>30</v>
      </c>
      <c r="W31" s="747"/>
      <c r="X31" s="747"/>
      <c r="Y31" s="747"/>
      <c r="Z31" s="747"/>
      <c r="AA31" s="747">
        <f>+Q31-V31</f>
        <v>544</v>
      </c>
      <c r="AB31" s="747"/>
      <c r="AC31" s="747"/>
      <c r="AD31" s="747"/>
      <c r="AE31" s="748"/>
      <c r="AF31" s="749">
        <v>544</v>
      </c>
      <c r="AG31" s="750"/>
      <c r="AH31" s="750"/>
      <c r="AI31" s="750"/>
      <c r="AJ31" s="751"/>
      <c r="AK31" s="818">
        <v>52</v>
      </c>
      <c r="AL31" s="819"/>
      <c r="AM31" s="819"/>
      <c r="AN31" s="819"/>
      <c r="AO31" s="819"/>
      <c r="AP31" s="819">
        <v>631</v>
      </c>
      <c r="AQ31" s="819"/>
      <c r="AR31" s="819"/>
      <c r="AS31" s="819"/>
      <c r="AT31" s="819"/>
      <c r="AU31" s="819">
        <v>11</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5</v>
      </c>
      <c r="R32" s="747"/>
      <c r="S32" s="747"/>
      <c r="T32" s="747"/>
      <c r="U32" s="747"/>
      <c r="V32" s="747">
        <v>0</v>
      </c>
      <c r="W32" s="747"/>
      <c r="X32" s="747"/>
      <c r="Y32" s="747"/>
      <c r="Z32" s="747"/>
      <c r="AA32" s="747">
        <f t="shared" ref="AA32:AA35" si="0">+Q32-V32</f>
        <v>5</v>
      </c>
      <c r="AB32" s="747"/>
      <c r="AC32" s="747"/>
      <c r="AD32" s="747"/>
      <c r="AE32" s="748"/>
      <c r="AF32" s="749">
        <v>5</v>
      </c>
      <c r="AG32" s="750"/>
      <c r="AH32" s="750"/>
      <c r="AI32" s="750"/>
      <c r="AJ32" s="751"/>
      <c r="AK32" s="818">
        <v>35</v>
      </c>
      <c r="AL32" s="819"/>
      <c r="AM32" s="819"/>
      <c r="AN32" s="819"/>
      <c r="AO32" s="819"/>
      <c r="AP32" s="819">
        <v>275</v>
      </c>
      <c r="AQ32" s="819"/>
      <c r="AR32" s="819"/>
      <c r="AS32" s="819"/>
      <c r="AT32" s="819"/>
      <c r="AU32" s="819">
        <v>25</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532</v>
      </c>
      <c r="R33" s="747"/>
      <c r="S33" s="747"/>
      <c r="T33" s="747"/>
      <c r="U33" s="747"/>
      <c r="V33" s="747">
        <v>517</v>
      </c>
      <c r="W33" s="747"/>
      <c r="X33" s="747"/>
      <c r="Y33" s="747"/>
      <c r="Z33" s="747"/>
      <c r="AA33" s="747">
        <f t="shared" si="0"/>
        <v>15</v>
      </c>
      <c r="AB33" s="747"/>
      <c r="AC33" s="747"/>
      <c r="AD33" s="747"/>
      <c r="AE33" s="748"/>
      <c r="AF33" s="749">
        <v>15</v>
      </c>
      <c r="AG33" s="750"/>
      <c r="AH33" s="750"/>
      <c r="AI33" s="750"/>
      <c r="AJ33" s="751"/>
      <c r="AK33" s="818">
        <v>130</v>
      </c>
      <c r="AL33" s="819"/>
      <c r="AM33" s="819"/>
      <c r="AN33" s="819"/>
      <c r="AO33" s="819"/>
      <c r="AP33" s="819">
        <v>3363</v>
      </c>
      <c r="AQ33" s="819"/>
      <c r="AR33" s="819"/>
      <c r="AS33" s="819"/>
      <c r="AT33" s="819"/>
      <c r="AU33" s="819">
        <v>156</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153</v>
      </c>
      <c r="R34" s="747"/>
      <c r="S34" s="747"/>
      <c r="T34" s="747"/>
      <c r="U34" s="747"/>
      <c r="V34" s="747">
        <v>144</v>
      </c>
      <c r="W34" s="747"/>
      <c r="X34" s="747"/>
      <c r="Y34" s="747"/>
      <c r="Z34" s="747"/>
      <c r="AA34" s="747">
        <f t="shared" si="0"/>
        <v>9</v>
      </c>
      <c r="AB34" s="747"/>
      <c r="AC34" s="747"/>
      <c r="AD34" s="747"/>
      <c r="AE34" s="748"/>
      <c r="AF34" s="749">
        <v>9</v>
      </c>
      <c r="AG34" s="750"/>
      <c r="AH34" s="750"/>
      <c r="AI34" s="750"/>
      <c r="AJ34" s="751"/>
      <c r="AK34" s="818">
        <v>31</v>
      </c>
      <c r="AL34" s="819"/>
      <c r="AM34" s="819"/>
      <c r="AN34" s="819"/>
      <c r="AO34" s="819"/>
      <c r="AP34" s="819">
        <v>933</v>
      </c>
      <c r="AQ34" s="819"/>
      <c r="AR34" s="819"/>
      <c r="AS34" s="819"/>
      <c r="AT34" s="819"/>
      <c r="AU34" s="819">
        <v>42</v>
      </c>
      <c r="AV34" s="819"/>
      <c r="AW34" s="819"/>
      <c r="AX34" s="819"/>
      <c r="AY34" s="819"/>
      <c r="AZ34" s="820"/>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388</v>
      </c>
      <c r="C35" s="744"/>
      <c r="D35" s="744"/>
      <c r="E35" s="744"/>
      <c r="F35" s="744"/>
      <c r="G35" s="744"/>
      <c r="H35" s="744"/>
      <c r="I35" s="744"/>
      <c r="J35" s="744"/>
      <c r="K35" s="744"/>
      <c r="L35" s="744"/>
      <c r="M35" s="744"/>
      <c r="N35" s="744"/>
      <c r="O35" s="744"/>
      <c r="P35" s="745"/>
      <c r="Q35" s="746">
        <v>145</v>
      </c>
      <c r="R35" s="747"/>
      <c r="S35" s="747"/>
      <c r="T35" s="747"/>
      <c r="U35" s="747"/>
      <c r="V35" s="747">
        <v>141</v>
      </c>
      <c r="W35" s="747"/>
      <c r="X35" s="747"/>
      <c r="Y35" s="747"/>
      <c r="Z35" s="747"/>
      <c r="AA35" s="747">
        <f t="shared" si="0"/>
        <v>4</v>
      </c>
      <c r="AB35" s="747"/>
      <c r="AC35" s="747"/>
      <c r="AD35" s="747"/>
      <c r="AE35" s="748"/>
      <c r="AF35" s="749">
        <v>4</v>
      </c>
      <c r="AG35" s="750"/>
      <c r="AH35" s="750"/>
      <c r="AI35" s="750"/>
      <c r="AJ35" s="751"/>
      <c r="AK35" s="818">
        <v>36</v>
      </c>
      <c r="AL35" s="819"/>
      <c r="AM35" s="819"/>
      <c r="AN35" s="819"/>
      <c r="AO35" s="819"/>
      <c r="AP35" s="819">
        <v>1538</v>
      </c>
      <c r="AQ35" s="819"/>
      <c r="AR35" s="819"/>
      <c r="AS35" s="819"/>
      <c r="AT35" s="819"/>
      <c r="AU35" s="819">
        <v>57</v>
      </c>
      <c r="AV35" s="819"/>
      <c r="AW35" s="819"/>
      <c r="AX35" s="819"/>
      <c r="AY35" s="819"/>
      <c r="AZ35" s="820"/>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710</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220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393</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5282</v>
      </c>
      <c r="R68" s="854"/>
      <c r="S68" s="854"/>
      <c r="T68" s="854"/>
      <c r="U68" s="854"/>
      <c r="V68" s="854">
        <v>5096</v>
      </c>
      <c r="W68" s="854"/>
      <c r="X68" s="854"/>
      <c r="Y68" s="854"/>
      <c r="Z68" s="854"/>
      <c r="AA68" s="854">
        <v>186</v>
      </c>
      <c r="AB68" s="854"/>
      <c r="AC68" s="854"/>
      <c r="AD68" s="854"/>
      <c r="AE68" s="854"/>
      <c r="AF68" s="854">
        <v>95</v>
      </c>
      <c r="AG68" s="854"/>
      <c r="AH68" s="854"/>
      <c r="AI68" s="854"/>
      <c r="AJ68" s="854"/>
      <c r="AK68" s="854">
        <v>249</v>
      </c>
      <c r="AL68" s="854"/>
      <c r="AM68" s="854"/>
      <c r="AN68" s="854"/>
      <c r="AO68" s="854"/>
      <c r="AP68" s="854">
        <v>722</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715</v>
      </c>
      <c r="R69" s="819"/>
      <c r="S69" s="819"/>
      <c r="T69" s="819"/>
      <c r="U69" s="819"/>
      <c r="V69" s="819">
        <v>540</v>
      </c>
      <c r="W69" s="819"/>
      <c r="X69" s="819"/>
      <c r="Y69" s="819"/>
      <c r="Z69" s="819"/>
      <c r="AA69" s="819">
        <v>175</v>
      </c>
      <c r="AB69" s="819"/>
      <c r="AC69" s="819"/>
      <c r="AD69" s="819"/>
      <c r="AE69" s="819"/>
      <c r="AF69" s="819">
        <v>758</v>
      </c>
      <c r="AG69" s="819"/>
      <c r="AH69" s="819"/>
      <c r="AI69" s="819"/>
      <c r="AJ69" s="819"/>
      <c r="AK69" s="819">
        <v>0</v>
      </c>
      <c r="AL69" s="819"/>
      <c r="AM69" s="819"/>
      <c r="AN69" s="819"/>
      <c r="AO69" s="819"/>
      <c r="AP69" s="819">
        <v>657</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19</v>
      </c>
      <c r="R70" s="819"/>
      <c r="S70" s="819"/>
      <c r="T70" s="819"/>
      <c r="U70" s="819"/>
      <c r="V70" s="819">
        <v>15</v>
      </c>
      <c r="W70" s="819"/>
      <c r="X70" s="819"/>
      <c r="Y70" s="819"/>
      <c r="Z70" s="819"/>
      <c r="AA70" s="819">
        <v>4</v>
      </c>
      <c r="AB70" s="819"/>
      <c r="AC70" s="819"/>
      <c r="AD70" s="819"/>
      <c r="AE70" s="819"/>
      <c r="AF70" s="819">
        <v>4</v>
      </c>
      <c r="AG70" s="819"/>
      <c r="AH70" s="819"/>
      <c r="AI70" s="819"/>
      <c r="AJ70" s="819"/>
      <c r="AK70" s="819">
        <v>0</v>
      </c>
      <c r="AL70" s="819"/>
      <c r="AM70" s="819"/>
      <c r="AN70" s="819"/>
      <c r="AO70" s="819"/>
      <c r="AP70" s="819">
        <v>0</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2137</v>
      </c>
      <c r="R71" s="819"/>
      <c r="S71" s="819"/>
      <c r="T71" s="819"/>
      <c r="U71" s="819"/>
      <c r="V71" s="819">
        <v>2095</v>
      </c>
      <c r="W71" s="819"/>
      <c r="X71" s="819"/>
      <c r="Y71" s="819"/>
      <c r="Z71" s="819"/>
      <c r="AA71" s="819">
        <v>42</v>
      </c>
      <c r="AB71" s="819"/>
      <c r="AC71" s="819"/>
      <c r="AD71" s="819"/>
      <c r="AE71" s="819"/>
      <c r="AF71" s="819">
        <v>42</v>
      </c>
      <c r="AG71" s="819"/>
      <c r="AH71" s="819"/>
      <c r="AI71" s="819"/>
      <c r="AJ71" s="819"/>
      <c r="AK71" s="819">
        <v>0</v>
      </c>
      <c r="AL71" s="819"/>
      <c r="AM71" s="819"/>
      <c r="AN71" s="819"/>
      <c r="AO71" s="819"/>
      <c r="AP71" s="819">
        <v>0</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543</v>
      </c>
      <c r="C72" s="862"/>
      <c r="D72" s="862"/>
      <c r="E72" s="862"/>
      <c r="F72" s="862"/>
      <c r="G72" s="862"/>
      <c r="H72" s="862"/>
      <c r="I72" s="862"/>
      <c r="J72" s="862"/>
      <c r="K72" s="862"/>
      <c r="L72" s="862"/>
      <c r="M72" s="862"/>
      <c r="N72" s="862"/>
      <c r="O72" s="862"/>
      <c r="P72" s="863"/>
      <c r="Q72" s="864">
        <v>246077</v>
      </c>
      <c r="R72" s="819"/>
      <c r="S72" s="819"/>
      <c r="T72" s="819"/>
      <c r="U72" s="819"/>
      <c r="V72" s="819">
        <v>233284</v>
      </c>
      <c r="W72" s="819"/>
      <c r="X72" s="819"/>
      <c r="Y72" s="819"/>
      <c r="Z72" s="819"/>
      <c r="AA72" s="819">
        <v>12793</v>
      </c>
      <c r="AB72" s="819"/>
      <c r="AC72" s="819"/>
      <c r="AD72" s="819"/>
      <c r="AE72" s="819"/>
      <c r="AF72" s="819">
        <v>12793</v>
      </c>
      <c r="AG72" s="819"/>
      <c r="AH72" s="819"/>
      <c r="AI72" s="819"/>
      <c r="AJ72" s="819"/>
      <c r="AK72" s="819">
        <v>2000</v>
      </c>
      <c r="AL72" s="819"/>
      <c r="AM72" s="819"/>
      <c r="AN72" s="819"/>
      <c r="AO72" s="819"/>
      <c r="AP72" s="819">
        <v>0</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544</v>
      </c>
      <c r="C73" s="862"/>
      <c r="D73" s="862"/>
      <c r="E73" s="862"/>
      <c r="F73" s="862"/>
      <c r="G73" s="862"/>
      <c r="H73" s="862"/>
      <c r="I73" s="862"/>
      <c r="J73" s="862"/>
      <c r="K73" s="862"/>
      <c r="L73" s="862"/>
      <c r="M73" s="862"/>
      <c r="N73" s="862"/>
      <c r="O73" s="862"/>
      <c r="P73" s="863"/>
      <c r="Q73" s="864">
        <v>9335</v>
      </c>
      <c r="R73" s="819"/>
      <c r="S73" s="819"/>
      <c r="T73" s="819"/>
      <c r="U73" s="819"/>
      <c r="V73" s="819">
        <v>8167</v>
      </c>
      <c r="W73" s="819"/>
      <c r="X73" s="819"/>
      <c r="Y73" s="819"/>
      <c r="Z73" s="819"/>
      <c r="AA73" s="819">
        <v>1168</v>
      </c>
      <c r="AB73" s="819"/>
      <c r="AC73" s="819"/>
      <c r="AD73" s="819"/>
      <c r="AE73" s="819"/>
      <c r="AF73" s="819">
        <v>0</v>
      </c>
      <c r="AG73" s="819"/>
      <c r="AH73" s="819"/>
      <c r="AI73" s="819"/>
      <c r="AJ73" s="819"/>
      <c r="AK73" s="819">
        <v>15</v>
      </c>
      <c r="AL73" s="819"/>
      <c r="AM73" s="819"/>
      <c r="AN73" s="819"/>
      <c r="AO73" s="819"/>
      <c r="AP73" s="819">
        <v>0</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545</v>
      </c>
      <c r="C74" s="862"/>
      <c r="D74" s="862"/>
      <c r="E74" s="862"/>
      <c r="F74" s="862"/>
      <c r="G74" s="862"/>
      <c r="H74" s="862"/>
      <c r="I74" s="862"/>
      <c r="J74" s="862"/>
      <c r="K74" s="862"/>
      <c r="L74" s="862"/>
      <c r="M74" s="862"/>
      <c r="N74" s="862"/>
      <c r="O74" s="862"/>
      <c r="P74" s="863"/>
      <c r="Q74" s="864">
        <v>1528</v>
      </c>
      <c r="R74" s="819"/>
      <c r="S74" s="819"/>
      <c r="T74" s="819"/>
      <c r="U74" s="819"/>
      <c r="V74" s="819">
        <v>1527</v>
      </c>
      <c r="W74" s="819"/>
      <c r="X74" s="819"/>
      <c r="Y74" s="819"/>
      <c r="Z74" s="819"/>
      <c r="AA74" s="819">
        <v>1</v>
      </c>
      <c r="AB74" s="819"/>
      <c r="AC74" s="819"/>
      <c r="AD74" s="819"/>
      <c r="AE74" s="819"/>
      <c r="AF74" s="819">
        <v>0</v>
      </c>
      <c r="AG74" s="819"/>
      <c r="AH74" s="819"/>
      <c r="AI74" s="819"/>
      <c r="AJ74" s="819"/>
      <c r="AK74" s="819">
        <v>0</v>
      </c>
      <c r="AL74" s="819"/>
      <c r="AM74" s="819"/>
      <c r="AN74" s="819"/>
      <c r="AO74" s="819"/>
      <c r="AP74" s="819">
        <v>0</v>
      </c>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546</v>
      </c>
      <c r="C75" s="862"/>
      <c r="D75" s="862"/>
      <c r="E75" s="862"/>
      <c r="F75" s="862"/>
      <c r="G75" s="862"/>
      <c r="H75" s="862"/>
      <c r="I75" s="862"/>
      <c r="J75" s="862"/>
      <c r="K75" s="862"/>
      <c r="L75" s="862"/>
      <c r="M75" s="862"/>
      <c r="N75" s="862"/>
      <c r="O75" s="862"/>
      <c r="P75" s="863"/>
      <c r="Q75" s="867">
        <v>20</v>
      </c>
      <c r="R75" s="868"/>
      <c r="S75" s="868"/>
      <c r="T75" s="868"/>
      <c r="U75" s="818"/>
      <c r="V75" s="869">
        <v>19</v>
      </c>
      <c r="W75" s="868"/>
      <c r="X75" s="868"/>
      <c r="Y75" s="868"/>
      <c r="Z75" s="818"/>
      <c r="AA75" s="869">
        <v>1</v>
      </c>
      <c r="AB75" s="868"/>
      <c r="AC75" s="868"/>
      <c r="AD75" s="868"/>
      <c r="AE75" s="818"/>
      <c r="AF75" s="869">
        <v>0</v>
      </c>
      <c r="AG75" s="868"/>
      <c r="AH75" s="868"/>
      <c r="AI75" s="868"/>
      <c r="AJ75" s="818"/>
      <c r="AK75" s="869">
        <v>0</v>
      </c>
      <c r="AL75" s="868"/>
      <c r="AM75" s="868"/>
      <c r="AN75" s="868"/>
      <c r="AO75" s="818"/>
      <c r="AP75" s="869">
        <v>0</v>
      </c>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547</v>
      </c>
      <c r="C76" s="862"/>
      <c r="D76" s="862"/>
      <c r="E76" s="862"/>
      <c r="F76" s="862"/>
      <c r="G76" s="862"/>
      <c r="H76" s="862"/>
      <c r="I76" s="862"/>
      <c r="J76" s="862"/>
      <c r="K76" s="862"/>
      <c r="L76" s="862"/>
      <c r="M76" s="862"/>
      <c r="N76" s="862"/>
      <c r="O76" s="862"/>
      <c r="P76" s="863"/>
      <c r="Q76" s="867">
        <v>55</v>
      </c>
      <c r="R76" s="868"/>
      <c r="S76" s="868"/>
      <c r="T76" s="868"/>
      <c r="U76" s="818"/>
      <c r="V76" s="869">
        <v>46</v>
      </c>
      <c r="W76" s="868"/>
      <c r="X76" s="868"/>
      <c r="Y76" s="868"/>
      <c r="Z76" s="818"/>
      <c r="AA76" s="869">
        <v>9</v>
      </c>
      <c r="AB76" s="868"/>
      <c r="AC76" s="868"/>
      <c r="AD76" s="868"/>
      <c r="AE76" s="818"/>
      <c r="AF76" s="869">
        <v>0</v>
      </c>
      <c r="AG76" s="868"/>
      <c r="AH76" s="868"/>
      <c r="AI76" s="868"/>
      <c r="AJ76" s="818"/>
      <c r="AK76" s="869">
        <v>0</v>
      </c>
      <c r="AL76" s="868"/>
      <c r="AM76" s="868"/>
      <c r="AN76" s="868"/>
      <c r="AO76" s="818"/>
      <c r="AP76" s="869">
        <v>0</v>
      </c>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548</v>
      </c>
      <c r="C77" s="862"/>
      <c r="D77" s="862"/>
      <c r="E77" s="862"/>
      <c r="F77" s="862"/>
      <c r="G77" s="862"/>
      <c r="H77" s="862"/>
      <c r="I77" s="862"/>
      <c r="J77" s="862"/>
      <c r="K77" s="862"/>
      <c r="L77" s="862"/>
      <c r="M77" s="862"/>
      <c r="N77" s="862"/>
      <c r="O77" s="862"/>
      <c r="P77" s="863"/>
      <c r="Q77" s="867">
        <v>14</v>
      </c>
      <c r="R77" s="868"/>
      <c r="S77" s="868"/>
      <c r="T77" s="868"/>
      <c r="U77" s="818"/>
      <c r="V77" s="869">
        <v>13</v>
      </c>
      <c r="W77" s="868"/>
      <c r="X77" s="868"/>
      <c r="Y77" s="868"/>
      <c r="Z77" s="818"/>
      <c r="AA77" s="869">
        <v>1</v>
      </c>
      <c r="AB77" s="868"/>
      <c r="AC77" s="868"/>
      <c r="AD77" s="868"/>
      <c r="AE77" s="818"/>
      <c r="AF77" s="869">
        <v>0</v>
      </c>
      <c r="AG77" s="868"/>
      <c r="AH77" s="868"/>
      <c r="AI77" s="868"/>
      <c r="AJ77" s="818"/>
      <c r="AK77" s="869">
        <v>0</v>
      </c>
      <c r="AL77" s="868"/>
      <c r="AM77" s="868"/>
      <c r="AN77" s="868"/>
      <c r="AO77" s="818"/>
      <c r="AP77" s="869">
        <v>0</v>
      </c>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286</v>
      </c>
      <c r="AG109" s="883"/>
      <c r="AH109" s="883"/>
      <c r="AI109" s="883"/>
      <c r="AJ109" s="884"/>
      <c r="AK109" s="882" t="s">
        <v>285</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286</v>
      </c>
      <c r="BW109" s="883"/>
      <c r="BX109" s="883"/>
      <c r="BY109" s="883"/>
      <c r="BZ109" s="884"/>
      <c r="CA109" s="882" t="s">
        <v>285</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286</v>
      </c>
      <c r="DM109" s="883"/>
      <c r="DN109" s="883"/>
      <c r="DO109" s="883"/>
      <c r="DP109" s="884"/>
      <c r="DQ109" s="882" t="s">
        <v>285</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969348</v>
      </c>
      <c r="AB110" s="890"/>
      <c r="AC110" s="890"/>
      <c r="AD110" s="890"/>
      <c r="AE110" s="891"/>
      <c r="AF110" s="892">
        <v>932280</v>
      </c>
      <c r="AG110" s="890"/>
      <c r="AH110" s="890"/>
      <c r="AI110" s="890"/>
      <c r="AJ110" s="891"/>
      <c r="AK110" s="892">
        <v>916045</v>
      </c>
      <c r="AL110" s="890"/>
      <c r="AM110" s="890"/>
      <c r="AN110" s="890"/>
      <c r="AO110" s="891"/>
      <c r="AP110" s="893">
        <v>21.1</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8811301</v>
      </c>
      <c r="BR110" s="927"/>
      <c r="BS110" s="927"/>
      <c r="BT110" s="927"/>
      <c r="BU110" s="927"/>
      <c r="BV110" s="927">
        <v>8513781</v>
      </c>
      <c r="BW110" s="927"/>
      <c r="BX110" s="927"/>
      <c r="BY110" s="927"/>
      <c r="BZ110" s="927"/>
      <c r="CA110" s="927">
        <v>8473351</v>
      </c>
      <c r="CB110" s="927"/>
      <c r="CC110" s="927"/>
      <c r="CD110" s="927"/>
      <c r="CE110" s="927"/>
      <c r="CF110" s="941">
        <v>195.2</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220</v>
      </c>
      <c r="DH110" s="927"/>
      <c r="DI110" s="927"/>
      <c r="DJ110" s="927"/>
      <c r="DK110" s="927"/>
      <c r="DL110" s="927" t="s">
        <v>220</v>
      </c>
      <c r="DM110" s="927"/>
      <c r="DN110" s="927"/>
      <c r="DO110" s="927"/>
      <c r="DP110" s="927"/>
      <c r="DQ110" s="927" t="s">
        <v>220</v>
      </c>
      <c r="DR110" s="927"/>
      <c r="DS110" s="927"/>
      <c r="DT110" s="927"/>
      <c r="DU110" s="927"/>
      <c r="DV110" s="928" t="s">
        <v>220</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220</v>
      </c>
      <c r="AB111" s="934"/>
      <c r="AC111" s="934"/>
      <c r="AD111" s="934"/>
      <c r="AE111" s="935"/>
      <c r="AF111" s="936" t="s">
        <v>220</v>
      </c>
      <c r="AG111" s="934"/>
      <c r="AH111" s="934"/>
      <c r="AI111" s="934"/>
      <c r="AJ111" s="935"/>
      <c r="AK111" s="936" t="s">
        <v>220</v>
      </c>
      <c r="AL111" s="934"/>
      <c r="AM111" s="934"/>
      <c r="AN111" s="934"/>
      <c r="AO111" s="935"/>
      <c r="AP111" s="937" t="s">
        <v>220</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66396</v>
      </c>
      <c r="BR111" s="920"/>
      <c r="BS111" s="920"/>
      <c r="BT111" s="920"/>
      <c r="BU111" s="920"/>
      <c r="BV111" s="920">
        <v>23744</v>
      </c>
      <c r="BW111" s="920"/>
      <c r="BX111" s="920"/>
      <c r="BY111" s="920"/>
      <c r="BZ111" s="920"/>
      <c r="CA111" s="920">
        <v>1164</v>
      </c>
      <c r="CB111" s="920"/>
      <c r="CC111" s="920"/>
      <c r="CD111" s="920"/>
      <c r="CE111" s="920"/>
      <c r="CF111" s="914">
        <v>0</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220</v>
      </c>
      <c r="DH111" s="920"/>
      <c r="DI111" s="920"/>
      <c r="DJ111" s="920"/>
      <c r="DK111" s="920"/>
      <c r="DL111" s="920" t="s">
        <v>220</v>
      </c>
      <c r="DM111" s="920"/>
      <c r="DN111" s="920"/>
      <c r="DO111" s="920"/>
      <c r="DP111" s="920"/>
      <c r="DQ111" s="920" t="s">
        <v>220</v>
      </c>
      <c r="DR111" s="920"/>
      <c r="DS111" s="920"/>
      <c r="DT111" s="920"/>
      <c r="DU111" s="920"/>
      <c r="DV111" s="921" t="s">
        <v>220</v>
      </c>
      <c r="DW111" s="921"/>
      <c r="DX111" s="921"/>
      <c r="DY111" s="921"/>
      <c r="DZ111" s="922"/>
    </row>
    <row r="112" spans="1:131" s="197"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220</v>
      </c>
      <c r="AB112" s="959"/>
      <c r="AC112" s="959"/>
      <c r="AD112" s="959"/>
      <c r="AE112" s="960"/>
      <c r="AF112" s="961" t="s">
        <v>220</v>
      </c>
      <c r="AG112" s="959"/>
      <c r="AH112" s="959"/>
      <c r="AI112" s="959"/>
      <c r="AJ112" s="960"/>
      <c r="AK112" s="961" t="s">
        <v>220</v>
      </c>
      <c r="AL112" s="959"/>
      <c r="AM112" s="959"/>
      <c r="AN112" s="959"/>
      <c r="AO112" s="960"/>
      <c r="AP112" s="962" t="s">
        <v>220</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4796568</v>
      </c>
      <c r="BR112" s="920"/>
      <c r="BS112" s="920"/>
      <c r="BT112" s="920"/>
      <c r="BU112" s="920"/>
      <c r="BV112" s="920">
        <v>4525758</v>
      </c>
      <c r="BW112" s="920"/>
      <c r="BX112" s="920"/>
      <c r="BY112" s="920"/>
      <c r="BZ112" s="920"/>
      <c r="CA112" s="920">
        <v>4364650</v>
      </c>
      <c r="CB112" s="920"/>
      <c r="CC112" s="920"/>
      <c r="CD112" s="920"/>
      <c r="CE112" s="920"/>
      <c r="CF112" s="914">
        <v>100.6</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1164</v>
      </c>
      <c r="DH112" s="920"/>
      <c r="DI112" s="920"/>
      <c r="DJ112" s="920"/>
      <c r="DK112" s="920"/>
      <c r="DL112" s="920">
        <v>1164</v>
      </c>
      <c r="DM112" s="920"/>
      <c r="DN112" s="920"/>
      <c r="DO112" s="920"/>
      <c r="DP112" s="920"/>
      <c r="DQ112" s="920">
        <v>1164</v>
      </c>
      <c r="DR112" s="920"/>
      <c r="DS112" s="920"/>
      <c r="DT112" s="920"/>
      <c r="DU112" s="920"/>
      <c r="DV112" s="921">
        <v>0</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309314</v>
      </c>
      <c r="AB113" s="934"/>
      <c r="AC113" s="934"/>
      <c r="AD113" s="934"/>
      <c r="AE113" s="935"/>
      <c r="AF113" s="936">
        <v>312046</v>
      </c>
      <c r="AG113" s="934"/>
      <c r="AH113" s="934"/>
      <c r="AI113" s="934"/>
      <c r="AJ113" s="935"/>
      <c r="AK113" s="936">
        <v>289980</v>
      </c>
      <c r="AL113" s="934"/>
      <c r="AM113" s="934"/>
      <c r="AN113" s="934"/>
      <c r="AO113" s="935"/>
      <c r="AP113" s="937">
        <v>6.7</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18171</v>
      </c>
      <c r="BR113" s="920"/>
      <c r="BS113" s="920"/>
      <c r="BT113" s="920"/>
      <c r="BU113" s="920"/>
      <c r="BV113" s="920">
        <v>18122</v>
      </c>
      <c r="BW113" s="920"/>
      <c r="BX113" s="920"/>
      <c r="BY113" s="920"/>
      <c r="BZ113" s="920"/>
      <c r="CA113" s="920">
        <v>16432</v>
      </c>
      <c r="CB113" s="920"/>
      <c r="CC113" s="920"/>
      <c r="CD113" s="920"/>
      <c r="CE113" s="920"/>
      <c r="CF113" s="914">
        <v>0.4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220</v>
      </c>
      <c r="DH113" s="959"/>
      <c r="DI113" s="959"/>
      <c r="DJ113" s="959"/>
      <c r="DK113" s="960"/>
      <c r="DL113" s="961" t="s">
        <v>220</v>
      </c>
      <c r="DM113" s="959"/>
      <c r="DN113" s="959"/>
      <c r="DO113" s="959"/>
      <c r="DP113" s="960"/>
      <c r="DQ113" s="961" t="s">
        <v>220</v>
      </c>
      <c r="DR113" s="959"/>
      <c r="DS113" s="959"/>
      <c r="DT113" s="959"/>
      <c r="DU113" s="960"/>
      <c r="DV113" s="962" t="s">
        <v>220</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32982</v>
      </c>
      <c r="AB114" s="959"/>
      <c r="AC114" s="959"/>
      <c r="AD114" s="959"/>
      <c r="AE114" s="960"/>
      <c r="AF114" s="961">
        <v>24065</v>
      </c>
      <c r="AG114" s="959"/>
      <c r="AH114" s="959"/>
      <c r="AI114" s="959"/>
      <c r="AJ114" s="960"/>
      <c r="AK114" s="961">
        <v>16902</v>
      </c>
      <c r="AL114" s="959"/>
      <c r="AM114" s="959"/>
      <c r="AN114" s="959"/>
      <c r="AO114" s="960"/>
      <c r="AP114" s="962">
        <v>0.4</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1479664</v>
      </c>
      <c r="BR114" s="920"/>
      <c r="BS114" s="920"/>
      <c r="BT114" s="920"/>
      <c r="BU114" s="920"/>
      <c r="BV114" s="920">
        <v>1451325</v>
      </c>
      <c r="BW114" s="920"/>
      <c r="BX114" s="920"/>
      <c r="BY114" s="920"/>
      <c r="BZ114" s="920"/>
      <c r="CA114" s="920">
        <v>1288184</v>
      </c>
      <c r="CB114" s="920"/>
      <c r="CC114" s="920"/>
      <c r="CD114" s="920"/>
      <c r="CE114" s="920"/>
      <c r="CF114" s="914">
        <v>29.7</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220</v>
      </c>
      <c r="DH114" s="959"/>
      <c r="DI114" s="959"/>
      <c r="DJ114" s="959"/>
      <c r="DK114" s="960"/>
      <c r="DL114" s="961" t="s">
        <v>220</v>
      </c>
      <c r="DM114" s="959"/>
      <c r="DN114" s="959"/>
      <c r="DO114" s="959"/>
      <c r="DP114" s="960"/>
      <c r="DQ114" s="961" t="s">
        <v>220</v>
      </c>
      <c r="DR114" s="959"/>
      <c r="DS114" s="959"/>
      <c r="DT114" s="959"/>
      <c r="DU114" s="960"/>
      <c r="DV114" s="962" t="s">
        <v>220</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77136</v>
      </c>
      <c r="AB115" s="934"/>
      <c r="AC115" s="934"/>
      <c r="AD115" s="934"/>
      <c r="AE115" s="935"/>
      <c r="AF115" s="936">
        <v>44677</v>
      </c>
      <c r="AG115" s="934"/>
      <c r="AH115" s="934"/>
      <c r="AI115" s="934"/>
      <c r="AJ115" s="935"/>
      <c r="AK115" s="936">
        <v>23217</v>
      </c>
      <c r="AL115" s="934"/>
      <c r="AM115" s="934"/>
      <c r="AN115" s="934"/>
      <c r="AO115" s="935"/>
      <c r="AP115" s="937">
        <v>0.5</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4000</v>
      </c>
      <c r="BR115" s="920"/>
      <c r="BS115" s="920"/>
      <c r="BT115" s="920"/>
      <c r="BU115" s="920"/>
      <c r="BV115" s="920">
        <v>3000</v>
      </c>
      <c r="BW115" s="920"/>
      <c r="BX115" s="920"/>
      <c r="BY115" s="920"/>
      <c r="BZ115" s="920"/>
      <c r="CA115" s="920" t="s">
        <v>220</v>
      </c>
      <c r="CB115" s="920"/>
      <c r="CC115" s="920"/>
      <c r="CD115" s="920"/>
      <c r="CE115" s="920"/>
      <c r="CF115" s="914" t="s">
        <v>220</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220</v>
      </c>
      <c r="DH115" s="959"/>
      <c r="DI115" s="959"/>
      <c r="DJ115" s="959"/>
      <c r="DK115" s="960"/>
      <c r="DL115" s="961" t="s">
        <v>220</v>
      </c>
      <c r="DM115" s="959"/>
      <c r="DN115" s="959"/>
      <c r="DO115" s="959"/>
      <c r="DP115" s="960"/>
      <c r="DQ115" s="961" t="s">
        <v>220</v>
      </c>
      <c r="DR115" s="959"/>
      <c r="DS115" s="959"/>
      <c r="DT115" s="959"/>
      <c r="DU115" s="960"/>
      <c r="DV115" s="962" t="s">
        <v>220</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11</v>
      </c>
      <c r="AB116" s="959"/>
      <c r="AC116" s="959"/>
      <c r="AD116" s="959"/>
      <c r="AE116" s="960"/>
      <c r="AF116" s="961">
        <v>970</v>
      </c>
      <c r="AG116" s="959"/>
      <c r="AH116" s="959"/>
      <c r="AI116" s="959"/>
      <c r="AJ116" s="960"/>
      <c r="AK116" s="961">
        <v>314</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220</v>
      </c>
      <c r="BR116" s="920"/>
      <c r="BS116" s="920"/>
      <c r="BT116" s="920"/>
      <c r="BU116" s="920"/>
      <c r="BV116" s="920" t="s">
        <v>220</v>
      </c>
      <c r="BW116" s="920"/>
      <c r="BX116" s="920"/>
      <c r="BY116" s="920"/>
      <c r="BZ116" s="920"/>
      <c r="CA116" s="920" t="s">
        <v>220</v>
      </c>
      <c r="CB116" s="920"/>
      <c r="CC116" s="920"/>
      <c r="CD116" s="920"/>
      <c r="CE116" s="920"/>
      <c r="CF116" s="914" t="s">
        <v>220</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220</v>
      </c>
      <c r="DH116" s="959"/>
      <c r="DI116" s="959"/>
      <c r="DJ116" s="959"/>
      <c r="DK116" s="960"/>
      <c r="DL116" s="961" t="s">
        <v>220</v>
      </c>
      <c r="DM116" s="959"/>
      <c r="DN116" s="959"/>
      <c r="DO116" s="959"/>
      <c r="DP116" s="960"/>
      <c r="DQ116" s="961" t="s">
        <v>220</v>
      </c>
      <c r="DR116" s="959"/>
      <c r="DS116" s="959"/>
      <c r="DT116" s="959"/>
      <c r="DU116" s="960"/>
      <c r="DV116" s="962" t="s">
        <v>220</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1388791</v>
      </c>
      <c r="AB117" s="966"/>
      <c r="AC117" s="966"/>
      <c r="AD117" s="966"/>
      <c r="AE117" s="967"/>
      <c r="AF117" s="965">
        <v>1314038</v>
      </c>
      <c r="AG117" s="966"/>
      <c r="AH117" s="966"/>
      <c r="AI117" s="966"/>
      <c r="AJ117" s="967"/>
      <c r="AK117" s="965">
        <v>1246458</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220</v>
      </c>
      <c r="BR117" s="986"/>
      <c r="BS117" s="986"/>
      <c r="BT117" s="986"/>
      <c r="BU117" s="986"/>
      <c r="BV117" s="986" t="s">
        <v>220</v>
      </c>
      <c r="BW117" s="986"/>
      <c r="BX117" s="986"/>
      <c r="BY117" s="986"/>
      <c r="BZ117" s="986"/>
      <c r="CA117" s="986" t="s">
        <v>220</v>
      </c>
      <c r="CB117" s="986"/>
      <c r="CC117" s="986"/>
      <c r="CD117" s="986"/>
      <c r="CE117" s="986"/>
      <c r="CF117" s="914" t="s">
        <v>220</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220</v>
      </c>
      <c r="DH117" s="959"/>
      <c r="DI117" s="959"/>
      <c r="DJ117" s="959"/>
      <c r="DK117" s="960"/>
      <c r="DL117" s="961" t="s">
        <v>220</v>
      </c>
      <c r="DM117" s="959"/>
      <c r="DN117" s="959"/>
      <c r="DO117" s="959"/>
      <c r="DP117" s="960"/>
      <c r="DQ117" s="961" t="s">
        <v>220</v>
      </c>
      <c r="DR117" s="959"/>
      <c r="DS117" s="959"/>
      <c r="DT117" s="959"/>
      <c r="DU117" s="960"/>
      <c r="DV117" s="962" t="s">
        <v>220</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286</v>
      </c>
      <c r="AG118" s="883"/>
      <c r="AH118" s="883"/>
      <c r="AI118" s="883"/>
      <c r="AJ118" s="884"/>
      <c r="AK118" s="882" t="s">
        <v>285</v>
      </c>
      <c r="AL118" s="883"/>
      <c r="AM118" s="883"/>
      <c r="AN118" s="883"/>
      <c r="AO118" s="884"/>
      <c r="AP118" s="990" t="s">
        <v>404</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432</v>
      </c>
      <c r="BP118" s="994"/>
      <c r="BQ118" s="985">
        <v>15176100</v>
      </c>
      <c r="BR118" s="986"/>
      <c r="BS118" s="986"/>
      <c r="BT118" s="986"/>
      <c r="BU118" s="986"/>
      <c r="BV118" s="986">
        <v>14535730</v>
      </c>
      <c r="BW118" s="986"/>
      <c r="BX118" s="986"/>
      <c r="BY118" s="986"/>
      <c r="BZ118" s="986"/>
      <c r="CA118" s="986">
        <v>14143781</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220</v>
      </c>
      <c r="DH118" s="959"/>
      <c r="DI118" s="959"/>
      <c r="DJ118" s="959"/>
      <c r="DK118" s="960"/>
      <c r="DL118" s="961" t="s">
        <v>220</v>
      </c>
      <c r="DM118" s="959"/>
      <c r="DN118" s="959"/>
      <c r="DO118" s="959"/>
      <c r="DP118" s="960"/>
      <c r="DQ118" s="961" t="s">
        <v>220</v>
      </c>
      <c r="DR118" s="959"/>
      <c r="DS118" s="959"/>
      <c r="DT118" s="959"/>
      <c r="DU118" s="960"/>
      <c r="DV118" s="962" t="s">
        <v>220</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220</v>
      </c>
      <c r="AB119" s="890"/>
      <c r="AC119" s="890"/>
      <c r="AD119" s="890"/>
      <c r="AE119" s="891"/>
      <c r="AF119" s="892" t="s">
        <v>220</v>
      </c>
      <c r="AG119" s="890"/>
      <c r="AH119" s="890"/>
      <c r="AI119" s="890"/>
      <c r="AJ119" s="891"/>
      <c r="AK119" s="892" t="s">
        <v>220</v>
      </c>
      <c r="AL119" s="890"/>
      <c r="AM119" s="890"/>
      <c r="AN119" s="890"/>
      <c r="AO119" s="891"/>
      <c r="AP119" s="893" t="s">
        <v>220</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2564370</v>
      </c>
      <c r="BR119" s="927"/>
      <c r="BS119" s="927"/>
      <c r="BT119" s="927"/>
      <c r="BU119" s="927"/>
      <c r="BV119" s="927">
        <v>2045094</v>
      </c>
      <c r="BW119" s="927"/>
      <c r="BX119" s="927"/>
      <c r="BY119" s="927"/>
      <c r="BZ119" s="927"/>
      <c r="CA119" s="927">
        <v>1212466</v>
      </c>
      <c r="CB119" s="927"/>
      <c r="CC119" s="927"/>
      <c r="CD119" s="927"/>
      <c r="CE119" s="927"/>
      <c r="CF119" s="941">
        <v>27.9</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65232</v>
      </c>
      <c r="DH119" s="998"/>
      <c r="DI119" s="998"/>
      <c r="DJ119" s="998"/>
      <c r="DK119" s="999"/>
      <c r="DL119" s="1000">
        <v>22580</v>
      </c>
      <c r="DM119" s="998"/>
      <c r="DN119" s="998"/>
      <c r="DO119" s="998"/>
      <c r="DP119" s="999"/>
      <c r="DQ119" s="1000" t="s">
        <v>220</v>
      </c>
      <c r="DR119" s="998"/>
      <c r="DS119" s="998"/>
      <c r="DT119" s="998"/>
      <c r="DU119" s="999"/>
      <c r="DV119" s="1001" t="s">
        <v>220</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220</v>
      </c>
      <c r="AB120" s="959"/>
      <c r="AC120" s="959"/>
      <c r="AD120" s="959"/>
      <c r="AE120" s="960"/>
      <c r="AF120" s="961" t="s">
        <v>220</v>
      </c>
      <c r="AG120" s="959"/>
      <c r="AH120" s="959"/>
      <c r="AI120" s="959"/>
      <c r="AJ120" s="960"/>
      <c r="AK120" s="961" t="s">
        <v>220</v>
      </c>
      <c r="AL120" s="959"/>
      <c r="AM120" s="959"/>
      <c r="AN120" s="959"/>
      <c r="AO120" s="960"/>
      <c r="AP120" s="962" t="s">
        <v>220</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754257</v>
      </c>
      <c r="BR120" s="920"/>
      <c r="BS120" s="920"/>
      <c r="BT120" s="920"/>
      <c r="BU120" s="920"/>
      <c r="BV120" s="920">
        <v>747028</v>
      </c>
      <c r="BW120" s="920"/>
      <c r="BX120" s="920"/>
      <c r="BY120" s="920"/>
      <c r="BZ120" s="920"/>
      <c r="CA120" s="920">
        <v>698228</v>
      </c>
      <c r="CB120" s="920"/>
      <c r="CC120" s="920"/>
      <c r="CD120" s="920"/>
      <c r="CE120" s="920"/>
      <c r="CF120" s="914">
        <v>16.100000000000001</v>
      </c>
      <c r="CG120" s="915"/>
      <c r="CH120" s="915"/>
      <c r="CI120" s="915"/>
      <c r="CJ120" s="915"/>
      <c r="CK120" s="1013" t="s">
        <v>438</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2370081</v>
      </c>
      <c r="DH120" s="927"/>
      <c r="DI120" s="927"/>
      <c r="DJ120" s="927"/>
      <c r="DK120" s="927"/>
      <c r="DL120" s="927">
        <v>2236714</v>
      </c>
      <c r="DM120" s="927"/>
      <c r="DN120" s="927"/>
      <c r="DO120" s="927"/>
      <c r="DP120" s="927"/>
      <c r="DQ120" s="927">
        <v>2152251</v>
      </c>
      <c r="DR120" s="927"/>
      <c r="DS120" s="927"/>
      <c r="DT120" s="927"/>
      <c r="DU120" s="927"/>
      <c r="DV120" s="928">
        <v>49.6</v>
      </c>
      <c r="DW120" s="928"/>
      <c r="DX120" s="928"/>
      <c r="DY120" s="928"/>
      <c r="DZ120" s="929"/>
    </row>
    <row r="121" spans="1:130" s="197" customFormat="1" ht="26.25" customHeight="1" x14ac:dyDescent="0.15">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220</v>
      </c>
      <c r="AB121" s="959"/>
      <c r="AC121" s="959"/>
      <c r="AD121" s="959"/>
      <c r="AE121" s="960"/>
      <c r="AF121" s="961" t="s">
        <v>220</v>
      </c>
      <c r="AG121" s="959"/>
      <c r="AH121" s="959"/>
      <c r="AI121" s="959"/>
      <c r="AJ121" s="960"/>
      <c r="AK121" s="961" t="s">
        <v>220</v>
      </c>
      <c r="AL121" s="959"/>
      <c r="AM121" s="959"/>
      <c r="AN121" s="959"/>
      <c r="AO121" s="960"/>
      <c r="AP121" s="962" t="s">
        <v>220</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8613112</v>
      </c>
      <c r="BR121" s="986"/>
      <c r="BS121" s="986"/>
      <c r="BT121" s="986"/>
      <c r="BU121" s="986"/>
      <c r="BV121" s="986">
        <v>8588395</v>
      </c>
      <c r="BW121" s="986"/>
      <c r="BX121" s="986"/>
      <c r="BY121" s="986"/>
      <c r="BZ121" s="986"/>
      <c r="CA121" s="986">
        <v>8637254</v>
      </c>
      <c r="CB121" s="986"/>
      <c r="CC121" s="986"/>
      <c r="CD121" s="986"/>
      <c r="CE121" s="986"/>
      <c r="CF121" s="1024">
        <v>199</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1283601</v>
      </c>
      <c r="DH121" s="920"/>
      <c r="DI121" s="920"/>
      <c r="DJ121" s="920"/>
      <c r="DK121" s="920"/>
      <c r="DL121" s="920">
        <v>1218499</v>
      </c>
      <c r="DM121" s="920"/>
      <c r="DN121" s="920"/>
      <c r="DO121" s="920"/>
      <c r="DP121" s="920"/>
      <c r="DQ121" s="920">
        <v>1196340</v>
      </c>
      <c r="DR121" s="920"/>
      <c r="DS121" s="920"/>
      <c r="DT121" s="920"/>
      <c r="DU121" s="920"/>
      <c r="DV121" s="921">
        <v>27.6</v>
      </c>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220</v>
      </c>
      <c r="AB122" s="959"/>
      <c r="AC122" s="959"/>
      <c r="AD122" s="959"/>
      <c r="AE122" s="960"/>
      <c r="AF122" s="961" t="s">
        <v>220</v>
      </c>
      <c r="AG122" s="959"/>
      <c r="AH122" s="959"/>
      <c r="AI122" s="959"/>
      <c r="AJ122" s="960"/>
      <c r="AK122" s="961" t="s">
        <v>220</v>
      </c>
      <c r="AL122" s="959"/>
      <c r="AM122" s="959"/>
      <c r="AN122" s="959"/>
      <c r="AO122" s="960"/>
      <c r="AP122" s="962" t="s">
        <v>220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441</v>
      </c>
      <c r="BP122" s="994"/>
      <c r="BQ122" s="1034">
        <v>11931739</v>
      </c>
      <c r="BR122" s="1035"/>
      <c r="BS122" s="1035"/>
      <c r="BT122" s="1035"/>
      <c r="BU122" s="1035"/>
      <c r="BV122" s="1035">
        <v>11380517</v>
      </c>
      <c r="BW122" s="1035"/>
      <c r="BX122" s="1035"/>
      <c r="BY122" s="1035"/>
      <c r="BZ122" s="1035"/>
      <c r="CA122" s="1035">
        <v>10547948</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775368</v>
      </c>
      <c r="DH122" s="920"/>
      <c r="DI122" s="920"/>
      <c r="DJ122" s="920"/>
      <c r="DK122" s="920"/>
      <c r="DL122" s="920">
        <v>726750</v>
      </c>
      <c r="DM122" s="920"/>
      <c r="DN122" s="920"/>
      <c r="DO122" s="920"/>
      <c r="DP122" s="920"/>
      <c r="DQ122" s="920">
        <v>778877</v>
      </c>
      <c r="DR122" s="920"/>
      <c r="DS122" s="920"/>
      <c r="DT122" s="920"/>
      <c r="DU122" s="920"/>
      <c r="DV122" s="921">
        <v>17.899999999999999</v>
      </c>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220</v>
      </c>
      <c r="AB123" s="959"/>
      <c r="AC123" s="959"/>
      <c r="AD123" s="959"/>
      <c r="AE123" s="960"/>
      <c r="AF123" s="961" t="s">
        <v>220</v>
      </c>
      <c r="AG123" s="959"/>
      <c r="AH123" s="959"/>
      <c r="AI123" s="959"/>
      <c r="AJ123" s="960"/>
      <c r="AK123" s="961" t="s">
        <v>220</v>
      </c>
      <c r="AL123" s="959"/>
      <c r="AM123" s="959"/>
      <c r="AN123" s="959"/>
      <c r="AO123" s="960"/>
      <c r="AP123" s="962" t="s">
        <v>220</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74.2</v>
      </c>
      <c r="BR123" s="1027"/>
      <c r="BS123" s="1027"/>
      <c r="BT123" s="1027"/>
      <c r="BU123" s="1027"/>
      <c r="BV123" s="1027">
        <v>72.3</v>
      </c>
      <c r="BW123" s="1027"/>
      <c r="BX123" s="1027"/>
      <c r="BY123" s="1027"/>
      <c r="BZ123" s="1027"/>
      <c r="CA123" s="1027">
        <v>82.8</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v>220700</v>
      </c>
      <c r="DH123" s="959"/>
      <c r="DI123" s="959"/>
      <c r="DJ123" s="959"/>
      <c r="DK123" s="960"/>
      <c r="DL123" s="961">
        <v>182037</v>
      </c>
      <c r="DM123" s="959"/>
      <c r="DN123" s="959"/>
      <c r="DO123" s="959"/>
      <c r="DP123" s="960"/>
      <c r="DQ123" s="961">
        <v>137456</v>
      </c>
      <c r="DR123" s="959"/>
      <c r="DS123" s="959"/>
      <c r="DT123" s="959"/>
      <c r="DU123" s="960"/>
      <c r="DV123" s="962">
        <v>3.2</v>
      </c>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220</v>
      </c>
      <c r="AB124" s="959"/>
      <c r="AC124" s="959"/>
      <c r="AD124" s="959"/>
      <c r="AE124" s="960"/>
      <c r="AF124" s="961" t="s">
        <v>220</v>
      </c>
      <c r="AG124" s="959"/>
      <c r="AH124" s="959"/>
      <c r="AI124" s="959"/>
      <c r="AJ124" s="960"/>
      <c r="AK124" s="961" t="s">
        <v>220</v>
      </c>
      <c r="AL124" s="959"/>
      <c r="AM124" s="959"/>
      <c r="AN124" s="959"/>
      <c r="AO124" s="960"/>
      <c r="AP124" s="962" t="s">
        <v>220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v>146818</v>
      </c>
      <c r="DH124" s="998"/>
      <c r="DI124" s="998"/>
      <c r="DJ124" s="998"/>
      <c r="DK124" s="999"/>
      <c r="DL124" s="1000">
        <v>161758</v>
      </c>
      <c r="DM124" s="998"/>
      <c r="DN124" s="998"/>
      <c r="DO124" s="998"/>
      <c r="DP124" s="999"/>
      <c r="DQ124" s="1000">
        <v>99726</v>
      </c>
      <c r="DR124" s="998"/>
      <c r="DS124" s="998"/>
      <c r="DT124" s="998"/>
      <c r="DU124" s="999"/>
      <c r="DV124" s="1001">
        <v>2.2999999999999998</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220</v>
      </c>
      <c r="AB125" s="959"/>
      <c r="AC125" s="959"/>
      <c r="AD125" s="959"/>
      <c r="AE125" s="960"/>
      <c r="AF125" s="961" t="s">
        <v>220</v>
      </c>
      <c r="AG125" s="959"/>
      <c r="AH125" s="959"/>
      <c r="AI125" s="959"/>
      <c r="AJ125" s="960"/>
      <c r="AK125" s="961" t="s">
        <v>220</v>
      </c>
      <c r="AL125" s="959"/>
      <c r="AM125" s="959"/>
      <c r="AN125" s="959"/>
      <c r="AO125" s="960"/>
      <c r="AP125" s="962" t="s">
        <v>220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220</v>
      </c>
      <c r="DH125" s="927"/>
      <c r="DI125" s="927"/>
      <c r="DJ125" s="927"/>
      <c r="DK125" s="927"/>
      <c r="DL125" s="927" t="s">
        <v>220</v>
      </c>
      <c r="DM125" s="927"/>
      <c r="DN125" s="927"/>
      <c r="DO125" s="927"/>
      <c r="DP125" s="927"/>
      <c r="DQ125" s="927" t="s">
        <v>220</v>
      </c>
      <c r="DR125" s="927"/>
      <c r="DS125" s="927"/>
      <c r="DT125" s="927"/>
      <c r="DU125" s="927"/>
      <c r="DV125" s="928" t="s">
        <v>220</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77136</v>
      </c>
      <c r="AB126" s="959"/>
      <c r="AC126" s="959"/>
      <c r="AD126" s="959"/>
      <c r="AE126" s="960"/>
      <c r="AF126" s="961">
        <v>44677</v>
      </c>
      <c r="AG126" s="959"/>
      <c r="AH126" s="959"/>
      <c r="AI126" s="959"/>
      <c r="AJ126" s="960"/>
      <c r="AK126" s="961">
        <v>23217</v>
      </c>
      <c r="AL126" s="959"/>
      <c r="AM126" s="959"/>
      <c r="AN126" s="959"/>
      <c r="AO126" s="960"/>
      <c r="AP126" s="962">
        <v>0.5</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220</v>
      </c>
      <c r="DH126" s="920"/>
      <c r="DI126" s="920"/>
      <c r="DJ126" s="920"/>
      <c r="DK126" s="920"/>
      <c r="DL126" s="920" t="s">
        <v>220</v>
      </c>
      <c r="DM126" s="920"/>
      <c r="DN126" s="920"/>
      <c r="DO126" s="920"/>
      <c r="DP126" s="920"/>
      <c r="DQ126" s="920" t="s">
        <v>220</v>
      </c>
      <c r="DR126" s="920"/>
      <c r="DS126" s="920"/>
      <c r="DT126" s="920"/>
      <c r="DU126" s="920"/>
      <c r="DV126" s="921" t="s">
        <v>220</v>
      </c>
      <c r="DW126" s="921"/>
      <c r="DX126" s="921"/>
      <c r="DY126" s="921"/>
      <c r="DZ126" s="922"/>
    </row>
    <row r="127" spans="1:130" s="197" customFormat="1" ht="26.25" customHeight="1" thickBot="1" x14ac:dyDescent="0.2">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220</v>
      </c>
      <c r="AB127" s="959"/>
      <c r="AC127" s="959"/>
      <c r="AD127" s="959"/>
      <c r="AE127" s="960"/>
      <c r="AF127" s="961" t="s">
        <v>220</v>
      </c>
      <c r="AG127" s="959"/>
      <c r="AH127" s="959"/>
      <c r="AI127" s="959"/>
      <c r="AJ127" s="960"/>
      <c r="AK127" s="961" t="s">
        <v>220</v>
      </c>
      <c r="AL127" s="959"/>
      <c r="AM127" s="959"/>
      <c r="AN127" s="959"/>
      <c r="AO127" s="960"/>
      <c r="AP127" s="962" t="s">
        <v>220</v>
      </c>
      <c r="AQ127" s="963"/>
      <c r="AR127" s="963"/>
      <c r="AS127" s="963"/>
      <c r="AT127" s="964"/>
      <c r="AU127" s="233"/>
      <c r="AV127" s="233"/>
      <c r="AW127" s="233"/>
      <c r="AX127" s="886" t="s">
        <v>452</v>
      </c>
      <c r="AY127" s="887"/>
      <c r="AZ127" s="887"/>
      <c r="BA127" s="887"/>
      <c r="BB127" s="887"/>
      <c r="BC127" s="887"/>
      <c r="BD127" s="887"/>
      <c r="BE127" s="888"/>
      <c r="BF127" s="1041" t="s">
        <v>220</v>
      </c>
      <c r="BG127" s="1042"/>
      <c r="BH127" s="1042"/>
      <c r="BI127" s="1042"/>
      <c r="BJ127" s="1042"/>
      <c r="BK127" s="1042"/>
      <c r="BL127" s="1051"/>
      <c r="BM127" s="1041">
        <v>14.92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v>4000</v>
      </c>
      <c r="DH127" s="1048"/>
      <c r="DI127" s="1048"/>
      <c r="DJ127" s="1048"/>
      <c r="DK127" s="1048"/>
      <c r="DL127" s="1048">
        <v>3000</v>
      </c>
      <c r="DM127" s="1048"/>
      <c r="DN127" s="1048"/>
      <c r="DO127" s="1048"/>
      <c r="DP127" s="1048"/>
      <c r="DQ127" s="1048" t="s">
        <v>220</v>
      </c>
      <c r="DR127" s="1048"/>
      <c r="DS127" s="1048"/>
      <c r="DT127" s="1048"/>
      <c r="DU127" s="1048"/>
      <c r="DV127" s="1049" t="s">
        <v>220</v>
      </c>
      <c r="DW127" s="1049"/>
      <c r="DX127" s="1049"/>
      <c r="DY127" s="1049"/>
      <c r="DZ127" s="1050"/>
    </row>
    <row r="128" spans="1:130" s="197" customFormat="1" ht="26.25" customHeight="1" x14ac:dyDescent="0.15">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49178</v>
      </c>
      <c r="AB128" s="1090"/>
      <c r="AC128" s="1090"/>
      <c r="AD128" s="1090"/>
      <c r="AE128" s="1091"/>
      <c r="AF128" s="1092">
        <v>50081</v>
      </c>
      <c r="AG128" s="1090"/>
      <c r="AH128" s="1090"/>
      <c r="AI128" s="1090"/>
      <c r="AJ128" s="1091"/>
      <c r="AK128" s="1092">
        <v>50907</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220</v>
      </c>
      <c r="BG128" s="1067"/>
      <c r="BH128" s="1067"/>
      <c r="BI128" s="1067"/>
      <c r="BJ128" s="1067"/>
      <c r="BK128" s="1067"/>
      <c r="BL128" s="1068"/>
      <c r="BM128" s="1066">
        <v>19.920000000000002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5146548</v>
      </c>
      <c r="AB129" s="959"/>
      <c r="AC129" s="959"/>
      <c r="AD129" s="959"/>
      <c r="AE129" s="960"/>
      <c r="AF129" s="961">
        <v>5126952</v>
      </c>
      <c r="AG129" s="959"/>
      <c r="AH129" s="959"/>
      <c r="AI129" s="959"/>
      <c r="AJ129" s="960"/>
      <c r="AK129" s="961">
        <v>5121564</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11.3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775627</v>
      </c>
      <c r="AB130" s="959"/>
      <c r="AC130" s="959"/>
      <c r="AD130" s="959"/>
      <c r="AE130" s="960"/>
      <c r="AF130" s="961">
        <v>763417</v>
      </c>
      <c r="AG130" s="959"/>
      <c r="AH130" s="959"/>
      <c r="AI130" s="959"/>
      <c r="AJ130" s="960"/>
      <c r="AK130" s="961">
        <v>781185</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82.8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4370921</v>
      </c>
      <c r="AB131" s="998"/>
      <c r="AC131" s="998"/>
      <c r="AD131" s="998"/>
      <c r="AE131" s="999"/>
      <c r="AF131" s="1000">
        <v>4363535</v>
      </c>
      <c r="AG131" s="998"/>
      <c r="AH131" s="998"/>
      <c r="AI131" s="998"/>
      <c r="AJ131" s="999"/>
      <c r="AK131" s="1000">
        <v>4340379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12.903138719999999</v>
      </c>
      <c r="AB132" s="1104"/>
      <c r="AC132" s="1104"/>
      <c r="AD132" s="1104"/>
      <c r="AE132" s="1105"/>
      <c r="AF132" s="1106">
        <v>11.47097479</v>
      </c>
      <c r="AG132" s="1104"/>
      <c r="AH132" s="1104"/>
      <c r="AI132" s="1104"/>
      <c r="AJ132" s="1105"/>
      <c r="AK132" s="1106">
        <v>9.5467699939999999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13.6</v>
      </c>
      <c r="AB133" s="1111"/>
      <c r="AC133" s="1111"/>
      <c r="AD133" s="1111"/>
      <c r="AE133" s="1112"/>
      <c r="AF133" s="1110">
        <v>12.5</v>
      </c>
      <c r="AG133" s="1111"/>
      <c r="AH133" s="1111"/>
      <c r="AI133" s="1111"/>
      <c r="AJ133" s="1112"/>
      <c r="AK133" s="1110">
        <v>11.3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43" zoomScale="75" zoomScaleNormal="85" zoomScaleSheetLayoutView="75" workbookViewId="0">
      <selection activeCell="AD74" sqref="AD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6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19" t="s">
        <v>473</v>
      </c>
      <c r="H9" s="1120"/>
      <c r="I9" s="1120"/>
      <c r="J9" s="1121"/>
      <c r="K9" s="263">
        <v>1441794</v>
      </c>
      <c r="L9" s="264">
        <v>93314</v>
      </c>
      <c r="M9" s="265">
        <v>77799</v>
      </c>
      <c r="N9" s="266">
        <v>19.899999999999999</v>
      </c>
    </row>
    <row r="10" spans="1:16" x14ac:dyDescent="0.15">
      <c r="A10" s="248"/>
      <c r="B10" s="244"/>
      <c r="C10" s="244"/>
      <c r="D10" s="244"/>
      <c r="E10" s="244"/>
      <c r="F10" s="244"/>
      <c r="G10" s="1119" t="s">
        <v>474</v>
      </c>
      <c r="H10" s="1120"/>
      <c r="I10" s="1120"/>
      <c r="J10" s="1121"/>
      <c r="K10" s="267">
        <v>42016</v>
      </c>
      <c r="L10" s="268">
        <v>2719</v>
      </c>
      <c r="M10" s="269">
        <v>8141</v>
      </c>
      <c r="N10" s="270">
        <v>-66.599999999999994</v>
      </c>
    </row>
    <row r="11" spans="1:16" ht="13.5" customHeight="1" x14ac:dyDescent="0.15">
      <c r="A11" s="248"/>
      <c r="B11" s="244"/>
      <c r="C11" s="244"/>
      <c r="D11" s="244"/>
      <c r="E11" s="244"/>
      <c r="F11" s="244"/>
      <c r="G11" s="1119" t="s">
        <v>475</v>
      </c>
      <c r="H11" s="1120"/>
      <c r="I11" s="1120"/>
      <c r="J11" s="1121"/>
      <c r="K11" s="267">
        <v>209108</v>
      </c>
      <c r="L11" s="268">
        <v>13534</v>
      </c>
      <c r="M11" s="269">
        <v>11503</v>
      </c>
      <c r="N11" s="270">
        <v>17.7</v>
      </c>
    </row>
    <row r="12" spans="1:16" ht="13.5" customHeight="1" x14ac:dyDescent="0.15">
      <c r="A12" s="248"/>
      <c r="B12" s="244"/>
      <c r="C12" s="244"/>
      <c r="D12" s="244"/>
      <c r="E12" s="244"/>
      <c r="F12" s="244"/>
      <c r="G12" s="1119" t="s">
        <v>476</v>
      </c>
      <c r="H12" s="1120"/>
      <c r="I12" s="1120"/>
      <c r="J12" s="1121"/>
      <c r="K12" s="267" t="s">
        <v>477</v>
      </c>
      <c r="L12" s="268" t="s">
        <v>477</v>
      </c>
      <c r="M12" s="269">
        <v>578</v>
      </c>
      <c r="N12" s="270" t="s">
        <v>477</v>
      </c>
    </row>
    <row r="13" spans="1:16" ht="13.5" customHeight="1" x14ac:dyDescent="0.15">
      <c r="A13" s="248"/>
      <c r="B13" s="244"/>
      <c r="C13" s="244"/>
      <c r="D13" s="244"/>
      <c r="E13" s="244"/>
      <c r="F13" s="244"/>
      <c r="G13" s="1119" t="s">
        <v>478</v>
      </c>
      <c r="H13" s="1120"/>
      <c r="I13" s="1120"/>
      <c r="J13" s="1121"/>
      <c r="K13" s="267" t="s">
        <v>477</v>
      </c>
      <c r="L13" s="268" t="s">
        <v>477</v>
      </c>
      <c r="M13" s="269" t="s">
        <v>477</v>
      </c>
      <c r="N13" s="270" t="s">
        <v>477</v>
      </c>
    </row>
    <row r="14" spans="1:16" ht="13.5" customHeight="1" x14ac:dyDescent="0.15">
      <c r="A14" s="248"/>
      <c r="B14" s="244"/>
      <c r="C14" s="244"/>
      <c r="D14" s="244"/>
      <c r="E14" s="244"/>
      <c r="F14" s="244"/>
      <c r="G14" s="1119" t="s">
        <v>479</v>
      </c>
      <c r="H14" s="1120"/>
      <c r="I14" s="1120"/>
      <c r="J14" s="1121"/>
      <c r="K14" s="267">
        <v>58762</v>
      </c>
      <c r="L14" s="268">
        <v>3803</v>
      </c>
      <c r="M14" s="269">
        <v>3404</v>
      </c>
      <c r="N14" s="270">
        <v>11.7</v>
      </c>
    </row>
    <row r="15" spans="1:16" ht="13.5" customHeight="1" x14ac:dyDescent="0.15">
      <c r="A15" s="248"/>
      <c r="B15" s="244"/>
      <c r="C15" s="244"/>
      <c r="D15" s="244"/>
      <c r="E15" s="244"/>
      <c r="F15" s="244"/>
      <c r="G15" s="1119" t="s">
        <v>480</v>
      </c>
      <c r="H15" s="1120"/>
      <c r="I15" s="1120"/>
      <c r="J15" s="1121"/>
      <c r="K15" s="267">
        <v>66355</v>
      </c>
      <c r="L15" s="268">
        <v>4295</v>
      </c>
      <c r="M15" s="269">
        <v>1859</v>
      </c>
      <c r="N15" s="270">
        <v>131</v>
      </c>
    </row>
    <row r="16" spans="1:16" x14ac:dyDescent="0.15">
      <c r="A16" s="248"/>
      <c r="B16" s="244"/>
      <c r="C16" s="244"/>
      <c r="D16" s="244"/>
      <c r="E16" s="244"/>
      <c r="F16" s="244"/>
      <c r="G16" s="1122" t="s">
        <v>481</v>
      </c>
      <c r="H16" s="1123"/>
      <c r="I16" s="1123"/>
      <c r="J16" s="1124"/>
      <c r="K16" s="268">
        <v>-138929</v>
      </c>
      <c r="L16" s="268">
        <v>-8992</v>
      </c>
      <c r="M16" s="269">
        <v>-8484</v>
      </c>
      <c r="N16" s="270">
        <v>6</v>
      </c>
    </row>
    <row r="17" spans="1:16" x14ac:dyDescent="0.15">
      <c r="A17" s="248"/>
      <c r="B17" s="244"/>
      <c r="C17" s="244"/>
      <c r="D17" s="244"/>
      <c r="E17" s="244"/>
      <c r="F17" s="244"/>
      <c r="G17" s="1122" t="s">
        <v>169</v>
      </c>
      <c r="H17" s="1123"/>
      <c r="I17" s="1123"/>
      <c r="J17" s="1124"/>
      <c r="K17" s="268">
        <v>1679106</v>
      </c>
      <c r="L17" s="268">
        <v>108673</v>
      </c>
      <c r="M17" s="269">
        <v>94801</v>
      </c>
      <c r="N17" s="270">
        <v>14.6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4" t="s">
        <v>486</v>
      </c>
      <c r="H21" s="1115"/>
      <c r="I21" s="1115"/>
      <c r="J21" s="1116"/>
      <c r="K21" s="280">
        <v>9.58</v>
      </c>
      <c r="L21" s="281">
        <v>8.7799999999999994</v>
      </c>
      <c r="M21" s="282">
        <v>0.8</v>
      </c>
      <c r="N21" s="249"/>
      <c r="O21" s="283"/>
      <c r="P21" s="279"/>
    </row>
    <row r="22" spans="1:16" s="284" customFormat="1" x14ac:dyDescent="0.15">
      <c r="A22" s="279"/>
      <c r="B22" s="249"/>
      <c r="C22" s="249"/>
      <c r="D22" s="249"/>
      <c r="E22" s="249"/>
      <c r="F22" s="249"/>
      <c r="G22" s="1114" t="s">
        <v>487</v>
      </c>
      <c r="H22" s="1115"/>
      <c r="I22" s="1115"/>
      <c r="J22" s="1116"/>
      <c r="K22" s="285">
        <v>96.9</v>
      </c>
      <c r="L22" s="286">
        <v>96.7</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30" t="s">
        <v>490</v>
      </c>
      <c r="H32" s="1131"/>
      <c r="I32" s="1131"/>
      <c r="J32" s="1132"/>
      <c r="K32" s="294">
        <v>916045</v>
      </c>
      <c r="L32" s="294">
        <v>59287</v>
      </c>
      <c r="M32" s="295">
        <v>52939</v>
      </c>
      <c r="N32" s="296">
        <v>12</v>
      </c>
    </row>
    <row r="33" spans="1:16" ht="13.5" customHeight="1" x14ac:dyDescent="0.15">
      <c r="A33" s="248"/>
      <c r="B33" s="244"/>
      <c r="C33" s="244"/>
      <c r="D33" s="244"/>
      <c r="E33" s="244"/>
      <c r="F33" s="244"/>
      <c r="G33" s="1130" t="s">
        <v>491</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492</v>
      </c>
      <c r="H34" s="1131"/>
      <c r="I34" s="1131"/>
      <c r="J34" s="1132"/>
      <c r="K34" s="294" t="s">
        <v>477</v>
      </c>
      <c r="L34" s="294" t="s">
        <v>477</v>
      </c>
      <c r="M34" s="295">
        <v>6</v>
      </c>
      <c r="N34" s="296" t="s">
        <v>477</v>
      </c>
    </row>
    <row r="35" spans="1:16" ht="27" customHeight="1" x14ac:dyDescent="0.15">
      <c r="A35" s="248"/>
      <c r="B35" s="244"/>
      <c r="C35" s="244"/>
      <c r="D35" s="244"/>
      <c r="E35" s="244"/>
      <c r="F35" s="244"/>
      <c r="G35" s="1130" t="s">
        <v>493</v>
      </c>
      <c r="H35" s="1131"/>
      <c r="I35" s="1131"/>
      <c r="J35" s="1132"/>
      <c r="K35" s="294">
        <v>289980</v>
      </c>
      <c r="L35" s="294">
        <v>18768</v>
      </c>
      <c r="M35" s="295">
        <v>16218</v>
      </c>
      <c r="N35" s="296">
        <v>15.7</v>
      </c>
    </row>
    <row r="36" spans="1:16" ht="27" customHeight="1" x14ac:dyDescent="0.15">
      <c r="A36" s="248"/>
      <c r="B36" s="244"/>
      <c r="C36" s="244"/>
      <c r="D36" s="244"/>
      <c r="E36" s="244"/>
      <c r="F36" s="244"/>
      <c r="G36" s="1130" t="s">
        <v>494</v>
      </c>
      <c r="H36" s="1131"/>
      <c r="I36" s="1131"/>
      <c r="J36" s="1132"/>
      <c r="K36" s="294">
        <v>16902</v>
      </c>
      <c r="L36" s="294">
        <v>1094</v>
      </c>
      <c r="M36" s="295">
        <v>3341</v>
      </c>
      <c r="N36" s="296">
        <v>-67.3</v>
      </c>
    </row>
    <row r="37" spans="1:16" ht="13.5" customHeight="1" x14ac:dyDescent="0.15">
      <c r="A37" s="248"/>
      <c r="B37" s="244"/>
      <c r="C37" s="244"/>
      <c r="D37" s="244"/>
      <c r="E37" s="244"/>
      <c r="F37" s="244"/>
      <c r="G37" s="1130" t="s">
        <v>495</v>
      </c>
      <c r="H37" s="1131"/>
      <c r="I37" s="1131"/>
      <c r="J37" s="1132"/>
      <c r="K37" s="294">
        <v>23217</v>
      </c>
      <c r="L37" s="294">
        <v>1503</v>
      </c>
      <c r="M37" s="295">
        <v>1023</v>
      </c>
      <c r="N37" s="296">
        <v>46.9</v>
      </c>
    </row>
    <row r="38" spans="1:16" ht="27" customHeight="1" x14ac:dyDescent="0.15">
      <c r="A38" s="248"/>
      <c r="B38" s="244"/>
      <c r="C38" s="244"/>
      <c r="D38" s="244"/>
      <c r="E38" s="244"/>
      <c r="F38" s="244"/>
      <c r="G38" s="1133" t="s">
        <v>496</v>
      </c>
      <c r="H38" s="1134"/>
      <c r="I38" s="1134"/>
      <c r="J38" s="1135"/>
      <c r="K38" s="297">
        <v>314</v>
      </c>
      <c r="L38" s="297">
        <v>20</v>
      </c>
      <c r="M38" s="298">
        <v>7</v>
      </c>
      <c r="N38" s="299">
        <v>185.7</v>
      </c>
      <c r="O38" s="293"/>
    </row>
    <row r="39" spans="1:16" x14ac:dyDescent="0.15">
      <c r="A39" s="248"/>
      <c r="B39" s="244"/>
      <c r="C39" s="244"/>
      <c r="D39" s="244"/>
      <c r="E39" s="244"/>
      <c r="F39" s="244"/>
      <c r="G39" s="1133" t="s">
        <v>497</v>
      </c>
      <c r="H39" s="1134"/>
      <c r="I39" s="1134"/>
      <c r="J39" s="1135"/>
      <c r="K39" s="300">
        <v>-50907</v>
      </c>
      <c r="L39" s="300">
        <v>-3295</v>
      </c>
      <c r="M39" s="301">
        <v>-3044</v>
      </c>
      <c r="N39" s="302">
        <v>8.1999999999999993</v>
      </c>
      <c r="O39" s="293"/>
    </row>
    <row r="40" spans="1:16" ht="27" customHeight="1" x14ac:dyDescent="0.15">
      <c r="A40" s="248"/>
      <c r="B40" s="244"/>
      <c r="C40" s="244"/>
      <c r="D40" s="244"/>
      <c r="E40" s="244"/>
      <c r="F40" s="244"/>
      <c r="G40" s="1130" t="s">
        <v>498</v>
      </c>
      <c r="H40" s="1131"/>
      <c r="I40" s="1131"/>
      <c r="J40" s="1132"/>
      <c r="K40" s="300">
        <v>-781185</v>
      </c>
      <c r="L40" s="300">
        <v>-50559</v>
      </c>
      <c r="M40" s="301">
        <v>-47792</v>
      </c>
      <c r="N40" s="302">
        <v>5.8</v>
      </c>
      <c r="O40" s="293"/>
    </row>
    <row r="41" spans="1:16" x14ac:dyDescent="0.15">
      <c r="A41" s="248"/>
      <c r="B41" s="244"/>
      <c r="C41" s="244"/>
      <c r="D41" s="244"/>
      <c r="E41" s="244"/>
      <c r="F41" s="244"/>
      <c r="G41" s="1136" t="s">
        <v>280</v>
      </c>
      <c r="H41" s="1137"/>
      <c r="I41" s="1137"/>
      <c r="J41" s="1138"/>
      <c r="K41" s="294">
        <v>414366</v>
      </c>
      <c r="L41" s="300">
        <v>26818</v>
      </c>
      <c r="M41" s="301">
        <v>22698</v>
      </c>
      <c r="N41" s="302">
        <v>18.2</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5" t="s">
        <v>468</v>
      </c>
      <c r="J49" s="1127" t="s">
        <v>502</v>
      </c>
      <c r="K49" s="1128"/>
      <c r="L49" s="1128"/>
      <c r="M49" s="1128"/>
      <c r="N49" s="1129"/>
    </row>
    <row r="50" spans="1:14" x14ac:dyDescent="0.15">
      <c r="A50" s="248"/>
      <c r="B50" s="244"/>
      <c r="C50" s="244"/>
      <c r="D50" s="244"/>
      <c r="E50" s="244"/>
      <c r="F50" s="244"/>
      <c r="G50" s="312"/>
      <c r="H50" s="313"/>
      <c r="I50" s="1126"/>
      <c r="J50" s="314" t="s">
        <v>503</v>
      </c>
      <c r="K50" s="315" t="s">
        <v>504</v>
      </c>
      <c r="L50" s="316" t="s">
        <v>505</v>
      </c>
      <c r="M50" s="317" t="s">
        <v>506</v>
      </c>
      <c r="N50" s="318" t="s">
        <v>507</v>
      </c>
    </row>
    <row r="51" spans="1:14" x14ac:dyDescent="0.15">
      <c r="A51" s="248"/>
      <c r="B51" s="244"/>
      <c r="C51" s="244"/>
      <c r="D51" s="244"/>
      <c r="E51" s="244"/>
      <c r="F51" s="244"/>
      <c r="G51" s="310" t="s">
        <v>508</v>
      </c>
      <c r="H51" s="311"/>
      <c r="I51" s="319">
        <v>540335</v>
      </c>
      <c r="J51" s="320">
        <v>33634</v>
      </c>
      <c r="K51" s="321">
        <v>-37.4</v>
      </c>
      <c r="L51" s="322">
        <v>64717</v>
      </c>
      <c r="M51" s="323">
        <v>-1.2</v>
      </c>
      <c r="N51" s="324">
        <v>-36.200000000000003</v>
      </c>
    </row>
    <row r="52" spans="1:14" x14ac:dyDescent="0.15">
      <c r="A52" s="248"/>
      <c r="B52" s="244"/>
      <c r="C52" s="244"/>
      <c r="D52" s="244"/>
      <c r="E52" s="244"/>
      <c r="F52" s="244"/>
      <c r="G52" s="325"/>
      <c r="H52" s="326" t="s">
        <v>509</v>
      </c>
      <c r="I52" s="327">
        <v>310294</v>
      </c>
      <c r="J52" s="328">
        <v>19315</v>
      </c>
      <c r="K52" s="329">
        <v>-31.3</v>
      </c>
      <c r="L52" s="330">
        <v>31931</v>
      </c>
      <c r="M52" s="331">
        <v>-2.8</v>
      </c>
      <c r="N52" s="332">
        <v>-28.5</v>
      </c>
    </row>
    <row r="53" spans="1:14" x14ac:dyDescent="0.15">
      <c r="A53" s="248"/>
      <c r="B53" s="244"/>
      <c r="C53" s="244"/>
      <c r="D53" s="244"/>
      <c r="E53" s="244"/>
      <c r="F53" s="244"/>
      <c r="G53" s="310" t="s">
        <v>510</v>
      </c>
      <c r="H53" s="311"/>
      <c r="I53" s="319">
        <v>850376</v>
      </c>
      <c r="J53" s="320">
        <v>53473</v>
      </c>
      <c r="K53" s="321">
        <v>59</v>
      </c>
      <c r="L53" s="322">
        <v>61557</v>
      </c>
      <c r="M53" s="323">
        <v>-4.9000000000000004</v>
      </c>
      <c r="N53" s="324">
        <v>63.9</v>
      </c>
    </row>
    <row r="54" spans="1:14" x14ac:dyDescent="0.15">
      <c r="A54" s="248"/>
      <c r="B54" s="244"/>
      <c r="C54" s="244"/>
      <c r="D54" s="244"/>
      <c r="E54" s="244"/>
      <c r="F54" s="244"/>
      <c r="G54" s="325"/>
      <c r="H54" s="326" t="s">
        <v>509</v>
      </c>
      <c r="I54" s="327">
        <v>244226</v>
      </c>
      <c r="J54" s="328">
        <v>15357</v>
      </c>
      <c r="K54" s="329">
        <v>-20.5</v>
      </c>
      <c r="L54" s="330">
        <v>32497</v>
      </c>
      <c r="M54" s="331">
        <v>1.8</v>
      </c>
      <c r="N54" s="332">
        <v>-22.3</v>
      </c>
    </row>
    <row r="55" spans="1:14" x14ac:dyDescent="0.15">
      <c r="A55" s="248"/>
      <c r="B55" s="244"/>
      <c r="C55" s="244"/>
      <c r="D55" s="244"/>
      <c r="E55" s="244"/>
      <c r="F55" s="244"/>
      <c r="G55" s="310" t="s">
        <v>511</v>
      </c>
      <c r="H55" s="311"/>
      <c r="I55" s="319">
        <v>782245</v>
      </c>
      <c r="J55" s="320">
        <v>49663</v>
      </c>
      <c r="K55" s="321">
        <v>-7.1</v>
      </c>
      <c r="L55" s="322">
        <v>69806</v>
      </c>
      <c r="M55" s="323">
        <v>13.4</v>
      </c>
      <c r="N55" s="324">
        <v>-20.5</v>
      </c>
    </row>
    <row r="56" spans="1:14" x14ac:dyDescent="0.15">
      <c r="A56" s="248"/>
      <c r="B56" s="244"/>
      <c r="C56" s="244"/>
      <c r="D56" s="244"/>
      <c r="E56" s="244"/>
      <c r="F56" s="244"/>
      <c r="G56" s="325"/>
      <c r="H56" s="326" t="s">
        <v>509</v>
      </c>
      <c r="I56" s="327">
        <v>551057</v>
      </c>
      <c r="J56" s="328">
        <v>34986</v>
      </c>
      <c r="K56" s="329">
        <v>127.8</v>
      </c>
      <c r="L56" s="330">
        <v>32823</v>
      </c>
      <c r="M56" s="331">
        <v>1</v>
      </c>
      <c r="N56" s="332">
        <v>126.8</v>
      </c>
    </row>
    <row r="57" spans="1:14" x14ac:dyDescent="0.15">
      <c r="A57" s="248"/>
      <c r="B57" s="244"/>
      <c r="C57" s="244"/>
      <c r="D57" s="244"/>
      <c r="E57" s="244"/>
      <c r="F57" s="244"/>
      <c r="G57" s="310" t="s">
        <v>512</v>
      </c>
      <c r="H57" s="311"/>
      <c r="I57" s="319">
        <v>1104805</v>
      </c>
      <c r="J57" s="320">
        <v>70599</v>
      </c>
      <c r="K57" s="321">
        <v>42.2</v>
      </c>
      <c r="L57" s="322">
        <v>74444</v>
      </c>
      <c r="M57" s="323">
        <v>6.6</v>
      </c>
      <c r="N57" s="324">
        <v>35.6</v>
      </c>
    </row>
    <row r="58" spans="1:14" x14ac:dyDescent="0.15">
      <c r="A58" s="248"/>
      <c r="B58" s="244"/>
      <c r="C58" s="244"/>
      <c r="D58" s="244"/>
      <c r="E58" s="244"/>
      <c r="F58" s="244"/>
      <c r="G58" s="325"/>
      <c r="H58" s="326" t="s">
        <v>509</v>
      </c>
      <c r="I58" s="327">
        <v>478374</v>
      </c>
      <c r="J58" s="328">
        <v>30569</v>
      </c>
      <c r="K58" s="329">
        <v>-12.6</v>
      </c>
      <c r="L58" s="330">
        <v>34175</v>
      </c>
      <c r="M58" s="331">
        <v>4.0999999999999996</v>
      </c>
      <c r="N58" s="332">
        <v>-16.7</v>
      </c>
    </row>
    <row r="59" spans="1:14" x14ac:dyDescent="0.15">
      <c r="A59" s="248"/>
      <c r="B59" s="244"/>
      <c r="C59" s="244"/>
      <c r="D59" s="244"/>
      <c r="E59" s="244"/>
      <c r="F59" s="244"/>
      <c r="G59" s="310" t="s">
        <v>513</v>
      </c>
      <c r="H59" s="311"/>
      <c r="I59" s="319">
        <v>1899342</v>
      </c>
      <c r="J59" s="320">
        <v>122927</v>
      </c>
      <c r="K59" s="321">
        <v>74.099999999999994</v>
      </c>
      <c r="L59" s="322">
        <v>85205</v>
      </c>
      <c r="M59" s="323">
        <v>14.5</v>
      </c>
      <c r="N59" s="324">
        <v>59.6</v>
      </c>
    </row>
    <row r="60" spans="1:14" x14ac:dyDescent="0.15">
      <c r="A60" s="248"/>
      <c r="B60" s="244"/>
      <c r="C60" s="244"/>
      <c r="D60" s="244"/>
      <c r="E60" s="244"/>
      <c r="F60" s="244"/>
      <c r="G60" s="325"/>
      <c r="H60" s="326" t="s">
        <v>509</v>
      </c>
      <c r="I60" s="333">
        <v>761956</v>
      </c>
      <c r="J60" s="328">
        <v>49314</v>
      </c>
      <c r="K60" s="329">
        <v>61.3</v>
      </c>
      <c r="L60" s="330">
        <v>38847</v>
      </c>
      <c r="M60" s="331">
        <v>13.7</v>
      </c>
      <c r="N60" s="332">
        <v>47.6</v>
      </c>
    </row>
    <row r="61" spans="1:14" x14ac:dyDescent="0.15">
      <c r="A61" s="248"/>
      <c r="B61" s="244"/>
      <c r="C61" s="244"/>
      <c r="D61" s="244"/>
      <c r="E61" s="244"/>
      <c r="F61" s="244"/>
      <c r="G61" s="310" t="s">
        <v>514</v>
      </c>
      <c r="H61" s="334"/>
      <c r="I61" s="335">
        <v>1035421</v>
      </c>
      <c r="J61" s="336">
        <v>66059</v>
      </c>
      <c r="K61" s="337">
        <v>26.2</v>
      </c>
      <c r="L61" s="338">
        <v>71146</v>
      </c>
      <c r="M61" s="339">
        <v>5.7</v>
      </c>
      <c r="N61" s="324">
        <v>20.5</v>
      </c>
    </row>
    <row r="62" spans="1:14" x14ac:dyDescent="0.15">
      <c r="A62" s="248"/>
      <c r="B62" s="244"/>
      <c r="C62" s="244"/>
      <c r="D62" s="244"/>
      <c r="E62" s="244"/>
      <c r="F62" s="244"/>
      <c r="G62" s="325"/>
      <c r="H62" s="326" t="s">
        <v>509</v>
      </c>
      <c r="I62" s="327">
        <v>469181</v>
      </c>
      <c r="J62" s="328">
        <v>29908</v>
      </c>
      <c r="K62" s="329">
        <v>24.9</v>
      </c>
      <c r="L62" s="330">
        <v>34055</v>
      </c>
      <c r="M62" s="331">
        <v>3.6</v>
      </c>
      <c r="N62" s="332">
        <v>21.3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15.17</v>
      </c>
      <c r="G47" s="12">
        <v>18.61</v>
      </c>
      <c r="H47" s="12">
        <v>25.2</v>
      </c>
      <c r="I47" s="12">
        <v>20.92</v>
      </c>
      <c r="J47" s="13">
        <v>12.73</v>
      </c>
    </row>
    <row r="48" spans="2:10" ht="57.75" customHeight="1" x14ac:dyDescent="0.15">
      <c r="B48" s="14"/>
      <c r="C48" s="1141" t="s">
        <v>4</v>
      </c>
      <c r="D48" s="1141"/>
      <c r="E48" s="1142"/>
      <c r="F48" s="15">
        <v>2.38</v>
      </c>
      <c r="G48" s="16">
        <v>6.96</v>
      </c>
      <c r="H48" s="16">
        <v>5.19</v>
      </c>
      <c r="I48" s="16">
        <v>5.07</v>
      </c>
      <c r="J48" s="17">
        <v>5.36</v>
      </c>
    </row>
    <row r="49" spans="2:10" ht="57.75" customHeight="1" thickBot="1" x14ac:dyDescent="0.2">
      <c r="B49" s="18"/>
      <c r="C49" s="1143" t="s">
        <v>5</v>
      </c>
      <c r="D49" s="1143"/>
      <c r="E49" s="1144"/>
      <c r="F49" s="19">
        <v>7.04</v>
      </c>
      <c r="G49" s="20">
        <v>7.48</v>
      </c>
      <c r="H49" s="20">
        <v>4.66</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2" zoomScaleSheetLayoutView="100" workbookViewId="0">
      <selection activeCell="C38" sqref="C38:E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v>3.51</v>
      </c>
      <c r="G34" s="33">
        <v>4.57</v>
      </c>
      <c r="H34" s="33">
        <v>6.39</v>
      </c>
      <c r="I34" s="33">
        <v>8.31</v>
      </c>
      <c r="J34" s="34">
        <v>10.61</v>
      </c>
      <c r="K34" s="22"/>
      <c r="L34" s="22"/>
      <c r="M34" s="22"/>
      <c r="N34" s="22"/>
      <c r="O34" s="22"/>
      <c r="P34" s="22"/>
    </row>
    <row r="35" spans="1:16" ht="39" customHeight="1" x14ac:dyDescent="0.15">
      <c r="A35" s="22"/>
      <c r="B35" s="35"/>
      <c r="C35" s="1145" t="s">
        <v>524</v>
      </c>
      <c r="D35" s="1146"/>
      <c r="E35" s="1147"/>
      <c r="F35" s="36">
        <v>2.37</v>
      </c>
      <c r="G35" s="37">
        <v>6.96</v>
      </c>
      <c r="H35" s="37">
        <v>5.18</v>
      </c>
      <c r="I35" s="37">
        <v>5.0599999999999996</v>
      </c>
      <c r="J35" s="38">
        <v>5.35</v>
      </c>
      <c r="K35" s="22"/>
      <c r="L35" s="22"/>
      <c r="M35" s="22"/>
      <c r="N35" s="22"/>
      <c r="O35" s="22"/>
      <c r="P35" s="22"/>
    </row>
    <row r="36" spans="1:16" ht="39" customHeight="1" x14ac:dyDescent="0.15">
      <c r="A36" s="22"/>
      <c r="B36" s="35"/>
      <c r="C36" s="1145" t="s">
        <v>525</v>
      </c>
      <c r="D36" s="1146"/>
      <c r="E36" s="1147"/>
      <c r="F36" s="36">
        <v>2.4</v>
      </c>
      <c r="G36" s="37">
        <v>2.0499999999999998</v>
      </c>
      <c r="H36" s="37">
        <v>2.2400000000000002</v>
      </c>
      <c r="I36" s="37">
        <v>2.2999999999999998</v>
      </c>
      <c r="J36" s="38">
        <v>2.31</v>
      </c>
      <c r="K36" s="22"/>
      <c r="L36" s="22"/>
      <c r="M36" s="22"/>
      <c r="N36" s="22"/>
      <c r="O36" s="22"/>
      <c r="P36" s="22"/>
    </row>
    <row r="37" spans="1:16" ht="39" customHeight="1" x14ac:dyDescent="0.15">
      <c r="A37" s="22"/>
      <c r="B37" s="35"/>
      <c r="C37" s="1145" t="s">
        <v>526</v>
      </c>
      <c r="D37" s="1146"/>
      <c r="E37" s="1147"/>
      <c r="F37" s="36">
        <v>0.28000000000000003</v>
      </c>
      <c r="G37" s="37">
        <v>0.3</v>
      </c>
      <c r="H37" s="37">
        <v>0.24</v>
      </c>
      <c r="I37" s="37">
        <v>0.37</v>
      </c>
      <c r="J37" s="38">
        <v>0.28999999999999998</v>
      </c>
      <c r="K37" s="22"/>
      <c r="L37" s="22"/>
      <c r="M37" s="22"/>
      <c r="N37" s="22"/>
      <c r="O37" s="22"/>
      <c r="P37" s="22"/>
    </row>
    <row r="38" spans="1:16" ht="39" customHeight="1" x14ac:dyDescent="0.15">
      <c r="A38" s="22"/>
      <c r="B38" s="35"/>
      <c r="C38" s="1145" t="s">
        <v>527</v>
      </c>
      <c r="D38" s="1146"/>
      <c r="E38" s="1147"/>
      <c r="F38" s="36">
        <v>0.06</v>
      </c>
      <c r="G38" s="37">
        <v>0.15</v>
      </c>
      <c r="H38" s="37">
        <v>0.09</v>
      </c>
      <c r="I38" s="37">
        <v>0.43</v>
      </c>
      <c r="J38" s="38">
        <v>0.27</v>
      </c>
      <c r="K38" s="22"/>
      <c r="L38" s="22"/>
      <c r="M38" s="22"/>
      <c r="N38" s="22"/>
      <c r="O38" s="22"/>
      <c r="P38" s="22"/>
    </row>
    <row r="39" spans="1:16" ht="39" customHeight="1" x14ac:dyDescent="0.15">
      <c r="A39" s="22"/>
      <c r="B39" s="35"/>
      <c r="C39" s="1145" t="s">
        <v>528</v>
      </c>
      <c r="D39" s="1146"/>
      <c r="E39" s="1147"/>
      <c r="F39" s="36">
        <v>0.08</v>
      </c>
      <c r="G39" s="37">
        <v>7.0000000000000007E-2</v>
      </c>
      <c r="H39" s="37">
        <v>0.24</v>
      </c>
      <c r="I39" s="37">
        <v>0.2</v>
      </c>
      <c r="J39" s="38">
        <v>0.17</v>
      </c>
      <c r="K39" s="22"/>
      <c r="L39" s="22"/>
      <c r="M39" s="22"/>
      <c r="N39" s="22"/>
      <c r="O39" s="22"/>
      <c r="P39" s="22"/>
    </row>
    <row r="40" spans="1:16" ht="39" customHeight="1" x14ac:dyDescent="0.15">
      <c r="A40" s="22"/>
      <c r="B40" s="35"/>
      <c r="C40" s="1145" t="s">
        <v>529</v>
      </c>
      <c r="D40" s="1146"/>
      <c r="E40" s="1147"/>
      <c r="F40" s="36">
        <v>0.12</v>
      </c>
      <c r="G40" s="37">
        <v>0.3</v>
      </c>
      <c r="H40" s="37">
        <v>0.11</v>
      </c>
      <c r="I40" s="37">
        <v>0.03</v>
      </c>
      <c r="J40" s="38">
        <v>0.09</v>
      </c>
      <c r="K40" s="22"/>
      <c r="L40" s="22"/>
      <c r="M40" s="22"/>
      <c r="N40" s="22"/>
      <c r="O40" s="22"/>
      <c r="P40" s="22"/>
    </row>
    <row r="41" spans="1:16" ht="39" customHeight="1" x14ac:dyDescent="0.15">
      <c r="A41" s="22"/>
      <c r="B41" s="35"/>
      <c r="C41" s="1145" t="s">
        <v>530</v>
      </c>
      <c r="D41" s="1146"/>
      <c r="E41" s="1147"/>
      <c r="F41" s="36">
        <v>0.1</v>
      </c>
      <c r="G41" s="37">
        <v>0.38</v>
      </c>
      <c r="H41" s="37">
        <v>0.2</v>
      </c>
      <c r="I41" s="37">
        <v>0.22</v>
      </c>
      <c r="J41" s="38">
        <v>0.08</v>
      </c>
      <c r="K41" s="22"/>
      <c r="L41" s="22"/>
      <c r="M41" s="22"/>
      <c r="N41" s="22"/>
      <c r="O41" s="22"/>
      <c r="P41" s="22"/>
    </row>
    <row r="42" spans="1:16" ht="39" customHeight="1" x14ac:dyDescent="0.15">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532</v>
      </c>
      <c r="D43" s="1149"/>
      <c r="E43" s="1150"/>
      <c r="F43" s="41">
        <v>0.05</v>
      </c>
      <c r="G43" s="42">
        <v>0.05</v>
      </c>
      <c r="H43" s="42">
        <v>0.18</v>
      </c>
      <c r="I43" s="42">
        <v>0</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1066</v>
      </c>
      <c r="L45" s="60">
        <v>1000</v>
      </c>
      <c r="M45" s="60">
        <v>969</v>
      </c>
      <c r="N45" s="60">
        <v>932</v>
      </c>
      <c r="O45" s="61">
        <v>916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333</v>
      </c>
      <c r="L48" s="64">
        <v>283</v>
      </c>
      <c r="M48" s="64">
        <v>309</v>
      </c>
      <c r="N48" s="64">
        <v>312</v>
      </c>
      <c r="O48" s="65">
        <v>290</v>
      </c>
      <c r="P48" s="48"/>
      <c r="Q48" s="48"/>
      <c r="R48" s="48"/>
      <c r="S48" s="48"/>
      <c r="T48" s="48"/>
      <c r="U48" s="48"/>
    </row>
    <row r="49" spans="1:21" ht="30.75" customHeight="1" x14ac:dyDescent="0.15">
      <c r="A49" s="48"/>
      <c r="B49" s="1163"/>
      <c r="C49" s="1164"/>
      <c r="D49" s="62"/>
      <c r="E49" s="1155" t="s">
        <v>16</v>
      </c>
      <c r="F49" s="1155"/>
      <c r="G49" s="1155"/>
      <c r="H49" s="1155"/>
      <c r="I49" s="1155"/>
      <c r="J49" s="1156"/>
      <c r="K49" s="63">
        <v>45</v>
      </c>
      <c r="L49" s="64">
        <v>44</v>
      </c>
      <c r="M49" s="64">
        <v>33</v>
      </c>
      <c r="N49" s="64">
        <v>24</v>
      </c>
      <c r="O49" s="65">
        <v>17</v>
      </c>
      <c r="P49" s="48"/>
      <c r="Q49" s="48"/>
      <c r="R49" s="48"/>
      <c r="S49" s="48"/>
      <c r="T49" s="48"/>
      <c r="U49" s="48"/>
    </row>
    <row r="50" spans="1:21" ht="30.75" customHeight="1" x14ac:dyDescent="0.15">
      <c r="A50" s="48"/>
      <c r="B50" s="1163"/>
      <c r="C50" s="1164"/>
      <c r="D50" s="62"/>
      <c r="E50" s="1155" t="s">
        <v>17</v>
      </c>
      <c r="F50" s="1155"/>
      <c r="G50" s="1155"/>
      <c r="H50" s="1155"/>
      <c r="I50" s="1155"/>
      <c r="J50" s="1156"/>
      <c r="K50" s="63">
        <v>102</v>
      </c>
      <c r="L50" s="64">
        <v>98</v>
      </c>
      <c r="M50" s="64">
        <v>77</v>
      </c>
      <c r="N50" s="64">
        <v>45</v>
      </c>
      <c r="O50" s="65">
        <v>23</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1</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873</v>
      </c>
      <c r="L52" s="64">
        <v>836</v>
      </c>
      <c r="M52" s="64">
        <v>824</v>
      </c>
      <c r="N52" s="64">
        <v>813</v>
      </c>
      <c r="O52" s="65">
        <v>833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673</v>
      </c>
      <c r="L53" s="69">
        <v>589</v>
      </c>
      <c r="M53" s="69">
        <v>564</v>
      </c>
      <c r="N53" s="69">
        <v>501</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2016-04-18T05:27:22Z</cp:lastPrinted>
  <dcterms:created xsi:type="dcterms:W3CDTF">2016-02-15T00:46:10Z</dcterms:created>
  <dcterms:modified xsi:type="dcterms:W3CDTF">2016-04-18T05:31:00Z</dcterms:modified>
</cp:coreProperties>
</file>