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4995" windowHeight="8325" activeTab="3"/>
  </bookViews>
  <sheets>
    <sheet name="農家数及び農家人口" sheetId="1" r:id="rId1"/>
    <sheet name="農業粗生産額" sheetId="2" r:id="rId2"/>
    <sheet name="林野面積" sheetId="3" r:id="rId3"/>
    <sheet name="林産物生産量" sheetId="4" r:id="rId4"/>
    <sheet name="漁業・養殖業生産量" sheetId="5" r:id="rId5"/>
  </sheets>
  <definedNames/>
  <calcPr fullCalcOnLoad="1"/>
</workbook>
</file>

<file path=xl/sharedStrings.xml><?xml version="1.0" encoding="utf-8"?>
<sst xmlns="http://schemas.openxmlformats.org/spreadsheetml/2006/main" count="112" uniqueCount="96">
  <si>
    <t>農家数及び農家人口</t>
  </si>
  <si>
    <t>　（単位：戸、人、％）</t>
  </si>
  <si>
    <t>区　　　分</t>
  </si>
  <si>
    <t>平成6年</t>
  </si>
  <si>
    <t>構成比</t>
  </si>
  <si>
    <t>総農家</t>
  </si>
  <si>
    <t>　自　給　的　農　家</t>
  </si>
  <si>
    <t>　販　売　農　家　 　(A)</t>
  </si>
  <si>
    <t>　　専　　　　　業</t>
  </si>
  <si>
    <t>　　兼　　　　　業</t>
  </si>
  <si>
    <t>　　　　第　１　種</t>
  </si>
  <si>
    <t>　　　　第　２　種</t>
  </si>
  <si>
    <t>農家人口(販売農家)(B)</t>
  </si>
  <si>
    <t>男</t>
  </si>
  <si>
    <t>女</t>
  </si>
  <si>
    <t>対前年増減数(農家数)</t>
  </si>
  <si>
    <t>-</t>
  </si>
  <si>
    <t>　　　　  　　(人   　口)</t>
  </si>
  <si>
    <t>対前年増減率(農家数)</t>
  </si>
  <si>
    <t>　　　　　  　(人　   口)</t>
  </si>
  <si>
    <t>販売農家1戸当たり世帯員数(B/A)</t>
  </si>
  <si>
    <t>　資料：東北農政局福島統計情報事務所「福島農林水産統計年報」</t>
  </si>
  <si>
    <t>農業粗生産額</t>
  </si>
  <si>
    <t>　（単位：千万円、％）</t>
  </si>
  <si>
    <t>区　　分</t>
  </si>
  <si>
    <t>平成5年</t>
  </si>
  <si>
    <t>農業粗生産額計</t>
  </si>
  <si>
    <t>耕  　　　　　種</t>
  </si>
  <si>
    <t>米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</si>
  <si>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</si>
  <si>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</si>
  <si>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</si>
  <si>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</si>
  <si>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</si>
  <si>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</si>
  <si>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</si>
  <si>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種苗・苗木その他</t>
  </si>
  <si>
    <t>養  　　　　　蚕</t>
  </si>
  <si>
    <t>畜  　　　　　産</t>
  </si>
  <si>
    <t>肉用牛</t>
  </si>
  <si>
    <t>乳用牛</t>
  </si>
  <si>
    <t>(生　　乳)</t>
  </si>
  <si>
    <t>豚</t>
  </si>
  <si>
    <t>(肉　　豚)</t>
  </si>
  <si>
    <t>鶏</t>
  </si>
  <si>
    <t>(鶏　　卵)</t>
  </si>
  <si>
    <t>その他の畜産物</t>
  </si>
  <si>
    <t>加  工  農  産  物</t>
  </si>
  <si>
    <t>林野面積</t>
  </si>
  <si>
    <t xml:space="preserve"> </t>
  </si>
  <si>
    <t>（単位：ha、％)</t>
  </si>
  <si>
    <t>区　　　　分</t>
  </si>
  <si>
    <t>平成5年度</t>
  </si>
  <si>
    <t>総　　　　　　　数</t>
  </si>
  <si>
    <t>　国　　　有　　　林</t>
  </si>
  <si>
    <t>林野庁所管</t>
  </si>
  <si>
    <t>官行造林</t>
  </si>
  <si>
    <t>その他官庁所管</t>
  </si>
  <si>
    <t>　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</si>
  <si>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</si>
  <si>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</si>
  <si>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</si>
  <si>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</si>
  <si>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</si>
  <si>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</si>
  <si>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</si>
  <si>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t>森林開発公団</t>
  </si>
  <si>
    <t>　資料：県農林水産部「福島県森林・林業統計書」</t>
  </si>
  <si>
    <t>４４.林産物生産量</t>
  </si>
  <si>
    <t>（単位：千・)</t>
  </si>
  <si>
    <t>平成４年</t>
  </si>
  <si>
    <t>素  材  総  数</t>
  </si>
  <si>
    <t>　針　葉　樹</t>
  </si>
  <si>
    <t>ｱｶﾏﾂ・ｸﾛﾏﾂ</t>
  </si>
  <si>
    <t>スギ</t>
  </si>
  <si>
    <t>ヒノキ</t>
  </si>
  <si>
    <t>その他</t>
  </si>
  <si>
    <t>　広　葉　樹</t>
  </si>
  <si>
    <t>ナラ</t>
  </si>
  <si>
    <t>ブナ</t>
  </si>
  <si>
    <t>　木　　　炭(t)</t>
  </si>
  <si>
    <t>　生しいたけ(t)</t>
  </si>
  <si>
    <t>　な　め　こ(t)</t>
  </si>
  <si>
    <t>漁業・養殖業生産量</t>
  </si>
  <si>
    <t>（単位：ｔ)</t>
  </si>
  <si>
    <t>区　　　　　　分</t>
  </si>
  <si>
    <t>総　　生　　産　　量</t>
  </si>
  <si>
    <t>海面漁業・養殖業</t>
  </si>
  <si>
    <t>海面漁業</t>
  </si>
  <si>
    <t>　遠洋漁業</t>
  </si>
  <si>
    <t>　沖合漁業</t>
  </si>
  <si>
    <t>　沿岸漁業</t>
  </si>
  <si>
    <t>海面養殖業</t>
  </si>
  <si>
    <t>内水面漁業・養殖業</t>
  </si>
  <si>
    <t>内水面漁業</t>
  </si>
  <si>
    <t>内水面養殖業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</si>
</sst>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9"/>
      <color indexed="8"/>
      <name val="Osaka"/>
      <family val="3"/>
    </font>
    <font>
      <sz val="10"/>
      <color indexed="8"/>
      <name val="Osaka"/>
      <family val="3"/>
    </font>
    <font>
      <sz val="11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2" xfId="22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4" fillId="0" borderId="4" xfId="22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5" xfId="22" applyBorder="1">
      <alignment/>
      <protection/>
    </xf>
    <xf numFmtId="0" fontId="5" fillId="0" borderId="5" xfId="22" applyFont="1" applyBorder="1" applyAlignment="1">
      <alignment horizontal="distributed"/>
      <protection/>
    </xf>
    <xf numFmtId="38" fontId="4" fillId="0" borderId="0" xfId="16" applyAlignment="1">
      <alignment/>
    </xf>
    <xf numFmtId="38" fontId="5" fillId="0" borderId="0" xfId="16" applyFont="1" applyAlignment="1">
      <alignment/>
    </xf>
    <xf numFmtId="179" fontId="4" fillId="0" borderId="0" xfId="22" applyNumberFormat="1">
      <alignment/>
      <protection/>
    </xf>
    <xf numFmtId="0" fontId="4" fillId="0" borderId="5" xfId="22" applyBorder="1" applyAlignment="1">
      <alignment/>
      <protection/>
    </xf>
    <xf numFmtId="0" fontId="4" fillId="0" borderId="5" xfId="22" applyBorder="1" applyAlignment="1">
      <alignment horizontal="distributed"/>
      <protection/>
    </xf>
    <xf numFmtId="0" fontId="4" fillId="0" borderId="5" xfId="22" applyBorder="1" applyAlignment="1">
      <alignment horizontal="center"/>
      <protection/>
    </xf>
    <xf numFmtId="197" fontId="4" fillId="0" borderId="0" xfId="16" applyNumberFormat="1" applyFont="1" applyAlignment="1">
      <alignment/>
    </xf>
    <xf numFmtId="197" fontId="5" fillId="0" borderId="0" xfId="16" applyNumberFormat="1" applyFont="1" applyAlignment="1">
      <alignment/>
    </xf>
    <xf numFmtId="179" fontId="4" fillId="0" borderId="0" xfId="22" applyNumberFormat="1" applyAlignment="1">
      <alignment horizontal="right"/>
      <protection/>
    </xf>
    <xf numFmtId="0" fontId="4" fillId="0" borderId="5" xfId="22" applyBorder="1" applyAlignment="1">
      <alignment horizontal="right"/>
      <protection/>
    </xf>
    <xf numFmtId="204" fontId="4" fillId="0" borderId="0" xfId="16" applyNumberFormat="1" applyFont="1" applyAlignment="1">
      <alignment/>
    </xf>
    <xf numFmtId="204" fontId="5" fillId="0" borderId="0" xfId="16" applyNumberFormat="1" applyFont="1" applyAlignment="1">
      <alignment/>
    </xf>
    <xf numFmtId="0" fontId="4" fillId="0" borderId="0" xfId="22" applyAlignment="1">
      <alignment horizontal="right"/>
      <protection/>
    </xf>
    <xf numFmtId="0" fontId="6" fillId="0" borderId="5" xfId="22" applyFont="1" applyBorder="1" applyAlignment="1">
      <alignment horizontal="distributed"/>
      <protection/>
    </xf>
    <xf numFmtId="178" fontId="4" fillId="0" borderId="0" xfId="16" applyNumberFormat="1" applyAlignment="1">
      <alignment/>
    </xf>
    <xf numFmtId="178" fontId="5" fillId="0" borderId="0" xfId="16" applyNumberFormat="1" applyFont="1" applyAlignment="1">
      <alignment/>
    </xf>
    <xf numFmtId="0" fontId="4" fillId="0" borderId="2" xfId="22" applyBorder="1" applyAlignment="1">
      <alignment horizontal="distributed"/>
      <protection/>
    </xf>
    <xf numFmtId="0" fontId="4" fillId="0" borderId="3" xfId="22" applyBorder="1">
      <alignment/>
      <protection/>
    </xf>
    <xf numFmtId="0" fontId="4" fillId="0" borderId="0" xfId="23">
      <alignment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3" xfId="23" applyBorder="1" applyAlignment="1">
      <alignment horizontal="centerContinuous" vertical="center"/>
      <protection/>
    </xf>
    <xf numFmtId="0" fontId="4" fillId="0" borderId="2" xfId="23" applyBorder="1" applyAlignment="1">
      <alignment horizontal="centerContinuous" vertical="center"/>
      <protection/>
    </xf>
    <xf numFmtId="0" fontId="4" fillId="0" borderId="2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 vertical="center"/>
      <protection/>
    </xf>
    <xf numFmtId="0" fontId="4" fillId="0" borderId="4" xfId="23" applyBorder="1" applyAlignment="1">
      <alignment horizontal="center" vertical="center"/>
      <protection/>
    </xf>
    <xf numFmtId="0" fontId="4" fillId="0" borderId="0" xfId="23" applyBorder="1" applyAlignment="1">
      <alignment horizontal="distributed"/>
      <protection/>
    </xf>
    <xf numFmtId="0" fontId="4" fillId="0" borderId="5" xfId="23" applyBorder="1" applyAlignment="1">
      <alignment horizontal="distributed"/>
      <protection/>
    </xf>
    <xf numFmtId="0" fontId="4" fillId="0" borderId="0" xfId="23" applyFont="1">
      <alignment/>
      <protection/>
    </xf>
    <xf numFmtId="0" fontId="5" fillId="0" borderId="0" xfId="23" applyFont="1" applyBorder="1" applyAlignment="1">
      <alignment horizontal="centerContinuous"/>
      <protection/>
    </xf>
    <xf numFmtId="0" fontId="5" fillId="0" borderId="5" xfId="23" applyFont="1" applyBorder="1" applyAlignment="1">
      <alignment horizontal="centerContinuous"/>
      <protection/>
    </xf>
    <xf numFmtId="38" fontId="4" fillId="0" borderId="0" xfId="16" applyFont="1" applyAlignment="1">
      <alignment/>
    </xf>
    <xf numFmtId="179" fontId="4" fillId="0" borderId="0" xfId="23" applyNumberFormat="1">
      <alignment/>
      <protection/>
    </xf>
    <xf numFmtId="0" fontId="4" fillId="0" borderId="0" xfId="23" applyBorder="1">
      <alignment/>
      <protection/>
    </xf>
    <xf numFmtId="0" fontId="7" fillId="0" borderId="5" xfId="23" applyFont="1" applyBorder="1" applyAlignment="1">
      <alignment horizontal="distributed"/>
      <protection/>
    </xf>
    <xf numFmtId="0" fontId="4" fillId="0" borderId="0" xfId="23" applyFont="1" applyBorder="1" applyAlignment="1">
      <alignment/>
      <protection/>
    </xf>
    <xf numFmtId="0" fontId="5" fillId="0" borderId="5" xfId="23" applyFont="1" applyBorder="1" applyAlignment="1">
      <alignment horizontal="distributed"/>
      <protection/>
    </xf>
    <xf numFmtId="38" fontId="5" fillId="0" borderId="0" xfId="16" applyFont="1" applyAlignment="1">
      <alignment horizontal="right"/>
    </xf>
    <xf numFmtId="179" fontId="4" fillId="0" borderId="0" xfId="23" applyNumberFormat="1" applyAlignment="1">
      <alignment horizontal="right"/>
      <protection/>
    </xf>
    <xf numFmtId="0" fontId="4" fillId="0" borderId="3" xfId="23" applyBorder="1" applyAlignment="1">
      <alignment horizontal="distributed"/>
      <protection/>
    </xf>
    <xf numFmtId="0" fontId="4" fillId="0" borderId="2" xfId="23" applyBorder="1" applyAlignment="1">
      <alignment horizontal="distributed"/>
      <protection/>
    </xf>
    <xf numFmtId="0" fontId="4" fillId="0" borderId="3" xfId="23" applyFont="1" applyBorder="1">
      <alignment/>
      <protection/>
    </xf>
    <xf numFmtId="0" fontId="5" fillId="0" borderId="3" xfId="23" applyFont="1" applyBorder="1">
      <alignment/>
      <protection/>
    </xf>
    <xf numFmtId="0" fontId="4" fillId="0" borderId="3" xfId="23" applyBorder="1">
      <alignment/>
      <protection/>
    </xf>
    <xf numFmtId="0" fontId="4" fillId="0" borderId="0" xfId="21">
      <alignment/>
      <protection/>
    </xf>
    <xf numFmtId="0" fontId="0" fillId="0" borderId="0" xfId="20">
      <alignment/>
      <protection/>
    </xf>
    <xf numFmtId="0" fontId="1" fillId="0" borderId="0" xfId="21" applyFont="1">
      <alignment/>
      <protection/>
    </xf>
    <xf numFmtId="0" fontId="4" fillId="0" borderId="1" xfId="21" applyBorder="1">
      <alignment/>
      <protection/>
    </xf>
    <xf numFmtId="0" fontId="0" fillId="0" borderId="1" xfId="20" applyBorder="1">
      <alignment/>
      <protection/>
    </xf>
    <xf numFmtId="0" fontId="0" fillId="0" borderId="1" xfId="20" applyFont="1" applyBorder="1" applyAlignment="1">
      <alignment horizontal="right"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2" xfId="21" applyBorder="1" applyAlignment="1">
      <alignment horizontal="centerContinuous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4" fillId="0" borderId="0" xfId="2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5" xfId="21" applyBorder="1">
      <alignment/>
      <protection/>
    </xf>
    <xf numFmtId="38" fontId="0" fillId="0" borderId="0" xfId="16" applyAlignment="1">
      <alignment/>
    </xf>
    <xf numFmtId="38" fontId="1" fillId="0" borderId="0" xfId="16" applyFont="1" applyAlignment="1">
      <alignment/>
    </xf>
    <xf numFmtId="0" fontId="1" fillId="0" borderId="0" xfId="21" applyFont="1" applyBorder="1" applyAlignment="1">
      <alignment/>
      <protection/>
    </xf>
    <xf numFmtId="0" fontId="1" fillId="0" borderId="5" xfId="21" applyFont="1" applyBorder="1" applyAlignment="1">
      <alignment horizontal="center"/>
      <protection/>
    </xf>
    <xf numFmtId="0" fontId="4" fillId="0" borderId="0" xfId="21" applyFont="1" applyBorder="1" applyAlignment="1">
      <alignment/>
      <protection/>
    </xf>
    <xf numFmtId="0" fontId="4" fillId="0" borderId="5" xfId="21" applyBorder="1" applyAlignment="1">
      <alignment horizontal="center"/>
      <protection/>
    </xf>
    <xf numFmtId="0" fontId="4" fillId="0" borderId="5" xfId="21" applyFont="1" applyBorder="1" applyAlignment="1">
      <alignment horizontal="distributed"/>
      <protection/>
    </xf>
    <xf numFmtId="0" fontId="4" fillId="0" borderId="5" xfId="21" applyBorder="1" applyAlignment="1">
      <alignment horizontal="distributed"/>
      <protection/>
    </xf>
    <xf numFmtId="0" fontId="4" fillId="0" borderId="3" xfId="21" applyBorder="1">
      <alignment/>
      <protection/>
    </xf>
    <xf numFmtId="0" fontId="4" fillId="0" borderId="2" xfId="21" applyFont="1" applyBorder="1" applyAlignment="1">
      <alignment horizontal="distributed"/>
      <protection/>
    </xf>
    <xf numFmtId="38" fontId="0" fillId="0" borderId="3" xfId="16" applyBorder="1" applyAlignment="1">
      <alignment/>
    </xf>
    <xf numFmtId="0" fontId="1" fillId="0" borderId="0" xfId="20" applyFont="1">
      <alignment/>
      <protection/>
    </xf>
    <xf numFmtId="0" fontId="0" fillId="0" borderId="3" xfId="20" applyFont="1" applyBorder="1" applyAlignment="1">
      <alignment horizontal="centerContinuous" vertical="center"/>
      <protection/>
    </xf>
    <xf numFmtId="0" fontId="0" fillId="0" borderId="2" xfId="20" applyBorder="1" applyAlignment="1">
      <alignment horizontal="centerContinuous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" fillId="0" borderId="0" xfId="20" applyFont="1" applyBorder="1" applyAlignment="1">
      <alignment/>
      <protection/>
    </xf>
    <xf numFmtId="0" fontId="1" fillId="0" borderId="5" xfId="20" applyFont="1" applyBorder="1" applyAlignment="1">
      <alignment horizontal="distributed"/>
      <protection/>
    </xf>
    <xf numFmtId="179" fontId="0" fillId="0" borderId="0" xfId="20" applyNumberFormat="1">
      <alignment/>
      <protection/>
    </xf>
    <xf numFmtId="0" fontId="0" fillId="0" borderId="0" xfId="20" applyFont="1" applyBorder="1" applyAlignment="1">
      <alignment/>
      <protection/>
    </xf>
    <xf numFmtId="0" fontId="0" fillId="0" borderId="5" xfId="20" applyBorder="1" applyAlignment="1">
      <alignment horizontal="distributed"/>
      <protection/>
    </xf>
    <xf numFmtId="0" fontId="0" fillId="0" borderId="5" xfId="20" applyFont="1" applyBorder="1" applyAlignment="1">
      <alignment horizontal="distributed"/>
      <protection/>
    </xf>
    <xf numFmtId="179" fontId="0" fillId="0" borderId="0" xfId="20" applyNumberFormat="1" applyFont="1">
      <alignment/>
      <protection/>
    </xf>
    <xf numFmtId="0" fontId="8" fillId="0" borderId="5" xfId="20" applyFont="1" applyBorder="1" applyAlignment="1">
      <alignment horizontal="distributed"/>
      <protection/>
    </xf>
    <xf numFmtId="38" fontId="0" fillId="0" borderId="0" xfId="16" applyFont="1" applyAlignment="1">
      <alignment/>
    </xf>
    <xf numFmtId="0" fontId="0" fillId="0" borderId="5" xfId="20" applyFont="1" applyBorder="1" applyAlignment="1">
      <alignment/>
      <protection/>
    </xf>
    <xf numFmtId="0" fontId="0" fillId="0" borderId="3" xfId="20" applyBorder="1">
      <alignment/>
      <protection/>
    </xf>
    <xf numFmtId="0" fontId="0" fillId="0" borderId="2" xfId="20" applyBorder="1">
      <alignment/>
      <protection/>
    </xf>
    <xf numFmtId="0" fontId="0" fillId="0" borderId="0" xfId="20" applyFont="1">
      <alignment/>
      <protection/>
    </xf>
    <xf numFmtId="0" fontId="4" fillId="0" borderId="0" xfId="24">
      <alignment/>
      <protection/>
    </xf>
    <xf numFmtId="0" fontId="1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3" xfId="24" applyBorder="1" applyAlignment="1">
      <alignment horizontal="centerContinuous" vertical="center"/>
      <protection/>
    </xf>
    <xf numFmtId="0" fontId="4" fillId="0" borderId="2" xfId="24" applyBorder="1" applyAlignment="1">
      <alignment horizontal="centerContinuous" vertical="center"/>
      <protection/>
    </xf>
    <xf numFmtId="0" fontId="4" fillId="0" borderId="0" xfId="24" applyBorder="1" applyAlignment="1">
      <alignment vertical="center"/>
      <protection/>
    </xf>
    <xf numFmtId="0" fontId="4" fillId="0" borderId="0" xfId="24" applyAlignment="1">
      <alignment vertical="center"/>
      <protection/>
    </xf>
    <xf numFmtId="0" fontId="4" fillId="0" borderId="0" xfId="24" applyBorder="1">
      <alignment/>
      <protection/>
    </xf>
    <xf numFmtId="0" fontId="4" fillId="0" borderId="5" xfId="24" applyBorder="1">
      <alignment/>
      <protection/>
    </xf>
    <xf numFmtId="0" fontId="1" fillId="0" borderId="0" xfId="24" applyFont="1" applyBorder="1" applyAlignment="1">
      <alignment/>
      <protection/>
    </xf>
    <xf numFmtId="0" fontId="1" fillId="0" borderId="5" xfId="24" applyFont="1" applyBorder="1" applyAlignment="1">
      <alignment horizontal="center"/>
      <protection/>
    </xf>
    <xf numFmtId="0" fontId="4" fillId="0" borderId="0" xfId="24" applyFont="1" applyBorder="1" applyAlignment="1">
      <alignment/>
      <protection/>
    </xf>
    <xf numFmtId="0" fontId="4" fillId="0" borderId="5" xfId="24" applyBorder="1" applyAlignment="1">
      <alignment horizontal="center"/>
      <protection/>
    </xf>
    <xf numFmtId="0" fontId="4" fillId="0" borderId="5" xfId="24" applyFont="1" applyBorder="1" applyAlignment="1">
      <alignment horizontal="distributed"/>
      <protection/>
    </xf>
    <xf numFmtId="0" fontId="4" fillId="0" borderId="5" xfId="24" applyBorder="1" applyAlignment="1">
      <alignment horizontal="distributed"/>
      <protection/>
    </xf>
    <xf numFmtId="0" fontId="4" fillId="0" borderId="3" xfId="24" applyBorder="1">
      <alignment/>
      <protection/>
    </xf>
    <xf numFmtId="0" fontId="4" fillId="0" borderId="2" xfId="24" applyFont="1" applyBorder="1" applyAlignment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樹種別" xfId="20"/>
    <cellStyle name="標準_生産量" xfId="21"/>
    <cellStyle name="標準_農家数" xfId="22"/>
    <cellStyle name="標準_農業粗生産額" xfId="23"/>
    <cellStyle name="標準_林産物生産量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6" sqref="D16"/>
    </sheetView>
  </sheetViews>
  <sheetFormatPr defaultColWidth="8.796875" defaultRowHeight="15"/>
  <cols>
    <col min="1" max="1" width="18.59765625" style="1" customWidth="1"/>
    <col min="2" max="5" width="8.59765625" style="1" customWidth="1"/>
    <col min="6" max="6" width="7" style="1" customWidth="1"/>
    <col min="7" max="16384" width="10.59765625" style="1" customWidth="1"/>
  </cols>
  <sheetData>
    <row r="1" ht="14.25">
      <c r="A1" s="2" t="s">
        <v>0</v>
      </c>
    </row>
    <row r="2" spans="1:6" ht="15" thickBot="1">
      <c r="A2" s="3"/>
      <c r="B2" s="3"/>
      <c r="C2" s="3"/>
      <c r="D2" s="3" t="s">
        <v>1</v>
      </c>
      <c r="E2" s="3"/>
      <c r="F2" s="3"/>
    </row>
    <row r="3" spans="1:6" s="7" customFormat="1" ht="25.5" customHeight="1" thickTop="1">
      <c r="A3" s="4" t="s">
        <v>2</v>
      </c>
      <c r="B3" s="4" t="s">
        <v>3</v>
      </c>
      <c r="C3" s="4">
        <v>7</v>
      </c>
      <c r="D3" s="4">
        <v>8</v>
      </c>
      <c r="E3" s="5">
        <v>9</v>
      </c>
      <c r="F3" s="6" t="s">
        <v>4</v>
      </c>
    </row>
    <row r="4" spans="1:5" ht="14.25">
      <c r="A4" s="8"/>
      <c r="E4" s="2"/>
    </row>
    <row r="5" spans="1:6" ht="14.25">
      <c r="A5" s="9" t="s">
        <v>5</v>
      </c>
      <c r="B5" s="10">
        <f>SUM(B6:B7)</f>
        <v>124100</v>
      </c>
      <c r="C5" s="10">
        <f>SUM(C6:C7)</f>
        <v>119896</v>
      </c>
      <c r="D5" s="10">
        <f>SUM(D6:D7)</f>
        <v>118720</v>
      </c>
      <c r="E5" s="11">
        <f>SUM(E6:E7)</f>
        <v>118140</v>
      </c>
      <c r="F5" s="12">
        <f aca="true" t="shared" si="0" ref="F5:F11">E5/$E$5*100</f>
        <v>100</v>
      </c>
    </row>
    <row r="6" spans="1:6" ht="14.25">
      <c r="A6" s="13" t="s">
        <v>6</v>
      </c>
      <c r="B6" s="10">
        <v>19810</v>
      </c>
      <c r="C6" s="10">
        <v>19007</v>
      </c>
      <c r="D6" s="10">
        <v>18510</v>
      </c>
      <c r="E6" s="11">
        <v>18830</v>
      </c>
      <c r="F6" s="12">
        <f t="shared" si="0"/>
        <v>15.938716776705602</v>
      </c>
    </row>
    <row r="7" spans="1:6" ht="14.25">
      <c r="A7" s="13" t="s">
        <v>7</v>
      </c>
      <c r="B7" s="10">
        <f>SUM(B8:B9)</f>
        <v>104290</v>
      </c>
      <c r="C7" s="10">
        <f>SUM(C8:C9)</f>
        <v>100889</v>
      </c>
      <c r="D7" s="10">
        <f>SUM(D8:D9)</f>
        <v>100210</v>
      </c>
      <c r="E7" s="11">
        <f>SUM(E8:E9)</f>
        <v>99310</v>
      </c>
      <c r="F7" s="12">
        <f t="shared" si="0"/>
        <v>84.0612832232944</v>
      </c>
    </row>
    <row r="8" spans="1:6" ht="14.25">
      <c r="A8" s="13" t="s">
        <v>8</v>
      </c>
      <c r="B8" s="10">
        <v>9700</v>
      </c>
      <c r="C8" s="10">
        <v>8816</v>
      </c>
      <c r="D8" s="10">
        <v>9840</v>
      </c>
      <c r="E8" s="11">
        <v>10040</v>
      </c>
      <c r="F8" s="12">
        <f t="shared" si="0"/>
        <v>8.498391738615203</v>
      </c>
    </row>
    <row r="9" spans="1:6" ht="14.25">
      <c r="A9" s="13" t="s">
        <v>9</v>
      </c>
      <c r="B9" s="10">
        <f>SUM(B10:B11)</f>
        <v>94590</v>
      </c>
      <c r="C9" s="10">
        <f>SUM(C10:C11)</f>
        <v>92073</v>
      </c>
      <c r="D9" s="10">
        <f>SUM(D10:D11)</f>
        <v>90370</v>
      </c>
      <c r="E9" s="11">
        <f>SUM(E10:E11)</f>
        <v>89270</v>
      </c>
      <c r="F9" s="12">
        <f t="shared" si="0"/>
        <v>75.5628914846792</v>
      </c>
    </row>
    <row r="10" spans="1:6" ht="14.25">
      <c r="A10" s="13" t="s">
        <v>10</v>
      </c>
      <c r="B10" s="10">
        <v>11340</v>
      </c>
      <c r="C10" s="10">
        <v>18899</v>
      </c>
      <c r="D10" s="10">
        <v>12090</v>
      </c>
      <c r="E10" s="11">
        <v>10700</v>
      </c>
      <c r="F10" s="12">
        <f t="shared" si="0"/>
        <v>9.057050956492297</v>
      </c>
    </row>
    <row r="11" spans="1:6" ht="14.25">
      <c r="A11" s="13" t="s">
        <v>11</v>
      </c>
      <c r="B11" s="10">
        <v>83250</v>
      </c>
      <c r="C11" s="10">
        <v>73174</v>
      </c>
      <c r="D11" s="10">
        <v>78280</v>
      </c>
      <c r="E11" s="11">
        <v>78570</v>
      </c>
      <c r="F11" s="12">
        <f t="shared" si="0"/>
        <v>66.5058405281869</v>
      </c>
    </row>
    <row r="12" spans="1:6" ht="14.25">
      <c r="A12" s="14"/>
      <c r="B12" s="10"/>
      <c r="C12" s="10"/>
      <c r="D12" s="10"/>
      <c r="E12" s="11"/>
      <c r="F12" s="12"/>
    </row>
    <row r="13" spans="1:6" ht="15.75" customHeight="1">
      <c r="A13" s="9" t="s">
        <v>12</v>
      </c>
      <c r="B13" s="10">
        <f>SUM(B15:B16)</f>
        <v>525090</v>
      </c>
      <c r="C13" s="10">
        <f>SUM(C15:C16)</f>
        <v>505795</v>
      </c>
      <c r="D13" s="10">
        <f>SUM(D15:D16)</f>
        <v>499470</v>
      </c>
      <c r="E13" s="11">
        <f>SUM(E15:E16)</f>
        <v>487670</v>
      </c>
      <c r="F13" s="12">
        <f>E13/$E$13*100</f>
        <v>100</v>
      </c>
    </row>
    <row r="14" spans="1:6" ht="14.25">
      <c r="A14" s="14"/>
      <c r="B14" s="10"/>
      <c r="C14" s="10"/>
      <c r="D14" s="10"/>
      <c r="E14" s="11"/>
      <c r="F14" s="12"/>
    </row>
    <row r="15" spans="1:6" ht="14.25">
      <c r="A15" s="15" t="s">
        <v>13</v>
      </c>
      <c r="B15" s="10">
        <v>257240</v>
      </c>
      <c r="C15" s="10">
        <v>248779</v>
      </c>
      <c r="D15" s="10">
        <v>251530</v>
      </c>
      <c r="E15" s="11">
        <v>246740</v>
      </c>
      <c r="F15" s="12">
        <f>E15/$E$13*100</f>
        <v>50.59568970820432</v>
      </c>
    </row>
    <row r="16" spans="1:6" ht="14.25">
      <c r="A16" s="15" t="s">
        <v>14</v>
      </c>
      <c r="B16" s="10">
        <v>267850</v>
      </c>
      <c r="C16" s="10">
        <v>257016</v>
      </c>
      <c r="D16" s="10">
        <v>247940</v>
      </c>
      <c r="E16" s="11">
        <f>487670-246740</f>
        <v>240930</v>
      </c>
      <c r="F16" s="12">
        <f>E16/$E$13*100</f>
        <v>49.40431029179568</v>
      </c>
    </row>
    <row r="17" spans="1:6" ht="28.5">
      <c r="A17" s="14" t="s">
        <v>15</v>
      </c>
      <c r="B17" s="16">
        <v>-1420</v>
      </c>
      <c r="C17" s="16">
        <f>C5-B5</f>
        <v>-4204</v>
      </c>
      <c r="D17" s="16">
        <f>D5-C5</f>
        <v>-1176</v>
      </c>
      <c r="E17" s="17">
        <f>E5-D5</f>
        <v>-580</v>
      </c>
      <c r="F17" s="18" t="s">
        <v>16</v>
      </c>
    </row>
    <row r="18" spans="1:6" ht="14.25">
      <c r="A18" s="19" t="s">
        <v>17</v>
      </c>
      <c r="B18" s="16">
        <v>-17110</v>
      </c>
      <c r="C18" s="16">
        <f>C13-B13</f>
        <v>-19295</v>
      </c>
      <c r="D18" s="16">
        <f>D13-C13</f>
        <v>-6325</v>
      </c>
      <c r="E18" s="17">
        <f>E13-D13</f>
        <v>-11800</v>
      </c>
      <c r="F18" s="18" t="s">
        <v>16</v>
      </c>
    </row>
    <row r="19" spans="1:6" ht="28.5">
      <c r="A19" s="14" t="s">
        <v>18</v>
      </c>
      <c r="B19" s="20">
        <v>-1.1</v>
      </c>
      <c r="C19" s="20">
        <f>((C5/B5)-1)*100</f>
        <v>-3.387590652699435</v>
      </c>
      <c r="D19" s="20">
        <f>((D5/C5)-1)*100</f>
        <v>-0.9808500700607237</v>
      </c>
      <c r="E19" s="21">
        <f>((E5/D5)-1)*100</f>
        <v>-0.48854447439352633</v>
      </c>
      <c r="F19" s="18" t="s">
        <v>16</v>
      </c>
    </row>
    <row r="20" spans="1:6" ht="14.25">
      <c r="A20" s="19" t="s">
        <v>19</v>
      </c>
      <c r="B20" s="20">
        <v>-3.2</v>
      </c>
      <c r="C20" s="20">
        <f>((C13/B13)-1)*100</f>
        <v>-3.6746081624102533</v>
      </c>
      <c r="D20" s="20">
        <f>((D13/C13)-1)*100</f>
        <v>-1.2505066281794042</v>
      </c>
      <c r="E20" s="21">
        <f>((E13/D13)-1)*100</f>
        <v>-2.3625042545097785</v>
      </c>
      <c r="F20" s="22" t="s">
        <v>16</v>
      </c>
    </row>
    <row r="21" spans="1:6" ht="15.75" customHeight="1">
      <c r="A21" s="23" t="s">
        <v>20</v>
      </c>
      <c r="B21" s="24">
        <f>B13/B7</f>
        <v>5.034902675232525</v>
      </c>
      <c r="C21" s="24">
        <f>C13/C7</f>
        <v>5.013381042531892</v>
      </c>
      <c r="D21" s="24">
        <f>D13/D7</f>
        <v>4.9842331104680175</v>
      </c>
      <c r="E21" s="25">
        <f>E13/E7</f>
        <v>4.910583022857718</v>
      </c>
      <c r="F21" s="22" t="s">
        <v>16</v>
      </c>
    </row>
    <row r="22" spans="1:6" ht="14.25">
      <c r="A22" s="26"/>
      <c r="B22" s="27"/>
      <c r="C22" s="27"/>
      <c r="D22" s="27"/>
      <c r="E22" s="27"/>
      <c r="F22" s="27"/>
    </row>
    <row r="23" ht="14.25">
      <c r="A23" s="1" t="s">
        <v>21</v>
      </c>
    </row>
  </sheetData>
  <printOptions/>
  <pageMargins left="0.75" right="0.75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27" sqref="C27"/>
    </sheetView>
  </sheetViews>
  <sheetFormatPr defaultColWidth="8.796875" defaultRowHeight="15"/>
  <cols>
    <col min="1" max="1" width="3.09765625" style="28" customWidth="1"/>
    <col min="2" max="2" width="10.59765625" style="28" customWidth="1"/>
    <col min="3" max="7" width="8.59765625" style="28" customWidth="1"/>
    <col min="8" max="16384" width="10.59765625" style="28" customWidth="1"/>
  </cols>
  <sheetData>
    <row r="1" spans="1:2" ht="14.25">
      <c r="A1" s="29" t="s">
        <v>22</v>
      </c>
      <c r="B1" s="29"/>
    </row>
    <row r="2" spans="1:7" ht="15" thickBot="1">
      <c r="A2" s="30"/>
      <c r="B2" s="30"/>
      <c r="C2" s="30"/>
      <c r="D2" s="30"/>
      <c r="E2" s="30"/>
      <c r="F2" s="30" t="s">
        <v>23</v>
      </c>
      <c r="G2" s="30"/>
    </row>
    <row r="3" spans="1:7" ht="30" customHeight="1" thickTop="1">
      <c r="A3" s="31" t="s">
        <v>24</v>
      </c>
      <c r="B3" s="32"/>
      <c r="C3" s="33" t="s">
        <v>25</v>
      </c>
      <c r="D3" s="33">
        <v>6</v>
      </c>
      <c r="E3" s="33">
        <v>7</v>
      </c>
      <c r="F3" s="34">
        <v>8</v>
      </c>
      <c r="G3" s="35" t="s">
        <v>4</v>
      </c>
    </row>
    <row r="4" spans="1:6" ht="14.25">
      <c r="A4" s="36"/>
      <c r="B4" s="37"/>
      <c r="C4" s="38"/>
      <c r="D4" s="38"/>
      <c r="E4" s="38"/>
      <c r="F4" s="29"/>
    </row>
    <row r="5" spans="1:7" ht="14.25">
      <c r="A5" s="39" t="s">
        <v>26</v>
      </c>
      <c r="B5" s="40"/>
      <c r="C5" s="41">
        <f>SUM(C6+C16+C17+C26)</f>
        <v>29837</v>
      </c>
      <c r="D5" s="41">
        <f>SUM(D6+D16+D17+D26)</f>
        <v>35313</v>
      </c>
      <c r="E5" s="41">
        <v>31404</v>
      </c>
      <c r="F5" s="11">
        <v>32361</v>
      </c>
      <c r="G5" s="42">
        <f aca="true" t="shared" si="0" ref="G5:G21">F5/$F$5*100</f>
        <v>100</v>
      </c>
    </row>
    <row r="6" spans="1:7" ht="14.25">
      <c r="A6" s="43" t="s">
        <v>27</v>
      </c>
      <c r="B6" s="37"/>
      <c r="C6" s="41">
        <v>23066</v>
      </c>
      <c r="D6" s="41">
        <v>28900</v>
      </c>
      <c r="E6" s="41">
        <v>25228</v>
      </c>
      <c r="F6" s="11">
        <f>SUM(F7:F15)</f>
        <v>26158</v>
      </c>
      <c r="G6" s="42">
        <f t="shared" si="0"/>
        <v>80.83186551713483</v>
      </c>
    </row>
    <row r="7" spans="1:7" ht="14.25">
      <c r="A7" s="43"/>
      <c r="B7" s="37" t="s">
        <v>28</v>
      </c>
      <c r="C7" s="41">
        <v>11033</v>
      </c>
      <c r="D7" s="41">
        <v>16506</v>
      </c>
      <c r="E7" s="41">
        <v>13813</v>
      </c>
      <c r="F7" s="11">
        <v>14842</v>
      </c>
      <c r="G7" s="42">
        <f t="shared" si="0"/>
        <v>45.863848459565524</v>
      </c>
    </row>
    <row r="8" spans="1:7" ht="14.25">
      <c r="A8" s="43"/>
      <c r="B8" s="37" t="s">
        <v>29</v>
      </c>
      <c r="C8" s="41">
        <v>29</v>
      </c>
      <c r="D8" s="41">
        <v>16</v>
      </c>
      <c r="E8" s="41">
        <v>11</v>
      </c>
      <c r="F8" s="11">
        <v>12</v>
      </c>
      <c r="G8" s="42">
        <f t="shared" si="0"/>
        <v>0.03708167238342449</v>
      </c>
    </row>
    <row r="9" spans="1:7" ht="14.25">
      <c r="A9" s="43"/>
      <c r="B9" s="37" t="s">
        <v>30</v>
      </c>
      <c r="C9" s="41">
        <v>202</v>
      </c>
      <c r="D9" s="41">
        <v>170</v>
      </c>
      <c r="E9" s="41">
        <v>200</v>
      </c>
      <c r="F9" s="11">
        <v>196</v>
      </c>
      <c r="G9" s="42">
        <f t="shared" si="0"/>
        <v>0.6056673155959333</v>
      </c>
    </row>
    <row r="10" spans="1:7" ht="14.25">
      <c r="A10" s="43"/>
      <c r="B10" s="37" t="s">
        <v>31</v>
      </c>
      <c r="C10" s="41">
        <v>364</v>
      </c>
      <c r="D10" s="41">
        <v>304</v>
      </c>
      <c r="E10" s="41">
        <v>286</v>
      </c>
      <c r="F10" s="11">
        <v>322</v>
      </c>
      <c r="G10" s="42">
        <f t="shared" si="0"/>
        <v>0.9950248756218906</v>
      </c>
    </row>
    <row r="11" spans="1:7" ht="14.25">
      <c r="A11" s="43"/>
      <c r="B11" s="37" t="s">
        <v>32</v>
      </c>
      <c r="C11" s="41">
        <v>6484</v>
      </c>
      <c r="D11" s="41">
        <v>6112</v>
      </c>
      <c r="E11" s="41">
        <v>5730</v>
      </c>
      <c r="F11" s="11">
        <v>5295</v>
      </c>
      <c r="G11" s="42">
        <f t="shared" si="0"/>
        <v>16.362287939186057</v>
      </c>
    </row>
    <row r="12" spans="1:7" ht="14.25">
      <c r="A12" s="43"/>
      <c r="B12" s="37" t="s">
        <v>33</v>
      </c>
      <c r="C12" s="41">
        <v>2661</v>
      </c>
      <c r="D12" s="41">
        <v>3412</v>
      </c>
      <c r="E12" s="41">
        <v>2935</v>
      </c>
      <c r="F12" s="11">
        <v>3187</v>
      </c>
      <c r="G12" s="42">
        <f t="shared" si="0"/>
        <v>9.848274157164488</v>
      </c>
    </row>
    <row r="13" spans="1:7" ht="14.25">
      <c r="A13" s="43"/>
      <c r="B13" s="37" t="s">
        <v>34</v>
      </c>
      <c r="C13" s="41">
        <v>762</v>
      </c>
      <c r="D13" s="41">
        <v>783</v>
      </c>
      <c r="E13" s="41">
        <v>843</v>
      </c>
      <c r="F13" s="11">
        <v>816</v>
      </c>
      <c r="G13" s="42">
        <f t="shared" si="0"/>
        <v>2.5215537220728654</v>
      </c>
    </row>
    <row r="14" spans="1:7" ht="14.25">
      <c r="A14" s="43"/>
      <c r="B14" s="37" t="s">
        <v>35</v>
      </c>
      <c r="C14" s="41">
        <v>1230</v>
      </c>
      <c r="D14" s="41">
        <v>1270</v>
      </c>
      <c r="E14" s="41">
        <v>1056</v>
      </c>
      <c r="F14" s="11">
        <v>1160</v>
      </c>
      <c r="G14" s="42">
        <f t="shared" si="0"/>
        <v>3.584561663731034</v>
      </c>
    </row>
    <row r="15" spans="1:7" ht="24">
      <c r="A15" s="43"/>
      <c r="B15" s="44" t="s">
        <v>36</v>
      </c>
      <c r="C15" s="41">
        <v>303</v>
      </c>
      <c r="D15" s="41">
        <v>329</v>
      </c>
      <c r="E15" s="41">
        <v>355</v>
      </c>
      <c r="F15" s="11">
        <v>328</v>
      </c>
      <c r="G15" s="42">
        <f t="shared" si="0"/>
        <v>1.0135657118136028</v>
      </c>
    </row>
    <row r="16" spans="1:7" ht="14.25">
      <c r="A16" s="45" t="s">
        <v>37</v>
      </c>
      <c r="B16" s="46"/>
      <c r="C16" s="41">
        <v>345</v>
      </c>
      <c r="D16" s="41">
        <v>212</v>
      </c>
      <c r="E16" s="41">
        <v>120</v>
      </c>
      <c r="F16" s="11">
        <v>56</v>
      </c>
      <c r="G16" s="42">
        <f t="shared" si="0"/>
        <v>0.17304780445598097</v>
      </c>
    </row>
    <row r="17" spans="1:7" ht="14.25">
      <c r="A17" s="43" t="s">
        <v>38</v>
      </c>
      <c r="B17" s="37"/>
      <c r="C17" s="41">
        <v>6404</v>
      </c>
      <c r="D17" s="41">
        <f>SUM(D18+D19+D21+D23+D25)</f>
        <v>6185</v>
      </c>
      <c r="E17" s="41">
        <f>SUM(E18+E19+E21+E23+E25)</f>
        <v>6045</v>
      </c>
      <c r="F17" s="11">
        <v>6137</v>
      </c>
      <c r="G17" s="42">
        <f t="shared" si="0"/>
        <v>18.964185284756343</v>
      </c>
    </row>
    <row r="18" spans="1:7" ht="14.25">
      <c r="A18" s="43"/>
      <c r="B18" s="37" t="s">
        <v>39</v>
      </c>
      <c r="C18" s="41">
        <v>1542</v>
      </c>
      <c r="D18" s="41">
        <v>1586</v>
      </c>
      <c r="E18" s="41">
        <v>1470</v>
      </c>
      <c r="F18" s="11">
        <v>1486</v>
      </c>
      <c r="G18" s="42">
        <f t="shared" si="0"/>
        <v>4.591947096814066</v>
      </c>
    </row>
    <row r="19" spans="1:7" ht="14.25">
      <c r="A19" s="43"/>
      <c r="B19" s="37" t="s">
        <v>40</v>
      </c>
      <c r="C19" s="41">
        <v>1406</v>
      </c>
      <c r="D19" s="41">
        <v>1266</v>
      </c>
      <c r="E19" s="41">
        <v>1265</v>
      </c>
      <c r="F19" s="11">
        <v>1346</v>
      </c>
      <c r="G19" s="42">
        <f t="shared" si="0"/>
        <v>4.159327585674114</v>
      </c>
    </row>
    <row r="20" spans="1:7" ht="14.25">
      <c r="A20" s="43"/>
      <c r="B20" s="37" t="s">
        <v>41</v>
      </c>
      <c r="C20" s="41">
        <v>1285</v>
      </c>
      <c r="D20" s="41">
        <v>1149</v>
      </c>
      <c r="E20" s="41">
        <v>1148</v>
      </c>
      <c r="F20" s="11">
        <v>1223</v>
      </c>
      <c r="G20" s="42">
        <f t="shared" si="0"/>
        <v>3.779240443744013</v>
      </c>
    </row>
    <row r="21" spans="1:7" ht="14.25">
      <c r="A21" s="43"/>
      <c r="B21" s="37" t="s">
        <v>42</v>
      </c>
      <c r="C21" s="41">
        <v>1644</v>
      </c>
      <c r="D21" s="41">
        <v>1526</v>
      </c>
      <c r="E21" s="41">
        <v>1499</v>
      </c>
      <c r="F21" s="11">
        <v>1503</v>
      </c>
      <c r="G21" s="42">
        <f t="shared" si="0"/>
        <v>4.644479466023918</v>
      </c>
    </row>
    <row r="22" spans="1:7" ht="14.25">
      <c r="A22" s="43"/>
      <c r="B22" s="37" t="s">
        <v>43</v>
      </c>
      <c r="C22" s="41">
        <v>1473</v>
      </c>
      <c r="D22" s="41">
        <v>1374</v>
      </c>
      <c r="E22" s="41">
        <v>1379</v>
      </c>
      <c r="F22" s="47" t="s">
        <v>16</v>
      </c>
      <c r="G22" s="48" t="s">
        <v>16</v>
      </c>
    </row>
    <row r="23" spans="1:7" ht="14.25">
      <c r="A23" s="43"/>
      <c r="B23" s="37" t="s">
        <v>44</v>
      </c>
      <c r="C23" s="41">
        <v>1780</v>
      </c>
      <c r="D23" s="41">
        <v>1775</v>
      </c>
      <c r="E23" s="41">
        <v>1785</v>
      </c>
      <c r="F23" s="11">
        <v>1777</v>
      </c>
      <c r="G23" s="42">
        <f>F23/$F$5*100</f>
        <v>5.49117765211211</v>
      </c>
    </row>
    <row r="24" spans="1:7" ht="14.25">
      <c r="A24" s="43"/>
      <c r="B24" s="37" t="s">
        <v>45</v>
      </c>
      <c r="C24" s="41">
        <v>1018</v>
      </c>
      <c r="D24" s="41">
        <v>1088</v>
      </c>
      <c r="E24" s="41">
        <v>1146</v>
      </c>
      <c r="F24" s="11">
        <v>1153</v>
      </c>
      <c r="G24" s="42">
        <f>F24/$F$5*100</f>
        <v>3.5629306881740366</v>
      </c>
    </row>
    <row r="25" spans="1:7" ht="24">
      <c r="A25" s="43"/>
      <c r="B25" s="44" t="s">
        <v>46</v>
      </c>
      <c r="C25" s="41">
        <v>33</v>
      </c>
      <c r="D25" s="41">
        <v>32</v>
      </c>
      <c r="E25" s="41">
        <v>26</v>
      </c>
      <c r="F25" s="11">
        <v>26</v>
      </c>
      <c r="G25" s="42">
        <f>F25/$F$5*100</f>
        <v>0.08034362349741973</v>
      </c>
    </row>
    <row r="26" spans="1:7" ht="14.25">
      <c r="A26" s="43" t="s">
        <v>47</v>
      </c>
      <c r="B26" s="37"/>
      <c r="C26" s="41">
        <v>22</v>
      </c>
      <c r="D26" s="41">
        <v>16</v>
      </c>
      <c r="E26" s="41">
        <v>10</v>
      </c>
      <c r="F26" s="11">
        <v>11</v>
      </c>
      <c r="G26" s="42">
        <f>F26/$F$5*100</f>
        <v>0.03399153301813912</v>
      </c>
    </row>
    <row r="27" spans="1:7" ht="14.25">
      <c r="A27" s="49"/>
      <c r="B27" s="50"/>
      <c r="C27" s="51"/>
      <c r="D27" s="51"/>
      <c r="E27" s="51"/>
      <c r="F27" s="52"/>
      <c r="G27" s="53"/>
    </row>
    <row r="28" spans="1:6" ht="14.25">
      <c r="A28" s="28" t="s">
        <v>21</v>
      </c>
      <c r="F28" s="29"/>
    </row>
  </sheetData>
  <printOptions/>
  <pageMargins left="1.3779527559055118" right="0.7874015748031497" top="0.5905511811023623" bottom="0.5905511811023623" header="0.5118110236220472" footer="0.5118110236220472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5" sqref="F5"/>
    </sheetView>
  </sheetViews>
  <sheetFormatPr defaultColWidth="8.796875" defaultRowHeight="15"/>
  <cols>
    <col min="1" max="1" width="4.59765625" style="55" customWidth="1"/>
    <col min="2" max="2" width="11.59765625" style="55" customWidth="1"/>
    <col min="3" max="6" width="10.59765625" style="55" customWidth="1"/>
    <col min="7" max="7" width="7.59765625" style="55" customWidth="1"/>
    <col min="8" max="16384" width="10.59765625" style="55" customWidth="1"/>
  </cols>
  <sheetData>
    <row r="1" spans="1:2" ht="14.25">
      <c r="A1" s="80" t="s">
        <v>48</v>
      </c>
      <c r="B1" s="80"/>
    </row>
    <row r="2" spans="1:7" ht="15" thickBot="1">
      <c r="A2" s="58"/>
      <c r="B2" s="58"/>
      <c r="C2" s="58"/>
      <c r="D2" s="58" t="s">
        <v>49</v>
      </c>
      <c r="E2" s="58"/>
      <c r="F2" s="58"/>
      <c r="G2" s="59" t="s">
        <v>50</v>
      </c>
    </row>
    <row r="3" spans="1:7" s="84" customFormat="1" ht="30" customHeight="1" thickTop="1">
      <c r="A3" s="81" t="s">
        <v>51</v>
      </c>
      <c r="B3" s="82"/>
      <c r="C3" s="62" t="s">
        <v>52</v>
      </c>
      <c r="D3" s="63">
        <v>6</v>
      </c>
      <c r="E3" s="63">
        <v>7</v>
      </c>
      <c r="F3" s="64">
        <v>8</v>
      </c>
      <c r="G3" s="83" t="s">
        <v>4</v>
      </c>
    </row>
    <row r="4" spans="1:6" ht="14.25">
      <c r="A4" s="85"/>
      <c r="B4" s="86"/>
      <c r="F4" s="80"/>
    </row>
    <row r="5" spans="1:7" ht="14.25">
      <c r="A5" s="87" t="s">
        <v>53</v>
      </c>
      <c r="B5" s="88"/>
      <c r="C5" s="69">
        <f>SUM(C6+C11)</f>
        <v>977832</v>
      </c>
      <c r="D5" s="69">
        <f>SUM(D6+D11)</f>
        <v>976144</v>
      </c>
      <c r="E5" s="69">
        <f>SUM(E6+E11)</f>
        <v>976165</v>
      </c>
      <c r="F5" s="70">
        <f>SUM(F6+F11)</f>
        <v>975964</v>
      </c>
      <c r="G5" s="89">
        <f>F5/$F$5*100</f>
        <v>100</v>
      </c>
    </row>
    <row r="6" spans="1:7" ht="14.25">
      <c r="A6" s="90" t="s">
        <v>54</v>
      </c>
      <c r="B6" s="91"/>
      <c r="C6" s="69">
        <f>SUM(C7:C9)</f>
        <v>411649</v>
      </c>
      <c r="D6" s="69">
        <f>SUM(D7:D9)</f>
        <v>411241</v>
      </c>
      <c r="E6" s="69">
        <v>411176</v>
      </c>
      <c r="F6" s="70">
        <f>SUM(F7:F9)</f>
        <v>411275</v>
      </c>
      <c r="G6" s="89">
        <f>F6/$F$5*100</f>
        <v>42.140386325725125</v>
      </c>
    </row>
    <row r="7" spans="1:7" ht="14.25">
      <c r="A7" s="90"/>
      <c r="B7" s="92" t="s">
        <v>55</v>
      </c>
      <c r="C7" s="69">
        <v>405932</v>
      </c>
      <c r="D7" s="69">
        <v>405573</v>
      </c>
      <c r="E7" s="69">
        <v>405510</v>
      </c>
      <c r="F7" s="70">
        <v>405333</v>
      </c>
      <c r="G7" s="89">
        <f>F7/$F$5*100</f>
        <v>41.53155239332598</v>
      </c>
    </row>
    <row r="8" spans="1:7" ht="14.25">
      <c r="A8" s="90"/>
      <c r="B8" s="92" t="s">
        <v>56</v>
      </c>
      <c r="C8" s="69">
        <v>3511</v>
      </c>
      <c r="D8" s="69">
        <v>3462</v>
      </c>
      <c r="E8" s="69">
        <v>3462</v>
      </c>
      <c r="F8" s="70">
        <v>3266</v>
      </c>
      <c r="G8" s="89">
        <f>F8/$F$5*100</f>
        <v>0.33464349094843665</v>
      </c>
    </row>
    <row r="9" spans="1:7" ht="15.75" customHeight="1">
      <c r="A9" s="90"/>
      <c r="B9" s="92" t="s">
        <v>57</v>
      </c>
      <c r="C9" s="69">
        <v>2206</v>
      </c>
      <c r="D9" s="69">
        <v>2206</v>
      </c>
      <c r="E9" s="69">
        <v>2205</v>
      </c>
      <c r="F9" s="70">
        <v>2676</v>
      </c>
      <c r="G9" s="89">
        <f>F9/$F$5*100</f>
        <v>0.27419044145070925</v>
      </c>
    </row>
    <row r="10" spans="1:7" ht="14.25">
      <c r="A10" s="90"/>
      <c r="B10" s="91"/>
      <c r="C10" s="69"/>
      <c r="D10" s="69"/>
      <c r="E10" s="69"/>
      <c r="F10" s="70"/>
      <c r="G10" s="93" t="s">
        <v>58</v>
      </c>
    </row>
    <row r="11" spans="1:7" ht="14.25">
      <c r="A11" s="90" t="s">
        <v>59</v>
      </c>
      <c r="B11" s="94"/>
      <c r="C11" s="69">
        <f>SUM(C12+C17+C18)</f>
        <v>566183</v>
      </c>
      <c r="D11" s="69">
        <f>SUM(D12+D17+D18)</f>
        <v>564903</v>
      </c>
      <c r="E11" s="95">
        <f>SUM(E12+E17+E18)</f>
        <v>564989</v>
      </c>
      <c r="F11" s="70">
        <f>SUM(F12+F17+F18)</f>
        <v>564689</v>
      </c>
      <c r="G11" s="89">
        <f aca="true" t="shared" si="0" ref="G11:G18">F11/$F$5*100</f>
        <v>57.85961367427487</v>
      </c>
    </row>
    <row r="12" spans="1:7" ht="14.25">
      <c r="A12" s="90"/>
      <c r="B12" s="92" t="s">
        <v>60</v>
      </c>
      <c r="C12" s="69">
        <f>SUM(C13:C16)</f>
        <v>88951</v>
      </c>
      <c r="D12" s="69">
        <v>88722</v>
      </c>
      <c r="E12" s="69">
        <v>88738</v>
      </c>
      <c r="F12" s="70">
        <v>90298</v>
      </c>
      <c r="G12" s="89">
        <f t="shared" si="0"/>
        <v>9.252185531433536</v>
      </c>
    </row>
    <row r="13" spans="1:7" ht="14.25">
      <c r="A13" s="90"/>
      <c r="B13" s="96" t="s">
        <v>61</v>
      </c>
      <c r="C13" s="69">
        <v>11509</v>
      </c>
      <c r="D13" s="69">
        <v>11493</v>
      </c>
      <c r="E13" s="69">
        <v>11470</v>
      </c>
      <c r="F13" s="70">
        <v>11622</v>
      </c>
      <c r="G13" s="89">
        <f t="shared" si="0"/>
        <v>1.1908226123094703</v>
      </c>
    </row>
    <row r="14" spans="1:7" ht="14.25">
      <c r="A14" s="90"/>
      <c r="B14" s="96" t="s">
        <v>62</v>
      </c>
      <c r="C14" s="69">
        <v>14005</v>
      </c>
      <c r="D14" s="69">
        <v>14047</v>
      </c>
      <c r="E14" s="69">
        <v>14047</v>
      </c>
      <c r="F14" s="70">
        <v>14484</v>
      </c>
      <c r="G14" s="89">
        <f t="shared" si="0"/>
        <v>1.4840711337713277</v>
      </c>
    </row>
    <row r="15" spans="1:7" ht="14.25">
      <c r="A15" s="90"/>
      <c r="B15" s="96" t="s">
        <v>63</v>
      </c>
      <c r="C15" s="69">
        <v>39277</v>
      </c>
      <c r="D15" s="69">
        <v>39078</v>
      </c>
      <c r="E15" s="69">
        <v>39145</v>
      </c>
      <c r="F15" s="70">
        <v>41690</v>
      </c>
      <c r="G15" s="89">
        <f t="shared" si="0"/>
        <v>4.271673955186872</v>
      </c>
    </row>
    <row r="16" spans="1:7" ht="14.25">
      <c r="A16" s="90"/>
      <c r="B16" s="96" t="s">
        <v>64</v>
      </c>
      <c r="C16" s="69">
        <v>24160</v>
      </c>
      <c r="D16" s="69">
        <v>24100</v>
      </c>
      <c r="E16" s="69">
        <v>24074</v>
      </c>
      <c r="F16" s="70">
        <v>22500</v>
      </c>
      <c r="G16" s="89">
        <f t="shared" si="0"/>
        <v>2.305412904574349</v>
      </c>
    </row>
    <row r="17" spans="1:7" ht="14.25">
      <c r="A17" s="90"/>
      <c r="B17" s="92" t="s">
        <v>65</v>
      </c>
      <c r="C17" s="69">
        <v>464891</v>
      </c>
      <c r="D17" s="69">
        <v>463723</v>
      </c>
      <c r="E17" s="69">
        <v>463794</v>
      </c>
      <c r="F17" s="70">
        <v>461851</v>
      </c>
      <c r="G17" s="89">
        <f t="shared" si="0"/>
        <v>47.32254468402523</v>
      </c>
    </row>
    <row r="18" spans="1:7" ht="28.5">
      <c r="A18" s="90"/>
      <c r="B18" s="92" t="s">
        <v>66</v>
      </c>
      <c r="C18" s="69">
        <v>12341</v>
      </c>
      <c r="D18" s="69">
        <v>12458</v>
      </c>
      <c r="E18" s="69">
        <v>12457</v>
      </c>
      <c r="F18" s="70">
        <v>12540</v>
      </c>
      <c r="G18" s="89">
        <f t="shared" si="0"/>
        <v>1.284883458816104</v>
      </c>
    </row>
    <row r="19" spans="1:7" ht="14.25">
      <c r="A19" s="97"/>
      <c r="B19" s="98"/>
      <c r="C19" s="97"/>
      <c r="D19" s="97"/>
      <c r="E19" s="97"/>
      <c r="F19" s="97"/>
      <c r="G19" s="97"/>
    </row>
    <row r="20" ht="14.25">
      <c r="A20" s="99" t="s">
        <v>67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00" customWidth="1"/>
    <col min="2" max="2" width="9.09765625" style="100" customWidth="1"/>
    <col min="3" max="7" width="10.59765625" style="55" customWidth="1"/>
    <col min="8" max="16384" width="10.59765625" style="100" customWidth="1"/>
  </cols>
  <sheetData>
    <row r="1" spans="6:7" ht="14.25">
      <c r="F1" s="99" t="s">
        <v>58</v>
      </c>
      <c r="G1" s="55" t="s">
        <v>58</v>
      </c>
    </row>
    <row r="4" spans="1:2" ht="14.25">
      <c r="A4" s="101" t="s">
        <v>68</v>
      </c>
      <c r="B4" s="101"/>
    </row>
    <row r="5" spans="1:7" ht="15.75" customHeight="1" thickBot="1">
      <c r="A5" s="102"/>
      <c r="B5" s="102"/>
      <c r="C5" s="58"/>
      <c r="D5" s="58"/>
      <c r="E5" s="58"/>
      <c r="F5" s="58"/>
      <c r="G5" s="59" t="s">
        <v>69</v>
      </c>
    </row>
    <row r="6" spans="1:8" s="106" customFormat="1" ht="33.75" customHeight="1" thickTop="1">
      <c r="A6" s="103" t="s">
        <v>24</v>
      </c>
      <c r="B6" s="104"/>
      <c r="C6" s="62" t="s">
        <v>70</v>
      </c>
      <c r="D6" s="63">
        <v>5</v>
      </c>
      <c r="E6" s="63">
        <v>6</v>
      </c>
      <c r="F6" s="63">
        <v>7</v>
      </c>
      <c r="G6" s="64">
        <v>8</v>
      </c>
      <c r="H6" s="105"/>
    </row>
    <row r="7" spans="1:7" ht="14.25">
      <c r="A7" s="107"/>
      <c r="B7" s="108"/>
      <c r="C7" s="69"/>
      <c r="D7" s="69"/>
      <c r="E7" s="69"/>
      <c r="F7" s="69"/>
      <c r="G7" s="70"/>
    </row>
    <row r="8" spans="1:7" ht="14.25">
      <c r="A8" s="109" t="s">
        <v>71</v>
      </c>
      <c r="B8" s="110"/>
      <c r="C8" s="69">
        <f>SUM(C9+C14)</f>
        <v>1273</v>
      </c>
      <c r="D8" s="69">
        <f>SUM(D9+D14)</f>
        <v>1101</v>
      </c>
      <c r="E8" s="69">
        <f>SUM(E9+E14)</f>
        <v>911</v>
      </c>
      <c r="F8" s="69">
        <f>SUM(F9+F14)</f>
        <v>898</v>
      </c>
      <c r="G8" s="70">
        <f>SUM(G9+G14)</f>
        <v>886</v>
      </c>
    </row>
    <row r="9" spans="1:7" ht="14.25">
      <c r="A9" s="111" t="s">
        <v>72</v>
      </c>
      <c r="B9" s="112"/>
      <c r="C9" s="69">
        <f>SUM(C10:C13)</f>
        <v>677</v>
      </c>
      <c r="D9" s="69">
        <f>SUM(D10:D13)</f>
        <v>676</v>
      </c>
      <c r="E9" s="69">
        <f>SUM(E10:E13)</f>
        <v>670</v>
      </c>
      <c r="F9" s="69">
        <f>SUM(F10:F13)</f>
        <v>659</v>
      </c>
      <c r="G9" s="70">
        <f>SUM(G10:G13)</f>
        <v>665</v>
      </c>
    </row>
    <row r="10" spans="1:7" ht="28.5">
      <c r="A10" s="111"/>
      <c r="B10" s="113" t="s">
        <v>73</v>
      </c>
      <c r="C10" s="69">
        <v>230</v>
      </c>
      <c r="D10" s="69">
        <v>209</v>
      </c>
      <c r="E10" s="69">
        <v>193</v>
      </c>
      <c r="F10" s="69">
        <v>190</v>
      </c>
      <c r="G10" s="70">
        <v>198</v>
      </c>
    </row>
    <row r="11" spans="1:7" ht="14.25">
      <c r="A11" s="111"/>
      <c r="B11" s="113" t="s">
        <v>74</v>
      </c>
      <c r="C11" s="69">
        <v>354</v>
      </c>
      <c r="D11" s="69">
        <v>376</v>
      </c>
      <c r="E11" s="69">
        <v>394</v>
      </c>
      <c r="F11" s="69">
        <v>394</v>
      </c>
      <c r="G11" s="70">
        <v>386</v>
      </c>
    </row>
    <row r="12" spans="1:7" ht="14.25">
      <c r="A12" s="111"/>
      <c r="B12" s="113" t="s">
        <v>75</v>
      </c>
      <c r="C12" s="69">
        <v>53</v>
      </c>
      <c r="D12" s="69">
        <v>51</v>
      </c>
      <c r="E12" s="69">
        <v>47</v>
      </c>
      <c r="F12" s="69">
        <v>48</v>
      </c>
      <c r="G12" s="70">
        <v>54</v>
      </c>
    </row>
    <row r="13" spans="1:7" ht="14.25">
      <c r="A13" s="111"/>
      <c r="B13" s="113" t="s">
        <v>76</v>
      </c>
      <c r="C13" s="69">
        <f>17+14+1+8</f>
        <v>40</v>
      </c>
      <c r="D13" s="69">
        <f>21+13+0+6</f>
        <v>40</v>
      </c>
      <c r="E13" s="69">
        <f>16+15+0+5</f>
        <v>36</v>
      </c>
      <c r="F13" s="69">
        <f>16+9+0+2</f>
        <v>27</v>
      </c>
      <c r="G13" s="70">
        <f>14+11+2</f>
        <v>27</v>
      </c>
    </row>
    <row r="14" spans="1:7" ht="14.25">
      <c r="A14" s="111" t="s">
        <v>77</v>
      </c>
      <c r="B14" s="112"/>
      <c r="C14" s="69">
        <f>SUM(C15:C17)</f>
        <v>596</v>
      </c>
      <c r="D14" s="69">
        <f>SUM(D15:D17)</f>
        <v>425</v>
      </c>
      <c r="E14" s="69">
        <f>SUM(E15:E17)</f>
        <v>241</v>
      </c>
      <c r="F14" s="69">
        <f>SUM(F15:F17)</f>
        <v>239</v>
      </c>
      <c r="G14" s="70">
        <f>SUM(G15:G17)</f>
        <v>221</v>
      </c>
    </row>
    <row r="15" spans="1:7" ht="14.25">
      <c r="A15" s="111"/>
      <c r="B15" s="114" t="s">
        <v>78</v>
      </c>
      <c r="C15" s="69">
        <v>37</v>
      </c>
      <c r="D15" s="69">
        <v>29</v>
      </c>
      <c r="E15" s="69">
        <v>16</v>
      </c>
      <c r="F15" s="69">
        <v>14</v>
      </c>
      <c r="G15" s="70">
        <v>14</v>
      </c>
    </row>
    <row r="16" spans="2:7" ht="14.25">
      <c r="B16" s="113" t="s">
        <v>79</v>
      </c>
      <c r="C16" s="69">
        <v>25</v>
      </c>
      <c r="D16" s="69">
        <v>23</v>
      </c>
      <c r="E16" s="69">
        <v>11</v>
      </c>
      <c r="F16" s="69">
        <v>15</v>
      </c>
      <c r="G16" s="70">
        <v>10</v>
      </c>
    </row>
    <row r="17" spans="2:7" ht="14.25">
      <c r="B17" s="113" t="s">
        <v>76</v>
      </c>
      <c r="C17" s="69">
        <v>534</v>
      </c>
      <c r="D17" s="69">
        <v>373</v>
      </c>
      <c r="E17" s="69">
        <v>214</v>
      </c>
      <c r="F17" s="69">
        <v>210</v>
      </c>
      <c r="G17" s="70">
        <v>197</v>
      </c>
    </row>
    <row r="18" spans="2:7" ht="14.25">
      <c r="B18" s="113"/>
      <c r="C18" s="69"/>
      <c r="D18" s="69"/>
      <c r="E18" s="69"/>
      <c r="F18" s="69"/>
      <c r="G18" s="70"/>
    </row>
    <row r="19" spans="1:7" ht="14.25">
      <c r="A19" s="100" t="s">
        <v>80</v>
      </c>
      <c r="B19" s="113"/>
      <c r="C19" s="69">
        <v>2243</v>
      </c>
      <c r="D19" s="69">
        <v>2194</v>
      </c>
      <c r="E19" s="69">
        <v>1931</v>
      </c>
      <c r="F19" s="69">
        <v>1931</v>
      </c>
      <c r="G19" s="70">
        <v>1608</v>
      </c>
    </row>
    <row r="20" spans="1:7" ht="14.25">
      <c r="A20" s="100" t="s">
        <v>81</v>
      </c>
      <c r="B20" s="113"/>
      <c r="C20" s="69">
        <v>3759</v>
      </c>
      <c r="D20" s="69">
        <v>3675</v>
      </c>
      <c r="E20" s="69">
        <v>3461</v>
      </c>
      <c r="F20" s="69">
        <v>3999</v>
      </c>
      <c r="G20" s="70">
        <v>3878</v>
      </c>
    </row>
    <row r="21" spans="1:7" ht="14.25">
      <c r="A21" s="100" t="s">
        <v>82</v>
      </c>
      <c r="B21" s="113"/>
      <c r="C21" s="69">
        <v>1600</v>
      </c>
      <c r="D21" s="69">
        <v>1712</v>
      </c>
      <c r="E21" s="69">
        <v>1681</v>
      </c>
      <c r="F21" s="69">
        <v>1634</v>
      </c>
      <c r="G21" s="70">
        <v>1557</v>
      </c>
    </row>
    <row r="22" spans="1:7" ht="14.25">
      <c r="A22" s="115"/>
      <c r="B22" s="116"/>
      <c r="C22" s="79"/>
      <c r="D22" s="79"/>
      <c r="E22" s="79"/>
      <c r="F22" s="79"/>
      <c r="G22" s="79"/>
    </row>
    <row r="23" ht="14.25">
      <c r="A23" s="100" t="s">
        <v>21</v>
      </c>
    </row>
  </sheetData>
  <printOptions/>
  <pageMargins left="0.75" right="0.75" top="1" bottom="1" header="0.5" footer="0.5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9" sqref="C19"/>
    </sheetView>
  </sheetViews>
  <sheetFormatPr defaultColWidth="8.796875" defaultRowHeight="15"/>
  <cols>
    <col min="1" max="2" width="3.59765625" style="54" customWidth="1"/>
    <col min="3" max="3" width="16.09765625" style="54" customWidth="1"/>
    <col min="4" max="8" width="10.59765625" style="55" customWidth="1"/>
    <col min="9" max="16384" width="10.59765625" style="54" customWidth="1"/>
  </cols>
  <sheetData>
    <row r="1" spans="1:3" ht="14.25">
      <c r="A1" s="56" t="s">
        <v>83</v>
      </c>
      <c r="B1" s="56"/>
      <c r="C1" s="56"/>
    </row>
    <row r="2" spans="1:8" ht="15.75" customHeight="1" thickBot="1">
      <c r="A2" s="57"/>
      <c r="B2" s="57"/>
      <c r="C2" s="57"/>
      <c r="D2" s="58"/>
      <c r="E2" s="58"/>
      <c r="F2" s="58"/>
      <c r="G2" s="58"/>
      <c r="H2" s="59" t="s">
        <v>84</v>
      </c>
    </row>
    <row r="3" spans="1:9" s="66" customFormat="1" ht="33.75" customHeight="1" thickTop="1">
      <c r="A3" s="60" t="s">
        <v>85</v>
      </c>
      <c r="B3" s="60"/>
      <c r="C3" s="61"/>
      <c r="D3" s="62" t="s">
        <v>70</v>
      </c>
      <c r="E3" s="62">
        <v>5</v>
      </c>
      <c r="F3" s="63">
        <v>6</v>
      </c>
      <c r="G3" s="63">
        <v>7</v>
      </c>
      <c r="H3" s="64">
        <v>8</v>
      </c>
      <c r="I3" s="65"/>
    </row>
    <row r="4" spans="1:8" ht="14.25">
      <c r="A4" s="67"/>
      <c r="B4" s="67"/>
      <c r="C4" s="68"/>
      <c r="D4" s="69"/>
      <c r="E4" s="69"/>
      <c r="F4" s="69"/>
      <c r="G4" s="69"/>
      <c r="H4" s="70"/>
    </row>
    <row r="5" spans="1:8" ht="14.25">
      <c r="A5" s="71" t="s">
        <v>86</v>
      </c>
      <c r="B5" s="71"/>
      <c r="C5" s="72"/>
      <c r="D5" s="69">
        <f>SUM(D6+D12)</f>
        <v>286115</v>
      </c>
      <c r="E5" s="69">
        <f>SUM(E6+E12)</f>
        <v>235053</v>
      </c>
      <c r="F5" s="69">
        <f>SUM(F6+F12)</f>
        <v>192047</v>
      </c>
      <c r="G5" s="69">
        <f>SUM(G6+G12)</f>
        <v>154103</v>
      </c>
      <c r="H5" s="70">
        <f>SUM(H6+H12)</f>
        <v>151076</v>
      </c>
    </row>
    <row r="6" spans="1:8" ht="14.25">
      <c r="A6" s="73"/>
      <c r="B6" s="73" t="s">
        <v>87</v>
      </c>
      <c r="C6" s="74"/>
      <c r="D6" s="69">
        <f>SUM(D7+D11)</f>
        <v>282327</v>
      </c>
      <c r="E6" s="69">
        <f>SUM(E7+E11)</f>
        <v>231563</v>
      </c>
      <c r="F6" s="69">
        <f>SUM(F7+F11)</f>
        <v>188706</v>
      </c>
      <c r="G6" s="69">
        <f>SUM(G7+G11)</f>
        <v>150392</v>
      </c>
      <c r="H6" s="70">
        <f>SUM(H7+H11)</f>
        <v>147050</v>
      </c>
    </row>
    <row r="7" spans="1:8" ht="14.25">
      <c r="A7" s="73"/>
      <c r="B7" s="73"/>
      <c r="C7" s="75" t="s">
        <v>88</v>
      </c>
      <c r="D7" s="69">
        <f>SUM(D8:D10)</f>
        <v>280844</v>
      </c>
      <c r="E7" s="69">
        <f>SUM(E8:E10)</f>
        <v>229511</v>
      </c>
      <c r="F7" s="69">
        <f>SUM(F8:F10)</f>
        <v>186855</v>
      </c>
      <c r="G7" s="69">
        <f>SUM(G8:G10)</f>
        <v>148986</v>
      </c>
      <c r="H7" s="70">
        <f>SUM(H8:H10)</f>
        <v>145049</v>
      </c>
    </row>
    <row r="8" spans="1:8" ht="14.25">
      <c r="A8" s="73"/>
      <c r="B8" s="73"/>
      <c r="C8" s="75" t="s">
        <v>89</v>
      </c>
      <c r="D8" s="69">
        <v>30675</v>
      </c>
      <c r="E8" s="69">
        <v>36717</v>
      </c>
      <c r="F8" s="69">
        <v>39422</v>
      </c>
      <c r="G8" s="69">
        <v>25085</v>
      </c>
      <c r="H8" s="70">
        <v>21037</v>
      </c>
    </row>
    <row r="9" spans="1:8" ht="14.25">
      <c r="A9" s="73"/>
      <c r="B9" s="73"/>
      <c r="C9" s="75" t="s">
        <v>90</v>
      </c>
      <c r="D9" s="69">
        <v>225380</v>
      </c>
      <c r="E9" s="69">
        <v>165662</v>
      </c>
      <c r="F9" s="69">
        <v>121494</v>
      </c>
      <c r="G9" s="69">
        <v>106834</v>
      </c>
      <c r="H9" s="70">
        <v>100731</v>
      </c>
    </row>
    <row r="10" spans="1:8" ht="14.25">
      <c r="A10" s="73"/>
      <c r="B10" s="73"/>
      <c r="C10" s="75" t="s">
        <v>91</v>
      </c>
      <c r="D10" s="69">
        <v>24789</v>
      </c>
      <c r="E10" s="69">
        <v>27132</v>
      </c>
      <c r="F10" s="69">
        <v>25939</v>
      </c>
      <c r="G10" s="69">
        <v>17067</v>
      </c>
      <c r="H10" s="70">
        <v>23281</v>
      </c>
    </row>
    <row r="11" spans="1:8" ht="14.25">
      <c r="A11" s="73"/>
      <c r="B11" s="73"/>
      <c r="C11" s="76" t="s">
        <v>92</v>
      </c>
      <c r="D11" s="69">
        <v>1483</v>
      </c>
      <c r="E11" s="69">
        <v>2052</v>
      </c>
      <c r="F11" s="69">
        <v>1851</v>
      </c>
      <c r="G11" s="69">
        <v>1406</v>
      </c>
      <c r="H11" s="70">
        <v>2001</v>
      </c>
    </row>
    <row r="12" spans="1:8" ht="14.25">
      <c r="A12" s="73"/>
      <c r="B12" s="73" t="s">
        <v>93</v>
      </c>
      <c r="C12" s="76"/>
      <c r="D12" s="69">
        <f>SUM(D13:D14)</f>
        <v>3788</v>
      </c>
      <c r="E12" s="69">
        <f>SUM(E13:E14)</f>
        <v>3490</v>
      </c>
      <c r="F12" s="69">
        <f>SUM(F13:F14)</f>
        <v>3341</v>
      </c>
      <c r="G12" s="69">
        <f>SUM(G13:G14)</f>
        <v>3711</v>
      </c>
      <c r="H12" s="70">
        <f>SUM(H13:H14)</f>
        <v>4026</v>
      </c>
    </row>
    <row r="13" spans="3:8" ht="14.25">
      <c r="C13" s="75" t="s">
        <v>94</v>
      </c>
      <c r="D13" s="69">
        <v>1594</v>
      </c>
      <c r="E13" s="69">
        <v>1524</v>
      </c>
      <c r="F13" s="69">
        <v>1285</v>
      </c>
      <c r="G13" s="69">
        <v>1621</v>
      </c>
      <c r="H13" s="70">
        <v>1940</v>
      </c>
    </row>
    <row r="14" spans="3:8" ht="14.25">
      <c r="C14" s="76" t="s">
        <v>95</v>
      </c>
      <c r="D14" s="69">
        <v>2194</v>
      </c>
      <c r="E14" s="69">
        <v>1966</v>
      </c>
      <c r="F14" s="69">
        <v>2056</v>
      </c>
      <c r="G14" s="69">
        <v>2090</v>
      </c>
      <c r="H14" s="70">
        <v>2086</v>
      </c>
    </row>
    <row r="15" spans="1:8" ht="14.25">
      <c r="A15" s="77"/>
      <c r="B15" s="77"/>
      <c r="C15" s="78"/>
      <c r="D15" s="79"/>
      <c r="E15" s="79"/>
      <c r="F15" s="79"/>
      <c r="G15" s="79"/>
      <c r="H15" s="79"/>
    </row>
    <row r="16" ht="14.25">
      <c r="A16" s="54" t="s">
        <v>21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2002-02-25T06:26:02Z</dcterms:created>
  <dcterms:modified xsi:type="dcterms:W3CDTF">2002-02-27T00:54:57Z</dcterms:modified>
  <cp:category/>
  <cp:version/>
  <cp:contentType/>
  <cp:contentStatus/>
</cp:coreProperties>
</file>