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5355" windowWidth="15480" windowHeight="5445" tabRatio="793" activeTab="2"/>
  </bookViews>
  <sheets>
    <sheet name="68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  <sheet name="75" sheetId="8" r:id="rId8"/>
    <sheet name="76" sheetId="9" r:id="rId9"/>
    <sheet name="77" sheetId="10" r:id="rId10"/>
    <sheet name="78" sheetId="11" r:id="rId11"/>
    <sheet name="79" sheetId="12" r:id="rId12"/>
    <sheet name="80" sheetId="13" r:id="rId13"/>
    <sheet name="81" sheetId="14" r:id="rId14"/>
    <sheet name="82" sheetId="15" r:id="rId15"/>
    <sheet name="83" sheetId="16" r:id="rId16"/>
  </sheets>
  <definedNames>
    <definedName name="_xlnm.Print_Area" localSheetId="2">'70'!$A$1:$L$30</definedName>
  </definedNames>
  <calcPr fullCalcOnLoad="1"/>
</workbook>
</file>

<file path=xl/sharedStrings.xml><?xml version="1.0" encoding="utf-8"?>
<sst xmlns="http://schemas.openxmlformats.org/spreadsheetml/2006/main" count="653" uniqueCount="349">
  <si>
    <t>　</t>
  </si>
  <si>
    <t>68.自動車輸送実績</t>
  </si>
  <si>
    <t>区　　　　分</t>
  </si>
  <si>
    <t>平成6年度</t>
  </si>
  <si>
    <t>ハイヤー・タクシー</t>
  </si>
  <si>
    <t>事業者数</t>
  </si>
  <si>
    <t>車両数(台)</t>
  </si>
  <si>
    <t>輸送人員(万人)</t>
  </si>
  <si>
    <t>営業収入(百万円)</t>
  </si>
  <si>
    <t>一般乗合バス</t>
  </si>
  <si>
    <t>一般貸切バス</t>
  </si>
  <si>
    <t xml:space="preserve"> </t>
  </si>
  <si>
    <t>ト　ラ　ッ　ク</t>
  </si>
  <si>
    <t>トラック輸送量(千ｔ)</t>
  </si>
  <si>
    <t>　注：1.ハイヤー・タクシーの（　）内は個人タクシーの再掲。</t>
  </si>
  <si>
    <t>　　　2.トラックには他県に本社を有するもの及び霊柩事業は含まない。</t>
  </si>
  <si>
    <t>　資料：東北運輸局「運輸要覧」、運輸省「陸運統計要覧」</t>
  </si>
  <si>
    <t>運輸・エネルギー  115</t>
  </si>
  <si>
    <t>69.鉄道輸送実績</t>
  </si>
  <si>
    <t>　（1）旅　　　客</t>
  </si>
  <si>
    <t>（単位：千人）</t>
  </si>
  <si>
    <t>東　　日　　本　　旅　　客　　鉄　　道</t>
  </si>
  <si>
    <t>福島交通</t>
  </si>
  <si>
    <t>阿武隈急行</t>
  </si>
  <si>
    <t>会津鉄道</t>
  </si>
  <si>
    <t>野岩鉄道</t>
  </si>
  <si>
    <t>区　　分</t>
  </si>
  <si>
    <t>平成７年度</t>
  </si>
  <si>
    <t>計</t>
  </si>
  <si>
    <t>東北本線</t>
  </si>
  <si>
    <t>常磐線</t>
  </si>
  <si>
    <t>水郡線</t>
  </si>
  <si>
    <t>磐越東線</t>
  </si>
  <si>
    <t>磐越西線</t>
  </si>
  <si>
    <t>只見線</t>
  </si>
  <si>
    <t>奥羽本線</t>
  </si>
  <si>
    <t>飯坂線</t>
  </si>
  <si>
    <t>阿武隈急行線</t>
  </si>
  <si>
    <t>会津線</t>
  </si>
  <si>
    <t>会津鬼怒川線</t>
  </si>
  <si>
    <t>乗車人員</t>
  </si>
  <si>
    <t>　（2）貨　　　物</t>
  </si>
  <si>
    <t>　　　　（単位：千ｔ）</t>
  </si>
  <si>
    <t>日　　本　　貨　　物　　鉄　　道</t>
  </si>
  <si>
    <t>福島臨海</t>
  </si>
  <si>
    <t>鉄道</t>
  </si>
  <si>
    <t>発着トン数</t>
  </si>
  <si>
    <t>　　注：乗車人員については各駅の上り・下り乗車分の合計である。</t>
  </si>
  <si>
    <t>　　　　東北新幹線は東北本線に含まれる。</t>
  </si>
  <si>
    <t>　資料：東日本旅客鉄道株式会社、日本貨物鉄道株式会社、県県民生活課</t>
  </si>
  <si>
    <t>70.道路の現況</t>
  </si>
  <si>
    <t>(1)　国・県・市町村道　(平成11年4月1日現在）</t>
  </si>
  <si>
    <t>（単位：㎞)</t>
  </si>
  <si>
    <t>改　　良　　済</t>
  </si>
  <si>
    <t>舗　　装　　済</t>
  </si>
  <si>
    <t>橋りょう</t>
  </si>
  <si>
    <t>トンネル</t>
  </si>
  <si>
    <t>区　　　　　　　分</t>
  </si>
  <si>
    <t>路線数</t>
  </si>
  <si>
    <t>実延長</t>
  </si>
  <si>
    <t>延　長</t>
  </si>
  <si>
    <t>％</t>
  </si>
  <si>
    <t>個数</t>
  </si>
  <si>
    <t>県内総計</t>
  </si>
  <si>
    <t>国道</t>
  </si>
  <si>
    <t>　指定区間</t>
  </si>
  <si>
    <t>　指定区間外</t>
  </si>
  <si>
    <t>県　　　　　　　　　道</t>
  </si>
  <si>
    <t>　主要地方道</t>
  </si>
  <si>
    <t>　 一　般　県　道</t>
  </si>
  <si>
    <t>　(うち自転車道)</t>
  </si>
  <si>
    <t>有　料　道　路</t>
  </si>
  <si>
    <t>市町村道</t>
  </si>
  <si>
    <t>　資料：県道路維持課「国県道現況調書」</t>
  </si>
  <si>
    <t>(2)　高　速　道　路　(平成1２年4月1日現在）</t>
  </si>
  <si>
    <t>現供用</t>
  </si>
  <si>
    <t>供用率</t>
  </si>
  <si>
    <t>（％）</t>
  </si>
  <si>
    <t>個　数</t>
  </si>
  <si>
    <t>　　東北縦貫自動車道</t>
  </si>
  <si>
    <t>　　　　　常　磐　自　動　車　道</t>
  </si>
  <si>
    <t>　　　　　磐　越　自　動　車　道</t>
  </si>
  <si>
    <t>　資料：県道路建設課高速道路整備室</t>
  </si>
  <si>
    <t>71.自動車保有台数（各年3月31日現在）</t>
  </si>
  <si>
    <t>（単位：台）</t>
  </si>
  <si>
    <t>平成６年</t>
  </si>
  <si>
    <t>総　　　　　　数</t>
  </si>
  <si>
    <t>登　録　車　両</t>
  </si>
  <si>
    <t>　　</t>
  </si>
  <si>
    <t>トラック</t>
  </si>
  <si>
    <t>普通車</t>
  </si>
  <si>
    <t>小型車</t>
  </si>
  <si>
    <t>トレーラー</t>
  </si>
  <si>
    <t>バス</t>
  </si>
  <si>
    <t>乗　用　車</t>
  </si>
  <si>
    <t>特　殊　用　途　車</t>
  </si>
  <si>
    <t>大　型　特　殊　車</t>
  </si>
  <si>
    <t>小　型　二　輪　車</t>
  </si>
  <si>
    <t>軽　自　動　車</t>
  </si>
  <si>
    <t>　資料：運輸省「陸運統計要覧」</t>
  </si>
  <si>
    <t>72.高速道路県内インターチェンジ出入台数</t>
  </si>
  <si>
    <t>　　　　　　（単位：台）</t>
  </si>
  <si>
    <t>東北縦貫自動車道</t>
  </si>
  <si>
    <t>白河</t>
  </si>
  <si>
    <t>矢吹</t>
  </si>
  <si>
    <t>須賀川</t>
  </si>
  <si>
    <t>郡山南</t>
  </si>
  <si>
    <t>郡山</t>
  </si>
  <si>
    <t>本宮</t>
  </si>
  <si>
    <t>二本松</t>
  </si>
  <si>
    <t>福島西</t>
  </si>
  <si>
    <t>福島飯坂</t>
  </si>
  <si>
    <t>国見</t>
  </si>
  <si>
    <t>常磐自動車道</t>
  </si>
  <si>
    <t>いわき勿来</t>
  </si>
  <si>
    <t>いわき湯本</t>
  </si>
  <si>
    <t>いわき中央</t>
  </si>
  <si>
    <t>いわき四倉</t>
  </si>
  <si>
    <t>-</t>
  </si>
  <si>
    <t>磐越自動車道</t>
  </si>
  <si>
    <t>いわき三和</t>
  </si>
  <si>
    <t>小野</t>
  </si>
  <si>
    <t>船引三春</t>
  </si>
  <si>
    <t>郡山東</t>
  </si>
  <si>
    <t>磐梯熱海</t>
  </si>
  <si>
    <t>猪苗代磐梯高原</t>
  </si>
  <si>
    <t>磐梯河東</t>
  </si>
  <si>
    <t>会津若松</t>
  </si>
  <si>
    <t>会津坂下</t>
  </si>
  <si>
    <t>西会津</t>
  </si>
  <si>
    <t>注：いわき三和・小野・船引三春・郡山東は平成7年８月２日、西会津は平成８年１０月１７日、</t>
  </si>
  <si>
    <t>　いわき四倉は平成１１年３月２５日供用開始。</t>
  </si>
  <si>
    <t>資料：日本道路公団福島管理事務所</t>
  </si>
  <si>
    <t>73　福島空港の利用状況</t>
  </si>
  <si>
    <t>（1）国内定期便</t>
  </si>
  <si>
    <t>（単位：人、％）</t>
  </si>
  <si>
    <t>利　用　者</t>
  </si>
  <si>
    <r>
      <t>国</t>
    </r>
    <r>
      <rPr>
        <sz val="12"/>
        <rFont val="Osaka"/>
        <family val="3"/>
      </rPr>
      <t xml:space="preserve">             </t>
    </r>
    <r>
      <rPr>
        <sz val="12"/>
        <rFont val="Osaka"/>
        <family val="3"/>
      </rPr>
      <t>内</t>
    </r>
    <r>
      <rPr>
        <sz val="12"/>
        <rFont val="Osaka"/>
        <family val="3"/>
      </rPr>
      <t xml:space="preserve">  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 xml:space="preserve">         </t>
    </r>
    <r>
      <rPr>
        <sz val="12"/>
        <rFont val="Osaka"/>
        <family val="3"/>
      </rPr>
      <t>定　　　　　　期　　　　　　便</t>
    </r>
  </si>
  <si>
    <t>（3）国際定期路線</t>
  </si>
  <si>
    <t>　計</t>
  </si>
  <si>
    <t>札　幌　便</t>
  </si>
  <si>
    <t>函　館　便</t>
  </si>
  <si>
    <t>帯　広　便</t>
  </si>
  <si>
    <t>名 古 屋 便</t>
  </si>
  <si>
    <t>大　阪　便</t>
  </si>
  <si>
    <t>福　岡　便</t>
  </si>
  <si>
    <t>沖　縄　便</t>
  </si>
  <si>
    <t>　　　国　　際　　定　　期　　路   線</t>
  </si>
  <si>
    <t>総　　　数</t>
  </si>
  <si>
    <t>利用者数</t>
  </si>
  <si>
    <t>搭乗率</t>
  </si>
  <si>
    <t>区分</t>
  </si>
  <si>
    <t>上海便</t>
  </si>
  <si>
    <t>ソウル便</t>
  </si>
  <si>
    <t>平成６年度</t>
  </si>
  <si>
    <t>小計</t>
  </si>
  <si>
    <t>平成8年度</t>
  </si>
  <si>
    <t>便数</t>
  </si>
  <si>
    <t>平成11年度</t>
  </si>
  <si>
    <t>（2）チャーター便</t>
  </si>
  <si>
    <t>国　　　際　　　チ　　　　　ャ　　　　　　ー　　　　　　タ　　　　　　ー　　　　　　便</t>
  </si>
  <si>
    <t>　　計</t>
  </si>
  <si>
    <t>韓　　国</t>
  </si>
  <si>
    <t>中　　国</t>
  </si>
  <si>
    <t>グ　ア　ム</t>
  </si>
  <si>
    <t>オーストラリア</t>
  </si>
  <si>
    <t>ニュージーランド</t>
  </si>
  <si>
    <t>マカオ</t>
  </si>
  <si>
    <t>ﾊﾞﾘ島</t>
  </si>
  <si>
    <t>ハワイ</t>
  </si>
  <si>
    <t>便　数</t>
  </si>
  <si>
    <t>国内チャーター便</t>
  </si>
  <si>
    <t>八丈島</t>
  </si>
  <si>
    <t>74．航種別入港船舶（平成１１年）</t>
  </si>
  <si>
    <t>　　　　（単位：隻、千ｔ）</t>
  </si>
  <si>
    <t>総　　　　数</t>
  </si>
  <si>
    <t>小名浜港</t>
  </si>
  <si>
    <t>相　馬　港</t>
  </si>
  <si>
    <t>そ　の　他</t>
  </si>
  <si>
    <t>区　　　分</t>
  </si>
  <si>
    <t>隻　数</t>
  </si>
  <si>
    <t>総トン数</t>
  </si>
  <si>
    <t>総　　　  　　　数</t>
  </si>
  <si>
    <t>（うち外国船）</t>
  </si>
  <si>
    <t>(664)</t>
  </si>
  <si>
    <t>(10,301)</t>
  </si>
  <si>
    <t>(568)</t>
  </si>
  <si>
    <t>(7,259)</t>
  </si>
  <si>
    <t>(94)</t>
  </si>
  <si>
    <t>(3,041)</t>
  </si>
  <si>
    <t>(2)</t>
  </si>
  <si>
    <t>(1)</t>
  </si>
  <si>
    <t>商船</t>
  </si>
  <si>
    <t>漁船</t>
  </si>
  <si>
    <t>避難船</t>
  </si>
  <si>
    <t>その他</t>
  </si>
  <si>
    <t>　注：その他には、江名港、中之作港、久之浜港、翁島港、湖南港への入港数を計上している。</t>
  </si>
  <si>
    <t>　資料：県港湾課</t>
  </si>
  <si>
    <t>75.小名浜港・相馬港の海上取扱い貨物</t>
  </si>
  <si>
    <t>（単位：千ｔ）</t>
  </si>
  <si>
    <t>（参考）  小名浜港外貿コンテナ航路（平成１１年）</t>
  </si>
  <si>
    <t>総　　　　　　　　　　数</t>
  </si>
  <si>
    <t>輸　　　　　移　　　　　出</t>
  </si>
  <si>
    <t>輸　　　　　移　　　　　入</t>
  </si>
  <si>
    <t>（単位：TEU）</t>
  </si>
  <si>
    <t>小　名　浜</t>
  </si>
  <si>
    <t>相　　　馬</t>
  </si>
  <si>
    <t>合計</t>
  </si>
  <si>
    <t>輸出</t>
  </si>
  <si>
    <t>輸入</t>
  </si>
  <si>
    <t>平成10年</t>
  </si>
  <si>
    <t>外　貿</t>
  </si>
  <si>
    <t>内　貿</t>
  </si>
  <si>
    <t>平成９年</t>
  </si>
  <si>
    <t>外貿コンテナ</t>
  </si>
  <si>
    <t>取扱個数</t>
  </si>
  <si>
    <t>総数</t>
  </si>
  <si>
    <t>注１：空コンテナは含まない。</t>
  </si>
  <si>
    <t>農水産品</t>
  </si>
  <si>
    <t xml:space="preserve">  ２：外貿コンテナ航路は東南アジア、韓国の２航路（Ｈ10.9開設）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</si>
  <si>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</si>
  <si>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</si>
  <si>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</si>
  <si>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</si>
  <si>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</si>
  <si>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</si>
  <si>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</si>
  <si>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76.電話の普及状況（各年度末現在）</t>
  </si>
  <si>
    <t>　　　　（単位：台、％）</t>
  </si>
  <si>
    <t>区　　　　　分</t>
  </si>
  <si>
    <t>平成８年度</t>
  </si>
  <si>
    <t>加入電話総数</t>
  </si>
  <si>
    <t>　一般加入電話　(A)</t>
  </si>
  <si>
    <t>　　住宅用電話　(B)</t>
  </si>
  <si>
    <t>　事務用電話</t>
  </si>
  <si>
    <t>　 ビ　 　 ル　　  電　  　話</t>
  </si>
  <si>
    <t>　住宅用加入電話比率(B/A)</t>
  </si>
  <si>
    <t>プッシュ回線</t>
  </si>
  <si>
    <t>ポケットベル</t>
  </si>
  <si>
    <t>携帯・自動車電話</t>
  </si>
  <si>
    <t>ＰＨＳ（簡易型携帯電話）</t>
  </si>
  <si>
    <t>公衆電話総数</t>
  </si>
  <si>
    <t>1,000人当たり公衆電話数</t>
  </si>
  <si>
    <t>　資料：日本電信電話（株）福島支店、東北電気通信監理局</t>
  </si>
  <si>
    <t>77.郵便局数及び郵便引受数</t>
  </si>
  <si>
    <t>平成９年度</t>
  </si>
  <si>
    <t>郵　　便　　局　　数</t>
  </si>
  <si>
    <t>引受特殊通常郵便物(千通)</t>
  </si>
  <si>
    <t>普通局</t>
  </si>
  <si>
    <t>普通速達</t>
  </si>
  <si>
    <t>集配特定局</t>
  </si>
  <si>
    <t>書留</t>
  </si>
  <si>
    <t>無集配特定局</t>
  </si>
  <si>
    <t>電子郵便</t>
  </si>
  <si>
    <t>簡易郵便局</t>
  </si>
  <si>
    <t>引受小包郵便物(千個)</t>
  </si>
  <si>
    <t>一般小包</t>
  </si>
  <si>
    <t>引受普通通常郵便物(千通)</t>
  </si>
  <si>
    <t>冊子小包</t>
  </si>
  <si>
    <t>－</t>
  </si>
  <si>
    <t>第１種(書簡)</t>
  </si>
  <si>
    <t>書籍小包</t>
  </si>
  <si>
    <t>第２種(ハガキ)</t>
  </si>
  <si>
    <t>カタログ小包</t>
  </si>
  <si>
    <t>第３種(低料扱)</t>
  </si>
  <si>
    <t>年賀郵便物引受数（千通）</t>
  </si>
  <si>
    <t>第４種(通信教育等)</t>
  </si>
  <si>
    <t>年賀葉書配達数（千通）</t>
  </si>
  <si>
    <t>選挙郵便物引受数　（通）</t>
  </si>
  <si>
    <t xml:space="preserve">  注：平成１０年９月１日より「書籍小包」と「カタログ小包」が統合され、「冊子小包」となった。</t>
  </si>
  <si>
    <t>　資料：東北郵政局「東北郵政局統計年報」</t>
  </si>
  <si>
    <t>78.発電所数及び認可最大出力（平成12年3月末現在）</t>
  </si>
  <si>
    <t>　(単位：kW、％）</t>
  </si>
  <si>
    <t>　　　　　　総　　　　　数</t>
  </si>
  <si>
    <t>　　　　　　水　　　　　力</t>
  </si>
  <si>
    <t>　　　　　　火　　　　　力</t>
  </si>
  <si>
    <t>　　　　　　原　　子　　力　　　　　</t>
  </si>
  <si>
    <t>発電所数</t>
  </si>
  <si>
    <t>認可最大出力</t>
  </si>
  <si>
    <t>構成比</t>
  </si>
  <si>
    <t>　電気事業者</t>
  </si>
  <si>
    <t>東北電力</t>
  </si>
  <si>
    <t>東京電力</t>
  </si>
  <si>
    <t>電源開発</t>
  </si>
  <si>
    <t>常磐共同火力</t>
  </si>
  <si>
    <t>相馬共同火力</t>
  </si>
  <si>
    <t>東星興業</t>
  </si>
  <si>
    <t>福島県企業局</t>
  </si>
  <si>
    <t>　自家用発電</t>
  </si>
  <si>
    <t>　資料：東北通商産業局公益事業部開発計画課</t>
  </si>
  <si>
    <t>79.電気事業者別発電量</t>
  </si>
  <si>
    <t>(単位：百万kWh、％）</t>
  </si>
  <si>
    <t>平成10年度</t>
  </si>
  <si>
    <t>80.使用電力量</t>
  </si>
  <si>
    <t>　　　　　（単位：千kWh、％）</t>
  </si>
  <si>
    <t>使用電力量</t>
  </si>
  <si>
    <t>対前年比</t>
  </si>
  <si>
    <t>　用　途　別</t>
  </si>
  <si>
    <t>電灯</t>
  </si>
  <si>
    <t>電力</t>
  </si>
  <si>
    <t>うち大口電力(500kW以上)</t>
  </si>
  <si>
    <t>産業別大口電力</t>
  </si>
  <si>
    <t>　鉱　　　業</t>
  </si>
  <si>
    <t>　製　造　業</t>
  </si>
  <si>
    <t>紙・パルプ</t>
  </si>
  <si>
    <t>化学</t>
  </si>
  <si>
    <t>窯業・土石</t>
  </si>
  <si>
    <t>鉄鋼</t>
  </si>
  <si>
    <t>非鉄金属</t>
  </si>
  <si>
    <t>機械</t>
  </si>
  <si>
    <t>　公　　　益</t>
  </si>
  <si>
    <t>鉄道業</t>
  </si>
  <si>
    <t>　資料：東北電力（株）福島支店</t>
  </si>
  <si>
    <t>81.石油製品販売実績</t>
  </si>
  <si>
    <t>　　　（単位：kl）</t>
  </si>
  <si>
    <t>販　売　量</t>
  </si>
  <si>
    <t>対前年　増加率</t>
  </si>
  <si>
    <t>燃　料　油　計</t>
  </si>
  <si>
    <t>揮発油</t>
  </si>
  <si>
    <t>ジェット燃料油</t>
  </si>
  <si>
    <t>灯油</t>
  </si>
  <si>
    <t>軽油</t>
  </si>
  <si>
    <t>重油</t>
  </si>
  <si>
    <t>Ａ　重　油</t>
  </si>
  <si>
    <t>Ｂ　重　油</t>
  </si>
  <si>
    <t>Ｃ　重　油</t>
  </si>
  <si>
    <t>潤　　滑　　油</t>
  </si>
  <si>
    <t>　　注：販売量は、主要23社の消費者向及び販売業者向の合計である。</t>
  </si>
  <si>
    <t>　資料：通商産業大臣官房調査統計部「エネルギー生産・需給統計年報」</t>
  </si>
  <si>
    <t>82.都市ガス販売量</t>
  </si>
  <si>
    <t>　　　（単位：千ＭＪ/ｍ3）</t>
  </si>
  <si>
    <t>平成７年</t>
  </si>
  <si>
    <t>供給区域内世帯数A（戸）</t>
  </si>
  <si>
    <t>供給区域内普及率B/A（％）</t>
  </si>
  <si>
    <t>需要家メーター取付数B（個）</t>
  </si>
  <si>
    <t>ガス生産・購入量</t>
  </si>
  <si>
    <t>ガス販売量</t>
  </si>
  <si>
    <t>　家庭用</t>
  </si>
  <si>
    <t>　商業用</t>
  </si>
  <si>
    <t>　工業用</t>
  </si>
  <si>
    <t>　その他</t>
  </si>
  <si>
    <t>　　注：.メーター取付数は、各年12月末現在。</t>
  </si>
  <si>
    <t>　資料：東北通商産業局公益事業部ガス事業課</t>
  </si>
  <si>
    <t>83.LPガス販売量</t>
  </si>
  <si>
    <t>（単位：t）</t>
  </si>
  <si>
    <t>ガス販売量（ｔ）</t>
  </si>
  <si>
    <t>家庭業務用</t>
  </si>
  <si>
    <t>工　業　用</t>
  </si>
  <si>
    <t>　資料：（社）福島県エルピーガス協会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</si>
</sst>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0.0\)"/>
    <numFmt numFmtId="206" formatCode="\(0.00\)"/>
    <numFmt numFmtId="207" formatCode="\(#,##0\)"/>
    <numFmt numFmtId="208" formatCode="#,##0.0000;[Red]\-#,##0.0000"/>
    <numFmt numFmtId="209" formatCode="#,##0.00000;[Red]\-#,##0.00000"/>
    <numFmt numFmtId="210" formatCode="#,##0.000000;[Red]\-#,##0.0000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b/>
      <sz val="14"/>
      <color indexed="8"/>
      <name val="Osaka"/>
      <family val="3"/>
    </font>
    <font>
      <sz val="9"/>
      <name val="Osaka"/>
      <family val="3"/>
    </font>
    <font>
      <b/>
      <sz val="9"/>
      <name val="Osaka"/>
      <family val="3"/>
    </font>
    <font>
      <sz val="11"/>
      <color indexed="8"/>
      <name val="Osaka"/>
      <family val="3"/>
    </font>
    <font>
      <b/>
      <sz val="10"/>
      <color indexed="8"/>
      <name val="Osaka"/>
      <family val="3"/>
    </font>
    <font>
      <b/>
      <sz val="11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499">
    <xf numFmtId="0" fontId="0" fillId="0" borderId="0" xfId="0" applyAlignment="1">
      <alignment/>
    </xf>
    <xf numFmtId="0" fontId="4" fillId="0" borderId="0" xfId="31">
      <alignment/>
      <protection/>
    </xf>
    <xf numFmtId="0" fontId="4" fillId="0" borderId="0" xfId="31" applyAlignment="1">
      <alignment horizontal="center"/>
      <protection/>
    </xf>
    <xf numFmtId="0" fontId="5" fillId="0" borderId="0" xfId="31" applyFont="1">
      <alignment/>
      <protection/>
    </xf>
    <xf numFmtId="0" fontId="4" fillId="0" borderId="1" xfId="31" applyBorder="1">
      <alignment/>
      <protection/>
    </xf>
    <xf numFmtId="0" fontId="4" fillId="0" borderId="1" xfId="31" applyBorder="1" applyAlignment="1">
      <alignment horizontal="center"/>
      <protection/>
    </xf>
    <xf numFmtId="0" fontId="4" fillId="0" borderId="2" xfId="31" applyBorder="1" applyAlignment="1">
      <alignment horizontal="centerContinuous" vertical="center"/>
      <protection/>
    </xf>
    <xf numFmtId="0" fontId="4" fillId="0" borderId="3" xfId="31" applyBorder="1" applyAlignment="1">
      <alignment horizontal="centerContinuous" vertical="center"/>
      <protection/>
    </xf>
    <xf numFmtId="0" fontId="6" fillId="0" borderId="2" xfId="31" applyFont="1" applyBorder="1" applyAlignment="1">
      <alignment horizontal="centerContinuous" vertical="center"/>
      <protection/>
    </xf>
    <xf numFmtId="0" fontId="4" fillId="0" borderId="0" xfId="31" applyAlignment="1">
      <alignment vertical="center"/>
      <protection/>
    </xf>
    <xf numFmtId="0" fontId="4" fillId="0" borderId="0" xfId="31" applyBorder="1">
      <alignment/>
      <protection/>
    </xf>
    <xf numFmtId="0" fontId="4" fillId="0" borderId="4" xfId="31" applyBorder="1">
      <alignment/>
      <protection/>
    </xf>
    <xf numFmtId="38" fontId="4" fillId="0" borderId="0" xfId="16" applyBorder="1" applyAlignment="1">
      <alignment/>
    </xf>
    <xf numFmtId="38" fontId="4" fillId="0" borderId="0" xfId="16" applyBorder="1" applyAlignment="1">
      <alignment horizontal="center"/>
    </xf>
    <xf numFmtId="38" fontId="6" fillId="0" borderId="0" xfId="16" applyFont="1" applyBorder="1" applyAlignment="1">
      <alignment/>
    </xf>
    <xf numFmtId="38" fontId="6" fillId="0" borderId="0" xfId="16" applyFont="1" applyBorder="1" applyAlignment="1">
      <alignment horizontal="center"/>
    </xf>
    <xf numFmtId="0" fontId="0" fillId="0" borderId="0" xfId="31" applyFont="1" applyBorder="1" applyAlignment="1">
      <alignment/>
      <protection/>
    </xf>
    <xf numFmtId="0" fontId="1" fillId="0" borderId="4" xfId="31" applyFont="1" applyBorder="1">
      <alignment/>
      <protection/>
    </xf>
    <xf numFmtId="198" fontId="4" fillId="0" borderId="0" xfId="16" applyNumberFormat="1" applyBorder="1" applyAlignment="1">
      <alignment horizontal="center"/>
    </xf>
    <xf numFmtId="198" fontId="6" fillId="0" borderId="0" xfId="16" applyNumberFormat="1" applyFont="1" applyBorder="1" applyAlignment="1">
      <alignment horizontal="center"/>
    </xf>
    <xf numFmtId="0" fontId="4" fillId="0" borderId="0" xfId="31" applyFont="1" applyBorder="1" applyAlignment="1">
      <alignment/>
      <protection/>
    </xf>
    <xf numFmtId="0" fontId="4" fillId="0" borderId="4" xfId="31" applyBorder="1" applyAlignment="1">
      <alignment horizontal="distributed"/>
      <protection/>
    </xf>
    <xf numFmtId="198" fontId="7" fillId="0" borderId="0" xfId="16" applyNumberFormat="1" applyFont="1" applyBorder="1" applyAlignment="1">
      <alignment horizontal="center"/>
    </xf>
    <xf numFmtId="0" fontId="4" fillId="0" borderId="4" xfId="31" applyBorder="1" applyAlignment="1">
      <alignment horizontal="center"/>
      <protection/>
    </xf>
    <xf numFmtId="38" fontId="4" fillId="0" borderId="0" xfId="16" applyFont="1" applyBorder="1" applyAlignment="1">
      <alignment/>
    </xf>
    <xf numFmtId="0" fontId="7" fillId="0" borderId="4" xfId="31" applyFont="1" applyBorder="1" applyAlignment="1">
      <alignment horizontal="distributed"/>
      <protection/>
    </xf>
    <xf numFmtId="0" fontId="4" fillId="0" borderId="2" xfId="31" applyFont="1" applyBorder="1" applyAlignment="1">
      <alignment/>
      <protection/>
    </xf>
    <xf numFmtId="0" fontId="4" fillId="0" borderId="3" xfId="31" applyBorder="1">
      <alignment/>
      <protection/>
    </xf>
    <xf numFmtId="38" fontId="4" fillId="0" borderId="2" xfId="16" applyBorder="1" applyAlignment="1">
      <alignment/>
    </xf>
    <xf numFmtId="38" fontId="4" fillId="0" borderId="2" xfId="16" applyBorder="1" applyAlignment="1">
      <alignment horizontal="center"/>
    </xf>
    <xf numFmtId="0" fontId="0" fillId="0" borderId="0" xfId="31" applyFont="1">
      <alignment/>
      <protection/>
    </xf>
    <xf numFmtId="0" fontId="8" fillId="0" borderId="0" xfId="31" applyFont="1">
      <alignment/>
      <protection/>
    </xf>
    <xf numFmtId="0" fontId="4" fillId="0" borderId="0" xfId="20">
      <alignment/>
      <protection/>
    </xf>
    <xf numFmtId="0" fontId="9" fillId="0" borderId="0" xfId="20" applyFont="1">
      <alignment/>
      <protection/>
    </xf>
    <xf numFmtId="0" fontId="4" fillId="0" borderId="1" xfId="20" applyBorder="1">
      <alignment/>
      <protection/>
    </xf>
    <xf numFmtId="0" fontId="4" fillId="0" borderId="1" xfId="20" applyBorder="1" applyAlignment="1">
      <alignment horizontal="right"/>
      <protection/>
    </xf>
    <xf numFmtId="0" fontId="4" fillId="0" borderId="4" xfId="20" applyBorder="1">
      <alignment/>
      <protection/>
    </xf>
    <xf numFmtId="0" fontId="4" fillId="0" borderId="5" xfId="20" applyBorder="1">
      <alignment/>
      <protection/>
    </xf>
    <xf numFmtId="0" fontId="4" fillId="0" borderId="2" xfId="20" applyBorder="1" applyAlignment="1">
      <alignment horizontal="centerContinuous"/>
      <protection/>
    </xf>
    <xf numFmtId="0" fontId="4" fillId="0" borderId="3" xfId="20" applyBorder="1" applyAlignment="1">
      <alignment horizontal="centerContinuous"/>
      <protection/>
    </xf>
    <xf numFmtId="0" fontId="4" fillId="0" borderId="3" xfId="20" applyBorder="1" applyAlignment="1">
      <alignment horizontal="center"/>
      <protection/>
    </xf>
    <xf numFmtId="0" fontId="4" fillId="0" borderId="2" xfId="20" applyBorder="1" applyAlignment="1">
      <alignment horizontal="center"/>
      <protection/>
    </xf>
    <xf numFmtId="0" fontId="4" fillId="0" borderId="6" xfId="20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7" fillId="0" borderId="3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0" fontId="4" fillId="0" borderId="3" xfId="20" applyBorder="1" applyAlignment="1">
      <alignment horizontal="distributed"/>
      <protection/>
    </xf>
    <xf numFmtId="38" fontId="4" fillId="0" borderId="2" xfId="16" applyFont="1" applyBorder="1" applyAlignment="1">
      <alignment/>
    </xf>
    <xf numFmtId="0" fontId="4" fillId="0" borderId="2" xfId="20" applyBorder="1">
      <alignment/>
      <protection/>
    </xf>
    <xf numFmtId="0" fontId="4" fillId="0" borderId="2" xfId="20" applyBorder="1" applyAlignment="1">
      <alignment horizontal="distributed"/>
      <protection/>
    </xf>
    <xf numFmtId="38" fontId="4" fillId="0" borderId="2" xfId="20" applyNumberFormat="1" applyBorder="1">
      <alignment/>
      <protection/>
    </xf>
    <xf numFmtId="0" fontId="4" fillId="0" borderId="0" xfId="33">
      <alignment/>
      <protection/>
    </xf>
    <xf numFmtId="0" fontId="4" fillId="0" borderId="0" xfId="33" applyAlignment="1">
      <alignment horizontal="right"/>
      <protection/>
    </xf>
    <xf numFmtId="0" fontId="5" fillId="0" borderId="0" xfId="33" applyFont="1">
      <alignment/>
      <protection/>
    </xf>
    <xf numFmtId="0" fontId="4" fillId="0" borderId="1" xfId="33" applyBorder="1">
      <alignment/>
      <protection/>
    </xf>
    <xf numFmtId="0" fontId="4" fillId="0" borderId="1" xfId="33" applyBorder="1" applyAlignment="1">
      <alignment horizontal="right"/>
      <protection/>
    </xf>
    <xf numFmtId="0" fontId="4" fillId="0" borderId="0" xfId="33" applyBorder="1" applyAlignment="1">
      <alignment horizontal="center"/>
      <protection/>
    </xf>
    <xf numFmtId="0" fontId="4" fillId="0" borderId="4" xfId="33" applyBorder="1" applyAlignment="1">
      <alignment horizontal="center"/>
      <protection/>
    </xf>
    <xf numFmtId="0" fontId="4" fillId="0" borderId="2" xfId="33" applyBorder="1" applyAlignment="1">
      <alignment horizontal="centerContinuous"/>
      <protection/>
    </xf>
    <xf numFmtId="0" fontId="4" fillId="0" borderId="3" xfId="33" applyBorder="1" applyAlignment="1">
      <alignment horizontal="centerContinuous"/>
      <protection/>
    </xf>
    <xf numFmtId="0" fontId="4" fillId="0" borderId="3" xfId="33" applyBorder="1" applyAlignment="1">
      <alignment horizontal="center"/>
      <protection/>
    </xf>
    <xf numFmtId="0" fontId="4" fillId="0" borderId="2" xfId="33" applyBorder="1" applyAlignment="1">
      <alignment horizontal="center"/>
      <protection/>
    </xf>
    <xf numFmtId="0" fontId="4" fillId="0" borderId="3" xfId="33" applyFont="1" applyBorder="1" applyAlignment="1">
      <alignment horizontal="center"/>
      <protection/>
    </xf>
    <xf numFmtId="0" fontId="4" fillId="0" borderId="2" xfId="33" applyFont="1" applyBorder="1" applyAlignment="1">
      <alignment horizontal="center"/>
      <protection/>
    </xf>
    <xf numFmtId="0" fontId="4" fillId="0" borderId="0" xfId="33" applyBorder="1" applyAlignment="1">
      <alignment horizontal="centerContinuous"/>
      <protection/>
    </xf>
    <xf numFmtId="0" fontId="4" fillId="0" borderId="4" xfId="33" applyBorder="1" applyAlignment="1">
      <alignment horizontal="centerContinuous"/>
      <protection/>
    </xf>
    <xf numFmtId="0" fontId="4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distributed"/>
      <protection/>
    </xf>
    <xf numFmtId="0" fontId="1" fillId="0" borderId="4" xfId="33" applyFont="1" applyBorder="1" applyAlignment="1">
      <alignment horizontal="distributed"/>
      <protection/>
    </xf>
    <xf numFmtId="38" fontId="4" fillId="0" borderId="0" xfId="16" applyAlignment="1">
      <alignment/>
    </xf>
    <xf numFmtId="178" fontId="4" fillId="0" borderId="0" xfId="16" applyNumberFormat="1" applyAlignment="1">
      <alignment/>
    </xf>
    <xf numFmtId="38" fontId="4" fillId="0" borderId="0" xfId="16" applyFont="1" applyAlignment="1">
      <alignment/>
    </xf>
    <xf numFmtId="0" fontId="4" fillId="0" borderId="0" xfId="33" applyBorder="1" applyAlignment="1">
      <alignment/>
      <protection/>
    </xf>
    <xf numFmtId="0" fontId="4" fillId="0" borderId="4" xfId="33" applyFont="1" applyBorder="1" applyAlignment="1">
      <alignment horizontal="distributed"/>
      <protection/>
    </xf>
    <xf numFmtId="0" fontId="6" fillId="0" borderId="0" xfId="33" applyFont="1" applyBorder="1" applyAlignment="1">
      <alignment/>
      <protection/>
    </xf>
    <xf numFmtId="0" fontId="7" fillId="0" borderId="4" xfId="33" applyFont="1" applyBorder="1" applyAlignment="1">
      <alignment horizontal="distributed"/>
      <protection/>
    </xf>
    <xf numFmtId="38" fontId="4" fillId="0" borderId="0" xfId="33" applyNumberFormat="1">
      <alignment/>
      <protection/>
    </xf>
    <xf numFmtId="179" fontId="4" fillId="0" borderId="0" xfId="33" applyNumberFormat="1">
      <alignment/>
      <protection/>
    </xf>
    <xf numFmtId="0" fontId="6" fillId="0" borderId="0" xfId="33" applyFont="1" applyBorder="1" applyAlignment="1">
      <alignment horizontal="distributed"/>
      <protection/>
    </xf>
    <xf numFmtId="0" fontId="4" fillId="0" borderId="2" xfId="33" applyBorder="1" applyAlignment="1">
      <alignment horizontal="distributed"/>
      <protection/>
    </xf>
    <xf numFmtId="0" fontId="4" fillId="0" borderId="3" xfId="33" applyBorder="1" applyAlignment="1">
      <alignment horizontal="distributed"/>
      <protection/>
    </xf>
    <xf numFmtId="176" fontId="4" fillId="0" borderId="2" xfId="15" applyNumberFormat="1" applyBorder="1" applyAlignment="1">
      <alignment/>
    </xf>
    <xf numFmtId="40" fontId="4" fillId="0" borderId="2" xfId="16" applyNumberFormat="1" applyBorder="1" applyAlignment="1">
      <alignment/>
    </xf>
    <xf numFmtId="38" fontId="4" fillId="0" borderId="2" xfId="16" applyNumberFormat="1" applyBorder="1" applyAlignment="1">
      <alignment/>
    </xf>
    <xf numFmtId="0" fontId="4" fillId="0" borderId="0" xfId="33" applyBorder="1" applyAlignment="1">
      <alignment horizontal="distributed"/>
      <protection/>
    </xf>
    <xf numFmtId="176" fontId="4" fillId="0" borderId="0" xfId="15" applyNumberFormat="1" applyBorder="1" applyAlignment="1">
      <alignment/>
    </xf>
    <xf numFmtId="40" fontId="4" fillId="0" borderId="0" xfId="16" applyNumberFormat="1" applyBorder="1" applyAlignment="1">
      <alignment/>
    </xf>
    <xf numFmtId="38" fontId="4" fillId="0" borderId="0" xfId="16" applyNumberFormat="1" applyBorder="1" applyAlignment="1">
      <alignment/>
    </xf>
    <xf numFmtId="0" fontId="4" fillId="0" borderId="0" xfId="33" applyBorder="1">
      <alignment/>
      <protection/>
    </xf>
    <xf numFmtId="178" fontId="4" fillId="0" borderId="0" xfId="33" applyNumberFormat="1">
      <alignment/>
      <protection/>
    </xf>
    <xf numFmtId="0" fontId="4" fillId="0" borderId="3" xfId="33" applyBorder="1">
      <alignment/>
      <protection/>
    </xf>
    <xf numFmtId="0" fontId="4" fillId="0" borderId="2" xfId="33" applyBorder="1">
      <alignment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4" fillId="0" borderId="1" xfId="21" applyBorder="1">
      <alignment/>
      <protection/>
    </xf>
    <xf numFmtId="0" fontId="4" fillId="0" borderId="1" xfId="21" applyBorder="1" applyAlignment="1">
      <alignment horizontal="right"/>
      <protection/>
    </xf>
    <xf numFmtId="0" fontId="4" fillId="0" borderId="2" xfId="21" applyBorder="1" applyAlignment="1">
      <alignment horizontal="centerContinuous" vertical="center"/>
      <protection/>
    </xf>
    <xf numFmtId="0" fontId="4" fillId="0" borderId="3" xfId="21" applyBorder="1" applyAlignment="1">
      <alignment horizontal="centerContinuous" vertical="center"/>
      <protection/>
    </xf>
    <xf numFmtId="0" fontId="4" fillId="0" borderId="0" xfId="21" applyAlignment="1">
      <alignment vertical="center"/>
      <protection/>
    </xf>
    <xf numFmtId="0" fontId="4" fillId="0" borderId="0" xfId="21" applyBorder="1">
      <alignment/>
      <protection/>
    </xf>
    <xf numFmtId="0" fontId="4" fillId="0" borderId="4" xfId="2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4" xfId="21" applyFont="1" applyBorder="1">
      <alignment/>
      <protection/>
    </xf>
    <xf numFmtId="0" fontId="4" fillId="0" borderId="0" xfId="21" applyFont="1" applyBorder="1" applyAlignment="1">
      <alignment/>
      <protection/>
    </xf>
    <xf numFmtId="0" fontId="4" fillId="0" borderId="4" xfId="21" applyBorder="1" applyAlignment="1">
      <alignment horizontal="distributed"/>
      <protection/>
    </xf>
    <xf numFmtId="0" fontId="0" fillId="0" borderId="0" xfId="21" applyFont="1" applyBorder="1" applyAlignment="1">
      <alignment/>
      <protection/>
    </xf>
    <xf numFmtId="0" fontId="4" fillId="0" borderId="2" xfId="21" applyFont="1" applyBorder="1" applyAlignment="1">
      <alignment/>
      <protection/>
    </xf>
    <xf numFmtId="0" fontId="4" fillId="0" borderId="3" xfId="21" applyBorder="1">
      <alignment/>
      <protection/>
    </xf>
    <xf numFmtId="0" fontId="0" fillId="0" borderId="0" xfId="21" applyFont="1">
      <alignment/>
      <protection/>
    </xf>
    <xf numFmtId="0" fontId="8" fillId="0" borderId="0" xfId="21" applyFont="1">
      <alignment/>
      <protection/>
    </xf>
    <xf numFmtId="0" fontId="4" fillId="0" borderId="0" xfId="22">
      <alignment/>
      <protection/>
    </xf>
    <xf numFmtId="0" fontId="5" fillId="0" borderId="0" xfId="22" applyFont="1">
      <alignment/>
      <protection/>
    </xf>
    <xf numFmtId="0" fontId="4" fillId="0" borderId="1" xfId="22" applyBorder="1">
      <alignment/>
      <protection/>
    </xf>
    <xf numFmtId="0" fontId="4" fillId="0" borderId="3" xfId="22" applyBorder="1" applyAlignment="1">
      <alignment horizontal="center" vertical="center"/>
      <protection/>
    </xf>
    <xf numFmtId="0" fontId="4" fillId="0" borderId="2" xfId="22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4" fillId="0" borderId="0" xfId="22" applyAlignment="1">
      <alignment vertical="center"/>
      <protection/>
    </xf>
    <xf numFmtId="0" fontId="4" fillId="0" borderId="4" xfId="22" applyBorder="1">
      <alignment/>
      <protection/>
    </xf>
    <xf numFmtId="0" fontId="6" fillId="0" borderId="0" xfId="22" applyFont="1">
      <alignment/>
      <protection/>
    </xf>
    <xf numFmtId="0" fontId="1" fillId="0" borderId="4" xfId="22" applyFont="1" applyBorder="1">
      <alignment/>
      <protection/>
    </xf>
    <xf numFmtId="0" fontId="4" fillId="0" borderId="4" xfId="22" applyBorder="1" applyAlignment="1">
      <alignment horizontal="center"/>
      <protection/>
    </xf>
    <xf numFmtId="38" fontId="6" fillId="0" borderId="0" xfId="16" applyFont="1" applyAlignment="1">
      <alignment/>
    </xf>
    <xf numFmtId="0" fontId="4" fillId="0" borderId="3" xfId="22" applyBorder="1">
      <alignment/>
      <protection/>
    </xf>
    <xf numFmtId="0" fontId="4" fillId="0" borderId="2" xfId="22" applyBorder="1">
      <alignment/>
      <protection/>
    </xf>
    <xf numFmtId="0" fontId="8" fillId="0" borderId="0" xfId="22" applyFont="1">
      <alignment/>
      <protection/>
    </xf>
    <xf numFmtId="0" fontId="0" fillId="0" borderId="0" xfId="34" applyFont="1">
      <alignment/>
      <protection/>
    </xf>
    <xf numFmtId="0" fontId="0" fillId="0" borderId="0" xfId="34">
      <alignment/>
      <protection/>
    </xf>
    <xf numFmtId="0" fontId="4" fillId="0" borderId="0" xfId="23">
      <alignment/>
      <protection/>
    </xf>
    <xf numFmtId="0" fontId="0" fillId="0" borderId="0" xfId="34" applyFont="1" applyAlignment="1">
      <alignment horizontal="right"/>
      <protection/>
    </xf>
    <xf numFmtId="1" fontId="0" fillId="0" borderId="0" xfId="34" applyNumberFormat="1">
      <alignment/>
      <protection/>
    </xf>
    <xf numFmtId="0" fontId="1" fillId="0" borderId="0" xfId="34" applyFont="1">
      <alignment/>
      <protection/>
    </xf>
    <xf numFmtId="0" fontId="0" fillId="0" borderId="0" xfId="34" applyBorder="1">
      <alignment/>
      <protection/>
    </xf>
    <xf numFmtId="0" fontId="0" fillId="0" borderId="1" xfId="34" applyBorder="1">
      <alignment/>
      <protection/>
    </xf>
    <xf numFmtId="0" fontId="0" fillId="0" borderId="1" xfId="34" applyFont="1" applyBorder="1">
      <alignment/>
      <protection/>
    </xf>
    <xf numFmtId="0" fontId="0" fillId="0" borderId="1" xfId="34" applyBorder="1" applyAlignment="1">
      <alignment horizontal="right"/>
      <protection/>
    </xf>
    <xf numFmtId="0" fontId="0" fillId="0" borderId="4" xfId="34" applyBorder="1">
      <alignment/>
      <protection/>
    </xf>
    <xf numFmtId="0" fontId="1" fillId="0" borderId="4" xfId="34" applyFont="1" applyBorder="1" applyAlignment="1">
      <alignment horizontal="center"/>
      <protection/>
    </xf>
    <xf numFmtId="0" fontId="0" fillId="0" borderId="2" xfId="34" applyFont="1" applyBorder="1" applyAlignment="1">
      <alignment horizontal="centerContinuous"/>
      <protection/>
    </xf>
    <xf numFmtId="0" fontId="0" fillId="0" borderId="2" xfId="34" applyBorder="1" applyAlignment="1">
      <alignment horizontal="centerContinuous"/>
      <protection/>
    </xf>
    <xf numFmtId="0" fontId="4" fillId="0" borderId="0" xfId="23" applyBorder="1">
      <alignment/>
      <protection/>
    </xf>
    <xf numFmtId="0" fontId="0" fillId="0" borderId="4" xfId="34" applyBorder="1" applyAlignment="1">
      <alignment horizontal="center"/>
      <protection/>
    </xf>
    <xf numFmtId="0" fontId="0" fillId="0" borderId="4" xfId="34" applyFont="1" applyBorder="1" applyAlignment="1">
      <alignment horizontal="center"/>
      <protection/>
    </xf>
    <xf numFmtId="0" fontId="0" fillId="0" borderId="3" xfId="34" applyBorder="1" applyAlignment="1">
      <alignment horizontal="centerContinuous"/>
      <protection/>
    </xf>
    <xf numFmtId="0" fontId="0" fillId="0" borderId="3" xfId="34" applyBorder="1">
      <alignment/>
      <protection/>
    </xf>
    <xf numFmtId="0" fontId="1" fillId="0" borderId="3" xfId="34" applyFont="1" applyBorder="1" applyAlignment="1">
      <alignment horizontal="center"/>
      <protection/>
    </xf>
    <xf numFmtId="38" fontId="10" fillId="0" borderId="2" xfId="16" applyFont="1" applyBorder="1" applyAlignment="1">
      <alignment horizontal="center"/>
    </xf>
    <xf numFmtId="0" fontId="8" fillId="0" borderId="8" xfId="34" applyFont="1" applyBorder="1" applyAlignment="1">
      <alignment horizontal="center"/>
      <protection/>
    </xf>
    <xf numFmtId="0" fontId="0" fillId="0" borderId="3" xfId="34" applyBorder="1" applyAlignment="1">
      <alignment horizontal="center"/>
      <protection/>
    </xf>
    <xf numFmtId="0" fontId="8" fillId="0" borderId="3" xfId="34" applyFont="1" applyBorder="1" applyAlignment="1">
      <alignment horizontal="center"/>
      <protection/>
    </xf>
    <xf numFmtId="0" fontId="0" fillId="0" borderId="2" xfId="34" applyBorder="1" applyAlignment="1">
      <alignment horizontal="center"/>
      <protection/>
    </xf>
    <xf numFmtId="0" fontId="0" fillId="0" borderId="3" xfId="34" applyFont="1" applyBorder="1" applyAlignment="1">
      <alignment horizontal="center"/>
      <protection/>
    </xf>
    <xf numFmtId="38" fontId="10" fillId="0" borderId="2" xfId="16" applyFont="1" applyBorder="1" applyAlignment="1">
      <alignment/>
    </xf>
    <xf numFmtId="176" fontId="10" fillId="0" borderId="2" xfId="16" applyNumberFormat="1" applyFont="1" applyBorder="1" applyAlignment="1">
      <alignment/>
    </xf>
    <xf numFmtId="38" fontId="10" fillId="0" borderId="2" xfId="16" applyFont="1" applyBorder="1" applyAlignment="1">
      <alignment horizontal="right"/>
    </xf>
    <xf numFmtId="176" fontId="10" fillId="0" borderId="3" xfId="16" applyNumberFormat="1" applyFont="1" applyBorder="1" applyAlignment="1">
      <alignment/>
    </xf>
    <xf numFmtId="179" fontId="10" fillId="0" borderId="2" xfId="16" applyNumberFormat="1" applyFont="1" applyBorder="1" applyAlignment="1">
      <alignment/>
    </xf>
    <xf numFmtId="38" fontId="11" fillId="0" borderId="2" xfId="16" applyFont="1" applyBorder="1" applyAlignment="1">
      <alignment horizontal="center"/>
    </xf>
    <xf numFmtId="38" fontId="11" fillId="0" borderId="2" xfId="16" applyFont="1" applyBorder="1" applyAlignment="1">
      <alignment/>
    </xf>
    <xf numFmtId="179" fontId="11" fillId="0" borderId="2" xfId="16" applyNumberFormat="1" applyFont="1" applyBorder="1" applyAlignment="1">
      <alignment/>
    </xf>
    <xf numFmtId="0" fontId="4" fillId="0" borderId="1" xfId="23" applyBorder="1">
      <alignment/>
      <protection/>
    </xf>
    <xf numFmtId="38" fontId="10" fillId="0" borderId="1" xfId="16" applyFont="1" applyBorder="1" applyAlignment="1">
      <alignment horizontal="center"/>
    </xf>
    <xf numFmtId="38" fontId="10" fillId="0" borderId="1" xfId="16" applyFont="1" applyBorder="1" applyAlignment="1">
      <alignment/>
    </xf>
    <xf numFmtId="176" fontId="10" fillId="0" borderId="1" xfId="16" applyNumberFormat="1" applyFont="1" applyBorder="1" applyAlignment="1">
      <alignment/>
    </xf>
    <xf numFmtId="38" fontId="10" fillId="0" borderId="0" xfId="16" applyFont="1" applyBorder="1" applyAlignment="1">
      <alignment/>
    </xf>
    <xf numFmtId="0" fontId="0" fillId="0" borderId="0" xfId="34" applyFont="1" applyBorder="1" applyAlignment="1">
      <alignment/>
      <protection/>
    </xf>
    <xf numFmtId="0" fontId="0" fillId="0" borderId="4" xfId="34" applyBorder="1" applyAlignment="1">
      <alignment/>
      <protection/>
    </xf>
    <xf numFmtId="0" fontId="8" fillId="0" borderId="2" xfId="34" applyFont="1" applyBorder="1" applyAlignment="1">
      <alignment horizontal="centerContinuous"/>
      <protection/>
    </xf>
    <xf numFmtId="0" fontId="8" fillId="0" borderId="2" xfId="34" applyFont="1" applyBorder="1" applyAlignment="1">
      <alignment horizontal="center"/>
      <protection/>
    </xf>
    <xf numFmtId="38" fontId="4" fillId="0" borderId="0" xfId="16" applyAlignment="1">
      <alignment horizontal="right"/>
    </xf>
    <xf numFmtId="0" fontId="9" fillId="0" borderId="0" xfId="24" applyFont="1">
      <alignment/>
      <protection/>
    </xf>
    <xf numFmtId="0" fontId="4" fillId="0" borderId="0" xfId="24">
      <alignment/>
      <protection/>
    </xf>
    <xf numFmtId="0" fontId="4" fillId="0" borderId="1" xfId="24" applyBorder="1">
      <alignment/>
      <protection/>
    </xf>
    <xf numFmtId="0" fontId="4" fillId="0" borderId="1" xfId="24" applyBorder="1" applyAlignment="1">
      <alignment horizontal="right"/>
      <protection/>
    </xf>
    <xf numFmtId="0" fontId="4" fillId="0" borderId="4" xfId="24" applyBorder="1">
      <alignment/>
      <protection/>
    </xf>
    <xf numFmtId="0" fontId="4" fillId="0" borderId="2" xfId="24" applyBorder="1" applyAlignment="1">
      <alignment horizontal="centerContinuous"/>
      <protection/>
    </xf>
    <xf numFmtId="0" fontId="4" fillId="0" borderId="3" xfId="24" applyBorder="1" applyAlignment="1">
      <alignment horizontal="centerContinuous"/>
      <protection/>
    </xf>
    <xf numFmtId="0" fontId="4" fillId="0" borderId="4" xfId="24" applyBorder="1" applyAlignment="1">
      <alignment horizontal="center"/>
      <protection/>
    </xf>
    <xf numFmtId="0" fontId="4" fillId="0" borderId="3" xfId="24" applyBorder="1">
      <alignment/>
      <protection/>
    </xf>
    <xf numFmtId="0" fontId="4" fillId="0" borderId="3" xfId="24" applyBorder="1" applyAlignment="1">
      <alignment horizontal="center"/>
      <protection/>
    </xf>
    <xf numFmtId="0" fontId="6" fillId="0" borderId="3" xfId="24" applyFont="1" applyBorder="1" applyAlignment="1">
      <alignment horizontal="center"/>
      <protection/>
    </xf>
    <xf numFmtId="0" fontId="4" fillId="0" borderId="2" xfId="24" applyBorder="1" applyAlignment="1">
      <alignment horizontal="center"/>
      <protection/>
    </xf>
    <xf numFmtId="0" fontId="4" fillId="0" borderId="4" xfId="24" applyBorder="1" applyAlignment="1">
      <alignment horizontal="distributed"/>
      <protection/>
    </xf>
    <xf numFmtId="0" fontId="6" fillId="0" borderId="0" xfId="24" applyFont="1">
      <alignment/>
      <protection/>
    </xf>
    <xf numFmtId="0" fontId="6" fillId="0" borderId="4" xfId="24" applyFont="1" applyBorder="1" applyAlignment="1">
      <alignment horizontal="distributed"/>
      <protection/>
    </xf>
    <xf numFmtId="38" fontId="6" fillId="0" borderId="0" xfId="16" applyFont="1" applyAlignment="1">
      <alignment horizontal="right"/>
    </xf>
    <xf numFmtId="38" fontId="4" fillId="0" borderId="0" xfId="24" applyNumberFormat="1">
      <alignment/>
      <protection/>
    </xf>
    <xf numFmtId="38" fontId="4" fillId="0" borderId="0" xfId="16" applyFont="1" applyAlignment="1">
      <alignment horizontal="right"/>
    </xf>
    <xf numFmtId="38" fontId="4" fillId="0" borderId="0" xfId="16" applyFont="1" applyAlignment="1">
      <alignment/>
    </xf>
    <xf numFmtId="0" fontId="12" fillId="0" borderId="4" xfId="24" applyFont="1" applyBorder="1" applyAlignment="1">
      <alignment horizontal="distributed"/>
      <protection/>
    </xf>
    <xf numFmtId="38" fontId="4" fillId="0" borderId="0" xfId="24" applyNumberFormat="1" applyAlignment="1">
      <alignment horizontal="right"/>
      <protection/>
    </xf>
    <xf numFmtId="0" fontId="4" fillId="0" borderId="3" xfId="24" applyBorder="1" applyAlignment="1">
      <alignment horizontal="distributed"/>
      <protection/>
    </xf>
    <xf numFmtId="0" fontId="4" fillId="0" borderId="2" xfId="24" applyBorder="1">
      <alignment/>
      <protection/>
    </xf>
    <xf numFmtId="180" fontId="4" fillId="0" borderId="0" xfId="24" applyNumberFormat="1">
      <alignment/>
      <protection/>
    </xf>
    <xf numFmtId="0" fontId="4" fillId="0" borderId="0" xfId="25">
      <alignment/>
      <protection/>
    </xf>
    <xf numFmtId="0" fontId="5" fillId="0" borderId="0" xfId="25" applyFont="1">
      <alignment/>
      <protection/>
    </xf>
    <xf numFmtId="0" fontId="4" fillId="0" borderId="1" xfId="25" applyBorder="1">
      <alignment/>
      <protection/>
    </xf>
    <xf numFmtId="0" fontId="4" fillId="0" borderId="3" xfId="25" applyBorder="1" applyAlignment="1">
      <alignment horizontal="center" vertical="center"/>
      <protection/>
    </xf>
    <xf numFmtId="0" fontId="4" fillId="0" borderId="2" xfId="25" applyBorder="1" applyAlignment="1">
      <alignment horizontal="center" vertical="center"/>
      <protection/>
    </xf>
    <xf numFmtId="0" fontId="6" fillId="0" borderId="7" xfId="25" applyFont="1" applyBorder="1" applyAlignment="1">
      <alignment horizontal="center" vertical="center"/>
      <protection/>
    </xf>
    <xf numFmtId="0" fontId="4" fillId="0" borderId="0" xfId="25" applyAlignment="1">
      <alignment vertical="center"/>
      <protection/>
    </xf>
    <xf numFmtId="0" fontId="4" fillId="0" borderId="4" xfId="25" applyBorder="1">
      <alignment/>
      <protection/>
    </xf>
    <xf numFmtId="0" fontId="6" fillId="0" borderId="0" xfId="25" applyFont="1">
      <alignment/>
      <protection/>
    </xf>
    <xf numFmtId="0" fontId="0" fillId="0" borderId="4" xfId="25" applyFont="1" applyBorder="1" applyAlignment="1">
      <alignment horizontal="distributed"/>
      <protection/>
    </xf>
    <xf numFmtId="0" fontId="4" fillId="0" borderId="4" xfId="25" applyBorder="1" applyAlignment="1">
      <alignment horizontal="distributed"/>
      <protection/>
    </xf>
    <xf numFmtId="0" fontId="4" fillId="0" borderId="4" xfId="25" applyBorder="1" applyAlignment="1">
      <alignment/>
      <protection/>
    </xf>
    <xf numFmtId="0" fontId="7" fillId="0" borderId="4" xfId="25" applyFont="1" applyBorder="1" applyAlignment="1">
      <alignment horizontal="distributed"/>
      <protection/>
    </xf>
    <xf numFmtId="178" fontId="4" fillId="0" borderId="0" xfId="16" applyNumberForma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3" xfId="25" applyBorder="1">
      <alignment/>
      <protection/>
    </xf>
    <xf numFmtId="0" fontId="4" fillId="0" borderId="2" xfId="25" applyBorder="1">
      <alignment/>
      <protection/>
    </xf>
    <xf numFmtId="0" fontId="0" fillId="0" borderId="0" xfId="25" applyFont="1">
      <alignment/>
      <protection/>
    </xf>
    <xf numFmtId="0" fontId="9" fillId="0" borderId="0" xfId="26" applyFont="1">
      <alignment/>
      <protection/>
    </xf>
    <xf numFmtId="0" fontId="4" fillId="0" borderId="0" xfId="26">
      <alignment/>
      <protection/>
    </xf>
    <xf numFmtId="0" fontId="4" fillId="0" borderId="1" xfId="26" applyBorder="1">
      <alignment/>
      <protection/>
    </xf>
    <xf numFmtId="0" fontId="4" fillId="0" borderId="2" xfId="26" applyBorder="1" applyAlignment="1">
      <alignment horizontal="centerContinuous" vertical="center"/>
      <protection/>
    </xf>
    <xf numFmtId="0" fontId="4" fillId="0" borderId="3" xfId="26" applyBorder="1" applyAlignment="1">
      <alignment horizontal="centerContinuous" vertical="center"/>
      <protection/>
    </xf>
    <xf numFmtId="0" fontId="6" fillId="0" borderId="6" xfId="26" applyFont="1" applyBorder="1" applyAlignment="1">
      <alignment horizontal="center" vertical="center"/>
      <protection/>
    </xf>
    <xf numFmtId="0" fontId="6" fillId="0" borderId="2" xfId="26" applyFont="1" applyBorder="1" applyAlignment="1">
      <alignment horizontal="center" vertical="center"/>
      <protection/>
    </xf>
    <xf numFmtId="0" fontId="4" fillId="0" borderId="0" xfId="26" applyAlignment="1">
      <alignment vertical="center"/>
      <protection/>
    </xf>
    <xf numFmtId="0" fontId="4" fillId="0" borderId="0" xfId="26" applyBorder="1" applyAlignment="1">
      <alignment horizontal="distributed"/>
      <protection/>
    </xf>
    <xf numFmtId="0" fontId="4" fillId="0" borderId="4" xfId="26" applyBorder="1" applyAlignment="1">
      <alignment horizontal="distributed"/>
      <protection/>
    </xf>
    <xf numFmtId="0" fontId="4" fillId="0" borderId="0" xfId="26" applyAlignment="1">
      <alignment/>
      <protection/>
    </xf>
    <xf numFmtId="0" fontId="6" fillId="0" borderId="5" xfId="26" applyFont="1" applyBorder="1" applyAlignment="1">
      <alignment/>
      <protection/>
    </xf>
    <xf numFmtId="0" fontId="6" fillId="0" borderId="0" xfId="26" applyFont="1" applyAlignment="1">
      <alignment/>
      <protection/>
    </xf>
    <xf numFmtId="0" fontId="4" fillId="0" borderId="0" xfId="26" applyFont="1" applyBorder="1" applyAlignment="1">
      <alignment/>
      <protection/>
    </xf>
    <xf numFmtId="0" fontId="6" fillId="0" borderId="4" xfId="26" applyFont="1" applyBorder="1" applyAlignment="1">
      <alignment horizontal="distributed"/>
      <protection/>
    </xf>
    <xf numFmtId="38" fontId="4" fillId="0" borderId="0" xfId="16" applyBorder="1" applyAlignment="1">
      <alignment/>
    </xf>
    <xf numFmtId="0" fontId="4" fillId="0" borderId="9" xfId="26" applyFont="1" applyBorder="1" applyAlignment="1">
      <alignment/>
      <protection/>
    </xf>
    <xf numFmtId="38" fontId="4" fillId="0" borderId="0" xfId="16" applyAlignment="1">
      <alignment/>
    </xf>
    <xf numFmtId="38" fontId="6" fillId="0" borderId="0" xfId="16" applyFont="1" applyAlignment="1">
      <alignment/>
    </xf>
    <xf numFmtId="0" fontId="4" fillId="0" borderId="9" xfId="26" applyFont="1" applyBorder="1" applyAlignment="1">
      <alignment horizontal="distributed"/>
      <protection/>
    </xf>
    <xf numFmtId="0" fontId="4" fillId="0" borderId="4" xfId="26" applyFont="1" applyBorder="1" applyAlignment="1">
      <alignment horizontal="distributed"/>
      <protection/>
    </xf>
    <xf numFmtId="0" fontId="12" fillId="0" borderId="0" xfId="26" applyFont="1" applyBorder="1" applyAlignment="1">
      <alignment/>
      <protection/>
    </xf>
    <xf numFmtId="0" fontId="12" fillId="0" borderId="4" xfId="26" applyFont="1" applyBorder="1" applyAlignment="1">
      <alignment horizontal="distributed"/>
      <protection/>
    </xf>
    <xf numFmtId="0" fontId="4" fillId="0" borderId="4" xfId="26" applyFont="1" applyBorder="1" applyAlignment="1">
      <alignment horizontal="left"/>
      <protection/>
    </xf>
    <xf numFmtId="0" fontId="4" fillId="0" borderId="2" xfId="26" applyBorder="1" applyAlignment="1">
      <alignment horizontal="distributed"/>
      <protection/>
    </xf>
    <xf numFmtId="0" fontId="4" fillId="0" borderId="3" xfId="26" applyBorder="1" applyAlignment="1">
      <alignment horizontal="distributed"/>
      <protection/>
    </xf>
    <xf numFmtId="0" fontId="4" fillId="0" borderId="2" xfId="26" applyBorder="1" applyAlignment="1">
      <alignment/>
      <protection/>
    </xf>
    <xf numFmtId="0" fontId="4" fillId="0" borderId="6" xfId="26" applyBorder="1" applyAlignment="1">
      <alignment/>
      <protection/>
    </xf>
    <xf numFmtId="0" fontId="4" fillId="0" borderId="2" xfId="26" applyFont="1" applyBorder="1" applyAlignment="1">
      <alignment/>
      <protection/>
    </xf>
    <xf numFmtId="38" fontId="1" fillId="0" borderId="0" xfId="16" applyFont="1" applyAlignment="1">
      <alignment/>
    </xf>
    <xf numFmtId="38" fontId="4" fillId="0" borderId="1" xfId="16" applyBorder="1" applyAlignment="1">
      <alignment/>
    </xf>
    <xf numFmtId="38" fontId="1" fillId="0" borderId="1" xfId="16" applyFont="1" applyBorder="1" applyAlignment="1">
      <alignment/>
    </xf>
    <xf numFmtId="38" fontId="4" fillId="0" borderId="1" xfId="16" applyFont="1" applyBorder="1" applyAlignment="1">
      <alignment/>
    </xf>
    <xf numFmtId="0" fontId="4" fillId="0" borderId="1" xfId="32" applyBorder="1">
      <alignment/>
      <protection/>
    </xf>
    <xf numFmtId="38" fontId="4" fillId="0" borderId="4" xfId="16" applyBorder="1" applyAlignment="1">
      <alignment/>
    </xf>
    <xf numFmtId="38" fontId="4" fillId="0" borderId="2" xfId="16" applyBorder="1" applyAlignment="1">
      <alignment/>
    </xf>
    <xf numFmtId="38" fontId="4" fillId="0" borderId="3" xfId="16" applyBorder="1" applyAlignment="1">
      <alignment/>
    </xf>
    <xf numFmtId="38" fontId="4" fillId="0" borderId="3" xfId="16" applyBorder="1" applyAlignment="1">
      <alignment horizontal="center"/>
    </xf>
    <xf numFmtId="38" fontId="4" fillId="0" borderId="0" xfId="16" applyAlignment="1">
      <alignment horizontal="center"/>
    </xf>
    <xf numFmtId="38" fontId="1" fillId="0" borderId="4" xfId="16" applyFont="1" applyBorder="1" applyAlignment="1">
      <alignment/>
    </xf>
    <xf numFmtId="178" fontId="4" fillId="0" borderId="0" xfId="16" applyNumberFormat="1" applyAlignment="1">
      <alignment/>
    </xf>
    <xf numFmtId="38" fontId="4" fillId="0" borderId="0" xfId="16" applyNumberFormat="1" applyAlignment="1">
      <alignment/>
    </xf>
    <xf numFmtId="38" fontId="4" fillId="0" borderId="0" xfId="16" applyNumberFormat="1" applyAlignment="1">
      <alignment horizontal="right"/>
    </xf>
    <xf numFmtId="178" fontId="4" fillId="0" borderId="0" xfId="16" applyNumberFormat="1" applyFont="1" applyAlignment="1">
      <alignment horizontal="right"/>
    </xf>
    <xf numFmtId="178" fontId="4" fillId="0" borderId="0" xfId="16" applyNumberFormat="1" applyAlignment="1">
      <alignment horizontal="right"/>
    </xf>
    <xf numFmtId="178" fontId="4" fillId="0" borderId="0" xfId="16" applyNumberFormat="1" applyFont="1" applyAlignment="1">
      <alignment/>
    </xf>
    <xf numFmtId="38" fontId="4" fillId="0" borderId="0" xfId="16" applyNumberFormat="1" applyBorder="1" applyAlignment="1">
      <alignment/>
    </xf>
    <xf numFmtId="178" fontId="4" fillId="0" borderId="0" xfId="16" applyNumberFormat="1" applyBorder="1" applyAlignment="1">
      <alignment/>
    </xf>
    <xf numFmtId="178" fontId="4" fillId="0" borderId="2" xfId="16" applyNumberFormat="1" applyBorder="1" applyAlignment="1">
      <alignment/>
    </xf>
    <xf numFmtId="38" fontId="4" fillId="0" borderId="2" xfId="16" applyNumberFormat="1" applyBorder="1" applyAlignment="1">
      <alignment/>
    </xf>
    <xf numFmtId="178" fontId="4" fillId="0" borderId="2" xfId="16" applyNumberFormat="1" applyBorder="1" applyAlignment="1">
      <alignment horizontal="right"/>
    </xf>
    <xf numFmtId="38" fontId="4" fillId="0" borderId="2" xfId="16" applyBorder="1" applyAlignment="1">
      <alignment horizontal="right"/>
    </xf>
    <xf numFmtId="178" fontId="4" fillId="0" borderId="2" xfId="16" applyNumberFormat="1" applyFont="1" applyBorder="1" applyAlignment="1">
      <alignment horizontal="right"/>
    </xf>
    <xf numFmtId="38" fontId="4" fillId="0" borderId="3" xfId="16" applyFont="1" applyBorder="1" applyAlignment="1">
      <alignment horizontal="center"/>
    </xf>
    <xf numFmtId="178" fontId="4" fillId="0" borderId="0" xfId="16" applyNumberFormat="1" applyFont="1" applyBorder="1" applyAlignment="1">
      <alignment horizontal="right"/>
    </xf>
    <xf numFmtId="38" fontId="4" fillId="0" borderId="0" xfId="16" applyBorder="1" applyAlignment="1">
      <alignment horizontal="right"/>
    </xf>
    <xf numFmtId="178" fontId="4" fillId="0" borderId="0" xfId="16" applyNumberForma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1" fillId="0" borderId="0" xfId="27" applyFont="1">
      <alignment/>
      <protection/>
    </xf>
    <xf numFmtId="0" fontId="4" fillId="0" borderId="0" xfId="27">
      <alignment/>
      <protection/>
    </xf>
    <xf numFmtId="0" fontId="4" fillId="0" borderId="1" xfId="27" applyBorder="1">
      <alignment/>
      <protection/>
    </xf>
    <xf numFmtId="0" fontId="1" fillId="0" borderId="1" xfId="27" applyFont="1" applyBorder="1">
      <alignment/>
      <protection/>
    </xf>
    <xf numFmtId="38" fontId="4" fillId="0" borderId="1" xfId="16" applyBorder="1" applyAlignment="1">
      <alignment/>
    </xf>
    <xf numFmtId="0" fontId="4" fillId="0" borderId="4" xfId="27" applyBorder="1">
      <alignment/>
      <protection/>
    </xf>
    <xf numFmtId="38" fontId="4" fillId="0" borderId="2" xfId="16" applyFont="1" applyBorder="1" applyAlignment="1">
      <alignment horizontal="centerContinuous"/>
    </xf>
    <xf numFmtId="0" fontId="4" fillId="0" borderId="2" xfId="27" applyBorder="1" applyAlignment="1">
      <alignment horizontal="centerContinuous"/>
      <protection/>
    </xf>
    <xf numFmtId="0" fontId="4" fillId="0" borderId="3" xfId="27" applyBorder="1" applyAlignment="1">
      <alignment horizontal="centerContinuous"/>
      <protection/>
    </xf>
    <xf numFmtId="0" fontId="6" fillId="0" borderId="2" xfId="27" applyFont="1" applyBorder="1" applyAlignment="1">
      <alignment horizontal="centerContinuous"/>
      <protection/>
    </xf>
    <xf numFmtId="0" fontId="4" fillId="0" borderId="3" xfId="27" applyBorder="1" applyAlignment="1">
      <alignment horizontal="center"/>
      <protection/>
    </xf>
    <xf numFmtId="0" fontId="6" fillId="0" borderId="3" xfId="27" applyFont="1" applyBorder="1" applyAlignment="1">
      <alignment horizontal="center"/>
      <protection/>
    </xf>
    <xf numFmtId="0" fontId="4" fillId="0" borderId="2" xfId="27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>
      <alignment/>
      <protection/>
    </xf>
    <xf numFmtId="0" fontId="0" fillId="0" borderId="4" xfId="27" applyFont="1" applyBorder="1">
      <alignment/>
      <protection/>
    </xf>
    <xf numFmtId="38" fontId="6" fillId="0" borderId="10" xfId="16" applyFont="1" applyBorder="1" applyAlignment="1">
      <alignment/>
    </xf>
    <xf numFmtId="179" fontId="4" fillId="0" borderId="0" xfId="27" applyNumberFormat="1" applyFont="1">
      <alignment/>
      <protection/>
    </xf>
    <xf numFmtId="179" fontId="6" fillId="0" borderId="0" xfId="27" applyNumberFormat="1" applyFont="1">
      <alignment/>
      <protection/>
    </xf>
    <xf numFmtId="178" fontId="6" fillId="0" borderId="0" xfId="16" applyNumberFormat="1" applyFont="1" applyAlignment="1">
      <alignment/>
    </xf>
    <xf numFmtId="0" fontId="4" fillId="0" borderId="0" xfId="27" applyFont="1">
      <alignment/>
      <protection/>
    </xf>
    <xf numFmtId="179" fontId="4" fillId="0" borderId="0" xfId="27" applyNumberFormat="1">
      <alignment/>
      <protection/>
    </xf>
    <xf numFmtId="0" fontId="4" fillId="0" borderId="4" xfId="27" applyBorder="1" applyAlignment="1">
      <alignment horizontal="distributed"/>
      <protection/>
    </xf>
    <xf numFmtId="0" fontId="7" fillId="0" borderId="4" xfId="27" applyFont="1" applyBorder="1" applyAlignment="1">
      <alignment horizontal="distributed"/>
      <protection/>
    </xf>
    <xf numFmtId="0" fontId="4" fillId="0" borderId="2" xfId="27" applyBorder="1">
      <alignment/>
      <protection/>
    </xf>
    <xf numFmtId="0" fontId="4" fillId="0" borderId="3" xfId="27" applyBorder="1" applyAlignment="1">
      <alignment/>
      <protection/>
    </xf>
    <xf numFmtId="0" fontId="4" fillId="0" borderId="0" xfId="28">
      <alignment/>
      <protection/>
    </xf>
    <xf numFmtId="0" fontId="1" fillId="0" borderId="0" xfId="28" applyFont="1">
      <alignment/>
      <protection/>
    </xf>
    <xf numFmtId="0" fontId="4" fillId="0" borderId="1" xfId="28" applyBorder="1">
      <alignment/>
      <protection/>
    </xf>
    <xf numFmtId="0" fontId="4" fillId="0" borderId="0" xfId="28" applyBorder="1" applyAlignment="1">
      <alignment/>
      <protection/>
    </xf>
    <xf numFmtId="0" fontId="4" fillId="0" borderId="4" xfId="28" applyBorder="1" applyAlignment="1">
      <alignment/>
      <protection/>
    </xf>
    <xf numFmtId="0" fontId="4" fillId="0" borderId="8" xfId="28" applyBorder="1" applyAlignment="1">
      <alignment horizontal="centerContinuous"/>
      <protection/>
    </xf>
    <xf numFmtId="0" fontId="6" fillId="0" borderId="2" xfId="28" applyFont="1" applyBorder="1" applyAlignment="1">
      <alignment horizontal="centerContinuous"/>
      <protection/>
    </xf>
    <xf numFmtId="0" fontId="4" fillId="0" borderId="2" xfId="28" applyBorder="1" applyAlignment="1">
      <alignment horizontal="centerContinuous"/>
      <protection/>
    </xf>
    <xf numFmtId="0" fontId="4" fillId="0" borderId="2" xfId="28" applyBorder="1" applyAlignment="1">
      <alignment horizontal="centerContinuous" vertical="top"/>
      <protection/>
    </xf>
    <xf numFmtId="0" fontId="4" fillId="0" borderId="3" xfId="28" applyBorder="1" applyAlignment="1">
      <alignment horizontal="centerContinuous" vertical="top"/>
      <protection/>
    </xf>
    <xf numFmtId="0" fontId="4" fillId="0" borderId="7" xfId="28" applyBorder="1" applyAlignment="1">
      <alignment horizontal="center" vertical="center"/>
      <protection/>
    </xf>
    <xf numFmtId="0" fontId="6" fillId="0" borderId="7" xfId="28" applyFont="1" applyBorder="1" applyAlignment="1">
      <alignment horizontal="center" vertical="center"/>
      <protection/>
    </xf>
    <xf numFmtId="0" fontId="4" fillId="0" borderId="7" xfId="28" applyBorder="1" applyAlignment="1">
      <alignment horizontal="distributed" vertical="center" wrapText="1"/>
      <protection/>
    </xf>
    <xf numFmtId="0" fontId="4" fillId="0" borderId="0" xfId="28" applyAlignment="1">
      <alignment vertical="center"/>
      <protection/>
    </xf>
    <xf numFmtId="0" fontId="4" fillId="0" borderId="0" xfId="28" applyBorder="1">
      <alignment/>
      <protection/>
    </xf>
    <xf numFmtId="0" fontId="4" fillId="0" borderId="4" xfId="28" applyBorder="1">
      <alignment/>
      <protection/>
    </xf>
    <xf numFmtId="0" fontId="6" fillId="0" borderId="0" xfId="28" applyFont="1">
      <alignment/>
      <protection/>
    </xf>
    <xf numFmtId="0" fontId="6" fillId="0" borderId="0" xfId="28" applyFont="1" applyBorder="1" applyAlignment="1">
      <alignment/>
      <protection/>
    </xf>
    <xf numFmtId="0" fontId="4" fillId="0" borderId="4" xfId="28" applyBorder="1" applyAlignment="1">
      <alignment horizontal="distributed"/>
      <protection/>
    </xf>
    <xf numFmtId="179" fontId="4" fillId="0" borderId="0" xfId="28" applyNumberFormat="1">
      <alignment/>
      <protection/>
    </xf>
    <xf numFmtId="204" fontId="4" fillId="0" borderId="0" xfId="16" applyNumberFormat="1" applyAlignment="1">
      <alignment/>
    </xf>
    <xf numFmtId="179" fontId="4" fillId="0" borderId="0" xfId="28" applyNumberFormat="1" applyAlignment="1">
      <alignment horizontal="right"/>
      <protection/>
    </xf>
    <xf numFmtId="0" fontId="7" fillId="0" borderId="4" xfId="28" applyFont="1" applyBorder="1" applyAlignment="1">
      <alignment horizontal="distributed"/>
      <protection/>
    </xf>
    <xf numFmtId="0" fontId="4" fillId="0" borderId="4" xfId="28" applyBorder="1" applyAlignment="1">
      <alignment horizontal="right"/>
      <protection/>
    </xf>
    <xf numFmtId="204" fontId="4" fillId="0" borderId="0" xfId="16" applyNumberFormat="1" applyFont="1" applyAlignment="1">
      <alignment horizontal="right"/>
    </xf>
    <xf numFmtId="0" fontId="4" fillId="0" borderId="2" xfId="28" applyBorder="1" applyAlignment="1">
      <alignment/>
      <protection/>
    </xf>
    <xf numFmtId="0" fontId="4" fillId="0" borderId="3" xfId="28" applyBorder="1">
      <alignment/>
      <protection/>
    </xf>
    <xf numFmtId="0" fontId="4" fillId="0" borderId="2" xfId="28" applyBorder="1">
      <alignment/>
      <protection/>
    </xf>
    <xf numFmtId="0" fontId="1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Border="1">
      <alignment/>
      <protection/>
    </xf>
    <xf numFmtId="0" fontId="4" fillId="0" borderId="2" xfId="29" applyBorder="1" applyAlignment="1">
      <alignment horizontal="center" vertical="center"/>
      <protection/>
    </xf>
    <xf numFmtId="0" fontId="4" fillId="0" borderId="7" xfId="29" applyBorder="1" applyAlignment="1">
      <alignment horizontal="center" vertical="center"/>
      <protection/>
    </xf>
    <xf numFmtId="0" fontId="6" fillId="0" borderId="7" xfId="29" applyFont="1" applyBorder="1" applyAlignment="1">
      <alignment horizontal="center" vertical="center"/>
      <protection/>
    </xf>
    <xf numFmtId="0" fontId="4" fillId="0" borderId="0" xfId="29" applyAlignment="1">
      <alignment vertical="center"/>
      <protection/>
    </xf>
    <xf numFmtId="0" fontId="4" fillId="0" borderId="4" xfId="29" applyBorder="1">
      <alignment/>
      <protection/>
    </xf>
    <xf numFmtId="0" fontId="6" fillId="0" borderId="0" xfId="29" applyFont="1">
      <alignment/>
      <protection/>
    </xf>
    <xf numFmtId="0" fontId="4" fillId="0" borderId="4" xfId="29" applyBorder="1" applyAlignment="1">
      <alignment horizontal="distributed"/>
      <protection/>
    </xf>
    <xf numFmtId="0" fontId="4" fillId="0" borderId="3" xfId="29" applyBorder="1">
      <alignment/>
      <protection/>
    </xf>
    <xf numFmtId="0" fontId="4" fillId="0" borderId="2" xfId="29" applyBorder="1">
      <alignment/>
      <protection/>
    </xf>
    <xf numFmtId="0" fontId="6" fillId="0" borderId="2" xfId="29" applyFont="1" applyBorder="1">
      <alignment/>
      <protection/>
    </xf>
    <xf numFmtId="0" fontId="4" fillId="0" borderId="0" xfId="29" applyBorder="1">
      <alignment/>
      <protection/>
    </xf>
    <xf numFmtId="0" fontId="1" fillId="0" borderId="0" xfId="30" applyFont="1">
      <alignment/>
      <protection/>
    </xf>
    <xf numFmtId="0" fontId="4" fillId="0" borderId="0" xfId="30">
      <alignment/>
      <protection/>
    </xf>
    <xf numFmtId="0" fontId="4" fillId="0" borderId="1" xfId="30" applyBorder="1">
      <alignment/>
      <protection/>
    </xf>
    <xf numFmtId="0" fontId="4" fillId="0" borderId="2" xfId="30" applyBorder="1" applyAlignment="1">
      <alignment horizontal="center"/>
      <protection/>
    </xf>
    <xf numFmtId="0" fontId="4" fillId="0" borderId="7" xfId="30" applyBorder="1" applyAlignment="1">
      <alignment horizontal="center"/>
      <protection/>
    </xf>
    <xf numFmtId="0" fontId="6" fillId="0" borderId="7" xfId="30" applyFont="1" applyBorder="1" applyAlignment="1">
      <alignment horizontal="center"/>
      <protection/>
    </xf>
    <xf numFmtId="0" fontId="4" fillId="0" borderId="4" xfId="30" applyBorder="1">
      <alignment/>
      <protection/>
    </xf>
    <xf numFmtId="0" fontId="6" fillId="0" borderId="0" xfId="30" applyFont="1">
      <alignment/>
      <protection/>
    </xf>
    <xf numFmtId="0" fontId="4" fillId="0" borderId="4" xfId="30" applyBorder="1" applyAlignment="1">
      <alignment horizontal="right"/>
      <protection/>
    </xf>
    <xf numFmtId="0" fontId="4" fillId="0" borderId="3" xfId="30" applyBorder="1">
      <alignment/>
      <protection/>
    </xf>
    <xf numFmtId="0" fontId="4" fillId="0" borderId="2" xfId="30" applyBorder="1">
      <alignment/>
      <protection/>
    </xf>
    <xf numFmtId="0" fontId="4" fillId="0" borderId="0" xfId="29" applyFont="1" applyBorder="1">
      <alignment/>
      <protection/>
    </xf>
    <xf numFmtId="179" fontId="6" fillId="0" borderId="0" xfId="29" applyNumberFormat="1" applyFont="1">
      <alignment/>
      <protection/>
    </xf>
    <xf numFmtId="38" fontId="6" fillId="0" borderId="0" xfId="16" applyFont="1" applyBorder="1" applyAlignment="1">
      <alignment/>
    </xf>
    <xf numFmtId="198" fontId="13" fillId="0" borderId="0" xfId="16" applyNumberFormat="1" applyFont="1" applyBorder="1" applyAlignment="1">
      <alignment horizontal="center"/>
    </xf>
    <xf numFmtId="38" fontId="6" fillId="0" borderId="2" xfId="20" applyNumberFormat="1" applyFont="1" applyBorder="1">
      <alignment/>
      <protection/>
    </xf>
    <xf numFmtId="38" fontId="4" fillId="0" borderId="2" xfId="16" applyFont="1" applyBorder="1" applyAlignment="1">
      <alignment/>
    </xf>
    <xf numFmtId="38" fontId="4" fillId="0" borderId="2" xfId="16" applyBorder="1" applyAlignment="1">
      <alignment/>
    </xf>
    <xf numFmtId="0" fontId="6" fillId="0" borderId="0" xfId="20" applyFont="1">
      <alignment/>
      <protection/>
    </xf>
    <xf numFmtId="0" fontId="6" fillId="0" borderId="1" xfId="20" applyFont="1" applyBorder="1">
      <alignment/>
      <protection/>
    </xf>
    <xf numFmtId="0" fontId="6" fillId="0" borderId="4" xfId="20" applyFont="1" applyBorder="1">
      <alignment/>
      <protection/>
    </xf>
    <xf numFmtId="0" fontId="4" fillId="0" borderId="0" xfId="20" applyFont="1" applyBorder="1" applyAlignment="1">
      <alignment horizontal="distributed"/>
      <protection/>
    </xf>
    <xf numFmtId="0" fontId="6" fillId="0" borderId="3" xfId="20" applyFont="1" applyBorder="1" applyAlignment="1">
      <alignment horizontal="center"/>
      <protection/>
    </xf>
    <xf numFmtId="38" fontId="4" fillId="0" borderId="0" xfId="16" applyAlignment="1">
      <alignment/>
    </xf>
    <xf numFmtId="178" fontId="4" fillId="0" borderId="0" xfId="16" applyNumberFormat="1" applyAlignment="1">
      <alignment/>
    </xf>
    <xf numFmtId="178" fontId="4" fillId="0" borderId="0" xfId="16" applyNumberFormat="1" applyFont="1" applyAlignment="1">
      <alignment/>
    </xf>
    <xf numFmtId="38" fontId="4" fillId="0" borderId="0" xfId="16" applyFont="1" applyAlignment="1">
      <alignment/>
    </xf>
    <xf numFmtId="38" fontId="4" fillId="0" borderId="0" xfId="16" applyNumberFormat="1" applyAlignment="1">
      <alignment/>
    </xf>
    <xf numFmtId="198" fontId="4" fillId="0" borderId="0" xfId="16" applyNumberFormat="1" applyAlignment="1">
      <alignment/>
    </xf>
    <xf numFmtId="205" fontId="4" fillId="0" borderId="0" xfId="16" applyNumberFormat="1" applyAlignment="1">
      <alignment/>
    </xf>
    <xf numFmtId="38" fontId="4" fillId="0" borderId="0" xfId="16" applyNumberFormat="1" applyFont="1" applyAlignment="1">
      <alignment/>
    </xf>
    <xf numFmtId="0" fontId="4" fillId="0" borderId="2" xfId="33" applyFont="1" applyBorder="1" applyAlignment="1">
      <alignment horizontal="centerContinuous"/>
      <protection/>
    </xf>
    <xf numFmtId="0" fontId="4" fillId="0" borderId="0" xfId="33" applyFont="1" applyAlignment="1">
      <alignment horizontal="right"/>
      <protection/>
    </xf>
    <xf numFmtId="38" fontId="6" fillId="0" borderId="0" xfId="16" applyFont="1" applyBorder="1" applyAlignment="1">
      <alignment/>
    </xf>
    <xf numFmtId="0" fontId="6" fillId="0" borderId="0" xfId="26" applyFont="1" applyBorder="1">
      <alignment/>
      <protection/>
    </xf>
    <xf numFmtId="38" fontId="6" fillId="0" borderId="0" xfId="16" applyFont="1" applyAlignment="1">
      <alignment/>
    </xf>
    <xf numFmtId="38" fontId="6" fillId="0" borderId="0" xfId="16" applyFont="1" applyAlignment="1">
      <alignment/>
    </xf>
    <xf numFmtId="0" fontId="1" fillId="0" borderId="0" xfId="0" applyFont="1" applyAlignment="1">
      <alignment/>
    </xf>
    <xf numFmtId="49" fontId="13" fillId="0" borderId="0" xfId="16" applyNumberFormat="1" applyFont="1" applyBorder="1" applyAlignment="1">
      <alignment horizontal="center"/>
    </xf>
    <xf numFmtId="178" fontId="4" fillId="0" borderId="0" xfId="33" applyNumberFormat="1" applyFont="1" applyAlignment="1">
      <alignment horizontal="right"/>
      <protection/>
    </xf>
    <xf numFmtId="0" fontId="4" fillId="0" borderId="4" xfId="22" applyFont="1" applyBorder="1" applyAlignment="1">
      <alignment horizontal="center"/>
      <protection/>
    </xf>
    <xf numFmtId="38" fontId="4" fillId="0" borderId="0" xfId="24" applyNumberFormat="1" applyFont="1" applyAlignment="1">
      <alignment horizontal="right"/>
      <protection/>
    </xf>
    <xf numFmtId="0" fontId="4" fillId="0" borderId="0" xfId="24" applyAlignment="1">
      <alignment horizontal="right"/>
      <protection/>
    </xf>
    <xf numFmtId="38" fontId="4" fillId="0" borderId="2" xfId="24" applyNumberFormat="1" applyBorder="1">
      <alignment/>
      <protection/>
    </xf>
    <xf numFmtId="38" fontId="4" fillId="0" borderId="0" xfId="16" applyNumberFormat="1" applyFont="1" applyAlignment="1">
      <alignment horizontal="right"/>
    </xf>
    <xf numFmtId="179" fontId="4" fillId="0" borderId="0" xfId="16" applyNumberFormat="1" applyAlignment="1">
      <alignment/>
    </xf>
    <xf numFmtId="179" fontId="4" fillId="0" borderId="0" xfId="16" applyNumberFormat="1" applyFont="1" applyAlignment="1">
      <alignment/>
    </xf>
    <xf numFmtId="0" fontId="4" fillId="0" borderId="1" xfId="33" applyFont="1" applyBorder="1" applyAlignment="1">
      <alignment horizontal="right"/>
      <protection/>
    </xf>
    <xf numFmtId="3" fontId="4" fillId="0" borderId="0" xfId="33" applyNumberFormat="1">
      <alignment/>
      <protection/>
    </xf>
    <xf numFmtId="38" fontId="4" fillId="0" borderId="0" xfId="24" applyNumberFormat="1" applyFont="1">
      <alignment/>
      <protection/>
    </xf>
    <xf numFmtId="0" fontId="4" fillId="0" borderId="4" xfId="33" applyFont="1" applyBorder="1" applyAlignment="1">
      <alignment horizontal="center"/>
      <protection/>
    </xf>
    <xf numFmtId="0" fontId="6" fillId="0" borderId="4" xfId="33" applyFont="1" applyBorder="1" applyAlignment="1">
      <alignment horizontal="centerContinuous"/>
      <protection/>
    </xf>
    <xf numFmtId="179" fontId="4" fillId="0" borderId="0" xfId="33" applyNumberFormat="1" applyFont="1" applyAlignment="1">
      <alignment horizontal="right"/>
      <protection/>
    </xf>
    <xf numFmtId="0" fontId="4" fillId="0" borderId="1" xfId="33" applyFont="1" applyBorder="1">
      <alignment/>
      <protection/>
    </xf>
    <xf numFmtId="0" fontId="4" fillId="0" borderId="0" xfId="31" applyFont="1" applyAlignment="1">
      <alignment horizontal="center"/>
      <protection/>
    </xf>
    <xf numFmtId="0" fontId="4" fillId="0" borderId="0" xfId="31" applyFont="1" applyAlignment="1">
      <alignment horizontal="right"/>
      <protection/>
    </xf>
    <xf numFmtId="0" fontId="4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4" fillId="0" borderId="0" xfId="33" applyFont="1">
      <alignment/>
      <protection/>
    </xf>
    <xf numFmtId="0" fontId="4" fillId="0" borderId="0" xfId="21" applyFont="1">
      <alignment/>
      <protection/>
    </xf>
    <xf numFmtId="0" fontId="4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4" fillId="0" borderId="0" xfId="24" applyFont="1">
      <alignment/>
      <protection/>
    </xf>
    <xf numFmtId="0" fontId="4" fillId="0" borderId="0" xfId="24" applyFont="1" applyAlignment="1">
      <alignment horizontal="right"/>
      <protection/>
    </xf>
    <xf numFmtId="0" fontId="4" fillId="0" borderId="0" xfId="25" applyFont="1">
      <alignment/>
      <protection/>
    </xf>
    <xf numFmtId="0" fontId="4" fillId="0" borderId="0" xfId="26" applyFont="1">
      <alignment/>
      <protection/>
    </xf>
    <xf numFmtId="0" fontId="4" fillId="0" borderId="0" xfId="28" applyFont="1" applyAlignment="1">
      <alignment horizontal="centerContinuous"/>
      <protection/>
    </xf>
    <xf numFmtId="0" fontId="4" fillId="0" borderId="0" xfId="28" applyFont="1" applyAlignment="1">
      <alignment horizontal="right"/>
      <protection/>
    </xf>
    <xf numFmtId="0" fontId="4" fillId="0" borderId="0" xfId="28" applyFont="1" applyAlignment="1">
      <alignment horizontal="left"/>
      <protection/>
    </xf>
    <xf numFmtId="0" fontId="4" fillId="0" borderId="0" xfId="29" applyFont="1">
      <alignment/>
      <protection/>
    </xf>
    <xf numFmtId="0" fontId="4" fillId="0" borderId="0" xfId="30" applyFont="1">
      <alignment/>
      <protection/>
    </xf>
    <xf numFmtId="0" fontId="4" fillId="0" borderId="3" xfId="25" applyFont="1" applyBorder="1" applyAlignment="1">
      <alignment horizontal="center" vertical="center"/>
      <protection/>
    </xf>
    <xf numFmtId="0" fontId="4" fillId="0" borderId="7" xfId="25" applyFont="1" applyBorder="1" applyAlignment="1">
      <alignment horizontal="center" vertical="center"/>
      <protection/>
    </xf>
    <xf numFmtId="179" fontId="4" fillId="0" borderId="0" xfId="25" applyNumberFormat="1" applyFont="1">
      <alignment/>
      <protection/>
    </xf>
    <xf numFmtId="0" fontId="4" fillId="0" borderId="3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38" fontId="0" fillId="0" borderId="0" xfId="16" applyAlignment="1">
      <alignment/>
    </xf>
    <xf numFmtId="0" fontId="4" fillId="0" borderId="7" xfId="30" applyFont="1" applyBorder="1" applyAlignment="1">
      <alignment horizontal="center"/>
      <protection/>
    </xf>
    <xf numFmtId="0" fontId="4" fillId="0" borderId="7" xfId="29" applyFont="1" applyBorder="1" applyAlignment="1">
      <alignment horizontal="center" vertical="center"/>
      <protection/>
    </xf>
    <xf numFmtId="179" fontId="4" fillId="0" borderId="0" xfId="29" applyNumberFormat="1" applyFont="1">
      <alignment/>
      <protection/>
    </xf>
    <xf numFmtId="0" fontId="4" fillId="0" borderId="1" xfId="29" applyFont="1" applyBorder="1">
      <alignment/>
      <protection/>
    </xf>
    <xf numFmtId="38" fontId="4" fillId="0" borderId="0" xfId="16" applyFont="1" applyAlignment="1">
      <alignment horizontal="centerContinuous"/>
    </xf>
    <xf numFmtId="38" fontId="9" fillId="0" borderId="0" xfId="16" applyFont="1" applyAlignment="1">
      <alignment/>
    </xf>
    <xf numFmtId="38" fontId="4" fillId="0" borderId="4" xfId="16" applyBorder="1" applyAlignment="1">
      <alignment/>
    </xf>
    <xf numFmtId="38" fontId="6" fillId="0" borderId="2" xfId="16" applyFont="1" applyBorder="1" applyAlignment="1">
      <alignment horizontal="centerContinuous"/>
    </xf>
    <xf numFmtId="38" fontId="6" fillId="0" borderId="3" xfId="16" applyFont="1" applyBorder="1" applyAlignment="1">
      <alignment horizontal="centerContinuous"/>
    </xf>
    <xf numFmtId="38" fontId="4" fillId="0" borderId="2" xfId="16" applyBorder="1" applyAlignment="1">
      <alignment horizontal="centerContinuous"/>
    </xf>
    <xf numFmtId="38" fontId="4" fillId="0" borderId="3" xfId="16" applyBorder="1" applyAlignment="1">
      <alignment horizontal="centerContinuous"/>
    </xf>
    <xf numFmtId="38" fontId="6" fillId="0" borderId="3" xfId="16" applyFont="1" applyBorder="1" applyAlignment="1">
      <alignment horizontal="center"/>
    </xf>
    <xf numFmtId="38" fontId="4" fillId="0" borderId="4" xfId="16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38" fontId="4" fillId="0" borderId="3" xfId="16" applyBorder="1" applyAlignment="1">
      <alignment horizontal="distributed"/>
    </xf>
    <xf numFmtId="38" fontId="4" fillId="0" borderId="0" xfId="16" applyBorder="1" applyAlignment="1">
      <alignment horizontal="distributed"/>
    </xf>
    <xf numFmtId="0" fontId="4" fillId="0" borderId="3" xfId="24" applyFont="1" applyBorder="1" applyAlignment="1">
      <alignment horizontal="center"/>
      <protection/>
    </xf>
    <xf numFmtId="0" fontId="4" fillId="0" borderId="4" xfId="27" applyFont="1" applyBorder="1" applyAlignment="1">
      <alignment horizontal="distributed"/>
      <protection/>
    </xf>
    <xf numFmtId="0" fontId="8" fillId="0" borderId="7" xfId="34" applyFont="1" applyBorder="1" applyAlignment="1">
      <alignment horizontal="centerContinuous"/>
      <protection/>
    </xf>
    <xf numFmtId="0" fontId="8" fillId="0" borderId="8" xfId="34" applyFont="1" applyBorder="1" applyAlignment="1">
      <alignment horizontal="centerContinuous"/>
      <protection/>
    </xf>
    <xf numFmtId="0" fontId="0" fillId="0" borderId="8" xfId="34" applyBorder="1" applyAlignment="1">
      <alignment horizontal="centerContinuous"/>
      <protection/>
    </xf>
    <xf numFmtId="0" fontId="0" fillId="0" borderId="0" xfId="34" applyFont="1" applyBorder="1">
      <alignment/>
      <protection/>
    </xf>
    <xf numFmtId="0" fontId="0" fillId="0" borderId="0" xfId="34" applyFont="1" applyBorder="1" applyAlignment="1">
      <alignment horizontal="centerContinuous"/>
      <protection/>
    </xf>
    <xf numFmtId="0" fontId="0" fillId="0" borderId="0" xfId="34" applyBorder="1" applyAlignment="1">
      <alignment horizontal="centerContinuous"/>
      <protection/>
    </xf>
    <xf numFmtId="0" fontId="0" fillId="0" borderId="10" xfId="34" applyFont="1" applyBorder="1">
      <alignment/>
      <protection/>
    </xf>
    <xf numFmtId="0" fontId="0" fillId="0" borderId="0" xfId="34" applyFont="1" applyBorder="1" applyAlignment="1">
      <alignment horizontal="center"/>
      <protection/>
    </xf>
    <xf numFmtId="0" fontId="4" fillId="0" borderId="0" xfId="23" applyFill="1" applyBorder="1">
      <alignment/>
      <protection/>
    </xf>
    <xf numFmtId="0" fontId="0" fillId="0" borderId="0" xfId="0" applyBorder="1" applyAlignment="1">
      <alignment/>
    </xf>
    <xf numFmtId="0" fontId="0" fillId="0" borderId="10" xfId="34" applyFont="1" applyBorder="1" applyAlignment="1">
      <alignment horizontal="center"/>
      <protection/>
    </xf>
    <xf numFmtId="0" fontId="0" fillId="0" borderId="7" xfId="34" applyFont="1" applyBorder="1" applyAlignment="1">
      <alignment horizontal="centerContinuous"/>
      <protection/>
    </xf>
    <xf numFmtId="0" fontId="0" fillId="0" borderId="8" xfId="34" applyFont="1" applyBorder="1" applyAlignment="1">
      <alignment horizontal="centerContinuous"/>
      <protection/>
    </xf>
    <xf numFmtId="0" fontId="0" fillId="0" borderId="11" xfId="34" applyFont="1" applyBorder="1">
      <alignment/>
      <protection/>
    </xf>
    <xf numFmtId="0" fontId="0" fillId="0" borderId="11" xfId="34" applyBorder="1">
      <alignment/>
      <protection/>
    </xf>
    <xf numFmtId="0" fontId="0" fillId="0" borderId="12" xfId="34" applyFont="1" applyBorder="1" applyAlignment="1">
      <alignment horizontal="center"/>
      <protection/>
    </xf>
    <xf numFmtId="38" fontId="0" fillId="0" borderId="0" xfId="16" applyBorder="1" applyAlignment="1">
      <alignment/>
    </xf>
    <xf numFmtId="0" fontId="0" fillId="0" borderId="13" xfId="34" applyFont="1" applyBorder="1">
      <alignment/>
      <protection/>
    </xf>
    <xf numFmtId="0" fontId="0" fillId="0" borderId="13" xfId="34" applyBorder="1">
      <alignment/>
      <protection/>
    </xf>
    <xf numFmtId="0" fontId="0" fillId="0" borderId="14" xfId="34" applyFont="1" applyBorder="1" applyAlignment="1">
      <alignment horizontal="centerContinuous"/>
      <protection/>
    </xf>
    <xf numFmtId="0" fontId="0" fillId="0" borderId="14" xfId="34" applyBorder="1" applyAlignment="1">
      <alignment horizontal="centerContinuous"/>
      <protection/>
    </xf>
    <xf numFmtId="38" fontId="0" fillId="0" borderId="15" xfId="16" applyBorder="1" applyAlignment="1">
      <alignment/>
    </xf>
    <xf numFmtId="38" fontId="0" fillId="0" borderId="14" xfId="16" applyBorder="1" applyAlignment="1">
      <alignment/>
    </xf>
    <xf numFmtId="38" fontId="0" fillId="0" borderId="13" xfId="16" applyBorder="1" applyAlignment="1">
      <alignment/>
    </xf>
    <xf numFmtId="178" fontId="0" fillId="0" borderId="13" xfId="16" applyNumberFormat="1" applyBorder="1" applyAlignment="1">
      <alignment/>
    </xf>
    <xf numFmtId="178" fontId="0" fillId="0" borderId="0" xfId="16" applyNumberFormat="1" applyBorder="1" applyAlignment="1">
      <alignment/>
    </xf>
    <xf numFmtId="0" fontId="4" fillId="0" borderId="14" xfId="23" applyBorder="1" applyAlignment="1">
      <alignment horizontal="centerContinuous"/>
      <protection/>
    </xf>
    <xf numFmtId="0" fontId="4" fillId="0" borderId="0" xfId="23" applyBorder="1" applyAlignment="1">
      <alignment horizontal="centerContinuous"/>
      <protection/>
    </xf>
    <xf numFmtId="0" fontId="4" fillId="0" borderId="15" xfId="23" applyFont="1" applyBorder="1" applyAlignment="1">
      <alignment horizontal="centerContinuous"/>
      <protection/>
    </xf>
    <xf numFmtId="0" fontId="6" fillId="0" borderId="0" xfId="23" applyFont="1" applyBorder="1">
      <alignment/>
      <protection/>
    </xf>
    <xf numFmtId="0" fontId="1" fillId="0" borderId="0" xfId="34" applyFont="1" applyBorder="1">
      <alignment/>
      <protection/>
    </xf>
    <xf numFmtId="0" fontId="8" fillId="0" borderId="14" xfId="34" applyFont="1" applyBorder="1" applyAlignment="1">
      <alignment horizontal="center"/>
      <protection/>
    </xf>
    <xf numFmtId="0" fontId="4" fillId="0" borderId="4" xfId="33" applyFont="1" applyBorder="1" applyAlignment="1">
      <alignment horizontal="centerContinuous"/>
      <protection/>
    </xf>
    <xf numFmtId="0" fontId="4" fillId="0" borderId="3" xfId="20" applyFont="1" applyBorder="1" applyAlignment="1">
      <alignment horizontal="center"/>
      <protection/>
    </xf>
    <xf numFmtId="0" fontId="4" fillId="0" borderId="16" xfId="20" applyBorder="1" applyAlignment="1">
      <alignment horizontal="center"/>
      <protection/>
    </xf>
    <xf numFmtId="0" fontId="4" fillId="0" borderId="3" xfId="21" applyFont="1" applyBorder="1" applyAlignment="1">
      <alignment horizontal="centerContinuous" vertical="center"/>
      <protection/>
    </xf>
    <xf numFmtId="0" fontId="4" fillId="0" borderId="2" xfId="21" applyFont="1" applyBorder="1" applyAlignment="1">
      <alignment horizontal="centerContinuous" vertical="center"/>
      <protection/>
    </xf>
    <xf numFmtId="0" fontId="6" fillId="0" borderId="17" xfId="21" applyFont="1" applyBorder="1" applyAlignment="1">
      <alignment horizontal="centerContinuous" vertical="center"/>
      <protection/>
    </xf>
    <xf numFmtId="0" fontId="4" fillId="0" borderId="3" xfId="26" applyFont="1" applyBorder="1" applyAlignment="1">
      <alignment horizontal="center" vertical="center"/>
      <protection/>
    </xf>
    <xf numFmtId="0" fontId="4" fillId="0" borderId="0" xfId="26" applyFont="1" applyAlignment="1">
      <alignment/>
      <protection/>
    </xf>
    <xf numFmtId="38" fontId="14" fillId="0" borderId="0" xfId="16" applyFont="1" applyAlignment="1">
      <alignment/>
    </xf>
    <xf numFmtId="38" fontId="6" fillId="0" borderId="0" xfId="16" applyFont="1" applyAlignment="1">
      <alignment horizontal="right"/>
    </xf>
    <xf numFmtId="38" fontId="1" fillId="0" borderId="0" xfId="16" applyFont="1" applyAlignment="1">
      <alignment/>
    </xf>
    <xf numFmtId="0" fontId="4" fillId="0" borderId="2" xfId="31" applyFont="1" applyBorder="1" applyAlignment="1">
      <alignment horizontal="centerContinuous" vertical="center"/>
      <protection/>
    </xf>
    <xf numFmtId="38" fontId="4" fillId="0" borderId="0" xfId="16" applyFont="1" applyBorder="1" applyAlignment="1">
      <alignment/>
    </xf>
    <xf numFmtId="49" fontId="7" fillId="0" borderId="0" xfId="16" applyNumberFormat="1" applyFont="1" applyBorder="1" applyAlignment="1">
      <alignment horizontal="center"/>
    </xf>
    <xf numFmtId="0" fontId="4" fillId="0" borderId="2" xfId="28" applyFont="1" applyBorder="1" applyAlignment="1">
      <alignment horizontal="center"/>
      <protection/>
    </xf>
    <xf numFmtId="0" fontId="4" fillId="0" borderId="7" xfId="28" applyFont="1" applyBorder="1" applyAlignment="1">
      <alignment horizontal="center" vertical="center"/>
      <protection/>
    </xf>
    <xf numFmtId="0" fontId="4" fillId="0" borderId="0" xfId="28" applyFont="1">
      <alignment/>
      <protection/>
    </xf>
    <xf numFmtId="0" fontId="4" fillId="0" borderId="1" xfId="28" applyFont="1" applyBorder="1" applyAlignment="1">
      <alignment horizontal="right"/>
      <protection/>
    </xf>
    <xf numFmtId="0" fontId="4" fillId="0" borderId="13" xfId="24" applyBorder="1">
      <alignment/>
      <protection/>
    </xf>
    <xf numFmtId="0" fontId="4" fillId="0" borderId="18" xfId="24" applyBorder="1">
      <alignment/>
      <protection/>
    </xf>
    <xf numFmtId="38" fontId="4" fillId="0" borderId="7" xfId="16" applyBorder="1" applyAlignment="1">
      <alignment/>
    </xf>
    <xf numFmtId="0" fontId="4" fillId="0" borderId="17" xfId="24" applyFont="1" applyBorder="1" applyAlignment="1">
      <alignment horizontal="center"/>
      <protection/>
    </xf>
    <xf numFmtId="0" fontId="4" fillId="0" borderId="13" xfId="24" applyFont="1" applyBorder="1" applyAlignment="1">
      <alignment horizontal="center"/>
      <protection/>
    </xf>
    <xf numFmtId="0" fontId="4" fillId="0" borderId="2" xfId="24" applyFont="1" applyBorder="1" applyAlignment="1">
      <alignment horizontal="center"/>
      <protection/>
    </xf>
    <xf numFmtId="0" fontId="7" fillId="0" borderId="0" xfId="24" applyFont="1">
      <alignment/>
      <protection/>
    </xf>
    <xf numFmtId="0" fontId="7" fillId="0" borderId="1" xfId="24" applyFont="1" applyBorder="1">
      <alignment/>
      <protection/>
    </xf>
    <xf numFmtId="38" fontId="0" fillId="0" borderId="0" xfId="16" applyFont="1" applyAlignment="1" quotePrefix="1">
      <alignment horizontal="right"/>
    </xf>
    <xf numFmtId="38" fontId="4" fillId="0" borderId="4" xfId="16" applyFont="1" applyBorder="1" applyAlignment="1">
      <alignment/>
    </xf>
    <xf numFmtId="178" fontId="0" fillId="0" borderId="0" xfId="16" applyNumberFormat="1" applyAlignment="1">
      <alignment/>
    </xf>
    <xf numFmtId="0" fontId="4" fillId="0" borderId="1" xfId="29" applyFont="1" applyBorder="1" applyAlignment="1">
      <alignment horizontal="right"/>
      <protection/>
    </xf>
    <xf numFmtId="0" fontId="4" fillId="0" borderId="1" xfId="30" applyFont="1" applyBorder="1">
      <alignment/>
      <protection/>
    </xf>
    <xf numFmtId="38" fontId="4" fillId="0" borderId="1" xfId="16" applyBorder="1" applyAlignment="1">
      <alignment horizontal="right"/>
    </xf>
    <xf numFmtId="0" fontId="4" fillId="0" borderId="1" xfId="23" applyFont="1" applyBorder="1">
      <alignment/>
      <protection/>
    </xf>
    <xf numFmtId="38" fontId="4" fillId="0" borderId="10" xfId="16" applyBorder="1" applyAlignment="1">
      <alignment/>
    </xf>
    <xf numFmtId="0" fontId="4" fillId="0" borderId="1" xfId="25" applyBorder="1" applyAlignment="1">
      <alignment horizontal="right"/>
      <protection/>
    </xf>
  </cellXfs>
  <cellStyles count="2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64" xfId="20"/>
    <cellStyle name="標準_66" xfId="21"/>
    <cellStyle name="標準_67" xfId="22"/>
    <cellStyle name="標準_68" xfId="23"/>
    <cellStyle name="標準_70" xfId="24"/>
    <cellStyle name="標準_71" xfId="25"/>
    <cellStyle name="標準_72" xfId="26"/>
    <cellStyle name="標準_75" xfId="27"/>
    <cellStyle name="標準_76" xfId="28"/>
    <cellStyle name="標準_77" xfId="29"/>
    <cellStyle name="標準_78" xfId="30"/>
    <cellStyle name="標準_自動車輸送実績" xfId="31"/>
    <cellStyle name="標準_電気事業者" xfId="32"/>
    <cellStyle name="標準_道路現況 " xfId="33"/>
    <cellStyle name="標準_福島空港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L1" sqref="L1"/>
    </sheetView>
  </sheetViews>
  <sheetFormatPr defaultColWidth="8.796875" defaultRowHeight="15"/>
  <cols>
    <col min="1" max="1" width="2.59765625" style="1" customWidth="1"/>
    <col min="2" max="2" width="19.59765625" style="1" customWidth="1"/>
    <col min="3" max="3" width="8.09765625" style="1" customWidth="1"/>
    <col min="4" max="4" width="4.69921875" style="2" customWidth="1"/>
    <col min="5" max="5" width="8.09765625" style="1" customWidth="1"/>
    <col min="6" max="6" width="4.69921875" style="2" customWidth="1"/>
    <col min="7" max="7" width="8.09765625" style="1" customWidth="1"/>
    <col min="8" max="8" width="4.69921875" style="2" customWidth="1"/>
    <col min="9" max="9" width="8.09765625" style="1" customWidth="1"/>
    <col min="10" max="10" width="4.69921875" style="2" customWidth="1"/>
    <col min="11" max="11" width="9.59765625" style="1" customWidth="1"/>
    <col min="12" max="12" width="5.8984375" style="2" customWidth="1"/>
    <col min="13" max="16384" width="10.59765625" style="1" customWidth="1"/>
  </cols>
  <sheetData>
    <row r="1" spans="1:12" ht="14.25">
      <c r="A1" s="1" t="s">
        <v>0</v>
      </c>
      <c r="J1" s="391"/>
      <c r="L1" s="392"/>
    </row>
    <row r="3" spans="1:2" ht="17.25">
      <c r="A3" s="3" t="s">
        <v>1</v>
      </c>
      <c r="B3" s="3"/>
    </row>
    <row r="4" spans="1:12" ht="15" thickBot="1">
      <c r="A4" s="4"/>
      <c r="B4" s="4"/>
      <c r="C4" s="4"/>
      <c r="D4" s="5"/>
      <c r="E4" s="4"/>
      <c r="F4" s="5"/>
      <c r="G4" s="4"/>
      <c r="H4" s="5"/>
      <c r="I4" s="4"/>
      <c r="J4" s="5"/>
      <c r="K4" s="4"/>
      <c r="L4" s="5"/>
    </row>
    <row r="5" spans="1:12" s="9" customFormat="1" ht="25.5" customHeight="1" thickTop="1">
      <c r="A5" s="6" t="s">
        <v>2</v>
      </c>
      <c r="B5" s="7"/>
      <c r="C5" s="475" t="s">
        <v>3</v>
      </c>
      <c r="D5" s="7"/>
      <c r="E5" s="6">
        <v>7</v>
      </c>
      <c r="F5" s="7"/>
      <c r="G5" s="6">
        <v>8</v>
      </c>
      <c r="H5" s="7"/>
      <c r="I5" s="6">
        <v>9</v>
      </c>
      <c r="J5" s="7"/>
      <c r="K5" s="8">
        <v>10</v>
      </c>
      <c r="L5" s="8"/>
    </row>
    <row r="6" spans="1:12" ht="14.25">
      <c r="A6" s="10"/>
      <c r="B6" s="11"/>
      <c r="C6" s="12"/>
      <c r="D6" s="13"/>
      <c r="E6" s="12"/>
      <c r="F6" s="13"/>
      <c r="G6" s="12"/>
      <c r="H6" s="13"/>
      <c r="I6" s="12"/>
      <c r="J6" s="13"/>
      <c r="K6" s="14"/>
      <c r="L6" s="15"/>
    </row>
    <row r="7" spans="1:12" ht="14.25">
      <c r="A7" s="16" t="s">
        <v>4</v>
      </c>
      <c r="B7" s="17"/>
      <c r="C7" s="12"/>
      <c r="D7" s="18"/>
      <c r="E7" s="12"/>
      <c r="F7" s="18"/>
      <c r="G7" s="12"/>
      <c r="H7" s="18"/>
      <c r="I7" s="12"/>
      <c r="J7" s="18"/>
      <c r="K7" s="14"/>
      <c r="L7" s="19"/>
    </row>
    <row r="8" spans="1:12" ht="14.25">
      <c r="A8" s="20"/>
      <c r="B8" s="21" t="s">
        <v>5</v>
      </c>
      <c r="C8" s="12">
        <v>225</v>
      </c>
      <c r="D8" s="22">
        <v>49</v>
      </c>
      <c r="E8" s="12">
        <v>225</v>
      </c>
      <c r="F8" s="22">
        <v>49</v>
      </c>
      <c r="G8" s="12">
        <v>225</v>
      </c>
      <c r="H8" s="22">
        <v>49</v>
      </c>
      <c r="I8" s="24">
        <v>225</v>
      </c>
      <c r="J8" s="22">
        <v>49</v>
      </c>
      <c r="K8" s="350">
        <v>222</v>
      </c>
      <c r="L8" s="351">
        <v>49</v>
      </c>
    </row>
    <row r="9" spans="1:12" ht="14.25">
      <c r="A9" s="20"/>
      <c r="B9" s="21" t="s">
        <v>6</v>
      </c>
      <c r="C9" s="12">
        <v>3142</v>
      </c>
      <c r="D9" s="22">
        <v>49</v>
      </c>
      <c r="E9" s="12">
        <v>3133</v>
      </c>
      <c r="F9" s="22">
        <v>49</v>
      </c>
      <c r="G9" s="12">
        <v>3114</v>
      </c>
      <c r="H9" s="22">
        <v>49</v>
      </c>
      <c r="I9" s="476">
        <v>3084</v>
      </c>
      <c r="J9" s="22">
        <v>49</v>
      </c>
      <c r="K9" s="350">
        <v>3017</v>
      </c>
      <c r="L9" s="351">
        <v>49</v>
      </c>
    </row>
    <row r="10" spans="1:12" ht="14.25">
      <c r="A10" s="20"/>
      <c r="B10" s="21" t="s">
        <v>7</v>
      </c>
      <c r="C10" s="12">
        <v>3118</v>
      </c>
      <c r="D10" s="22"/>
      <c r="E10" s="12">
        <v>3001.7</v>
      </c>
      <c r="F10" s="22"/>
      <c r="G10" s="12">
        <v>2866.2</v>
      </c>
      <c r="H10" s="22"/>
      <c r="I10" s="476">
        <v>2676.7</v>
      </c>
      <c r="J10" s="22"/>
      <c r="K10" s="350">
        <v>2450</v>
      </c>
      <c r="L10" s="351"/>
    </row>
    <row r="11" spans="1:12" ht="14.25">
      <c r="A11" s="20"/>
      <c r="B11" s="21" t="s">
        <v>8</v>
      </c>
      <c r="C11" s="12">
        <v>28318</v>
      </c>
      <c r="D11" s="22"/>
      <c r="E11" s="12">
        <v>28076.922</v>
      </c>
      <c r="F11" s="22"/>
      <c r="G11" s="12">
        <v>26880.047</v>
      </c>
      <c r="H11" s="22"/>
      <c r="I11" s="476">
        <v>26320.833</v>
      </c>
      <c r="J11" s="22"/>
      <c r="K11" s="350">
        <v>23886</v>
      </c>
      <c r="L11" s="351"/>
    </row>
    <row r="12" spans="1:12" ht="14.25">
      <c r="A12" s="20"/>
      <c r="B12" s="23"/>
      <c r="C12" s="12"/>
      <c r="D12" s="22"/>
      <c r="E12" s="12"/>
      <c r="F12" s="22"/>
      <c r="G12" s="12"/>
      <c r="H12" s="22"/>
      <c r="I12" s="476"/>
      <c r="J12" s="22"/>
      <c r="K12" s="350"/>
      <c r="L12" s="351"/>
    </row>
    <row r="13" spans="1:12" ht="14.25">
      <c r="A13" s="16" t="s">
        <v>9</v>
      </c>
      <c r="B13" s="17"/>
      <c r="C13" s="12"/>
      <c r="D13" s="22"/>
      <c r="E13" s="12"/>
      <c r="F13" s="22"/>
      <c r="G13" s="12"/>
      <c r="H13" s="22"/>
      <c r="I13" s="476"/>
      <c r="J13" s="22"/>
      <c r="K13" s="350"/>
      <c r="L13" s="351"/>
    </row>
    <row r="14" spans="1:12" ht="14.25">
      <c r="A14" s="20"/>
      <c r="B14" s="21" t="s">
        <v>5</v>
      </c>
      <c r="C14" s="12">
        <v>4</v>
      </c>
      <c r="D14" s="22"/>
      <c r="E14" s="12">
        <v>4</v>
      </c>
      <c r="F14" s="22"/>
      <c r="G14" s="12">
        <v>4</v>
      </c>
      <c r="H14" s="22"/>
      <c r="I14" s="476">
        <v>4</v>
      </c>
      <c r="J14" s="477"/>
      <c r="K14" s="350">
        <v>4</v>
      </c>
      <c r="L14" s="375"/>
    </row>
    <row r="15" spans="1:12" ht="14.25">
      <c r="A15" s="20"/>
      <c r="B15" s="21" t="s">
        <v>6</v>
      </c>
      <c r="C15" s="12">
        <v>984</v>
      </c>
      <c r="D15" s="22"/>
      <c r="E15" s="12">
        <v>979</v>
      </c>
      <c r="F15" s="22"/>
      <c r="G15" s="12">
        <v>976</v>
      </c>
      <c r="H15" s="22"/>
      <c r="I15" s="476">
        <v>960</v>
      </c>
      <c r="J15" s="477"/>
      <c r="K15" s="350">
        <v>950</v>
      </c>
      <c r="L15" s="375"/>
    </row>
    <row r="16" spans="1:12" ht="14.25">
      <c r="A16" s="20"/>
      <c r="B16" s="21" t="s">
        <v>7</v>
      </c>
      <c r="C16" s="12">
        <v>4941</v>
      </c>
      <c r="D16" s="22"/>
      <c r="E16" s="12">
        <v>4757.7</v>
      </c>
      <c r="F16" s="22"/>
      <c r="G16" s="12">
        <v>4481.7</v>
      </c>
      <c r="H16" s="22"/>
      <c r="I16" s="476">
        <v>4245.4</v>
      </c>
      <c r="J16" s="22"/>
      <c r="K16" s="350">
        <v>3964</v>
      </c>
      <c r="L16" s="351"/>
    </row>
    <row r="17" spans="1:12" ht="14.25">
      <c r="A17" s="20"/>
      <c r="B17" s="21" t="s">
        <v>8</v>
      </c>
      <c r="C17" s="12">
        <v>11637</v>
      </c>
      <c r="D17" s="22"/>
      <c r="E17" s="12">
        <v>11823.225</v>
      </c>
      <c r="F17" s="22"/>
      <c r="G17" s="12">
        <v>11409.648</v>
      </c>
      <c r="H17" s="22"/>
      <c r="I17" s="476">
        <v>11111.907</v>
      </c>
      <c r="J17" s="22"/>
      <c r="K17" s="350">
        <v>10610</v>
      </c>
      <c r="L17" s="351"/>
    </row>
    <row r="18" spans="1:12" ht="14.25">
      <c r="A18" s="20"/>
      <c r="B18" s="11"/>
      <c r="C18" s="12"/>
      <c r="D18" s="22"/>
      <c r="E18" s="12"/>
      <c r="F18" s="22"/>
      <c r="G18" s="12"/>
      <c r="H18" s="22"/>
      <c r="I18" s="476"/>
      <c r="J18" s="22"/>
      <c r="K18" s="350"/>
      <c r="L18" s="351"/>
    </row>
    <row r="19" spans="1:12" ht="14.25">
      <c r="A19" s="16" t="s">
        <v>10</v>
      </c>
      <c r="B19" s="17"/>
      <c r="C19" s="12"/>
      <c r="D19" s="22"/>
      <c r="E19" s="12"/>
      <c r="F19" s="22"/>
      <c r="G19" s="12"/>
      <c r="H19" s="22"/>
      <c r="I19" s="476"/>
      <c r="J19" s="22"/>
      <c r="K19" s="350"/>
      <c r="L19" s="351"/>
    </row>
    <row r="20" spans="1:12" ht="14.25">
      <c r="A20" s="20"/>
      <c r="B20" s="21" t="s">
        <v>5</v>
      </c>
      <c r="C20" s="12">
        <v>31</v>
      </c>
      <c r="D20" s="22"/>
      <c r="E20" s="12">
        <v>32</v>
      </c>
      <c r="F20" s="22"/>
      <c r="G20" s="12">
        <v>35</v>
      </c>
      <c r="H20" s="22"/>
      <c r="I20" s="476">
        <v>36</v>
      </c>
      <c r="J20" s="22"/>
      <c r="K20" s="350">
        <v>35</v>
      </c>
      <c r="L20" s="375"/>
    </row>
    <row r="21" spans="1:12" ht="14.25">
      <c r="A21" s="20"/>
      <c r="B21" s="21" t="s">
        <v>6</v>
      </c>
      <c r="C21" s="12">
        <v>613</v>
      </c>
      <c r="D21" s="22"/>
      <c r="E21" s="12">
        <v>626</v>
      </c>
      <c r="F21" s="22"/>
      <c r="G21" s="12">
        <v>637</v>
      </c>
      <c r="H21" s="22"/>
      <c r="I21" s="476">
        <v>684</v>
      </c>
      <c r="J21" s="22"/>
      <c r="K21" s="350">
        <v>681</v>
      </c>
      <c r="L21" s="351"/>
    </row>
    <row r="22" spans="1:12" ht="14.25">
      <c r="A22" s="20"/>
      <c r="B22" s="21" t="s">
        <v>7</v>
      </c>
      <c r="C22" s="12">
        <v>617</v>
      </c>
      <c r="D22" s="22"/>
      <c r="E22" s="12">
        <v>638.9564</v>
      </c>
      <c r="F22" s="22"/>
      <c r="G22" s="12">
        <v>584.9261</v>
      </c>
      <c r="H22" s="22"/>
      <c r="I22" s="476">
        <v>586.9918</v>
      </c>
      <c r="J22" s="22"/>
      <c r="K22" s="350">
        <v>565</v>
      </c>
      <c r="L22" s="351"/>
    </row>
    <row r="23" spans="1:13" ht="14.25">
      <c r="A23" s="20"/>
      <c r="B23" s="21" t="s">
        <v>8</v>
      </c>
      <c r="C23" s="12">
        <v>11427</v>
      </c>
      <c r="D23" s="22"/>
      <c r="E23" s="12">
        <v>11703.401</v>
      </c>
      <c r="F23" s="22"/>
      <c r="G23" s="12">
        <v>11023.439</v>
      </c>
      <c r="H23" s="22"/>
      <c r="I23" s="476">
        <v>10897.781</v>
      </c>
      <c r="J23" s="22"/>
      <c r="K23" s="350">
        <v>10234</v>
      </c>
      <c r="L23" s="351"/>
      <c r="M23" s="1" t="s">
        <v>11</v>
      </c>
    </row>
    <row r="24" spans="1:12" ht="14.25">
      <c r="A24" s="16"/>
      <c r="B24" s="17"/>
      <c r="C24" s="12"/>
      <c r="D24" s="22"/>
      <c r="E24" s="12"/>
      <c r="F24" s="22"/>
      <c r="G24" s="12"/>
      <c r="H24" s="22"/>
      <c r="I24" s="476"/>
      <c r="J24" s="22"/>
      <c r="K24" s="350"/>
      <c r="L24" s="351"/>
    </row>
    <row r="25" spans="1:12" ht="14.25">
      <c r="A25" s="16" t="s">
        <v>12</v>
      </c>
      <c r="B25" s="17"/>
      <c r="C25" s="24"/>
      <c r="D25" s="22"/>
      <c r="E25" s="24"/>
      <c r="F25" s="22"/>
      <c r="G25" s="24"/>
      <c r="H25" s="22"/>
      <c r="I25" s="476"/>
      <c r="J25" s="22"/>
      <c r="K25" s="350"/>
      <c r="L25" s="351"/>
    </row>
    <row r="26" spans="1:12" ht="14.25">
      <c r="A26" s="20"/>
      <c r="B26" s="21" t="s">
        <v>5</v>
      </c>
      <c r="C26" s="24">
        <v>740</v>
      </c>
      <c r="D26" s="22"/>
      <c r="E26" s="24">
        <v>773</v>
      </c>
      <c r="F26" s="22"/>
      <c r="G26" s="24">
        <v>806</v>
      </c>
      <c r="H26" s="22"/>
      <c r="I26" s="476">
        <v>839</v>
      </c>
      <c r="J26" s="22"/>
      <c r="K26" s="350">
        <v>833</v>
      </c>
      <c r="L26" s="351"/>
    </row>
    <row r="27" spans="1:12" ht="14.25">
      <c r="A27" s="20"/>
      <c r="B27" s="21" t="s">
        <v>6</v>
      </c>
      <c r="C27" s="24">
        <v>17611</v>
      </c>
      <c r="D27" s="22"/>
      <c r="E27" s="24">
        <v>18750</v>
      </c>
      <c r="F27" s="22"/>
      <c r="G27" s="24">
        <v>19027</v>
      </c>
      <c r="H27" s="22"/>
      <c r="I27" s="476">
        <v>19496</v>
      </c>
      <c r="J27" s="22"/>
      <c r="K27" s="350">
        <v>19049</v>
      </c>
      <c r="L27" s="351"/>
    </row>
    <row r="28" spans="1:12" ht="14.25">
      <c r="A28" s="20"/>
      <c r="B28" s="25" t="s">
        <v>13</v>
      </c>
      <c r="C28" s="24">
        <v>109647</v>
      </c>
      <c r="D28" s="22"/>
      <c r="E28" s="24">
        <v>129520</v>
      </c>
      <c r="F28" s="22"/>
      <c r="G28" s="24">
        <v>131716</v>
      </c>
      <c r="H28" s="22"/>
      <c r="I28" s="476">
        <v>130673</v>
      </c>
      <c r="J28" s="22"/>
      <c r="K28" s="350">
        <v>128633</v>
      </c>
      <c r="L28" s="351"/>
    </row>
    <row r="29" spans="1:12" ht="14.25">
      <c r="A29" s="26"/>
      <c r="B29" s="27"/>
      <c r="C29" s="28"/>
      <c r="D29" s="29"/>
      <c r="E29" s="28"/>
      <c r="F29" s="29"/>
      <c r="G29" s="28"/>
      <c r="H29" s="29"/>
      <c r="I29" s="28"/>
      <c r="J29" s="29"/>
      <c r="K29" s="28"/>
      <c r="L29" s="29"/>
    </row>
    <row r="30" spans="1:2" ht="14.25">
      <c r="A30" s="30" t="s">
        <v>14</v>
      </c>
      <c r="B30" s="31"/>
    </row>
    <row r="31" spans="1:2" ht="14.25">
      <c r="A31" s="30" t="s">
        <v>15</v>
      </c>
      <c r="B31" s="31"/>
    </row>
    <row r="32" spans="1:2" ht="14.25">
      <c r="A32" s="30"/>
      <c r="B32" s="31"/>
    </row>
    <row r="33" spans="1:2" ht="14.25">
      <c r="A33" s="30" t="s">
        <v>16</v>
      </c>
      <c r="B33" s="31"/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796875" defaultRowHeight="15"/>
  <cols>
    <col min="1" max="1" width="4.59765625" style="212" customWidth="1"/>
    <col min="2" max="2" width="22" style="212" customWidth="1"/>
    <col min="3" max="3" width="11.09765625" style="212" customWidth="1"/>
    <col min="4" max="4" width="11" style="212" customWidth="1"/>
    <col min="5" max="5" width="4.59765625" style="212" customWidth="1"/>
    <col min="6" max="6" width="20" style="212" customWidth="1"/>
    <col min="7" max="7" width="11.09765625" style="212" customWidth="1"/>
    <col min="8" max="16384" width="10.59765625" style="212" customWidth="1"/>
  </cols>
  <sheetData>
    <row r="1" ht="14.25">
      <c r="A1" s="402"/>
    </row>
    <row r="3" spans="1:6" ht="17.25">
      <c r="A3" s="211" t="s">
        <v>244</v>
      </c>
      <c r="B3" s="211"/>
      <c r="E3" s="211"/>
      <c r="F3" s="211"/>
    </row>
    <row r="4" spans="1:8" ht="15" thickBot="1">
      <c r="A4" s="213"/>
      <c r="B4" s="213"/>
      <c r="C4" s="213"/>
      <c r="D4" s="213"/>
      <c r="E4" s="213"/>
      <c r="F4" s="213"/>
      <c r="G4" s="213"/>
      <c r="H4" s="213"/>
    </row>
    <row r="5" spans="1:8" s="218" customFormat="1" ht="34.5" customHeight="1" thickTop="1">
      <c r="A5" s="214" t="s">
        <v>229</v>
      </c>
      <c r="B5" s="215"/>
      <c r="C5" s="470" t="s">
        <v>245</v>
      </c>
      <c r="D5" s="216">
        <v>10</v>
      </c>
      <c r="E5" s="214" t="s">
        <v>229</v>
      </c>
      <c r="F5" s="215"/>
      <c r="G5" s="470" t="s">
        <v>245</v>
      </c>
      <c r="H5" s="217">
        <v>10</v>
      </c>
    </row>
    <row r="6" spans="1:8" ht="15.75" customHeight="1">
      <c r="A6" s="219"/>
      <c r="B6" s="220"/>
      <c r="C6" s="221"/>
      <c r="D6" s="222"/>
      <c r="E6" s="219"/>
      <c r="F6" s="220"/>
      <c r="G6" s="221"/>
      <c r="H6" s="223"/>
    </row>
    <row r="7" spans="1:8" ht="15.75" customHeight="1">
      <c r="A7" s="224" t="s">
        <v>246</v>
      </c>
      <c r="B7" s="225"/>
      <c r="C7" s="370">
        <f>SUM(C8:C11)</f>
        <v>564</v>
      </c>
      <c r="D7" s="370">
        <f>SUM(D8:D11)</f>
        <v>565</v>
      </c>
      <c r="E7" s="227" t="s">
        <v>247</v>
      </c>
      <c r="F7" s="225"/>
      <c r="G7" s="372">
        <f>SUM(G8:G10)</f>
        <v>6271</v>
      </c>
      <c r="H7" s="372">
        <f>SUM(H8:H10)</f>
        <v>6139</v>
      </c>
    </row>
    <row r="8" spans="1:8" ht="15.75" customHeight="1">
      <c r="A8" s="224"/>
      <c r="B8" s="220" t="s">
        <v>248</v>
      </c>
      <c r="C8" s="371">
        <v>26</v>
      </c>
      <c r="D8" s="371">
        <v>26</v>
      </c>
      <c r="E8" s="230"/>
      <c r="F8" s="231" t="s">
        <v>249</v>
      </c>
      <c r="G8" s="373">
        <v>3245</v>
      </c>
      <c r="H8" s="373">
        <v>3291</v>
      </c>
    </row>
    <row r="9" spans="1:8" ht="15.75" customHeight="1">
      <c r="A9" s="224"/>
      <c r="B9" s="220" t="s">
        <v>250</v>
      </c>
      <c r="C9" s="371">
        <v>141</v>
      </c>
      <c r="D9" s="371">
        <v>141</v>
      </c>
      <c r="E9" s="230"/>
      <c r="F9" s="231" t="s">
        <v>251</v>
      </c>
      <c r="G9" s="373">
        <v>2681</v>
      </c>
      <c r="H9" s="373">
        <v>2505</v>
      </c>
    </row>
    <row r="10" spans="1:8" ht="15.75" customHeight="1">
      <c r="A10" s="224"/>
      <c r="B10" s="220" t="s">
        <v>252</v>
      </c>
      <c r="C10" s="371">
        <v>267</v>
      </c>
      <c r="D10" s="371">
        <v>268</v>
      </c>
      <c r="E10" s="230"/>
      <c r="F10" s="231" t="s">
        <v>253</v>
      </c>
      <c r="G10" s="373">
        <v>345</v>
      </c>
      <c r="H10" s="373">
        <v>343</v>
      </c>
    </row>
    <row r="11" spans="1:8" ht="15.75" customHeight="1">
      <c r="A11" s="232"/>
      <c r="B11" s="231" t="s">
        <v>254</v>
      </c>
      <c r="C11" s="371">
        <v>130</v>
      </c>
      <c r="D11" s="371">
        <v>130</v>
      </c>
      <c r="E11" s="227" t="s">
        <v>255</v>
      </c>
      <c r="F11" s="231"/>
      <c r="G11" s="372">
        <f>SUM(G12:G15)</f>
        <v>1944</v>
      </c>
      <c r="H11" s="372">
        <f>SUM(H12:H15)</f>
        <v>2558</v>
      </c>
    </row>
    <row r="12" spans="1:8" ht="15.75" customHeight="1">
      <c r="A12" s="224"/>
      <c r="B12" s="220"/>
      <c r="C12" s="370"/>
      <c r="D12" s="370"/>
      <c r="E12" s="230"/>
      <c r="F12" s="231" t="s">
        <v>256</v>
      </c>
      <c r="G12" s="373">
        <v>1587</v>
      </c>
      <c r="H12" s="373">
        <v>1601</v>
      </c>
    </row>
    <row r="13" spans="1:8" ht="15.75" customHeight="1">
      <c r="A13" s="224" t="s">
        <v>257</v>
      </c>
      <c r="B13" s="233"/>
      <c r="C13" s="370">
        <f>SUM(C14:C17)</f>
        <v>178516</v>
      </c>
      <c r="D13" s="370">
        <f>SUM(D14:D17)</f>
        <v>182885</v>
      </c>
      <c r="E13" s="230"/>
      <c r="F13" s="231" t="s">
        <v>258</v>
      </c>
      <c r="G13" s="473" t="s">
        <v>259</v>
      </c>
      <c r="H13" s="373">
        <v>957</v>
      </c>
    </row>
    <row r="14" spans="1:8" ht="15.75" customHeight="1">
      <c r="A14" s="224"/>
      <c r="B14" s="234" t="s">
        <v>260</v>
      </c>
      <c r="C14" s="370">
        <v>103621</v>
      </c>
      <c r="D14" s="370">
        <v>105774</v>
      </c>
      <c r="E14" s="230"/>
      <c r="F14" s="231" t="s">
        <v>261</v>
      </c>
      <c r="G14" s="373">
        <v>291</v>
      </c>
      <c r="H14" s="473" t="s">
        <v>259</v>
      </c>
    </row>
    <row r="15" spans="1:8" ht="15.75" customHeight="1">
      <c r="A15" s="224"/>
      <c r="B15" s="234" t="s">
        <v>262</v>
      </c>
      <c r="C15" s="370">
        <v>61916</v>
      </c>
      <c r="D15" s="370">
        <v>64969</v>
      </c>
      <c r="E15" s="230"/>
      <c r="F15" s="231" t="s">
        <v>263</v>
      </c>
      <c r="G15" s="373">
        <v>66</v>
      </c>
      <c r="H15" s="473" t="s">
        <v>259</v>
      </c>
    </row>
    <row r="16" spans="1:8" ht="15.75" customHeight="1">
      <c r="A16" s="224"/>
      <c r="B16" s="234" t="s">
        <v>264</v>
      </c>
      <c r="C16" s="370">
        <v>12873</v>
      </c>
      <c r="D16" s="370">
        <v>12050</v>
      </c>
      <c r="E16" s="227" t="s">
        <v>265</v>
      </c>
      <c r="F16" s="231"/>
      <c r="G16" s="373">
        <v>55497</v>
      </c>
      <c r="H16" s="373">
        <v>53972</v>
      </c>
    </row>
    <row r="17" spans="1:8" ht="15.75" customHeight="1">
      <c r="A17" s="224"/>
      <c r="B17" s="234" t="s">
        <v>266</v>
      </c>
      <c r="C17" s="370">
        <v>106</v>
      </c>
      <c r="D17" s="370">
        <v>92</v>
      </c>
      <c r="E17" s="227" t="s">
        <v>267</v>
      </c>
      <c r="F17" s="231"/>
      <c r="G17" s="373">
        <v>55155</v>
      </c>
      <c r="H17" s="373">
        <v>53370</v>
      </c>
    </row>
    <row r="18" spans="1:8" ht="15.75" customHeight="1">
      <c r="A18" s="224"/>
      <c r="B18" s="234"/>
      <c r="C18" s="370"/>
      <c r="D18" s="370"/>
      <c r="E18" s="227" t="s">
        <v>268</v>
      </c>
      <c r="F18" s="231"/>
      <c r="G18" s="472">
        <v>267297</v>
      </c>
      <c r="H18" s="472">
        <v>480418</v>
      </c>
    </row>
    <row r="19" spans="1:8" ht="14.25">
      <c r="A19" s="235"/>
      <c r="B19" s="236"/>
      <c r="C19" s="237"/>
      <c r="D19" s="238"/>
      <c r="E19" s="239"/>
      <c r="F19" s="236"/>
      <c r="G19" s="237"/>
      <c r="H19" s="237"/>
    </row>
    <row r="20" spans="1:8" ht="14.25">
      <c r="A20" s="471"/>
      <c r="B20" s="221"/>
      <c r="C20" s="221"/>
      <c r="D20" s="221"/>
      <c r="E20" s="221"/>
      <c r="F20" s="221"/>
      <c r="G20" s="221"/>
      <c r="H20" s="221"/>
    </row>
    <row r="21" ht="14.25">
      <c r="A21" s="402" t="s">
        <v>269</v>
      </c>
    </row>
    <row r="22" ht="14.25">
      <c r="A22" s="471" t="s">
        <v>270</v>
      </c>
    </row>
  </sheetData>
  <printOptions/>
  <pageMargins left="0.984251968503937" right="0.5905511811023623" top="0.984251968503937" bottom="0.984251968503937" header="0.5118110236220472" footer="0.5118110236220472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F1">
      <selection activeCell="N1" sqref="N1"/>
    </sheetView>
  </sheetViews>
  <sheetFormatPr defaultColWidth="8.796875" defaultRowHeight="15"/>
  <cols>
    <col min="1" max="1" width="2.59765625" style="228" customWidth="1"/>
    <col min="2" max="2" width="17.69921875" style="228" customWidth="1"/>
    <col min="3" max="3" width="9" style="228" customWidth="1"/>
    <col min="4" max="4" width="11.59765625" style="228" customWidth="1"/>
    <col min="5" max="5" width="6.59765625" style="228" customWidth="1"/>
    <col min="6" max="7" width="10.59765625" style="228" customWidth="1"/>
    <col min="8" max="8" width="6.59765625" style="228" customWidth="1"/>
    <col min="9" max="10" width="10.59765625" style="228" customWidth="1"/>
    <col min="11" max="11" width="6.59765625" style="228" customWidth="1"/>
    <col min="12" max="13" width="10.59765625" style="228" customWidth="1"/>
    <col min="14" max="14" width="6.59765625" style="228" customWidth="1"/>
    <col min="15" max="16384" width="10.59765625" style="228" customWidth="1"/>
  </cols>
  <sheetData>
    <row r="1" spans="1:14" ht="14.25">
      <c r="A1" s="187"/>
      <c r="L1" s="187"/>
      <c r="N1" s="186"/>
    </row>
    <row r="3" ht="18.75" customHeight="1">
      <c r="A3" s="240" t="s">
        <v>271</v>
      </c>
    </row>
    <row r="4" spans="1:14" ht="18.75" customHeight="1" thickBot="1">
      <c r="A4" s="241"/>
      <c r="B4" s="24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3" t="s">
        <v>272</v>
      </c>
      <c r="N4" s="244"/>
    </row>
    <row r="5" spans="2:14" ht="15" thickTop="1">
      <c r="B5" s="245"/>
      <c r="C5" s="246" t="s">
        <v>273</v>
      </c>
      <c r="D5" s="246"/>
      <c r="E5" s="247"/>
      <c r="F5" s="246" t="s">
        <v>274</v>
      </c>
      <c r="G5" s="246"/>
      <c r="H5" s="247"/>
      <c r="I5" s="246" t="s">
        <v>275</v>
      </c>
      <c r="J5" s="246"/>
      <c r="K5" s="247"/>
      <c r="L5" s="246" t="s">
        <v>276</v>
      </c>
      <c r="M5" s="246"/>
      <c r="N5" s="246"/>
    </row>
    <row r="6" spans="1:14" s="249" customFormat="1" ht="14.25">
      <c r="A6" s="29" t="s">
        <v>179</v>
      </c>
      <c r="B6" s="248"/>
      <c r="C6" s="248" t="s">
        <v>277</v>
      </c>
      <c r="D6" s="248" t="s">
        <v>278</v>
      </c>
      <c r="E6" s="248" t="s">
        <v>279</v>
      </c>
      <c r="F6" s="248" t="s">
        <v>277</v>
      </c>
      <c r="G6" s="248" t="s">
        <v>278</v>
      </c>
      <c r="H6" s="248" t="s">
        <v>279</v>
      </c>
      <c r="I6" s="248" t="s">
        <v>277</v>
      </c>
      <c r="J6" s="248" t="s">
        <v>278</v>
      </c>
      <c r="K6" s="248" t="s">
        <v>279</v>
      </c>
      <c r="L6" s="248" t="s">
        <v>277</v>
      </c>
      <c r="M6" s="248" t="s">
        <v>278</v>
      </c>
      <c r="N6" s="29" t="s">
        <v>279</v>
      </c>
    </row>
    <row r="7" spans="2:12" ht="14.25">
      <c r="B7" s="245"/>
      <c r="C7" s="226"/>
      <c r="F7" s="226"/>
      <c r="I7" s="226"/>
      <c r="L7" s="226"/>
    </row>
    <row r="8" spans="1:14" ht="14.25">
      <c r="A8" s="229" t="s">
        <v>148</v>
      </c>
      <c r="B8" s="250"/>
      <c r="C8" s="226">
        <v>146</v>
      </c>
      <c r="D8" s="226">
        <v>22003263</v>
      </c>
      <c r="E8" s="251">
        <f aca="true" t="shared" si="0" ref="E8:E16">D8/$D$8*100</f>
        <v>100</v>
      </c>
      <c r="F8" s="228">
        <f>F9+F18</f>
        <v>92</v>
      </c>
      <c r="G8" s="228">
        <f>G9+G18</f>
        <v>3693430</v>
      </c>
      <c r="H8" s="251">
        <f>G8/$G$8*100</f>
        <v>100</v>
      </c>
      <c r="I8" s="252">
        <v>52</v>
      </c>
      <c r="J8" s="228">
        <v>9213833</v>
      </c>
      <c r="K8" s="251">
        <f>J8/$J$8*100</f>
        <v>100</v>
      </c>
      <c r="L8" s="252">
        <v>2</v>
      </c>
      <c r="M8" s="228">
        <f>M9</f>
        <v>9096000</v>
      </c>
      <c r="N8" s="251">
        <f>M8/$M$8*100</f>
        <v>100</v>
      </c>
    </row>
    <row r="9" spans="1:14" ht="14.25">
      <c r="A9" s="228" t="s">
        <v>280</v>
      </c>
      <c r="B9" s="245"/>
      <c r="C9" s="226">
        <v>93</v>
      </c>
      <c r="D9" s="226">
        <v>21662560</v>
      </c>
      <c r="E9" s="251">
        <f t="shared" si="0"/>
        <v>98.45157965888968</v>
      </c>
      <c r="F9" s="228">
        <f>SUM(F10:F16)</f>
        <v>86</v>
      </c>
      <c r="G9" s="228">
        <v>3676560</v>
      </c>
      <c r="H9" s="251">
        <f>G9/$G$8*100</f>
        <v>99.54324300176259</v>
      </c>
      <c r="I9" s="252">
        <v>5</v>
      </c>
      <c r="J9" s="228">
        <v>8890000</v>
      </c>
      <c r="K9" s="251">
        <f aca="true" t="shared" si="1" ref="K9:K14">J9/$J$8*100</f>
        <v>96.4853606528358</v>
      </c>
      <c r="L9" s="252">
        <v>2</v>
      </c>
      <c r="M9" s="228">
        <f>SUM(M10:M16)</f>
        <v>9096000</v>
      </c>
      <c r="N9" s="251">
        <f>M9/$M$8*100</f>
        <v>100</v>
      </c>
    </row>
    <row r="10" spans="2:14" ht="14.25">
      <c r="B10" s="245" t="s">
        <v>281</v>
      </c>
      <c r="C10" s="226">
        <v>61</v>
      </c>
      <c r="D10" s="226">
        <v>3332330</v>
      </c>
      <c r="E10" s="251">
        <f t="shared" si="0"/>
        <v>15.144708309853861</v>
      </c>
      <c r="F10" s="228">
        <v>59</v>
      </c>
      <c r="G10" s="228">
        <v>1267330</v>
      </c>
      <c r="H10" s="251">
        <f>G10/$G$8*100</f>
        <v>34.31309108335612</v>
      </c>
      <c r="I10" s="252">
        <v>2</v>
      </c>
      <c r="J10" s="228">
        <v>2065000</v>
      </c>
      <c r="K10" s="251">
        <f t="shared" si="1"/>
        <v>22.41195385243036</v>
      </c>
      <c r="L10" s="253" t="s">
        <v>118</v>
      </c>
      <c r="M10" s="168" t="s">
        <v>118</v>
      </c>
      <c r="N10" s="254" t="s">
        <v>118</v>
      </c>
    </row>
    <row r="11" spans="2:14" ht="14.25">
      <c r="B11" s="245" t="s">
        <v>282</v>
      </c>
      <c r="C11" s="226">
        <v>18</v>
      </c>
      <c r="D11" s="226">
        <v>12647430</v>
      </c>
      <c r="E11" s="251">
        <f t="shared" si="0"/>
        <v>57.47979288344642</v>
      </c>
      <c r="F11" s="228">
        <v>15</v>
      </c>
      <c r="G11" s="228">
        <v>351430</v>
      </c>
      <c r="H11" s="251">
        <f>G11/$G$8*100</f>
        <v>9.515003668676542</v>
      </c>
      <c r="I11" s="252">
        <v>1</v>
      </c>
      <c r="J11" s="228">
        <v>3200000</v>
      </c>
      <c r="K11" s="251">
        <f t="shared" si="1"/>
        <v>34.73038853645383</v>
      </c>
      <c r="L11" s="252">
        <v>2</v>
      </c>
      <c r="M11" s="228">
        <v>9096000</v>
      </c>
      <c r="N11" s="251">
        <f>M11/$M$8*100</f>
        <v>100</v>
      </c>
    </row>
    <row r="12" spans="2:14" ht="14.25">
      <c r="B12" s="245" t="s">
        <v>283</v>
      </c>
      <c r="C12" s="226">
        <v>8</v>
      </c>
      <c r="D12" s="226">
        <f>SUM(G12)</f>
        <v>2049600</v>
      </c>
      <c r="E12" s="251">
        <f t="shared" si="0"/>
        <v>9.314982055161545</v>
      </c>
      <c r="F12" s="228">
        <v>8</v>
      </c>
      <c r="G12" s="228">
        <v>2049600</v>
      </c>
      <c r="H12" s="251">
        <f>G12/$G$8*100</f>
        <v>55.49313239996426</v>
      </c>
      <c r="I12" s="381" t="s">
        <v>118</v>
      </c>
      <c r="J12" s="186" t="s">
        <v>118</v>
      </c>
      <c r="K12" s="254" t="s">
        <v>118</v>
      </c>
      <c r="L12" s="255" t="s">
        <v>118</v>
      </c>
      <c r="M12" s="168" t="s">
        <v>118</v>
      </c>
      <c r="N12" s="254" t="s">
        <v>118</v>
      </c>
    </row>
    <row r="13" spans="2:14" ht="14.25">
      <c r="B13" s="245" t="s">
        <v>284</v>
      </c>
      <c r="C13" s="226">
        <v>1</v>
      </c>
      <c r="D13" s="226">
        <f>SUM(J13)</f>
        <v>1625000</v>
      </c>
      <c r="E13" s="251">
        <f t="shared" si="0"/>
        <v>7.385268266802064</v>
      </c>
      <c r="F13" s="186" t="s">
        <v>118</v>
      </c>
      <c r="G13" s="186" t="s">
        <v>118</v>
      </c>
      <c r="H13" s="254" t="s">
        <v>118</v>
      </c>
      <c r="I13" s="253">
        <v>1</v>
      </c>
      <c r="J13" s="168">
        <v>1625000</v>
      </c>
      <c r="K13" s="251">
        <f t="shared" si="1"/>
        <v>17.63652542866796</v>
      </c>
      <c r="L13" s="255" t="s">
        <v>118</v>
      </c>
      <c r="M13" s="168" t="s">
        <v>118</v>
      </c>
      <c r="N13" s="254" t="s">
        <v>118</v>
      </c>
    </row>
    <row r="14" spans="2:14" ht="14.25">
      <c r="B14" s="491" t="s">
        <v>285</v>
      </c>
      <c r="C14" s="226">
        <v>1</v>
      </c>
      <c r="D14" s="226">
        <f>SUM(J14)</f>
        <v>2000000</v>
      </c>
      <c r="E14" s="251">
        <f t="shared" si="0"/>
        <v>9.089560943756387</v>
      </c>
      <c r="F14" s="186" t="s">
        <v>118</v>
      </c>
      <c r="G14" s="186" t="s">
        <v>118</v>
      </c>
      <c r="H14" s="254" t="s">
        <v>118</v>
      </c>
      <c r="I14" s="253">
        <v>1</v>
      </c>
      <c r="J14" s="168">
        <v>2000000</v>
      </c>
      <c r="K14" s="251">
        <f t="shared" si="1"/>
        <v>21.706492835283644</v>
      </c>
      <c r="L14" s="255" t="s">
        <v>118</v>
      </c>
      <c r="M14" s="168" t="s">
        <v>118</v>
      </c>
      <c r="N14" s="254" t="s">
        <v>118</v>
      </c>
    </row>
    <row r="15" spans="2:14" ht="14.25">
      <c r="B15" s="245" t="s">
        <v>286</v>
      </c>
      <c r="C15" s="226">
        <v>1</v>
      </c>
      <c r="D15" s="226">
        <f>SUM(G15)</f>
        <v>2100</v>
      </c>
      <c r="E15" s="251">
        <f t="shared" si="0"/>
        <v>0.009544038990944206</v>
      </c>
      <c r="F15" s="168">
        <v>1</v>
      </c>
      <c r="G15" s="168">
        <v>2100</v>
      </c>
      <c r="H15" s="251">
        <f>G15/$G$8*100</f>
        <v>0.056857717622914195</v>
      </c>
      <c r="I15" s="381" t="s">
        <v>118</v>
      </c>
      <c r="J15" s="186" t="s">
        <v>118</v>
      </c>
      <c r="K15" s="254" t="s">
        <v>118</v>
      </c>
      <c r="L15" s="255" t="s">
        <v>118</v>
      </c>
      <c r="M15" s="168" t="s">
        <v>118</v>
      </c>
      <c r="N15" s="254" t="s">
        <v>118</v>
      </c>
    </row>
    <row r="16" spans="2:14" ht="14.25">
      <c r="B16" s="491" t="s">
        <v>287</v>
      </c>
      <c r="C16" s="226">
        <v>3</v>
      </c>
      <c r="D16" s="226">
        <f>SUM(G16)</f>
        <v>6100</v>
      </c>
      <c r="E16" s="251">
        <f t="shared" si="0"/>
        <v>0.02772316087845698</v>
      </c>
      <c r="F16" s="168">
        <v>3</v>
      </c>
      <c r="G16" s="168">
        <v>6100</v>
      </c>
      <c r="H16" s="251">
        <f>G16/$G$8*100</f>
        <v>0.16515813214275077</v>
      </c>
      <c r="I16" s="381" t="s">
        <v>118</v>
      </c>
      <c r="J16" s="186" t="s">
        <v>118</v>
      </c>
      <c r="K16" s="254" t="s">
        <v>118</v>
      </c>
      <c r="L16" s="255" t="s">
        <v>118</v>
      </c>
      <c r="M16" s="168" t="s">
        <v>118</v>
      </c>
      <c r="N16" s="254" t="s">
        <v>118</v>
      </c>
    </row>
    <row r="17" spans="2:14" ht="14.25">
      <c r="B17" s="245"/>
      <c r="C17" s="226"/>
      <c r="E17" s="251"/>
      <c r="F17" s="226"/>
      <c r="G17" s="226"/>
      <c r="H17" s="256" t="s">
        <v>11</v>
      </c>
      <c r="I17" s="257"/>
      <c r="J17" s="226"/>
      <c r="K17" s="256" t="s">
        <v>0</v>
      </c>
      <c r="L17" s="258"/>
      <c r="M17" s="226" t="s">
        <v>0</v>
      </c>
      <c r="N17" s="254" t="s">
        <v>118</v>
      </c>
    </row>
    <row r="18" spans="1:14" ht="14.25">
      <c r="A18" s="246" t="s">
        <v>288</v>
      </c>
      <c r="B18" s="247"/>
      <c r="C18" s="246">
        <v>53</v>
      </c>
      <c r="D18" s="246">
        <v>340703</v>
      </c>
      <c r="E18" s="259">
        <f>D18/$D$8*100</f>
        <v>1.5484203411103161</v>
      </c>
      <c r="F18" s="246">
        <v>6</v>
      </c>
      <c r="G18" s="246">
        <v>16870</v>
      </c>
      <c r="H18" s="259">
        <f>G18/$G$8*100</f>
        <v>0.4567569982374108</v>
      </c>
      <c r="I18" s="260">
        <v>47</v>
      </c>
      <c r="J18" s="246">
        <v>323833</v>
      </c>
      <c r="K18" s="259">
        <f>J18/$J$8*100</f>
        <v>3.5146393471642043</v>
      </c>
      <c r="L18" s="261" t="s">
        <v>118</v>
      </c>
      <c r="M18" s="262" t="s">
        <v>118</v>
      </c>
      <c r="N18" s="263" t="s">
        <v>118</v>
      </c>
    </row>
    <row r="19" ht="14.25">
      <c r="A19" s="228" t="s">
        <v>289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D1">
      <selection activeCell="N1" sqref="N1"/>
    </sheetView>
  </sheetViews>
  <sheetFormatPr defaultColWidth="8.796875" defaultRowHeight="15"/>
  <cols>
    <col min="1" max="1" width="2.59765625" style="228" customWidth="1"/>
    <col min="2" max="2" width="14.69921875" style="228" customWidth="1"/>
    <col min="3" max="4" width="10.59765625" style="228" customWidth="1"/>
    <col min="5" max="5" width="6.59765625" style="228" customWidth="1"/>
    <col min="6" max="7" width="10.59765625" style="228" customWidth="1"/>
    <col min="8" max="8" width="6.59765625" style="228" customWidth="1"/>
    <col min="9" max="10" width="10.59765625" style="228" customWidth="1"/>
    <col min="11" max="11" width="6.59765625" style="228" customWidth="1"/>
    <col min="12" max="13" width="10.59765625" style="228" customWidth="1"/>
    <col min="14" max="14" width="6.59765625" style="228" customWidth="1"/>
    <col min="15" max="16384" width="10.59765625" style="228" customWidth="1"/>
  </cols>
  <sheetData>
    <row r="1" spans="1:14" ht="14.25">
      <c r="A1" s="187"/>
      <c r="L1" s="187"/>
      <c r="N1" s="186"/>
    </row>
    <row r="3" ht="14.25">
      <c r="A3" s="240" t="s">
        <v>290</v>
      </c>
    </row>
    <row r="4" spans="1:14" ht="15" thickBot="1">
      <c r="A4" s="241"/>
      <c r="B4" s="242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495" t="s">
        <v>291</v>
      </c>
    </row>
    <row r="5" spans="2:14" ht="15" thickTop="1">
      <c r="B5" s="245"/>
      <c r="C5" s="246" t="s">
        <v>273</v>
      </c>
      <c r="D5" s="246"/>
      <c r="E5" s="247"/>
      <c r="F5" s="246" t="s">
        <v>274</v>
      </c>
      <c r="G5" s="246"/>
      <c r="H5" s="247"/>
      <c r="I5" s="246" t="s">
        <v>275</v>
      </c>
      <c r="J5" s="246"/>
      <c r="K5" s="247"/>
      <c r="L5" s="246" t="s">
        <v>276</v>
      </c>
      <c r="M5" s="246"/>
      <c r="N5" s="246"/>
    </row>
    <row r="6" spans="1:14" ht="14.25">
      <c r="A6" s="246" t="s">
        <v>179</v>
      </c>
      <c r="B6" s="247"/>
      <c r="C6" s="264" t="s">
        <v>292</v>
      </c>
      <c r="D6" s="264">
        <v>11</v>
      </c>
      <c r="E6" s="248" t="s">
        <v>279</v>
      </c>
      <c r="F6" s="264" t="s">
        <v>292</v>
      </c>
      <c r="G6" s="264">
        <v>11</v>
      </c>
      <c r="H6" s="248" t="s">
        <v>279</v>
      </c>
      <c r="I6" s="264" t="s">
        <v>292</v>
      </c>
      <c r="J6" s="264">
        <v>11</v>
      </c>
      <c r="K6" s="248" t="s">
        <v>279</v>
      </c>
      <c r="L6" s="264" t="s">
        <v>292</v>
      </c>
      <c r="M6" s="248">
        <v>11</v>
      </c>
      <c r="N6" s="248" t="s">
        <v>279</v>
      </c>
    </row>
    <row r="7" spans="2:12" ht="14.25">
      <c r="B7" s="245"/>
      <c r="L7" s="226"/>
    </row>
    <row r="8" spans="1:14" ht="14.25">
      <c r="A8" s="229" t="s">
        <v>148</v>
      </c>
      <c r="B8" s="250"/>
      <c r="C8" s="226">
        <f>SUM(C9+C18)</f>
        <v>104261</v>
      </c>
      <c r="D8" s="226">
        <v>110168</v>
      </c>
      <c r="E8" s="251">
        <f aca="true" t="shared" si="0" ref="E8:E16">D8/$D$8*100</f>
        <v>100</v>
      </c>
      <c r="F8" s="226">
        <v>7152</v>
      </c>
      <c r="G8" s="226">
        <v>7027</v>
      </c>
      <c r="H8" s="251">
        <f>G8/$G$8*100</f>
        <v>100</v>
      </c>
      <c r="I8" s="226">
        <f>SUM(I9+I18)</f>
        <v>36078</v>
      </c>
      <c r="J8" s="226">
        <v>40035</v>
      </c>
      <c r="K8" s="251">
        <f>J8/$J$8*100</f>
        <v>100</v>
      </c>
      <c r="L8" s="226">
        <v>61030</v>
      </c>
      <c r="M8" s="226">
        <v>63105</v>
      </c>
      <c r="N8" s="251">
        <f>M8/$M$8*100</f>
        <v>100</v>
      </c>
    </row>
    <row r="9" spans="1:14" ht="14.25">
      <c r="A9" s="228" t="s">
        <v>280</v>
      </c>
      <c r="B9" s="245"/>
      <c r="C9" s="226">
        <f>SUM(C10:C16)</f>
        <v>102776</v>
      </c>
      <c r="D9" s="226">
        <v>108412</v>
      </c>
      <c r="E9" s="251">
        <f t="shared" si="0"/>
        <v>98.40607072834217</v>
      </c>
      <c r="F9" s="226">
        <v>7075</v>
      </c>
      <c r="G9" s="226">
        <v>6926</v>
      </c>
      <c r="H9" s="251">
        <f>G9/$G$8*100</f>
        <v>98.56268677956453</v>
      </c>
      <c r="I9" s="226">
        <f>SUM(I10:I16)</f>
        <v>34671</v>
      </c>
      <c r="J9" s="226">
        <v>38381</v>
      </c>
      <c r="K9" s="251">
        <f>J9/$J$8*100</f>
        <v>95.86861496190832</v>
      </c>
      <c r="L9" s="226">
        <v>61030</v>
      </c>
      <c r="M9" s="226">
        <v>63105</v>
      </c>
      <c r="N9" s="251">
        <f>M9/$M$8*100</f>
        <v>100</v>
      </c>
    </row>
    <row r="10" spans="2:14" ht="14.25">
      <c r="B10" s="245" t="s">
        <v>281</v>
      </c>
      <c r="C10" s="226">
        <v>16023</v>
      </c>
      <c r="D10" s="226">
        <v>16345</v>
      </c>
      <c r="E10" s="251">
        <f t="shared" si="0"/>
        <v>14.836431631689784</v>
      </c>
      <c r="F10" s="228">
        <v>3571</v>
      </c>
      <c r="G10" s="228">
        <v>3620</v>
      </c>
      <c r="H10" s="251">
        <f>G10/$G$8*100</f>
        <v>51.51558275224135</v>
      </c>
      <c r="I10" s="228">
        <v>12452</v>
      </c>
      <c r="J10" s="228">
        <v>12724</v>
      </c>
      <c r="K10" s="251">
        <f>J10/$J$8*100</f>
        <v>31.782190583239668</v>
      </c>
      <c r="L10" s="207" t="s">
        <v>118</v>
      </c>
      <c r="M10" s="186" t="s">
        <v>118</v>
      </c>
      <c r="N10" s="254" t="s">
        <v>118</v>
      </c>
    </row>
    <row r="11" spans="2:14" ht="14.25">
      <c r="B11" s="245" t="s">
        <v>282</v>
      </c>
      <c r="C11" s="226">
        <v>68287</v>
      </c>
      <c r="D11" s="226">
        <v>70934</v>
      </c>
      <c r="E11" s="251">
        <f t="shared" si="0"/>
        <v>64.38711785636482</v>
      </c>
      <c r="F11" s="228">
        <v>966</v>
      </c>
      <c r="G11" s="228">
        <v>861</v>
      </c>
      <c r="H11" s="251">
        <f>G11/$G$8*100</f>
        <v>12.252739433613206</v>
      </c>
      <c r="I11" s="228">
        <v>6290</v>
      </c>
      <c r="J11" s="228">
        <v>6967</v>
      </c>
      <c r="K11" s="251">
        <f>J11/$J$8*100</f>
        <v>17.402273011115273</v>
      </c>
      <c r="L11" s="226">
        <v>61030</v>
      </c>
      <c r="M11" s="228">
        <v>63105</v>
      </c>
      <c r="N11" s="251">
        <f>M11/$M$8*100</f>
        <v>100</v>
      </c>
    </row>
    <row r="12" spans="2:14" ht="14.25">
      <c r="B12" s="245" t="s">
        <v>283</v>
      </c>
      <c r="C12" s="226">
        <v>2494</v>
      </c>
      <c r="D12" s="226">
        <v>2399</v>
      </c>
      <c r="E12" s="251">
        <f t="shared" si="0"/>
        <v>2.1775833272819693</v>
      </c>
      <c r="F12" s="228">
        <v>2494</v>
      </c>
      <c r="G12" s="228">
        <v>2399</v>
      </c>
      <c r="H12" s="251">
        <f>G12/$G$8*100</f>
        <v>34.13974669133343</v>
      </c>
      <c r="I12" s="186" t="s">
        <v>118</v>
      </c>
      <c r="J12" s="186" t="s">
        <v>118</v>
      </c>
      <c r="K12" s="254" t="s">
        <v>118</v>
      </c>
      <c r="L12" s="207" t="s">
        <v>118</v>
      </c>
      <c r="M12" s="186" t="s">
        <v>118</v>
      </c>
      <c r="N12" s="265" t="s">
        <v>118</v>
      </c>
    </row>
    <row r="13" spans="2:14" ht="14.25">
      <c r="B13" s="245" t="s">
        <v>284</v>
      </c>
      <c r="C13" s="226">
        <v>5105</v>
      </c>
      <c r="D13" s="226">
        <v>5975</v>
      </c>
      <c r="E13" s="251">
        <f t="shared" si="0"/>
        <v>5.423534964781062</v>
      </c>
      <c r="F13" s="186" t="s">
        <v>118</v>
      </c>
      <c r="G13" s="186" t="s">
        <v>118</v>
      </c>
      <c r="H13" s="265" t="s">
        <v>118</v>
      </c>
      <c r="I13" s="228">
        <v>5105</v>
      </c>
      <c r="J13" s="228">
        <v>5975</v>
      </c>
      <c r="K13" s="251">
        <f>J13/$J$8*100</f>
        <v>14.924441114025228</v>
      </c>
      <c r="L13" s="207" t="s">
        <v>118</v>
      </c>
      <c r="M13" s="186" t="s">
        <v>118</v>
      </c>
      <c r="N13" s="265" t="s">
        <v>118</v>
      </c>
    </row>
    <row r="14" spans="2:14" ht="14.25">
      <c r="B14" s="491" t="s">
        <v>285</v>
      </c>
      <c r="C14" s="226">
        <v>10824</v>
      </c>
      <c r="D14" s="226">
        <v>12715</v>
      </c>
      <c r="E14" s="251">
        <f t="shared" si="0"/>
        <v>11.541463945973423</v>
      </c>
      <c r="F14" s="186" t="s">
        <v>118</v>
      </c>
      <c r="G14" s="186" t="s">
        <v>118</v>
      </c>
      <c r="H14" s="265" t="s">
        <v>118</v>
      </c>
      <c r="I14" s="228">
        <v>10824</v>
      </c>
      <c r="J14" s="228">
        <v>12715</v>
      </c>
      <c r="K14" s="251">
        <f>J14/$J$8*100</f>
        <v>31.759710253528162</v>
      </c>
      <c r="L14" s="207" t="s">
        <v>118</v>
      </c>
      <c r="M14" s="186" t="s">
        <v>118</v>
      </c>
      <c r="N14" s="265" t="s">
        <v>118</v>
      </c>
    </row>
    <row r="15" spans="2:14" ht="14.25">
      <c r="B15" s="245" t="s">
        <v>286</v>
      </c>
      <c r="C15" s="226">
        <v>16</v>
      </c>
      <c r="D15" s="226">
        <v>17</v>
      </c>
      <c r="E15" s="251">
        <f t="shared" si="0"/>
        <v>0.015430978142473312</v>
      </c>
      <c r="F15" s="228">
        <v>16</v>
      </c>
      <c r="G15" s="228">
        <v>17</v>
      </c>
      <c r="H15" s="251">
        <f>G15/$G$8*100</f>
        <v>0.24192400740002845</v>
      </c>
      <c r="I15" s="186" t="s">
        <v>118</v>
      </c>
      <c r="J15" s="186" t="s">
        <v>118</v>
      </c>
      <c r="K15" s="254" t="s">
        <v>118</v>
      </c>
      <c r="L15" s="207" t="s">
        <v>118</v>
      </c>
      <c r="M15" s="186" t="s">
        <v>118</v>
      </c>
      <c r="N15" s="265" t="s">
        <v>118</v>
      </c>
    </row>
    <row r="16" spans="2:14" ht="14.25">
      <c r="B16" s="491" t="s">
        <v>287</v>
      </c>
      <c r="C16" s="226">
        <v>27</v>
      </c>
      <c r="D16" s="226">
        <v>28</v>
      </c>
      <c r="E16" s="251">
        <f t="shared" si="0"/>
        <v>0.025415728705250162</v>
      </c>
      <c r="F16" s="228">
        <v>27</v>
      </c>
      <c r="G16" s="228">
        <v>28</v>
      </c>
      <c r="H16" s="251">
        <f>G16/$G$8*100</f>
        <v>0.39846307101181155</v>
      </c>
      <c r="I16" s="186" t="s">
        <v>118</v>
      </c>
      <c r="J16" s="186" t="s">
        <v>118</v>
      </c>
      <c r="K16" s="254" t="s">
        <v>118</v>
      </c>
      <c r="L16" s="207" t="s">
        <v>118</v>
      </c>
      <c r="M16" s="186" t="s">
        <v>118</v>
      </c>
      <c r="N16" s="265" t="s">
        <v>118</v>
      </c>
    </row>
    <row r="17" spans="2:14" ht="14.25">
      <c r="B17" s="245"/>
      <c r="C17" s="226"/>
      <c r="D17" s="226"/>
      <c r="E17" s="251"/>
      <c r="H17" s="251"/>
      <c r="I17" s="168"/>
      <c r="J17" s="168"/>
      <c r="K17" s="255"/>
      <c r="L17" s="266" t="s">
        <v>0</v>
      </c>
      <c r="M17" s="168"/>
      <c r="N17" s="267"/>
    </row>
    <row r="18" spans="1:14" ht="14.25">
      <c r="A18" s="246" t="s">
        <v>288</v>
      </c>
      <c r="B18" s="247"/>
      <c r="C18" s="246">
        <v>1485</v>
      </c>
      <c r="D18" s="246">
        <v>1755</v>
      </c>
      <c r="E18" s="259">
        <f>D18/$D$8*100</f>
        <v>1.5930215670612158</v>
      </c>
      <c r="F18" s="246">
        <v>78</v>
      </c>
      <c r="G18" s="246">
        <v>101</v>
      </c>
      <c r="H18" s="259">
        <f>G18/$G$8*100</f>
        <v>1.4373132204354633</v>
      </c>
      <c r="I18" s="262">
        <v>1407</v>
      </c>
      <c r="J18" s="262">
        <v>1654</v>
      </c>
      <c r="K18" s="261">
        <f>J18/$J$8*100</f>
        <v>4.13138503809167</v>
      </c>
      <c r="L18" s="268" t="s">
        <v>118</v>
      </c>
      <c r="M18" s="268" t="s">
        <v>118</v>
      </c>
      <c r="N18" s="263" t="s">
        <v>118</v>
      </c>
    </row>
    <row r="19" ht="14.25">
      <c r="A19" s="228" t="s">
        <v>289</v>
      </c>
    </row>
  </sheetData>
  <printOptions/>
  <pageMargins left="0.5905511811023623" right="0.5905511811023623" top="0.7874015748031497" bottom="0.7874015748031497" header="0.5118110236220472" footer="0.5118110236220472"/>
  <pageSetup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796875" defaultRowHeight="15"/>
  <cols>
    <col min="1" max="1" width="6.59765625" style="270" customWidth="1"/>
    <col min="2" max="2" width="22.19921875" style="270" customWidth="1"/>
    <col min="3" max="3" width="14.69921875" style="69" customWidth="1"/>
    <col min="4" max="4" width="7.3984375" style="270" customWidth="1"/>
    <col min="5" max="5" width="9.09765625" style="270" customWidth="1"/>
    <col min="6" max="6" width="12.3984375" style="270" customWidth="1"/>
    <col min="7" max="7" width="7.09765625" style="270" customWidth="1"/>
    <col min="8" max="8" width="9.09765625" style="270" customWidth="1"/>
    <col min="9" max="16384" width="10.59765625" style="270" customWidth="1"/>
  </cols>
  <sheetData>
    <row r="1" ht="14.25">
      <c r="A1" s="289"/>
    </row>
    <row r="3" ht="14.25">
      <c r="A3" s="269" t="s">
        <v>293</v>
      </c>
    </row>
    <row r="4" spans="1:8" ht="15" thickBot="1">
      <c r="A4" s="271"/>
      <c r="B4" s="272"/>
      <c r="C4" s="273"/>
      <c r="D4" s="271"/>
      <c r="E4" s="271"/>
      <c r="F4" s="271" t="s">
        <v>294</v>
      </c>
      <c r="G4" s="271"/>
      <c r="H4" s="271"/>
    </row>
    <row r="5" spans="2:8" ht="15" thickTop="1">
      <c r="B5" s="274"/>
      <c r="C5" s="275" t="s">
        <v>292</v>
      </c>
      <c r="D5" s="276"/>
      <c r="E5" s="277"/>
      <c r="F5" s="278">
        <v>11</v>
      </c>
      <c r="G5" s="276"/>
      <c r="H5" s="276"/>
    </row>
    <row r="6" spans="1:8" ht="14.25">
      <c r="A6" s="276" t="s">
        <v>179</v>
      </c>
      <c r="B6" s="277"/>
      <c r="C6" s="248" t="s">
        <v>295</v>
      </c>
      <c r="D6" s="279" t="s">
        <v>279</v>
      </c>
      <c r="E6" s="279" t="s">
        <v>296</v>
      </c>
      <c r="F6" s="280" t="s">
        <v>295</v>
      </c>
      <c r="G6" s="279" t="s">
        <v>279</v>
      </c>
      <c r="H6" s="281" t="s">
        <v>296</v>
      </c>
    </row>
    <row r="7" spans="2:6" ht="14.25">
      <c r="B7" s="274"/>
      <c r="C7" s="12"/>
      <c r="F7" s="282"/>
    </row>
    <row r="8" spans="1:8" s="289" customFormat="1" ht="14.25">
      <c r="A8" s="283" t="s">
        <v>86</v>
      </c>
      <c r="B8" s="284"/>
      <c r="C8" s="285">
        <v>12456689</v>
      </c>
      <c r="D8" s="287">
        <v>100</v>
      </c>
      <c r="E8" s="287">
        <v>99.7</v>
      </c>
      <c r="F8" s="14">
        <f>SUM(F10:F11)</f>
        <v>12989571</v>
      </c>
      <c r="G8" s="288">
        <f>SUM(G10:G11)</f>
        <v>100</v>
      </c>
      <c r="H8" s="288">
        <f>F8/C8*100</f>
        <v>104.27787833508566</v>
      </c>
    </row>
    <row r="9" spans="1:8" ht="14.25">
      <c r="A9" s="270" t="s">
        <v>297</v>
      </c>
      <c r="B9" s="274"/>
      <c r="D9" s="286"/>
      <c r="E9" s="290"/>
      <c r="F9" s="14"/>
      <c r="G9" s="70"/>
      <c r="H9" s="256"/>
    </row>
    <row r="10" spans="2:8" ht="16.5" customHeight="1">
      <c r="B10" s="291" t="s">
        <v>298</v>
      </c>
      <c r="C10" s="69">
        <v>3618685</v>
      </c>
      <c r="D10" s="286">
        <v>29.1</v>
      </c>
      <c r="E10" s="290">
        <v>101.7</v>
      </c>
      <c r="F10" s="14">
        <v>3752912</v>
      </c>
      <c r="G10" s="70">
        <v>28.9</v>
      </c>
      <c r="H10" s="254">
        <f>F10/C10*100</f>
        <v>103.70927560702299</v>
      </c>
    </row>
    <row r="11" spans="2:8" ht="14.25">
      <c r="B11" s="291" t="s">
        <v>299</v>
      </c>
      <c r="C11" s="69">
        <v>8838004</v>
      </c>
      <c r="D11" s="286">
        <v>70.9</v>
      </c>
      <c r="E11" s="290">
        <v>98.9</v>
      </c>
      <c r="F11" s="14">
        <v>9236659</v>
      </c>
      <c r="G11" s="70">
        <v>71.1</v>
      </c>
      <c r="H11" s="256">
        <f>F11/C11*100</f>
        <v>104.5106904228602</v>
      </c>
    </row>
    <row r="12" spans="2:8" ht="14.25" customHeight="1">
      <c r="B12" s="292" t="s">
        <v>300</v>
      </c>
      <c r="C12" s="69">
        <v>4453244</v>
      </c>
      <c r="D12" s="286">
        <v>35.7</v>
      </c>
      <c r="E12" s="290">
        <v>97.4</v>
      </c>
      <c r="F12" s="14">
        <v>4671873</v>
      </c>
      <c r="G12" s="70">
        <f>F12/$F$8*100</f>
        <v>35.96633791831924</v>
      </c>
      <c r="H12" s="256">
        <f>F12/C12*100</f>
        <v>104.90943231495962</v>
      </c>
    </row>
    <row r="13" spans="2:8" ht="14.25">
      <c r="B13" s="291"/>
      <c r="D13" s="286"/>
      <c r="E13" s="290" t="s">
        <v>0</v>
      </c>
      <c r="F13" s="14"/>
      <c r="G13" s="70"/>
      <c r="H13" s="256" t="s">
        <v>0</v>
      </c>
    </row>
    <row r="14" spans="1:8" ht="15.75" customHeight="1">
      <c r="A14" s="289" t="s">
        <v>301</v>
      </c>
      <c r="B14" s="291"/>
      <c r="C14" s="69">
        <v>4453244</v>
      </c>
      <c r="D14" s="286">
        <v>35.7</v>
      </c>
      <c r="E14" s="290">
        <v>97.4</v>
      </c>
      <c r="F14" s="14">
        <v>4671873</v>
      </c>
      <c r="G14" s="70">
        <f aca="true" t="shared" si="0" ref="G14:G23">F14/$F$8*100</f>
        <v>35.96633791831924</v>
      </c>
      <c r="H14" s="256">
        <f aca="true" t="shared" si="1" ref="H14:H23">F14/C14*100</f>
        <v>104.90943231495962</v>
      </c>
    </row>
    <row r="15" spans="1:8" ht="15.75" customHeight="1">
      <c r="A15" s="270" t="s">
        <v>302</v>
      </c>
      <c r="B15" s="291"/>
      <c r="C15" s="69">
        <v>14400</v>
      </c>
      <c r="D15" s="286">
        <v>0.1</v>
      </c>
      <c r="E15" s="290">
        <v>95.4</v>
      </c>
      <c r="F15" s="14">
        <v>15268</v>
      </c>
      <c r="G15" s="70">
        <f t="shared" si="0"/>
        <v>0.11754044841049793</v>
      </c>
      <c r="H15" s="256">
        <f t="shared" si="1"/>
        <v>106.02777777777779</v>
      </c>
    </row>
    <row r="16" spans="1:8" ht="15.75" customHeight="1">
      <c r="A16" s="270" t="s">
        <v>303</v>
      </c>
      <c r="B16" s="291"/>
      <c r="C16" s="69">
        <v>3932458</v>
      </c>
      <c r="D16" s="286">
        <v>31.6</v>
      </c>
      <c r="E16" s="290">
        <v>96.9</v>
      </c>
      <c r="F16" s="14">
        <v>4132813</v>
      </c>
      <c r="G16" s="70">
        <f t="shared" si="0"/>
        <v>31.816393320456847</v>
      </c>
      <c r="H16" s="256">
        <f t="shared" si="1"/>
        <v>105.09490501869314</v>
      </c>
    </row>
    <row r="17" spans="2:8" ht="15.75" customHeight="1">
      <c r="B17" s="291" t="s">
        <v>304</v>
      </c>
      <c r="C17" s="69">
        <v>143856</v>
      </c>
      <c r="D17" s="286">
        <v>1.2</v>
      </c>
      <c r="E17" s="290">
        <v>86.8</v>
      </c>
      <c r="F17" s="14">
        <v>155751</v>
      </c>
      <c r="G17" s="70">
        <f t="shared" si="0"/>
        <v>1.1990465274026372</v>
      </c>
      <c r="H17" s="256">
        <f t="shared" si="1"/>
        <v>108.26868535201868</v>
      </c>
    </row>
    <row r="18" spans="2:8" ht="15.75" customHeight="1">
      <c r="B18" s="291" t="s">
        <v>305</v>
      </c>
      <c r="C18" s="69">
        <v>520830</v>
      </c>
      <c r="D18" s="286">
        <v>4.2</v>
      </c>
      <c r="E18" s="290">
        <v>100.3</v>
      </c>
      <c r="F18" s="14">
        <v>541260</v>
      </c>
      <c r="G18" s="70">
        <f t="shared" si="0"/>
        <v>4.166881261898488</v>
      </c>
      <c r="H18" s="256">
        <f t="shared" si="1"/>
        <v>103.92258510454467</v>
      </c>
    </row>
    <row r="19" spans="2:8" ht="15.75" customHeight="1">
      <c r="B19" s="291" t="s">
        <v>306</v>
      </c>
      <c r="C19" s="69">
        <v>280386</v>
      </c>
      <c r="D19" s="286">
        <v>2.3</v>
      </c>
      <c r="E19" s="290">
        <v>88.7</v>
      </c>
      <c r="F19" s="14">
        <v>284660</v>
      </c>
      <c r="G19" s="70">
        <f t="shared" si="0"/>
        <v>2.191450356597612</v>
      </c>
      <c r="H19" s="256">
        <f t="shared" si="1"/>
        <v>101.52432717753383</v>
      </c>
    </row>
    <row r="20" spans="2:8" ht="15.75" customHeight="1">
      <c r="B20" s="291" t="s">
        <v>307</v>
      </c>
      <c r="C20" s="69">
        <v>122146</v>
      </c>
      <c r="D20" s="286">
        <v>1</v>
      </c>
      <c r="E20" s="290">
        <v>108.9</v>
      </c>
      <c r="F20" s="14">
        <v>122966</v>
      </c>
      <c r="G20" s="70">
        <f t="shared" si="0"/>
        <v>0.9466517408465608</v>
      </c>
      <c r="H20" s="256">
        <f t="shared" si="1"/>
        <v>100.67132775530922</v>
      </c>
    </row>
    <row r="21" spans="2:8" ht="14.25">
      <c r="B21" s="291" t="s">
        <v>308</v>
      </c>
      <c r="C21" s="69">
        <v>438174</v>
      </c>
      <c r="D21" s="286">
        <v>3.5</v>
      </c>
      <c r="E21" s="290">
        <v>95.7</v>
      </c>
      <c r="F21" s="14">
        <v>467693</v>
      </c>
      <c r="G21" s="70">
        <f t="shared" si="0"/>
        <v>3.6005269150151302</v>
      </c>
      <c r="H21" s="256">
        <f t="shared" si="1"/>
        <v>106.7368214453619</v>
      </c>
    </row>
    <row r="22" spans="2:8" ht="14.25">
      <c r="B22" s="291" t="s">
        <v>309</v>
      </c>
      <c r="C22" s="69">
        <v>1668670</v>
      </c>
      <c r="D22" s="286">
        <v>13.4</v>
      </c>
      <c r="E22" s="290">
        <v>94.7</v>
      </c>
      <c r="F22" s="14">
        <v>1741751</v>
      </c>
      <c r="G22" s="70">
        <f t="shared" si="0"/>
        <v>13.408841600696435</v>
      </c>
      <c r="H22" s="256">
        <f t="shared" si="1"/>
        <v>104.37959572593742</v>
      </c>
    </row>
    <row r="23" spans="2:8" ht="14.25">
      <c r="B23" s="291" t="s">
        <v>195</v>
      </c>
      <c r="C23" s="69">
        <v>758396</v>
      </c>
      <c r="D23" s="286">
        <v>6.1</v>
      </c>
      <c r="E23" s="290">
        <v>104.9</v>
      </c>
      <c r="F23" s="14">
        <v>818732</v>
      </c>
      <c r="G23" s="70">
        <f t="shared" si="0"/>
        <v>6.302994917999986</v>
      </c>
      <c r="H23" s="256">
        <f t="shared" si="1"/>
        <v>107.95573816317597</v>
      </c>
    </row>
    <row r="24" spans="2:8" ht="14.25">
      <c r="B24" s="274"/>
      <c r="D24" s="286"/>
      <c r="E24" s="290" t="s">
        <v>0</v>
      </c>
      <c r="F24" s="14"/>
      <c r="G24" s="70"/>
      <c r="H24" s="256" t="s">
        <v>0</v>
      </c>
    </row>
    <row r="25" spans="1:8" ht="14.25">
      <c r="A25" s="270" t="s">
        <v>310</v>
      </c>
      <c r="B25" s="274"/>
      <c r="C25" s="69">
        <v>506386</v>
      </c>
      <c r="D25" s="286">
        <v>4.1</v>
      </c>
      <c r="E25" s="290">
        <v>101.5</v>
      </c>
      <c r="F25" s="14">
        <v>523792</v>
      </c>
      <c r="G25" s="70">
        <f>F25/$F$8*100</f>
        <v>4.032404149451895</v>
      </c>
      <c r="H25" s="256">
        <f>F25/C25*100</f>
        <v>103.43729881947763</v>
      </c>
    </row>
    <row r="26" spans="2:8" ht="14.25">
      <c r="B26" s="431" t="s">
        <v>311</v>
      </c>
      <c r="C26" s="69">
        <v>296822</v>
      </c>
      <c r="D26" s="286">
        <v>2.4</v>
      </c>
      <c r="E26" s="290">
        <v>98.7</v>
      </c>
      <c r="F26" s="14">
        <v>297196</v>
      </c>
      <c r="G26" s="70">
        <f>F26/$F$8*100</f>
        <v>2.287958547668741</v>
      </c>
      <c r="H26" s="256">
        <f>F26/C26*100</f>
        <v>100.12600144194164</v>
      </c>
    </row>
    <row r="27" spans="2:8" ht="14.25">
      <c r="B27" s="291" t="s">
        <v>195</v>
      </c>
      <c r="C27" s="69">
        <v>209564</v>
      </c>
      <c r="D27" s="286">
        <v>1.6520479114059579</v>
      </c>
      <c r="E27" s="290">
        <v>105.8</v>
      </c>
      <c r="F27" s="14">
        <v>226596</v>
      </c>
      <c r="G27" s="70">
        <f>F27/$F$8*100</f>
        <v>1.7444456017831536</v>
      </c>
      <c r="H27" s="256">
        <f>F27/C27*100</f>
        <v>108.12735011738657</v>
      </c>
    </row>
    <row r="28" spans="1:8" ht="14.25">
      <c r="A28" s="293"/>
      <c r="B28" s="294"/>
      <c r="C28" s="28"/>
      <c r="D28" s="28"/>
      <c r="E28" s="28"/>
      <c r="F28" s="28"/>
      <c r="G28" s="28"/>
      <c r="H28" s="28"/>
    </row>
    <row r="29" ht="14.25">
      <c r="A29" s="289" t="s">
        <v>312</v>
      </c>
    </row>
  </sheetData>
  <printOptions/>
  <pageMargins left="0.5905511811023623" right="0.3937007874015748" top="0.984251968503937" bottom="0.984251968503937" header="0.5118110236220472" footer="0.5118110236220472"/>
  <pageSetup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796875" defaultRowHeight="15"/>
  <cols>
    <col min="1" max="1" width="2.59765625" style="295" customWidth="1"/>
    <col min="2" max="2" width="13.3984375" style="295" customWidth="1"/>
    <col min="3" max="3" width="12.09765625" style="295" customWidth="1"/>
    <col min="4" max="4" width="12" style="295" customWidth="1"/>
    <col min="5" max="5" width="12.09765625" style="295" customWidth="1"/>
    <col min="6" max="7" width="7.59765625" style="295" customWidth="1"/>
    <col min="8" max="16384" width="10.59765625" style="295" customWidth="1"/>
  </cols>
  <sheetData>
    <row r="1" spans="1:7" ht="14.25">
      <c r="A1" s="405"/>
      <c r="C1" s="403"/>
      <c r="G1" s="404"/>
    </row>
    <row r="4" spans="1:2" ht="14.25">
      <c r="A4" s="296" t="s">
        <v>313</v>
      </c>
      <c r="B4" s="296"/>
    </row>
    <row r="5" spans="1:7" ht="15.75" customHeight="1" thickBot="1">
      <c r="A5" s="297"/>
      <c r="B5" s="297"/>
      <c r="C5" s="297"/>
      <c r="D5" s="297"/>
      <c r="E5" s="297"/>
      <c r="F5" s="297"/>
      <c r="G5" s="481" t="s">
        <v>314</v>
      </c>
    </row>
    <row r="6" spans="1:7" ht="18" customHeight="1" thickTop="1">
      <c r="A6" s="298"/>
      <c r="B6" s="299"/>
      <c r="C6" s="478" t="s">
        <v>213</v>
      </c>
      <c r="D6" s="300">
        <v>10</v>
      </c>
      <c r="E6" s="301">
        <v>11</v>
      </c>
      <c r="F6" s="301"/>
      <c r="G6" s="302"/>
    </row>
    <row r="7" spans="1:8" s="308" customFormat="1" ht="30" customHeight="1">
      <c r="A7" s="303" t="s">
        <v>179</v>
      </c>
      <c r="B7" s="304"/>
      <c r="C7" s="305" t="s">
        <v>315</v>
      </c>
      <c r="D7" s="479" t="s">
        <v>315</v>
      </c>
      <c r="E7" s="306" t="s">
        <v>315</v>
      </c>
      <c r="F7" s="305" t="s">
        <v>279</v>
      </c>
      <c r="G7" s="307" t="s">
        <v>316</v>
      </c>
      <c r="H7" s="295"/>
    </row>
    <row r="8" spans="1:5" ht="14.25">
      <c r="A8" s="309"/>
      <c r="B8" s="310"/>
      <c r="D8" s="480"/>
      <c r="E8" s="311"/>
    </row>
    <row r="9" spans="1:7" ht="14.25">
      <c r="A9" s="312" t="s">
        <v>317</v>
      </c>
      <c r="B9" s="313"/>
      <c r="C9" s="69">
        <v>5010927</v>
      </c>
      <c r="D9" s="71">
        <f>SUM(D10:D14)</f>
        <v>4974946</v>
      </c>
      <c r="E9" s="121">
        <f>SUM(E10:E14)</f>
        <v>4725275</v>
      </c>
      <c r="F9" s="314">
        <f aca="true" t="shared" si="0" ref="F9:F15">E9/$E$9*100</f>
        <v>100</v>
      </c>
      <c r="G9" s="315">
        <f aca="true" t="shared" si="1" ref="G9:G15">((E9/D9)-1)*100</f>
        <v>-5.018567035702503</v>
      </c>
    </row>
    <row r="10" spans="1:7" ht="14.25">
      <c r="A10" s="298"/>
      <c r="B10" s="313" t="s">
        <v>318</v>
      </c>
      <c r="C10" s="69">
        <v>933697</v>
      </c>
      <c r="D10" s="71">
        <v>940202</v>
      </c>
      <c r="E10" s="121">
        <v>960104</v>
      </c>
      <c r="F10" s="314">
        <f t="shared" si="0"/>
        <v>20.31847881869309</v>
      </c>
      <c r="G10" s="315">
        <f t="shared" si="1"/>
        <v>2.1167791602230146</v>
      </c>
    </row>
    <row r="11" spans="1:7" ht="14.25">
      <c r="A11" s="298"/>
      <c r="B11" s="317" t="s">
        <v>319</v>
      </c>
      <c r="C11" s="69">
        <v>15814</v>
      </c>
      <c r="D11" s="71">
        <v>17286</v>
      </c>
      <c r="E11" s="121">
        <v>16084</v>
      </c>
      <c r="F11" s="314">
        <f t="shared" si="0"/>
        <v>0.3403823057917264</v>
      </c>
      <c r="G11" s="315">
        <f t="shared" si="1"/>
        <v>-6.953604072659958</v>
      </c>
    </row>
    <row r="12" spans="1:7" ht="14.25">
      <c r="A12" s="298"/>
      <c r="B12" s="313" t="s">
        <v>320</v>
      </c>
      <c r="C12" s="69">
        <v>658815</v>
      </c>
      <c r="D12" s="71">
        <v>645811</v>
      </c>
      <c r="E12" s="121">
        <v>628782</v>
      </c>
      <c r="F12" s="314">
        <f t="shared" si="0"/>
        <v>13.306781086815054</v>
      </c>
      <c r="G12" s="315">
        <f t="shared" si="1"/>
        <v>-2.6368395707103143</v>
      </c>
    </row>
    <row r="13" spans="1:7" ht="14.25">
      <c r="A13" s="298"/>
      <c r="B13" s="313" t="s">
        <v>321</v>
      </c>
      <c r="C13" s="69">
        <v>984559</v>
      </c>
      <c r="D13" s="71">
        <v>911038</v>
      </c>
      <c r="E13" s="121">
        <v>888567</v>
      </c>
      <c r="F13" s="314">
        <f t="shared" si="0"/>
        <v>18.804556348572305</v>
      </c>
      <c r="G13" s="315">
        <f t="shared" si="1"/>
        <v>-2.466527192060042</v>
      </c>
    </row>
    <row r="14" spans="1:7" ht="14.25">
      <c r="A14" s="298"/>
      <c r="B14" s="313" t="s">
        <v>322</v>
      </c>
      <c r="C14" s="69">
        <v>2418042</v>
      </c>
      <c r="D14" s="71">
        <f>SUM(D15:D17)</f>
        <v>2460609</v>
      </c>
      <c r="E14" s="121">
        <f>SUM(E15:E17)</f>
        <v>2231738</v>
      </c>
      <c r="F14" s="314">
        <f t="shared" si="0"/>
        <v>47.22980144012782</v>
      </c>
      <c r="G14" s="315">
        <f t="shared" si="1"/>
        <v>-9.301396524193805</v>
      </c>
    </row>
    <row r="15" spans="1:7" ht="14.25">
      <c r="A15" s="298"/>
      <c r="B15" s="318" t="s">
        <v>323</v>
      </c>
      <c r="C15" s="69">
        <v>769928</v>
      </c>
      <c r="D15" s="71">
        <v>714951</v>
      </c>
      <c r="E15" s="121">
        <v>661434</v>
      </c>
      <c r="F15" s="314">
        <f t="shared" si="0"/>
        <v>13.997788488500671</v>
      </c>
      <c r="G15" s="315">
        <f t="shared" si="1"/>
        <v>-7.485408090904134</v>
      </c>
    </row>
    <row r="16" spans="1:7" ht="14.25">
      <c r="A16" s="298"/>
      <c r="B16" s="318" t="s">
        <v>324</v>
      </c>
      <c r="C16" s="186" t="s">
        <v>118</v>
      </c>
      <c r="D16" s="186" t="s">
        <v>118</v>
      </c>
      <c r="E16" s="184" t="s">
        <v>118</v>
      </c>
      <c r="F16" s="316" t="s">
        <v>118</v>
      </c>
      <c r="G16" s="319" t="s">
        <v>118</v>
      </c>
    </row>
    <row r="17" spans="1:7" ht="14.25">
      <c r="A17" s="298"/>
      <c r="B17" s="318" t="s">
        <v>325</v>
      </c>
      <c r="C17" s="69">
        <v>1648114</v>
      </c>
      <c r="D17" s="71">
        <v>1745658</v>
      </c>
      <c r="E17" s="121">
        <v>1570304</v>
      </c>
      <c r="F17" s="314">
        <f>E17/$E$9*100</f>
        <v>33.232012951627155</v>
      </c>
      <c r="G17" s="315">
        <f>((E17/D17)-1)*100</f>
        <v>-10.04515202863333</v>
      </c>
    </row>
    <row r="18" spans="1:7" ht="14.25">
      <c r="A18" s="298"/>
      <c r="B18" s="318"/>
      <c r="C18" s="69"/>
      <c r="D18" s="71"/>
      <c r="E18" s="121"/>
      <c r="F18" s="314"/>
      <c r="G18" s="315"/>
    </row>
    <row r="19" spans="1:7" ht="14.25">
      <c r="A19" s="312" t="s">
        <v>326</v>
      </c>
      <c r="B19" s="318"/>
      <c r="C19" s="69">
        <v>41335</v>
      </c>
      <c r="D19" s="71">
        <v>38984</v>
      </c>
      <c r="E19" s="121">
        <v>39743</v>
      </c>
      <c r="F19" s="316" t="s">
        <v>118</v>
      </c>
      <c r="G19" s="315">
        <f>((E19/D19)-1)*100</f>
        <v>1.9469525959368017</v>
      </c>
    </row>
    <row r="20" spans="1:7" ht="14.25">
      <c r="A20" s="320"/>
      <c r="B20" s="321"/>
      <c r="C20" s="322"/>
      <c r="D20" s="322"/>
      <c r="E20" s="322"/>
      <c r="F20" s="322"/>
      <c r="G20" s="322"/>
    </row>
    <row r="21" spans="1:6" ht="14.25">
      <c r="A21" s="309" t="s">
        <v>327</v>
      </c>
      <c r="B21" s="309"/>
      <c r="C21" s="309"/>
      <c r="D21" s="309"/>
      <c r="E21" s="309"/>
      <c r="F21" s="309"/>
    </row>
    <row r="22" ht="14.25">
      <c r="A22" s="295" t="s">
        <v>328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796875" defaultRowHeight="15"/>
  <cols>
    <col min="1" max="1" width="28.69921875" style="324" customWidth="1"/>
    <col min="2" max="6" width="12.09765625" style="324" customWidth="1"/>
    <col min="7" max="16384" width="10.59765625" style="324" customWidth="1"/>
  </cols>
  <sheetData>
    <row r="1" ht="14.25">
      <c r="A1" s="406"/>
    </row>
    <row r="3" ht="14.25">
      <c r="A3" s="323" t="s">
        <v>329</v>
      </c>
    </row>
    <row r="4" spans="1:6" ht="15" thickBot="1">
      <c r="A4" s="325"/>
      <c r="B4" s="325"/>
      <c r="C4" s="325"/>
      <c r="D4" s="417"/>
      <c r="E4" s="417"/>
      <c r="F4" s="493" t="s">
        <v>330</v>
      </c>
    </row>
    <row r="5" spans="1:6" s="329" customFormat="1" ht="24.75" customHeight="1" thickTop="1">
      <c r="A5" s="326" t="s">
        <v>229</v>
      </c>
      <c r="B5" s="415" t="s">
        <v>331</v>
      </c>
      <c r="C5" s="327">
        <v>8</v>
      </c>
      <c r="D5" s="327">
        <v>9</v>
      </c>
      <c r="E5" s="415">
        <v>10</v>
      </c>
      <c r="F5" s="328">
        <v>11</v>
      </c>
    </row>
    <row r="6" spans="1:6" ht="14.25">
      <c r="A6" s="330"/>
      <c r="E6" s="406"/>
      <c r="F6" s="331"/>
    </row>
    <row r="7" spans="1:6" ht="18.75" customHeight="1">
      <c r="A7" s="332" t="s">
        <v>332</v>
      </c>
      <c r="B7" s="69">
        <v>228997</v>
      </c>
      <c r="C7" s="69">
        <v>231107</v>
      </c>
      <c r="D7" s="69">
        <v>233567</v>
      </c>
      <c r="E7" s="71">
        <v>236366</v>
      </c>
      <c r="F7" s="121">
        <v>236836</v>
      </c>
    </row>
    <row r="8" spans="1:6" ht="18.75" customHeight="1">
      <c r="A8" s="332" t="s">
        <v>333</v>
      </c>
      <c r="B8" s="70">
        <v>58.963654545692734</v>
      </c>
      <c r="C8" s="70">
        <v>59.5</v>
      </c>
      <c r="D8" s="70">
        <v>59.9</v>
      </c>
      <c r="E8" s="416">
        <v>60</v>
      </c>
      <c r="F8" s="349">
        <v>60.6</v>
      </c>
    </row>
    <row r="9" spans="1:6" ht="14.25">
      <c r="A9" s="332"/>
      <c r="B9" s="69"/>
      <c r="C9" s="69"/>
      <c r="D9" s="69"/>
      <c r="E9" s="406"/>
      <c r="F9" s="331"/>
    </row>
    <row r="10" spans="1:6" ht="15.75" customHeight="1">
      <c r="A10" s="332" t="s">
        <v>334</v>
      </c>
      <c r="B10" s="69">
        <v>135025</v>
      </c>
      <c r="C10" s="69">
        <v>137427</v>
      </c>
      <c r="D10" s="69">
        <v>139834</v>
      </c>
      <c r="E10" s="71">
        <v>141858</v>
      </c>
      <c r="F10" s="121">
        <v>143503</v>
      </c>
    </row>
    <row r="11" spans="1:6" ht="14.25">
      <c r="A11" s="332"/>
      <c r="B11" s="69"/>
      <c r="C11" s="69"/>
      <c r="D11" s="69"/>
      <c r="E11" s="71"/>
      <c r="F11" s="121"/>
    </row>
    <row r="12" spans="1:6" ht="14.25">
      <c r="A12" s="332" t="s">
        <v>335</v>
      </c>
      <c r="B12" s="69">
        <v>3111328</v>
      </c>
      <c r="C12" s="69">
        <v>3237659</v>
      </c>
      <c r="D12" s="69">
        <v>3210445</v>
      </c>
      <c r="E12" s="71">
        <v>3166420</v>
      </c>
      <c r="F12" s="121">
        <v>3233071</v>
      </c>
    </row>
    <row r="13" spans="1:6" ht="14.25">
      <c r="A13" s="332" t="s">
        <v>336</v>
      </c>
      <c r="B13" s="69">
        <v>3034011</v>
      </c>
      <c r="C13" s="69">
        <v>3163406</v>
      </c>
      <c r="D13" s="69">
        <v>3140789</v>
      </c>
      <c r="E13" s="71">
        <v>3168354</v>
      </c>
      <c r="F13" s="121">
        <v>3166833</v>
      </c>
    </row>
    <row r="14" spans="1:6" ht="14.25">
      <c r="A14" s="332" t="s">
        <v>337</v>
      </c>
      <c r="B14" s="69">
        <v>1659472</v>
      </c>
      <c r="C14" s="69">
        <v>1732095</v>
      </c>
      <c r="D14" s="69">
        <v>1703216</v>
      </c>
      <c r="E14" s="71">
        <v>1713426</v>
      </c>
      <c r="F14" s="121">
        <v>1691683</v>
      </c>
    </row>
    <row r="15" spans="1:6" ht="14.25">
      <c r="A15" s="332" t="s">
        <v>338</v>
      </c>
      <c r="B15" s="69">
        <v>761162</v>
      </c>
      <c r="C15" s="69">
        <v>814057</v>
      </c>
      <c r="D15" s="69">
        <v>815463</v>
      </c>
      <c r="E15" s="71">
        <v>841124</v>
      </c>
      <c r="F15" s="121">
        <v>835330</v>
      </c>
    </row>
    <row r="16" spans="1:6" ht="14.25">
      <c r="A16" s="332" t="s">
        <v>339</v>
      </c>
      <c r="B16" s="69">
        <v>280281</v>
      </c>
      <c r="C16" s="69">
        <v>280202</v>
      </c>
      <c r="D16" s="69">
        <v>298101</v>
      </c>
      <c r="E16" s="71">
        <v>288988</v>
      </c>
      <c r="F16" s="121">
        <v>298181</v>
      </c>
    </row>
    <row r="17" spans="1:6" ht="14.25">
      <c r="A17" s="332" t="s">
        <v>340</v>
      </c>
      <c r="B17" s="69">
        <v>333101</v>
      </c>
      <c r="C17" s="69">
        <v>337048</v>
      </c>
      <c r="D17" s="69">
        <v>324009</v>
      </c>
      <c r="E17" s="71">
        <v>324817</v>
      </c>
      <c r="F17" s="121">
        <v>341639</v>
      </c>
    </row>
    <row r="18" spans="1:6" ht="14.25">
      <c r="A18" s="333"/>
      <c r="B18" s="334"/>
      <c r="C18" s="334"/>
      <c r="D18" s="334"/>
      <c r="E18" s="334"/>
      <c r="F18" s="335"/>
    </row>
    <row r="19" spans="1:6" ht="14.25">
      <c r="A19" s="348" t="s">
        <v>341</v>
      </c>
      <c r="B19" s="336"/>
      <c r="C19" s="336"/>
      <c r="D19" s="336"/>
      <c r="E19" s="336"/>
      <c r="F19" s="336"/>
    </row>
    <row r="20" spans="1:6" ht="14.25">
      <c r="A20" s="324" t="s">
        <v>342</v>
      </c>
      <c r="B20" s="336"/>
      <c r="C20" s="336"/>
      <c r="D20" s="336"/>
      <c r="E20" s="336"/>
      <c r="F20" s="336"/>
    </row>
    <row r="21" spans="2:6" ht="14.25">
      <c r="B21" s="336"/>
      <c r="C21" s="336"/>
      <c r="D21" s="336"/>
      <c r="E21" s="336"/>
      <c r="F21" s="336"/>
    </row>
  </sheetData>
  <printOptions/>
  <pageMargins left="0.75" right="0.75" top="1" bottom="1" header="0.512" footer="0.512"/>
  <pageSetup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B57" sqref="B57"/>
    </sheetView>
  </sheetViews>
  <sheetFormatPr defaultColWidth="8.796875" defaultRowHeight="15"/>
  <cols>
    <col min="1" max="1" width="16.5" style="338" customWidth="1"/>
    <col min="2" max="16384" width="10.59765625" style="338" customWidth="1"/>
  </cols>
  <sheetData>
    <row r="1" ht="14.25">
      <c r="A1" s="407"/>
    </row>
    <row r="3" ht="14.25">
      <c r="A3" s="337" t="s">
        <v>343</v>
      </c>
    </row>
    <row r="4" spans="1:6" ht="15" thickBot="1">
      <c r="A4" s="339"/>
      <c r="B4" s="339"/>
      <c r="C4" s="339"/>
      <c r="D4" s="339"/>
      <c r="E4" s="339" t="s">
        <v>0</v>
      </c>
      <c r="F4" s="494" t="s">
        <v>344</v>
      </c>
    </row>
    <row r="5" spans="1:6" ht="24" customHeight="1" thickTop="1">
      <c r="A5" s="340" t="s">
        <v>179</v>
      </c>
      <c r="B5" s="414" t="s">
        <v>331</v>
      </c>
      <c r="C5" s="341">
        <v>8</v>
      </c>
      <c r="D5" s="341">
        <v>9</v>
      </c>
      <c r="E5" s="414">
        <v>10</v>
      </c>
      <c r="F5" s="342">
        <v>11</v>
      </c>
    </row>
    <row r="6" spans="1:6" ht="14.25">
      <c r="A6" s="343"/>
      <c r="E6" s="407"/>
      <c r="F6" s="344"/>
    </row>
    <row r="7" spans="1:6" ht="14.25">
      <c r="A7" s="343" t="s">
        <v>345</v>
      </c>
      <c r="B7" s="69">
        <v>174908</v>
      </c>
      <c r="C7" s="69">
        <v>182847</v>
      </c>
      <c r="D7" s="69">
        <v>185905</v>
      </c>
      <c r="E7" s="71">
        <v>190599</v>
      </c>
      <c r="F7" s="121">
        <v>189113</v>
      </c>
    </row>
    <row r="8" spans="1:6" ht="14.25">
      <c r="A8" s="345" t="s">
        <v>346</v>
      </c>
      <c r="B8" s="69">
        <v>149963</v>
      </c>
      <c r="C8" s="69">
        <v>156600</v>
      </c>
      <c r="D8" s="69">
        <v>162061</v>
      </c>
      <c r="E8" s="71">
        <v>164776</v>
      </c>
      <c r="F8" s="121">
        <v>166343</v>
      </c>
    </row>
    <row r="9" spans="1:6" ht="14.25">
      <c r="A9" s="345" t="s">
        <v>347</v>
      </c>
      <c r="B9" s="69">
        <v>24945</v>
      </c>
      <c r="C9" s="69">
        <v>26247</v>
      </c>
      <c r="D9" s="69">
        <v>23844</v>
      </c>
      <c r="E9" s="71">
        <v>25823</v>
      </c>
      <c r="F9" s="121">
        <v>22770</v>
      </c>
    </row>
    <row r="10" spans="1:6" ht="14.25">
      <c r="A10" s="346"/>
      <c r="B10" s="347"/>
      <c r="C10" s="347"/>
      <c r="D10" s="347"/>
      <c r="E10" s="347"/>
      <c r="F10" s="347"/>
    </row>
    <row r="11" ht="14.25">
      <c r="A11" s="407" t="s">
        <v>348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A1" sqref="A1"/>
    </sheetView>
  </sheetViews>
  <sheetFormatPr defaultColWidth="8.796875" defaultRowHeight="15"/>
  <cols>
    <col min="1" max="1" width="10.59765625" style="32" customWidth="1"/>
    <col min="2" max="2" width="10.5" style="32" customWidth="1"/>
    <col min="3" max="4" width="8.59765625" style="32" customWidth="1"/>
    <col min="5" max="5" width="10.3984375" style="32" customWidth="1"/>
    <col min="6" max="13" width="8.59765625" style="32" customWidth="1"/>
    <col min="14" max="17" width="10.3984375" style="32" customWidth="1"/>
    <col min="18" max="16384" width="10.59765625" style="32" customWidth="1"/>
  </cols>
  <sheetData>
    <row r="1" spans="1:17" ht="14.25">
      <c r="A1" s="393"/>
      <c r="O1" s="393"/>
      <c r="Q1" s="394" t="s">
        <v>17</v>
      </c>
    </row>
    <row r="3" ht="17.25">
      <c r="A3" s="33" t="s">
        <v>18</v>
      </c>
    </row>
    <row r="4" ht="17.25">
      <c r="A4" s="33"/>
    </row>
    <row r="5" spans="1:17" ht="15" thickBot="1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20</v>
      </c>
    </row>
    <row r="6" spans="1:17" ht="15" thickTop="1">
      <c r="A6" s="36"/>
      <c r="B6" s="36"/>
      <c r="C6" s="36"/>
      <c r="D6" s="37"/>
      <c r="E6" s="36"/>
      <c r="F6" s="38" t="s">
        <v>21</v>
      </c>
      <c r="G6" s="38"/>
      <c r="H6" s="38"/>
      <c r="I6" s="38"/>
      <c r="J6" s="38"/>
      <c r="K6" s="38"/>
      <c r="L6" s="38"/>
      <c r="M6" s="39"/>
      <c r="N6" s="40" t="s">
        <v>22</v>
      </c>
      <c r="O6" s="40" t="s">
        <v>23</v>
      </c>
      <c r="P6" s="40" t="s">
        <v>24</v>
      </c>
      <c r="Q6" s="41" t="s">
        <v>25</v>
      </c>
    </row>
    <row r="7" spans="1:17" ht="14.25">
      <c r="A7" s="40" t="s">
        <v>26</v>
      </c>
      <c r="B7" s="465" t="s">
        <v>27</v>
      </c>
      <c r="C7" s="41">
        <v>8</v>
      </c>
      <c r="D7" s="466">
        <v>9</v>
      </c>
      <c r="E7" s="43">
        <v>10</v>
      </c>
      <c r="F7" s="40" t="s">
        <v>28</v>
      </c>
      <c r="G7" s="40" t="s">
        <v>29</v>
      </c>
      <c r="H7" s="40" t="s">
        <v>30</v>
      </c>
      <c r="I7" s="40" t="s">
        <v>31</v>
      </c>
      <c r="J7" s="40" t="s">
        <v>32</v>
      </c>
      <c r="K7" s="40" t="s">
        <v>33</v>
      </c>
      <c r="L7" s="40" t="s">
        <v>34</v>
      </c>
      <c r="M7" s="40" t="s">
        <v>35</v>
      </c>
      <c r="N7" s="40" t="s">
        <v>36</v>
      </c>
      <c r="O7" s="44" t="s">
        <v>37</v>
      </c>
      <c r="P7" s="40" t="s">
        <v>38</v>
      </c>
      <c r="Q7" s="45" t="s">
        <v>39</v>
      </c>
    </row>
    <row r="8" spans="1:17" ht="14.25">
      <c r="A8" s="46" t="s">
        <v>40</v>
      </c>
      <c r="B8" s="28">
        <v>56980</v>
      </c>
      <c r="C8" s="47">
        <v>54255</v>
      </c>
      <c r="D8" s="47">
        <v>52450</v>
      </c>
      <c r="E8" s="352">
        <f>F8+N8+O8+P8+Q8</f>
        <v>50576</v>
      </c>
      <c r="F8" s="353">
        <f>SUM(G8:M8)</f>
        <v>43676</v>
      </c>
      <c r="G8" s="354">
        <v>23350</v>
      </c>
      <c r="H8" s="354">
        <v>12597</v>
      </c>
      <c r="I8" s="354">
        <v>1200</v>
      </c>
      <c r="J8" s="354">
        <v>2038</v>
      </c>
      <c r="K8" s="354">
        <v>3364</v>
      </c>
      <c r="L8" s="354">
        <v>917</v>
      </c>
      <c r="M8" s="48">
        <v>210</v>
      </c>
      <c r="N8" s="354">
        <v>3985</v>
      </c>
      <c r="O8" s="354">
        <v>1962</v>
      </c>
      <c r="P8" s="354">
        <v>795</v>
      </c>
      <c r="Q8" s="354">
        <v>158</v>
      </c>
    </row>
    <row r="9" ht="14.25">
      <c r="E9" s="355"/>
    </row>
    <row r="10" spans="1:12" ht="15" thickBot="1">
      <c r="A10" s="34" t="s">
        <v>41</v>
      </c>
      <c r="B10" s="34"/>
      <c r="C10" s="34"/>
      <c r="D10" s="34"/>
      <c r="E10" s="356"/>
      <c r="F10" s="34"/>
      <c r="G10" s="34"/>
      <c r="H10" s="34"/>
      <c r="I10" s="34"/>
      <c r="J10" s="34"/>
      <c r="K10" s="34"/>
      <c r="L10" s="35" t="s">
        <v>42</v>
      </c>
    </row>
    <row r="11" spans="1:12" ht="15" thickTop="1">
      <c r="A11" s="36"/>
      <c r="B11" s="36"/>
      <c r="C11" s="36"/>
      <c r="D11" s="37"/>
      <c r="E11" s="357"/>
      <c r="F11" s="38" t="s">
        <v>43</v>
      </c>
      <c r="G11" s="38"/>
      <c r="H11" s="38"/>
      <c r="I11" s="38"/>
      <c r="J11" s="38"/>
      <c r="K11" s="39"/>
      <c r="L11" s="358" t="s">
        <v>44</v>
      </c>
    </row>
    <row r="12" spans="1:12" ht="14.25">
      <c r="A12" s="40" t="s">
        <v>26</v>
      </c>
      <c r="B12" s="465" t="s">
        <v>27</v>
      </c>
      <c r="C12" s="40">
        <v>8</v>
      </c>
      <c r="D12" s="42">
        <v>9</v>
      </c>
      <c r="E12" s="359">
        <v>10</v>
      </c>
      <c r="F12" s="40" t="s">
        <v>28</v>
      </c>
      <c r="G12" s="40" t="s">
        <v>29</v>
      </c>
      <c r="H12" s="40" t="s">
        <v>30</v>
      </c>
      <c r="I12" s="40" t="s">
        <v>32</v>
      </c>
      <c r="J12" s="40" t="s">
        <v>33</v>
      </c>
      <c r="K12" s="40" t="s">
        <v>34</v>
      </c>
      <c r="L12" s="49" t="s">
        <v>45</v>
      </c>
    </row>
    <row r="13" spans="1:12" ht="14.25">
      <c r="A13" s="46" t="s">
        <v>46</v>
      </c>
      <c r="B13" s="28">
        <v>1401</v>
      </c>
      <c r="C13" s="28">
        <v>1371</v>
      </c>
      <c r="D13" s="50">
        <v>1322</v>
      </c>
      <c r="E13" s="352">
        <f>F13+L13</f>
        <v>1033.5240000000001</v>
      </c>
      <c r="F13" s="354">
        <f>SUM(G13:K13)</f>
        <v>610.455</v>
      </c>
      <c r="G13" s="354">
        <v>386.35</v>
      </c>
      <c r="H13" s="354">
        <v>51.022</v>
      </c>
      <c r="I13" s="354">
        <v>141.384</v>
      </c>
      <c r="J13" s="353">
        <v>28.427</v>
      </c>
      <c r="K13" s="354">
        <v>3.272</v>
      </c>
      <c r="L13" s="353">
        <v>423.069</v>
      </c>
    </row>
    <row r="14" ht="14.25">
      <c r="A14" s="393" t="s">
        <v>47</v>
      </c>
    </row>
    <row r="15" ht="14.25">
      <c r="A15" s="32" t="s">
        <v>48</v>
      </c>
    </row>
    <row r="16" ht="14.25">
      <c r="A16" s="393" t="s">
        <v>49</v>
      </c>
    </row>
  </sheetData>
  <printOptions/>
  <pageMargins left="0.5905511811023623" right="0.3937007874015748" top="0.984251968503937" bottom="0.984251968503937" header="0.5118110236220472" footer="0.5118110236220472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L18" sqref="L18"/>
    </sheetView>
  </sheetViews>
  <sheetFormatPr defaultColWidth="8.796875" defaultRowHeight="15"/>
  <cols>
    <col min="1" max="1" width="18.59765625" style="51" customWidth="1"/>
    <col min="2" max="2" width="7.59765625" style="51" customWidth="1"/>
    <col min="3" max="5" width="8.59765625" style="51" customWidth="1"/>
    <col min="6" max="6" width="6.59765625" style="51" customWidth="1"/>
    <col min="7" max="7" width="8.59765625" style="51" customWidth="1"/>
    <col min="8" max="8" width="7.59765625" style="51" customWidth="1"/>
    <col min="9" max="16384" width="10.59765625" style="51" customWidth="1"/>
  </cols>
  <sheetData>
    <row r="1" spans="1:12" ht="14.25">
      <c r="A1" s="395"/>
      <c r="F1" s="51" t="s">
        <v>0</v>
      </c>
      <c r="G1" s="51" t="s">
        <v>0</v>
      </c>
      <c r="H1" s="52" t="s">
        <v>0</v>
      </c>
      <c r="J1" s="395"/>
      <c r="L1" s="369"/>
    </row>
    <row r="3" spans="1:2" ht="17.25">
      <c r="A3" s="53" t="s">
        <v>50</v>
      </c>
      <c r="B3" s="53"/>
    </row>
    <row r="4" spans="1:12" ht="15" thickBot="1">
      <c r="A4" s="390" t="s">
        <v>51</v>
      </c>
      <c r="B4" s="54"/>
      <c r="C4" s="54"/>
      <c r="D4" s="54"/>
      <c r="E4" s="54"/>
      <c r="F4" s="54"/>
      <c r="G4" s="54"/>
      <c r="H4" s="55" t="s">
        <v>0</v>
      </c>
      <c r="I4" s="54"/>
      <c r="J4" s="54"/>
      <c r="K4" s="54"/>
      <c r="L4" s="384" t="s">
        <v>52</v>
      </c>
    </row>
    <row r="5" spans="1:12" ht="15" thickTop="1">
      <c r="A5" s="56"/>
      <c r="B5" s="57"/>
      <c r="C5" s="57"/>
      <c r="D5" s="57"/>
      <c r="E5" s="58" t="s">
        <v>53</v>
      </c>
      <c r="F5" s="59"/>
      <c r="G5" s="58" t="s">
        <v>54</v>
      </c>
      <c r="H5" s="58"/>
      <c r="I5" s="368" t="s">
        <v>55</v>
      </c>
      <c r="J5" s="59"/>
      <c r="K5" s="58" t="s">
        <v>56</v>
      </c>
      <c r="L5" s="58"/>
    </row>
    <row r="6" spans="1:12" ht="14.25">
      <c r="A6" s="58" t="s">
        <v>57</v>
      </c>
      <c r="B6" s="59"/>
      <c r="C6" s="60" t="s">
        <v>58</v>
      </c>
      <c r="D6" s="60" t="s">
        <v>59</v>
      </c>
      <c r="E6" s="60" t="s">
        <v>60</v>
      </c>
      <c r="F6" s="60" t="s">
        <v>61</v>
      </c>
      <c r="G6" s="60" t="s">
        <v>60</v>
      </c>
      <c r="H6" s="61" t="s">
        <v>61</v>
      </c>
      <c r="I6" s="60" t="s">
        <v>62</v>
      </c>
      <c r="J6" s="62" t="s">
        <v>60</v>
      </c>
      <c r="K6" s="60" t="s">
        <v>62</v>
      </c>
      <c r="L6" s="63" t="s">
        <v>60</v>
      </c>
    </row>
    <row r="7" spans="1:12" ht="14.25">
      <c r="A7" s="64"/>
      <c r="B7" s="65"/>
      <c r="C7" s="56"/>
      <c r="D7" s="56"/>
      <c r="E7" s="56"/>
      <c r="F7" s="56"/>
      <c r="G7" s="56"/>
      <c r="H7" s="56"/>
      <c r="I7" s="56"/>
      <c r="J7" s="66"/>
      <c r="K7" s="56"/>
      <c r="L7" s="66"/>
    </row>
    <row r="8" spans="1:14" ht="14.25">
      <c r="A8" s="67" t="s">
        <v>63</v>
      </c>
      <c r="B8" s="68" t="s">
        <v>0</v>
      </c>
      <c r="C8" s="360">
        <f>C9+C12+C17</f>
        <v>70952</v>
      </c>
      <c r="D8" s="361">
        <f>D9+D12+D16+D17</f>
        <v>37880.6</v>
      </c>
      <c r="E8" s="361">
        <f>E9+E12+E16+E17</f>
        <v>19809.7</v>
      </c>
      <c r="F8" s="362">
        <f>E8/D8*100</f>
        <v>52.29510620211929</v>
      </c>
      <c r="G8" s="361">
        <v>23485.2</v>
      </c>
      <c r="H8" s="362">
        <f>G8/D8*100</f>
        <v>61.99796201749709</v>
      </c>
      <c r="I8" s="363">
        <v>17877</v>
      </c>
      <c r="J8" s="361">
        <v>268.2</v>
      </c>
      <c r="K8" s="360">
        <f>K9+K12+K16+K17</f>
        <v>156</v>
      </c>
      <c r="L8" s="382">
        <v>55.123</v>
      </c>
      <c r="N8" s="360"/>
    </row>
    <row r="9" spans="1:14" ht="14.25">
      <c r="A9" s="67" t="s">
        <v>64</v>
      </c>
      <c r="B9" s="68"/>
      <c r="C9" s="360">
        <f>SUM(C10:C11)</f>
        <v>19</v>
      </c>
      <c r="D9" s="361">
        <f aca="true" t="shared" si="0" ref="D9:K9">SUM(D10:D11)</f>
        <v>1980.8</v>
      </c>
      <c r="E9" s="361">
        <f t="shared" si="0"/>
        <v>1715.3</v>
      </c>
      <c r="F9" s="362">
        <f aca="true" t="shared" si="1" ref="F9:F17">E9/D9*100</f>
        <v>86.59632471728594</v>
      </c>
      <c r="G9" s="361">
        <f t="shared" si="0"/>
        <v>1930.1</v>
      </c>
      <c r="H9" s="362">
        <f aca="true" t="shared" si="2" ref="H9:H17">G9/D9*100</f>
        <v>97.44042810985461</v>
      </c>
      <c r="I9" s="360">
        <f t="shared" si="0"/>
        <v>1618</v>
      </c>
      <c r="J9" s="361">
        <f t="shared" si="0"/>
        <v>52.599999999999994</v>
      </c>
      <c r="K9" s="360">
        <f t="shared" si="0"/>
        <v>93</v>
      </c>
      <c r="L9" s="382">
        <v>43.6</v>
      </c>
      <c r="N9" s="360"/>
    </row>
    <row r="10" spans="1:14" ht="14.25">
      <c r="A10" s="72" t="s">
        <v>65</v>
      </c>
      <c r="B10" s="73"/>
      <c r="C10" s="360">
        <v>4</v>
      </c>
      <c r="D10" s="361">
        <v>477.5</v>
      </c>
      <c r="E10" s="361">
        <v>477.5</v>
      </c>
      <c r="F10" s="362">
        <f t="shared" si="1"/>
        <v>100</v>
      </c>
      <c r="G10" s="361">
        <v>477.5</v>
      </c>
      <c r="H10" s="362">
        <f t="shared" si="2"/>
        <v>100</v>
      </c>
      <c r="I10" s="360">
        <v>418</v>
      </c>
      <c r="J10" s="361">
        <v>18.7</v>
      </c>
      <c r="K10" s="360">
        <v>26</v>
      </c>
      <c r="L10" s="382">
        <v>10.662</v>
      </c>
      <c r="N10" s="360"/>
    </row>
    <row r="11" spans="1:14" ht="14.25">
      <c r="A11" s="72" t="s">
        <v>66</v>
      </c>
      <c r="B11" s="73"/>
      <c r="C11" s="360">
        <v>15</v>
      </c>
      <c r="D11" s="361">
        <v>1503.3</v>
      </c>
      <c r="E11" s="361">
        <v>1237.8</v>
      </c>
      <c r="F11" s="362">
        <f t="shared" si="1"/>
        <v>82.33885452005588</v>
      </c>
      <c r="G11" s="361">
        <v>1452.6</v>
      </c>
      <c r="H11" s="362">
        <f t="shared" si="2"/>
        <v>96.62741967671124</v>
      </c>
      <c r="I11" s="360">
        <v>1200</v>
      </c>
      <c r="J11" s="361">
        <v>33.9</v>
      </c>
      <c r="K11" s="360">
        <v>67</v>
      </c>
      <c r="L11" s="382">
        <v>32.982</v>
      </c>
      <c r="N11" s="360"/>
    </row>
    <row r="12" spans="1:14" ht="14.25">
      <c r="A12" s="74" t="s">
        <v>67</v>
      </c>
      <c r="B12" s="73"/>
      <c r="C12" s="360">
        <f>SUM(C13:C14)</f>
        <v>367</v>
      </c>
      <c r="D12" s="361">
        <f aca="true" t="shared" si="3" ref="D12:K12">SUM(D13:D14)</f>
        <v>4016.1</v>
      </c>
      <c r="E12" s="361">
        <f t="shared" si="3"/>
        <v>2786.6000000000004</v>
      </c>
      <c r="F12" s="362">
        <f t="shared" si="1"/>
        <v>69.38572246707005</v>
      </c>
      <c r="G12" s="361">
        <f t="shared" si="3"/>
        <v>3716.1000000000004</v>
      </c>
      <c r="H12" s="362">
        <f t="shared" si="2"/>
        <v>92.53006648240832</v>
      </c>
      <c r="I12" s="360">
        <v>2912</v>
      </c>
      <c r="J12" s="361">
        <v>59.2</v>
      </c>
      <c r="K12" s="360">
        <f t="shared" si="3"/>
        <v>36</v>
      </c>
      <c r="L12" s="382">
        <v>9.033</v>
      </c>
      <c r="N12" s="360"/>
    </row>
    <row r="13" spans="1:14" ht="14.25">
      <c r="A13" s="72" t="s">
        <v>68</v>
      </c>
      <c r="B13" s="73"/>
      <c r="C13" s="360">
        <v>76</v>
      </c>
      <c r="D13" s="361">
        <v>1770</v>
      </c>
      <c r="E13" s="361">
        <v>1417.4</v>
      </c>
      <c r="F13" s="362">
        <f t="shared" si="1"/>
        <v>80.07909604519774</v>
      </c>
      <c r="G13" s="361">
        <v>1698.9</v>
      </c>
      <c r="H13" s="362">
        <f t="shared" si="2"/>
        <v>95.98305084745763</v>
      </c>
      <c r="I13" s="364">
        <v>1412</v>
      </c>
      <c r="J13" s="361">
        <v>29</v>
      </c>
      <c r="K13" s="364">
        <v>23</v>
      </c>
      <c r="L13" s="382">
        <v>7.058</v>
      </c>
      <c r="N13" s="364"/>
    </row>
    <row r="14" spans="1:14" ht="14.25">
      <c r="A14" s="72" t="s">
        <v>69</v>
      </c>
      <c r="B14" s="73"/>
      <c r="C14" s="360">
        <v>291</v>
      </c>
      <c r="D14" s="361">
        <v>2246.1</v>
      </c>
      <c r="E14" s="361">
        <v>1369.2</v>
      </c>
      <c r="F14" s="362">
        <f t="shared" si="1"/>
        <v>60.9589955923601</v>
      </c>
      <c r="G14" s="361">
        <v>2017.2</v>
      </c>
      <c r="H14" s="362">
        <f t="shared" si="2"/>
        <v>89.80900227060238</v>
      </c>
      <c r="I14" s="364">
        <v>1500</v>
      </c>
      <c r="J14" s="361">
        <v>30.1</v>
      </c>
      <c r="K14" s="364">
        <v>13</v>
      </c>
      <c r="L14" s="382">
        <v>1.975</v>
      </c>
      <c r="N14" s="364"/>
    </row>
    <row r="15" spans="1:14" ht="14.25">
      <c r="A15" s="72" t="s">
        <v>70</v>
      </c>
      <c r="B15" s="75"/>
      <c r="C15" s="365">
        <v>2</v>
      </c>
      <c r="D15" s="366">
        <v>51.8</v>
      </c>
      <c r="E15" s="366">
        <v>51.7</v>
      </c>
      <c r="F15" s="366">
        <f t="shared" si="1"/>
        <v>99.80694980694982</v>
      </c>
      <c r="G15" s="366">
        <v>51.8</v>
      </c>
      <c r="H15" s="366">
        <f t="shared" si="2"/>
        <v>100</v>
      </c>
      <c r="I15" s="365">
        <v>28</v>
      </c>
      <c r="J15" s="366">
        <v>1.1</v>
      </c>
      <c r="K15" s="365">
        <v>0</v>
      </c>
      <c r="L15" s="365">
        <v>0</v>
      </c>
      <c r="N15"/>
    </row>
    <row r="16" spans="1:12" ht="14.25">
      <c r="A16" s="74" t="s">
        <v>71</v>
      </c>
      <c r="B16" s="73"/>
      <c r="C16" s="365">
        <v>6</v>
      </c>
      <c r="D16" s="89">
        <v>84.9</v>
      </c>
      <c r="E16" s="51">
        <v>84.9</v>
      </c>
      <c r="F16" s="362">
        <f t="shared" si="1"/>
        <v>100</v>
      </c>
      <c r="G16" s="51">
        <v>84.9</v>
      </c>
      <c r="H16" s="362">
        <f t="shared" si="2"/>
        <v>100</v>
      </c>
      <c r="I16" s="76">
        <v>20</v>
      </c>
      <c r="J16" s="51">
        <v>0.6</v>
      </c>
      <c r="K16" s="76">
        <v>0</v>
      </c>
      <c r="L16" s="76">
        <v>0</v>
      </c>
    </row>
    <row r="17" spans="1:14" ht="14.25">
      <c r="A17" s="78" t="s">
        <v>72</v>
      </c>
      <c r="B17" s="73"/>
      <c r="C17" s="360">
        <v>70566</v>
      </c>
      <c r="D17" s="362">
        <v>31798.8</v>
      </c>
      <c r="E17" s="362">
        <v>15222.9</v>
      </c>
      <c r="F17" s="362">
        <f t="shared" si="1"/>
        <v>47.872561228725615</v>
      </c>
      <c r="G17" s="362">
        <v>17754</v>
      </c>
      <c r="H17" s="362">
        <f t="shared" si="2"/>
        <v>55.832295558322954</v>
      </c>
      <c r="I17" s="367">
        <v>13327</v>
      </c>
      <c r="J17" s="362">
        <v>155.9</v>
      </c>
      <c r="K17" s="367">
        <v>27</v>
      </c>
      <c r="L17" s="383">
        <v>2.4</v>
      </c>
      <c r="N17" s="367"/>
    </row>
    <row r="18" spans="1:12" ht="14.25">
      <c r="A18" s="79"/>
      <c r="B18" s="80"/>
      <c r="C18" s="28"/>
      <c r="D18" s="28"/>
      <c r="E18" s="28"/>
      <c r="F18" s="28"/>
      <c r="G18" s="28"/>
      <c r="H18" s="81"/>
      <c r="I18" s="83"/>
      <c r="J18" s="82"/>
      <c r="K18" s="83"/>
      <c r="L18" s="82"/>
    </row>
    <row r="19" spans="1:12" ht="14.25">
      <c r="A19" s="395" t="s">
        <v>73</v>
      </c>
      <c r="B19" s="84"/>
      <c r="C19" s="12"/>
      <c r="D19" s="12"/>
      <c r="E19" s="12"/>
      <c r="F19" s="12"/>
      <c r="G19" s="12"/>
      <c r="H19" s="85"/>
      <c r="I19" s="87"/>
      <c r="J19" s="86"/>
      <c r="K19" s="87"/>
      <c r="L19" s="86"/>
    </row>
    <row r="20" spans="1:13" ht="14.25">
      <c r="A20" s="84"/>
      <c r="B20" s="84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8" ht="15" thickBot="1">
      <c r="A21" s="390" t="s">
        <v>74</v>
      </c>
      <c r="B21" s="54"/>
      <c r="C21" s="54"/>
      <c r="D21" s="54"/>
      <c r="E21" s="54"/>
      <c r="F21" s="55"/>
      <c r="G21" s="54"/>
      <c r="H21" s="384" t="s">
        <v>52</v>
      </c>
    </row>
    <row r="22" spans="1:8" ht="15" thickTop="1">
      <c r="A22" s="56"/>
      <c r="B22" s="57"/>
      <c r="C22" s="387" t="s">
        <v>75</v>
      </c>
      <c r="D22" s="464" t="s">
        <v>76</v>
      </c>
      <c r="E22" s="58" t="s">
        <v>55</v>
      </c>
      <c r="F22" s="59"/>
      <c r="G22" s="368" t="s">
        <v>56</v>
      </c>
      <c r="H22" s="58"/>
    </row>
    <row r="23" spans="1:8" ht="14.25">
      <c r="A23" s="58" t="s">
        <v>2</v>
      </c>
      <c r="B23" s="59"/>
      <c r="C23" s="62" t="s">
        <v>60</v>
      </c>
      <c r="D23" s="62" t="s">
        <v>77</v>
      </c>
      <c r="E23" s="60" t="s">
        <v>78</v>
      </c>
      <c r="F23" s="60" t="s">
        <v>60</v>
      </c>
      <c r="G23" s="62" t="s">
        <v>78</v>
      </c>
      <c r="H23" s="63" t="s">
        <v>60</v>
      </c>
    </row>
    <row r="24" spans="1:8" ht="14.25">
      <c r="A24" s="56"/>
      <c r="B24" s="57"/>
      <c r="C24" s="56"/>
      <c r="D24" s="56"/>
      <c r="E24" s="56"/>
      <c r="F24" s="56"/>
      <c r="G24" s="56"/>
      <c r="H24" s="56"/>
    </row>
    <row r="25" spans="1:8" ht="14.25">
      <c r="A25" s="78" t="s">
        <v>63</v>
      </c>
      <c r="B25" s="388"/>
      <c r="C25" s="89">
        <v>304.2</v>
      </c>
      <c r="D25" s="376"/>
      <c r="E25" s="385">
        <f>SUM(E26:E28)</f>
        <v>200</v>
      </c>
      <c r="F25" s="89">
        <f>SUM(F26:F28)</f>
        <v>22.4</v>
      </c>
      <c r="G25" s="369">
        <v>18</v>
      </c>
      <c r="H25" s="89">
        <v>23.8</v>
      </c>
    </row>
    <row r="26" spans="1:8" ht="14.25">
      <c r="A26" s="66" t="s">
        <v>79</v>
      </c>
      <c r="B26" s="387"/>
      <c r="C26" s="70">
        <v>115.2</v>
      </c>
      <c r="D26" s="254">
        <v>100</v>
      </c>
      <c r="E26" s="51">
        <v>81</v>
      </c>
      <c r="F26" s="51">
        <v>4.5</v>
      </c>
      <c r="G26" s="369">
        <v>1</v>
      </c>
      <c r="H26" s="77">
        <v>0.9</v>
      </c>
    </row>
    <row r="27" spans="1:8" ht="14.25">
      <c r="A27" s="66" t="s">
        <v>80</v>
      </c>
      <c r="B27" s="387"/>
      <c r="C27" s="70">
        <v>37.1</v>
      </c>
      <c r="D27" s="254">
        <v>29</v>
      </c>
      <c r="E27" s="51">
        <v>25</v>
      </c>
      <c r="F27" s="369">
        <v>5.2</v>
      </c>
      <c r="G27" s="369">
        <v>1</v>
      </c>
      <c r="H27" s="389">
        <v>1.3</v>
      </c>
    </row>
    <row r="28" spans="1:8" ht="14.25">
      <c r="A28" s="66" t="s">
        <v>81</v>
      </c>
      <c r="B28" s="387"/>
      <c r="C28" s="70">
        <v>151.9</v>
      </c>
      <c r="D28" s="254">
        <v>100</v>
      </c>
      <c r="E28" s="51">
        <v>94</v>
      </c>
      <c r="F28" s="51">
        <v>12.7</v>
      </c>
      <c r="G28" s="369">
        <v>16</v>
      </c>
      <c r="H28" s="77">
        <v>21.6</v>
      </c>
    </row>
    <row r="29" spans="1:8" ht="14.25">
      <c r="A29" s="91"/>
      <c r="B29" s="90"/>
      <c r="C29" s="91"/>
      <c r="D29" s="91"/>
      <c r="E29" s="91"/>
      <c r="F29" s="91"/>
      <c r="G29" s="91"/>
      <c r="H29" s="91"/>
    </row>
    <row r="30" ht="14.25">
      <c r="A30" s="395" t="s">
        <v>82</v>
      </c>
    </row>
  </sheetData>
  <printOptions/>
  <pageMargins left="0.984251968503937" right="0.3937007874015748" top="0.984251968503937" bottom="0.984251968503937" header="0.5118110236220472" footer="0.5118110236220472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1" sqref="A1"/>
    </sheetView>
  </sheetViews>
  <sheetFormatPr defaultColWidth="8.796875" defaultRowHeight="15"/>
  <cols>
    <col min="1" max="3" width="2.59765625" style="92" customWidth="1"/>
    <col min="4" max="4" width="19.59765625" style="92" customWidth="1"/>
    <col min="5" max="10" width="11" style="92" customWidth="1"/>
    <col min="11" max="16384" width="10.59765625" style="92" customWidth="1"/>
  </cols>
  <sheetData>
    <row r="1" ht="14.25">
      <c r="A1" s="396"/>
    </row>
    <row r="3" spans="1:4" ht="17.25">
      <c r="A3" s="93" t="s">
        <v>83</v>
      </c>
      <c r="B3" s="93"/>
      <c r="C3" s="93"/>
      <c r="D3" s="93"/>
    </row>
    <row r="4" spans="1:10" ht="15" thickBot="1">
      <c r="A4" s="94"/>
      <c r="B4" s="94"/>
      <c r="C4" s="94"/>
      <c r="D4" s="94"/>
      <c r="E4" s="94"/>
      <c r="F4" s="94"/>
      <c r="G4" s="94"/>
      <c r="H4" s="94"/>
      <c r="I4" s="94"/>
      <c r="J4" s="95" t="s">
        <v>84</v>
      </c>
    </row>
    <row r="5" spans="1:10" s="98" customFormat="1" ht="25.5" customHeight="1" thickTop="1">
      <c r="A5" s="96" t="s">
        <v>2</v>
      </c>
      <c r="B5" s="96"/>
      <c r="C5" s="96"/>
      <c r="D5" s="97"/>
      <c r="E5" s="467" t="s">
        <v>85</v>
      </c>
      <c r="F5" s="97">
        <v>7</v>
      </c>
      <c r="G5" s="97">
        <v>8</v>
      </c>
      <c r="H5" s="97">
        <v>9</v>
      </c>
      <c r="I5" s="468">
        <v>10</v>
      </c>
      <c r="J5" s="469">
        <v>11</v>
      </c>
    </row>
    <row r="6" spans="1:10" ht="14.25">
      <c r="A6" s="99"/>
      <c r="B6" s="99"/>
      <c r="C6" s="99"/>
      <c r="D6" s="100"/>
      <c r="E6" s="12"/>
      <c r="F6" s="12"/>
      <c r="G6" s="12"/>
      <c r="H6" s="12"/>
      <c r="I6" s="24"/>
      <c r="J6" s="14"/>
    </row>
    <row r="7" spans="1:10" ht="14.25">
      <c r="A7" s="101" t="s">
        <v>86</v>
      </c>
      <c r="B7" s="101"/>
      <c r="C7" s="101"/>
      <c r="D7" s="102"/>
      <c r="E7" s="12">
        <v>1281139</v>
      </c>
      <c r="F7" s="12">
        <v>1322857</v>
      </c>
      <c r="G7" s="12">
        <v>1366990</v>
      </c>
      <c r="H7" s="12">
        <v>1406191</v>
      </c>
      <c r="I7" s="24">
        <f>I8+I22+I23</f>
        <v>1430508</v>
      </c>
      <c r="J7" s="350">
        <f>J8+J22+J23</f>
        <v>1451037</v>
      </c>
    </row>
    <row r="8" spans="2:10" ht="14.25">
      <c r="B8" s="103" t="s">
        <v>87</v>
      </c>
      <c r="C8" s="103"/>
      <c r="D8" s="104"/>
      <c r="E8" s="12">
        <v>871927</v>
      </c>
      <c r="F8" s="12">
        <v>901984</v>
      </c>
      <c r="G8" s="12">
        <v>934569</v>
      </c>
      <c r="H8" s="12">
        <v>964940</v>
      </c>
      <c r="I8" s="24">
        <f>I9+I14+I16+I20</f>
        <v>983265</v>
      </c>
      <c r="J8" s="350">
        <f>J9+J14+J16+J20</f>
        <v>994364</v>
      </c>
    </row>
    <row r="9" spans="1:10" ht="14.25">
      <c r="A9" s="103" t="s">
        <v>88</v>
      </c>
      <c r="B9" s="103"/>
      <c r="C9" s="103" t="s">
        <v>89</v>
      </c>
      <c r="D9" s="104"/>
      <c r="E9" s="12">
        <v>176067</v>
      </c>
      <c r="F9" s="12">
        <v>178366</v>
      </c>
      <c r="G9" s="12">
        <v>179949</v>
      </c>
      <c r="H9" s="12">
        <v>180871</v>
      </c>
      <c r="I9" s="24">
        <v>178523</v>
      </c>
      <c r="J9" s="350">
        <f>SUM(J10:J12)</f>
        <v>174175</v>
      </c>
    </row>
    <row r="10" spans="1:10" ht="14.25">
      <c r="A10" s="103"/>
      <c r="B10" s="103"/>
      <c r="C10" s="103"/>
      <c r="D10" s="104" t="s">
        <v>90</v>
      </c>
      <c r="E10" s="12">
        <v>47815</v>
      </c>
      <c r="F10" s="12">
        <v>50329</v>
      </c>
      <c r="G10" s="12">
        <v>52185</v>
      </c>
      <c r="H10" s="12">
        <v>53727</v>
      </c>
      <c r="I10" s="24">
        <v>54145</v>
      </c>
      <c r="J10" s="350">
        <v>53626</v>
      </c>
    </row>
    <row r="11" spans="1:10" ht="14.25">
      <c r="A11" s="103"/>
      <c r="B11" s="103"/>
      <c r="C11" s="103"/>
      <c r="D11" s="104" t="s">
        <v>91</v>
      </c>
      <c r="E11" s="12">
        <v>127539</v>
      </c>
      <c r="F11" s="12">
        <v>127168</v>
      </c>
      <c r="G11" s="12">
        <v>126769</v>
      </c>
      <c r="H11" s="12">
        <v>126095</v>
      </c>
      <c r="I11" s="24">
        <v>123287</v>
      </c>
      <c r="J11" s="350">
        <v>119431</v>
      </c>
    </row>
    <row r="12" spans="1:10" ht="14.25">
      <c r="A12" s="103"/>
      <c r="B12" s="103"/>
      <c r="C12" s="103"/>
      <c r="D12" s="104" t="s">
        <v>92</v>
      </c>
      <c r="E12" s="12">
        <v>713</v>
      </c>
      <c r="F12" s="12">
        <v>869</v>
      </c>
      <c r="G12" s="12">
        <v>995</v>
      </c>
      <c r="H12" s="12">
        <v>1049</v>
      </c>
      <c r="I12" s="24">
        <v>1091</v>
      </c>
      <c r="J12" s="350">
        <v>1118</v>
      </c>
    </row>
    <row r="13" spans="1:10" ht="14.25">
      <c r="A13" s="105"/>
      <c r="B13" s="105"/>
      <c r="C13" s="105"/>
      <c r="D13" s="102"/>
      <c r="E13" s="12"/>
      <c r="F13" s="12"/>
      <c r="G13" s="12"/>
      <c r="H13" s="12"/>
      <c r="I13" s="24"/>
      <c r="J13" s="350"/>
    </row>
    <row r="14" spans="1:10" ht="14.25">
      <c r="A14" s="103"/>
      <c r="C14" s="103" t="s">
        <v>93</v>
      </c>
      <c r="D14" s="104"/>
      <c r="E14" s="12">
        <v>6091</v>
      </c>
      <c r="F14" s="12">
        <v>6048</v>
      </c>
      <c r="G14" s="12">
        <v>6030</v>
      </c>
      <c r="H14" s="12">
        <v>5980</v>
      </c>
      <c r="I14" s="24">
        <v>5883</v>
      </c>
      <c r="J14" s="350">
        <v>5820</v>
      </c>
    </row>
    <row r="15" spans="1:10" ht="14.25">
      <c r="A15" s="103"/>
      <c r="B15" s="103"/>
      <c r="C15" s="103"/>
      <c r="D15" s="104"/>
      <c r="E15" s="12"/>
      <c r="F15" s="12"/>
      <c r="G15" s="12"/>
      <c r="H15" s="12"/>
      <c r="I15" s="24"/>
      <c r="J15" s="350"/>
    </row>
    <row r="16" spans="1:10" ht="14.25">
      <c r="A16" s="103"/>
      <c r="C16" s="103" t="s">
        <v>94</v>
      </c>
      <c r="D16" s="104"/>
      <c r="E16" s="12">
        <v>662731</v>
      </c>
      <c r="F16" s="12">
        <v>689855</v>
      </c>
      <c r="G16" s="12">
        <v>718861</v>
      </c>
      <c r="H16" s="12">
        <v>749607</v>
      </c>
      <c r="I16" s="24">
        <f>SUM(I17:I18)</f>
        <v>768709</v>
      </c>
      <c r="J16" s="350">
        <f>SUM(J17:J18)</f>
        <v>781541</v>
      </c>
    </row>
    <row r="17" spans="1:10" ht="14.25">
      <c r="A17" s="103"/>
      <c r="B17" s="103"/>
      <c r="C17" s="103"/>
      <c r="D17" s="104" t="s">
        <v>90</v>
      </c>
      <c r="E17" s="12">
        <v>72181</v>
      </c>
      <c r="F17" s="12">
        <v>97604</v>
      </c>
      <c r="G17" s="12">
        <v>125479</v>
      </c>
      <c r="H17" s="12">
        <v>155727</v>
      </c>
      <c r="I17" s="24">
        <v>180845</v>
      </c>
      <c r="J17" s="350">
        <v>200763</v>
      </c>
    </row>
    <row r="18" spans="1:10" ht="14.25">
      <c r="A18" s="103"/>
      <c r="B18" s="103"/>
      <c r="C18" s="103"/>
      <c r="D18" s="104" t="s">
        <v>91</v>
      </c>
      <c r="E18" s="12">
        <v>590550</v>
      </c>
      <c r="F18" s="12">
        <v>592251</v>
      </c>
      <c r="G18" s="12">
        <v>593382</v>
      </c>
      <c r="H18" s="12">
        <v>593880</v>
      </c>
      <c r="I18" s="24">
        <v>587864</v>
      </c>
      <c r="J18" s="350">
        <v>580778</v>
      </c>
    </row>
    <row r="19" spans="1:10" ht="14.25">
      <c r="A19" s="105"/>
      <c r="B19" s="105"/>
      <c r="C19" s="105"/>
      <c r="D19" s="102"/>
      <c r="E19" s="12"/>
      <c r="F19" s="12"/>
      <c r="G19" s="12"/>
      <c r="H19" s="12"/>
      <c r="I19" s="24"/>
      <c r="J19" s="350"/>
    </row>
    <row r="20" spans="1:10" ht="14.25">
      <c r="A20" s="103"/>
      <c r="C20" s="103" t="s">
        <v>95</v>
      </c>
      <c r="D20" s="104"/>
      <c r="E20" s="12">
        <v>19346</v>
      </c>
      <c r="F20" s="12">
        <v>20424</v>
      </c>
      <c r="G20" s="12">
        <v>21985</v>
      </c>
      <c r="H20" s="12">
        <v>23683</v>
      </c>
      <c r="I20" s="24">
        <v>30150</v>
      </c>
      <c r="J20" s="350">
        <v>32828</v>
      </c>
    </row>
    <row r="21" spans="1:10" ht="14.25">
      <c r="A21" s="103"/>
      <c r="C21" s="103"/>
      <c r="D21" s="103" t="s">
        <v>96</v>
      </c>
      <c r="E21" s="497">
        <v>7692</v>
      </c>
      <c r="F21" s="12">
        <v>7291</v>
      </c>
      <c r="G21" s="12">
        <v>7744</v>
      </c>
      <c r="H21" s="12">
        <v>4799</v>
      </c>
      <c r="I21" s="24">
        <v>4607</v>
      </c>
      <c r="J21" s="350">
        <v>4721</v>
      </c>
    </row>
    <row r="22" spans="1:10" ht="14.25">
      <c r="A22" s="103"/>
      <c r="B22" s="103" t="s">
        <v>97</v>
      </c>
      <c r="C22" s="103"/>
      <c r="D22" s="104"/>
      <c r="E22" s="12">
        <v>17903</v>
      </c>
      <c r="F22" s="12">
        <v>18129</v>
      </c>
      <c r="G22" s="12">
        <v>18538</v>
      </c>
      <c r="H22" s="12">
        <v>18687</v>
      </c>
      <c r="I22" s="24">
        <v>18989</v>
      </c>
      <c r="J22" s="350">
        <v>19327</v>
      </c>
    </row>
    <row r="23" spans="1:10" ht="14.25">
      <c r="A23" s="103"/>
      <c r="B23" s="103" t="s">
        <v>98</v>
      </c>
      <c r="C23" s="103"/>
      <c r="D23" s="104"/>
      <c r="E23" s="12">
        <v>391309</v>
      </c>
      <c r="F23" s="12">
        <v>402744</v>
      </c>
      <c r="G23" s="12">
        <v>413883</v>
      </c>
      <c r="H23" s="12">
        <v>422564</v>
      </c>
      <c r="I23" s="24">
        <v>428254</v>
      </c>
      <c r="J23" s="350">
        <v>437346</v>
      </c>
    </row>
    <row r="24" spans="1:10" ht="14.25">
      <c r="A24" s="106"/>
      <c r="B24" s="106"/>
      <c r="C24" s="106"/>
      <c r="D24" s="107"/>
      <c r="E24" s="28"/>
      <c r="F24" s="28"/>
      <c r="G24" s="28"/>
      <c r="H24" s="28"/>
      <c r="I24" s="28"/>
      <c r="J24" s="28"/>
    </row>
    <row r="25" spans="1:4" ht="14.25">
      <c r="A25" s="108" t="s">
        <v>99</v>
      </c>
      <c r="B25" s="108"/>
      <c r="C25" s="108"/>
      <c r="D25" s="109"/>
    </row>
  </sheetData>
  <printOptions/>
  <pageMargins left="0.75" right="0.75" top="1" bottom="1" header="0.512" footer="0.512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1" sqref="F1"/>
    </sheetView>
  </sheetViews>
  <sheetFormatPr defaultColWidth="8.796875" defaultRowHeight="15"/>
  <cols>
    <col min="1" max="1" width="17.8984375" style="110" customWidth="1"/>
    <col min="2" max="6" width="12.19921875" style="110" customWidth="1"/>
    <col min="7" max="16384" width="10.59765625" style="110" customWidth="1"/>
  </cols>
  <sheetData>
    <row r="1" spans="4:6" ht="14.25">
      <c r="D1" s="397"/>
      <c r="F1" s="398"/>
    </row>
    <row r="3" ht="17.25">
      <c r="A3" s="111" t="s">
        <v>100</v>
      </c>
    </row>
    <row r="4" spans="1:6" ht="15" thickBot="1">
      <c r="A4" s="112"/>
      <c r="B4" s="112"/>
      <c r="C4" s="112"/>
      <c r="D4" s="112"/>
      <c r="E4" s="112" t="s">
        <v>101</v>
      </c>
      <c r="F4" s="112"/>
    </row>
    <row r="5" spans="1:6" s="116" customFormat="1" ht="25.5" customHeight="1" thickTop="1">
      <c r="A5" s="113" t="s">
        <v>26</v>
      </c>
      <c r="B5" s="411" t="s">
        <v>27</v>
      </c>
      <c r="C5" s="113">
        <v>8</v>
      </c>
      <c r="D5" s="114">
        <v>9</v>
      </c>
      <c r="E5" s="412">
        <v>10</v>
      </c>
      <c r="F5" s="115">
        <v>11</v>
      </c>
    </row>
    <row r="6" spans="1:6" ht="14.25">
      <c r="A6" s="117"/>
      <c r="B6" s="12"/>
      <c r="C6" s="12"/>
      <c r="D6" s="12"/>
      <c r="E6" s="397"/>
      <c r="F6" s="118"/>
    </row>
    <row r="7" spans="1:6" ht="14.25">
      <c r="A7" s="119" t="s">
        <v>102</v>
      </c>
      <c r="B7" s="12">
        <f>SUM(B8:B17)</f>
        <v>24858295</v>
      </c>
      <c r="C7" s="12">
        <f>SUM(C8:C17)</f>
        <v>25625163</v>
      </c>
      <c r="D7" s="12">
        <f>SUM(D8:D17)</f>
        <v>25818794</v>
      </c>
      <c r="E7" s="12">
        <f>SUM(E8:E17)</f>
        <v>25126119</v>
      </c>
      <c r="F7" s="14">
        <f>SUM(F8:F17)</f>
        <v>25349250</v>
      </c>
    </row>
    <row r="8" spans="1:6" ht="14.25">
      <c r="A8" s="120" t="s">
        <v>103</v>
      </c>
      <c r="B8" s="12">
        <v>1878403</v>
      </c>
      <c r="C8" s="12">
        <v>1933221</v>
      </c>
      <c r="D8" s="69">
        <v>1971077</v>
      </c>
      <c r="E8" s="71">
        <v>2025612</v>
      </c>
      <c r="F8" s="474">
        <v>2168100</v>
      </c>
    </row>
    <row r="9" spans="1:6" ht="14.25">
      <c r="A9" s="120" t="s">
        <v>104</v>
      </c>
      <c r="B9" s="12">
        <v>1600005</v>
      </c>
      <c r="C9" s="12">
        <v>1600591</v>
      </c>
      <c r="D9" s="69">
        <v>1599573</v>
      </c>
      <c r="E9" s="71">
        <v>1551715</v>
      </c>
      <c r="F9" s="474">
        <v>1576800</v>
      </c>
    </row>
    <row r="10" spans="1:6" ht="14.25">
      <c r="A10" s="120" t="s">
        <v>105</v>
      </c>
      <c r="B10" s="12">
        <v>2166727</v>
      </c>
      <c r="C10" s="12">
        <v>2207752</v>
      </c>
      <c r="D10" s="69">
        <v>2208821</v>
      </c>
      <c r="E10" s="71">
        <v>2139475</v>
      </c>
      <c r="F10" s="474">
        <v>2149850</v>
      </c>
    </row>
    <row r="11" spans="1:6" ht="14.25">
      <c r="A11" s="120" t="s">
        <v>106</v>
      </c>
      <c r="B11" s="12">
        <v>1711578</v>
      </c>
      <c r="C11" s="12">
        <v>1875240</v>
      </c>
      <c r="D11" s="69">
        <v>1919677</v>
      </c>
      <c r="E11" s="71">
        <v>1880078</v>
      </c>
      <c r="F11" s="474">
        <v>1856755</v>
      </c>
    </row>
    <row r="12" spans="1:6" ht="14.25">
      <c r="A12" s="120" t="s">
        <v>107</v>
      </c>
      <c r="B12" s="12">
        <v>4708107</v>
      </c>
      <c r="C12" s="12">
        <v>4841369</v>
      </c>
      <c r="D12" s="69">
        <v>4916209</v>
      </c>
      <c r="E12" s="71">
        <v>4811403</v>
      </c>
      <c r="F12" s="474">
        <v>4864355</v>
      </c>
    </row>
    <row r="13" spans="1:6" ht="14.25">
      <c r="A13" s="120" t="s">
        <v>108</v>
      </c>
      <c r="B13" s="12">
        <v>2296428</v>
      </c>
      <c r="C13" s="12">
        <v>2331982</v>
      </c>
      <c r="D13" s="69">
        <v>2312495</v>
      </c>
      <c r="E13" s="71">
        <v>2269666</v>
      </c>
      <c r="F13" s="474">
        <v>2254605</v>
      </c>
    </row>
    <row r="14" spans="1:6" ht="14.25">
      <c r="A14" s="120" t="s">
        <v>109</v>
      </c>
      <c r="B14" s="12">
        <v>2135993</v>
      </c>
      <c r="C14" s="12">
        <v>2239619</v>
      </c>
      <c r="D14" s="69">
        <v>2252530</v>
      </c>
      <c r="E14" s="71">
        <v>2167620</v>
      </c>
      <c r="F14" s="474">
        <v>2193650</v>
      </c>
    </row>
    <row r="15" spans="1:6" ht="14.25">
      <c r="A15" s="120" t="s">
        <v>110</v>
      </c>
      <c r="B15" s="12">
        <v>3412625</v>
      </c>
      <c r="C15" s="12">
        <v>3606226</v>
      </c>
      <c r="D15" s="69">
        <v>3689987</v>
      </c>
      <c r="E15" s="71">
        <v>3591998</v>
      </c>
      <c r="F15" s="474">
        <v>3622260</v>
      </c>
    </row>
    <row r="16" spans="1:6" ht="14.25">
      <c r="A16" s="120" t="s">
        <v>111</v>
      </c>
      <c r="B16" s="12">
        <v>3880588</v>
      </c>
      <c r="C16" s="12">
        <v>3888228</v>
      </c>
      <c r="D16" s="69">
        <v>3869301</v>
      </c>
      <c r="E16" s="71">
        <v>3672361</v>
      </c>
      <c r="F16" s="474">
        <v>3592330</v>
      </c>
    </row>
    <row r="17" spans="1:6" ht="14.25">
      <c r="A17" s="120" t="s">
        <v>112</v>
      </c>
      <c r="B17" s="12">
        <v>1067841</v>
      </c>
      <c r="C17" s="12">
        <v>1100935</v>
      </c>
      <c r="D17" s="69">
        <v>1079124</v>
      </c>
      <c r="E17" s="71">
        <v>1016191</v>
      </c>
      <c r="F17" s="474">
        <v>1070545</v>
      </c>
    </row>
    <row r="18" spans="1:6" ht="14.25">
      <c r="A18" s="117"/>
      <c r="B18" s="12"/>
      <c r="C18" s="12"/>
      <c r="D18" s="69"/>
      <c r="E18" s="71"/>
      <c r="F18" s="474"/>
    </row>
    <row r="19" spans="1:6" ht="14.25">
      <c r="A19" s="119" t="s">
        <v>113</v>
      </c>
      <c r="B19" s="12">
        <f>SUM(B20:B23)</f>
        <v>7831811</v>
      </c>
      <c r="C19" s="12">
        <f>SUM(C20:C23)</f>
        <v>7712320</v>
      </c>
      <c r="D19" s="12">
        <f>SUM(D20:D23)</f>
        <v>7693021</v>
      </c>
      <c r="E19" s="12">
        <f>SUM(E20:E23)</f>
        <v>7395223</v>
      </c>
      <c r="F19" s="14">
        <f>SUM(F20:F23)</f>
        <v>7983645</v>
      </c>
    </row>
    <row r="20" spans="1:6" ht="14.25">
      <c r="A20" s="120" t="s">
        <v>114</v>
      </c>
      <c r="B20" s="12">
        <v>2246138</v>
      </c>
      <c r="C20" s="12">
        <v>2255555</v>
      </c>
      <c r="D20" s="69">
        <v>2246991</v>
      </c>
      <c r="E20" s="71">
        <v>2116529</v>
      </c>
      <c r="F20" s="474">
        <v>2123205</v>
      </c>
    </row>
    <row r="21" spans="1:6" ht="14.25">
      <c r="A21" s="120" t="s">
        <v>115</v>
      </c>
      <c r="B21" s="12">
        <v>2093598</v>
      </c>
      <c r="C21" s="12">
        <v>2168592</v>
      </c>
      <c r="D21" s="69">
        <v>2243563</v>
      </c>
      <c r="E21" s="71">
        <v>2215308</v>
      </c>
      <c r="F21" s="474">
        <v>2325415</v>
      </c>
    </row>
    <row r="22" spans="1:6" ht="14.25">
      <c r="A22" s="120" t="s">
        <v>116</v>
      </c>
      <c r="B22" s="12">
        <v>3492075</v>
      </c>
      <c r="C22" s="12">
        <v>3288173</v>
      </c>
      <c r="D22" s="69">
        <v>3202467</v>
      </c>
      <c r="E22" s="71">
        <v>3035865</v>
      </c>
      <c r="F22" s="474">
        <v>2349870</v>
      </c>
    </row>
    <row r="23" spans="1:6" ht="14.25">
      <c r="A23" s="377" t="s">
        <v>117</v>
      </c>
      <c r="B23" s="207" t="s">
        <v>118</v>
      </c>
      <c r="C23" s="207" t="s">
        <v>118</v>
      </c>
      <c r="D23" s="186" t="s">
        <v>118</v>
      </c>
      <c r="E23" s="71">
        <v>27521</v>
      </c>
      <c r="F23" s="474">
        <v>1185155</v>
      </c>
    </row>
    <row r="24" spans="1:6" ht="14.25">
      <c r="A24" s="117"/>
      <c r="B24" s="12"/>
      <c r="C24" s="12"/>
      <c r="D24" s="69"/>
      <c r="E24" s="71"/>
      <c r="F24" s="474"/>
    </row>
    <row r="25" spans="1:6" ht="14.25">
      <c r="A25" s="119" t="s">
        <v>119</v>
      </c>
      <c r="B25" s="12">
        <f>SUM(B26:B35)</f>
        <v>8265232</v>
      </c>
      <c r="C25" s="12">
        <f>SUM(C26:C35)</f>
        <v>9807808</v>
      </c>
      <c r="D25" s="12">
        <f>SUM(D26:D35)</f>
        <v>9854737</v>
      </c>
      <c r="E25" s="12">
        <f>SUM(E26:E35)</f>
        <v>8974629</v>
      </c>
      <c r="F25" s="14">
        <f>SUM(F26:F35)</f>
        <v>9041090</v>
      </c>
    </row>
    <row r="26" spans="1:6" ht="14.25">
      <c r="A26" s="120" t="s">
        <v>120</v>
      </c>
      <c r="B26" s="24">
        <v>408912</v>
      </c>
      <c r="C26" s="24">
        <v>633343</v>
      </c>
      <c r="D26" s="69">
        <v>657269</v>
      </c>
      <c r="E26" s="71">
        <v>648087</v>
      </c>
      <c r="F26" s="474">
        <v>652255</v>
      </c>
    </row>
    <row r="27" spans="1:6" ht="14.25">
      <c r="A27" s="120" t="s">
        <v>121</v>
      </c>
      <c r="B27" s="24">
        <v>413448</v>
      </c>
      <c r="C27" s="24">
        <v>591713</v>
      </c>
      <c r="D27" s="69">
        <v>601176</v>
      </c>
      <c r="E27" s="71">
        <v>573221</v>
      </c>
      <c r="F27" s="474">
        <v>566155</v>
      </c>
    </row>
    <row r="28" spans="1:6" ht="14.25">
      <c r="A28" s="120" t="s">
        <v>122</v>
      </c>
      <c r="B28" s="24">
        <v>390908</v>
      </c>
      <c r="C28" s="24">
        <v>654865</v>
      </c>
      <c r="D28" s="69">
        <v>692356</v>
      </c>
      <c r="E28" s="71">
        <v>694332</v>
      </c>
      <c r="F28" s="474">
        <v>676710</v>
      </c>
    </row>
    <row r="29" spans="1:6" ht="14.25">
      <c r="A29" s="120" t="s">
        <v>123</v>
      </c>
      <c r="B29" s="24">
        <v>383605</v>
      </c>
      <c r="C29" s="24">
        <v>638096</v>
      </c>
      <c r="D29" s="69">
        <v>653723</v>
      </c>
      <c r="E29" s="71">
        <v>625408</v>
      </c>
      <c r="F29" s="474">
        <v>637290</v>
      </c>
    </row>
    <row r="30" spans="1:6" ht="14.25">
      <c r="A30" s="120" t="s">
        <v>124</v>
      </c>
      <c r="B30" s="12">
        <v>612111</v>
      </c>
      <c r="C30" s="12">
        <v>673130</v>
      </c>
      <c r="D30" s="69">
        <v>663478</v>
      </c>
      <c r="E30" s="71">
        <v>660826</v>
      </c>
      <c r="F30" s="474">
        <v>657365</v>
      </c>
    </row>
    <row r="31" spans="1:6" ht="14.25">
      <c r="A31" s="120" t="s">
        <v>125</v>
      </c>
      <c r="B31" s="12">
        <v>1511504</v>
      </c>
      <c r="C31" s="12">
        <v>1519084</v>
      </c>
      <c r="D31" s="69">
        <v>1496457</v>
      </c>
      <c r="E31" s="71">
        <v>1419271</v>
      </c>
      <c r="F31" s="474">
        <v>1390285</v>
      </c>
    </row>
    <row r="32" spans="1:6" ht="14.25">
      <c r="A32" s="120" t="s">
        <v>126</v>
      </c>
      <c r="B32" s="24">
        <v>1194094</v>
      </c>
      <c r="C32" s="24">
        <v>1282660</v>
      </c>
      <c r="D32" s="69">
        <v>1287337</v>
      </c>
      <c r="E32" s="71">
        <v>1258038</v>
      </c>
      <c r="F32" s="474">
        <v>1323490</v>
      </c>
    </row>
    <row r="33" spans="1:6" ht="14.25">
      <c r="A33" s="120" t="s">
        <v>127</v>
      </c>
      <c r="B33" s="24">
        <v>1928583</v>
      </c>
      <c r="C33" s="24">
        <v>2078744</v>
      </c>
      <c r="D33" s="69">
        <v>2164048</v>
      </c>
      <c r="E33" s="71">
        <v>2115065</v>
      </c>
      <c r="F33" s="474">
        <v>2155325</v>
      </c>
    </row>
    <row r="34" spans="1:6" ht="14.25">
      <c r="A34" s="120" t="s">
        <v>128</v>
      </c>
      <c r="B34" s="24">
        <v>1422067</v>
      </c>
      <c r="C34" s="24">
        <v>1200004</v>
      </c>
      <c r="D34" s="69">
        <v>637127</v>
      </c>
      <c r="E34" s="71">
        <v>653034</v>
      </c>
      <c r="F34" s="474">
        <v>648605</v>
      </c>
    </row>
    <row r="35" spans="1:6" ht="14.25">
      <c r="A35" s="120" t="s">
        <v>129</v>
      </c>
      <c r="B35" s="207" t="s">
        <v>118</v>
      </c>
      <c r="C35" s="24">
        <v>536169</v>
      </c>
      <c r="D35" s="69">
        <v>1001766</v>
      </c>
      <c r="E35" s="71">
        <v>327347</v>
      </c>
      <c r="F35" s="474">
        <v>333610</v>
      </c>
    </row>
    <row r="36" spans="1:6" ht="14.25">
      <c r="A36" s="122"/>
      <c r="B36" s="28"/>
      <c r="C36" s="28"/>
      <c r="D36" s="28"/>
      <c r="E36" s="28"/>
      <c r="F36" s="123"/>
    </row>
    <row r="37" ht="14.25">
      <c r="A37" s="124" t="s">
        <v>130</v>
      </c>
    </row>
    <row r="38" ht="14.25">
      <c r="A38" s="124" t="s">
        <v>131</v>
      </c>
    </row>
    <row r="39" ht="14.25">
      <c r="A39" s="124" t="s">
        <v>132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31"/>
  <sheetViews>
    <sheetView workbookViewId="0" topLeftCell="A1">
      <pane xSplit="13800" topLeftCell="A1" activePane="topLeft" state="split"/>
      <selection pane="topLeft" activeCell="S1" sqref="S1"/>
      <selection pane="topRight" activeCell="B26" sqref="B26:I28"/>
    </sheetView>
  </sheetViews>
  <sheetFormatPr defaultColWidth="8.796875" defaultRowHeight="15"/>
  <cols>
    <col min="1" max="1" width="9.59765625" style="126" customWidth="1"/>
    <col min="2" max="2" width="11.19921875" style="126" customWidth="1"/>
    <col min="3" max="3" width="8.59765625" style="126" customWidth="1"/>
    <col min="4" max="4" width="7.59765625" style="126" customWidth="1"/>
    <col min="5" max="5" width="6.69921875" style="126" customWidth="1"/>
    <col min="6" max="6" width="7.59765625" style="126" customWidth="1"/>
    <col min="7" max="7" width="6.59765625" style="126" customWidth="1"/>
    <col min="8" max="8" width="7.59765625" style="126" customWidth="1"/>
    <col min="9" max="9" width="6.69921875" style="126" customWidth="1"/>
    <col min="10" max="10" width="7.59765625" style="126" customWidth="1"/>
    <col min="11" max="11" width="6.59765625" style="126" customWidth="1"/>
    <col min="12" max="12" width="7.59765625" style="126" customWidth="1"/>
    <col min="13" max="13" width="6.3984375" style="126" customWidth="1"/>
    <col min="14" max="14" width="5.59765625" style="126" customWidth="1"/>
    <col min="15" max="15" width="6.8984375" style="126" customWidth="1"/>
    <col min="16" max="16" width="5.59765625" style="126" customWidth="1"/>
    <col min="17" max="17" width="6.59765625" style="126" customWidth="1"/>
    <col min="18" max="19" width="5.59765625" style="126" customWidth="1"/>
    <col min="20" max="21" width="5.59765625" style="0" customWidth="1"/>
    <col min="22" max="22" width="10.3984375" style="126" customWidth="1"/>
    <col min="23" max="23" width="8" style="126" customWidth="1"/>
    <col min="24" max="24" width="8.5" style="126" customWidth="1"/>
    <col min="25" max="25" width="7.3984375" style="126" customWidth="1"/>
    <col min="26" max="26" width="7.8984375" style="126" customWidth="1"/>
    <col min="27" max="27" width="6.09765625" style="126" customWidth="1"/>
    <col min="28" max="28" width="7.5" style="126" customWidth="1"/>
    <col min="29" max="29" width="7.69921875" style="126" customWidth="1"/>
    <col min="30" max="30" width="6.09765625" style="126" customWidth="1"/>
    <col min="31" max="43" width="5.59765625" style="126" customWidth="1"/>
    <col min="44" max="16384" width="10.59765625" style="126" customWidth="1"/>
  </cols>
  <sheetData>
    <row r="1" spans="1:19" ht="14.25">
      <c r="A1" s="125"/>
      <c r="N1" s="125"/>
      <c r="Q1" s="127"/>
      <c r="S1" s="128"/>
    </row>
    <row r="3" ht="14.25">
      <c r="L3" s="129"/>
    </row>
    <row r="4" spans="1:68" ht="14.25">
      <c r="A4" s="374" t="s">
        <v>133</v>
      </c>
      <c r="B4" s="130"/>
      <c r="C4" s="130"/>
      <c r="R4" s="131"/>
      <c r="S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</row>
    <row r="5" spans="1:68" ht="15" thickBot="1">
      <c r="A5" s="133" t="s">
        <v>134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32"/>
      <c r="Q5" s="134" t="s">
        <v>135</v>
      </c>
      <c r="R5" s="131"/>
      <c r="S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</row>
    <row r="6" spans="1:68" ht="15.75" thickBot="1" thickTop="1">
      <c r="A6" s="135"/>
      <c r="B6" s="136" t="s">
        <v>136</v>
      </c>
      <c r="C6" s="135"/>
      <c r="D6" s="137" t="s">
        <v>137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39"/>
      <c r="V6" s="133" t="s">
        <v>138</v>
      </c>
      <c r="W6" s="159"/>
      <c r="X6" s="159"/>
      <c r="Y6" s="159"/>
      <c r="Z6" s="159"/>
      <c r="AA6" s="159"/>
      <c r="AB6" s="159"/>
      <c r="AC6" s="159"/>
      <c r="AD6" s="15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</row>
    <row r="7" spans="1:68" ht="15" thickTop="1">
      <c r="A7" s="140" t="s">
        <v>26</v>
      </c>
      <c r="B7" s="136" t="s">
        <v>0</v>
      </c>
      <c r="C7" s="141" t="s">
        <v>139</v>
      </c>
      <c r="D7" s="137" t="s">
        <v>140</v>
      </c>
      <c r="E7" s="142"/>
      <c r="F7" s="137" t="s">
        <v>141</v>
      </c>
      <c r="G7" s="142"/>
      <c r="H7" s="137" t="s">
        <v>142</v>
      </c>
      <c r="I7" s="142"/>
      <c r="J7" s="137" t="s">
        <v>143</v>
      </c>
      <c r="K7" s="142"/>
      <c r="L7" s="137" t="s">
        <v>144</v>
      </c>
      <c r="M7" s="142"/>
      <c r="N7" s="137" t="s">
        <v>145</v>
      </c>
      <c r="O7" s="142"/>
      <c r="P7" s="137" t="s">
        <v>146</v>
      </c>
      <c r="Q7" s="138"/>
      <c r="R7" s="139"/>
      <c r="S7" s="139"/>
      <c r="U7" s="441"/>
      <c r="V7" s="139"/>
      <c r="W7" s="460" t="s">
        <v>147</v>
      </c>
      <c r="X7" s="458"/>
      <c r="Y7" s="458"/>
      <c r="Z7" s="458"/>
      <c r="AA7" s="458"/>
      <c r="AB7" s="459"/>
      <c r="AC7" s="459"/>
      <c r="AD7" s="459"/>
      <c r="AE7" s="440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</row>
    <row r="8" spans="1:43" ht="14.25">
      <c r="A8" s="143"/>
      <c r="B8" s="144" t="s">
        <v>148</v>
      </c>
      <c r="C8" s="145" t="s">
        <v>0</v>
      </c>
      <c r="D8" s="146" t="s">
        <v>149</v>
      </c>
      <c r="E8" s="147" t="s">
        <v>150</v>
      </c>
      <c r="F8" s="148" t="s">
        <v>149</v>
      </c>
      <c r="G8" s="147" t="s">
        <v>150</v>
      </c>
      <c r="H8" s="148" t="s">
        <v>149</v>
      </c>
      <c r="I8" s="147" t="s">
        <v>150</v>
      </c>
      <c r="J8" s="148" t="s">
        <v>149</v>
      </c>
      <c r="K8" s="147" t="s">
        <v>150</v>
      </c>
      <c r="L8" s="148" t="s">
        <v>149</v>
      </c>
      <c r="M8" s="147" t="s">
        <v>150</v>
      </c>
      <c r="N8" s="148" t="s">
        <v>149</v>
      </c>
      <c r="O8" s="147" t="s">
        <v>150</v>
      </c>
      <c r="P8" s="148" t="s">
        <v>149</v>
      </c>
      <c r="Q8" s="149" t="s">
        <v>150</v>
      </c>
      <c r="R8" s="139"/>
      <c r="S8" s="127"/>
      <c r="U8" s="441"/>
      <c r="V8" s="436" t="s">
        <v>151</v>
      </c>
      <c r="W8" s="443" t="s">
        <v>28</v>
      </c>
      <c r="X8" s="138"/>
      <c r="Y8" s="444" t="s">
        <v>152</v>
      </c>
      <c r="Z8" s="434"/>
      <c r="AA8" s="434"/>
      <c r="AB8" s="451" t="s">
        <v>153</v>
      </c>
      <c r="AC8" s="452"/>
      <c r="AD8" s="452"/>
      <c r="AE8" s="440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</row>
    <row r="9" spans="1:43" ht="14.25" hidden="1">
      <c r="A9" s="150" t="s">
        <v>154</v>
      </c>
      <c r="B9" s="145" t="e">
        <f>SUM(C9+C18)</f>
        <v>#VALUE!</v>
      </c>
      <c r="C9" s="145" t="e">
        <f>SUM(D9+F9+H9+J9+L9+N9+P9)</f>
        <v>#VALUE!</v>
      </c>
      <c r="D9" s="151">
        <v>145245</v>
      </c>
      <c r="E9" s="152">
        <v>0.631</v>
      </c>
      <c r="F9" s="151">
        <v>7935</v>
      </c>
      <c r="G9" s="152">
        <v>0.787</v>
      </c>
      <c r="H9" s="153" t="s">
        <v>118</v>
      </c>
      <c r="I9" s="153" t="s">
        <v>118</v>
      </c>
      <c r="J9" s="151">
        <v>20361</v>
      </c>
      <c r="K9" s="152">
        <v>0.532</v>
      </c>
      <c r="L9" s="151">
        <v>149890</v>
      </c>
      <c r="M9" s="152">
        <v>0.492</v>
      </c>
      <c r="N9" s="151">
        <v>54084</v>
      </c>
      <c r="O9" s="152">
        <v>0.454</v>
      </c>
      <c r="P9" s="151">
        <v>67955</v>
      </c>
      <c r="Q9" s="154">
        <v>0.607</v>
      </c>
      <c r="R9" s="127"/>
      <c r="S9" s="127"/>
      <c r="U9" s="441"/>
      <c r="V9" s="435" t="s">
        <v>151</v>
      </c>
      <c r="W9" s="438" t="s">
        <v>155</v>
      </c>
      <c r="X9" s="131"/>
      <c r="Y9" s="445" t="s">
        <v>152</v>
      </c>
      <c r="Z9" s="446"/>
      <c r="AA9" s="446"/>
      <c r="AB9" s="435" t="s">
        <v>153</v>
      </c>
      <c r="AC9" s="131"/>
      <c r="AD9" s="131"/>
      <c r="AE9" s="440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59" ht="15" customHeight="1">
      <c r="A10" s="150" t="s">
        <v>156</v>
      </c>
      <c r="B10" s="145">
        <v>652115</v>
      </c>
      <c r="C10" s="145">
        <v>643725</v>
      </c>
      <c r="D10" s="151">
        <v>169457</v>
      </c>
      <c r="E10" s="155">
        <v>64.5</v>
      </c>
      <c r="F10" s="151">
        <v>14375</v>
      </c>
      <c r="G10" s="155">
        <v>69.4</v>
      </c>
      <c r="H10" s="151">
        <v>38385</v>
      </c>
      <c r="I10" s="155">
        <v>65.3</v>
      </c>
      <c r="J10" s="151">
        <v>22811</v>
      </c>
      <c r="K10" s="155">
        <v>56.8</v>
      </c>
      <c r="L10" s="151">
        <v>264761</v>
      </c>
      <c r="M10" s="155">
        <v>67.6</v>
      </c>
      <c r="N10" s="151">
        <v>61868</v>
      </c>
      <c r="O10" s="155">
        <v>66.2</v>
      </c>
      <c r="P10" s="151">
        <v>72068</v>
      </c>
      <c r="Q10" s="155">
        <v>53.1</v>
      </c>
      <c r="R10" s="139"/>
      <c r="S10" s="127"/>
      <c r="U10" s="441"/>
      <c r="V10" s="131"/>
      <c r="W10" s="442" t="s">
        <v>157</v>
      </c>
      <c r="X10" s="447" t="s">
        <v>149</v>
      </c>
      <c r="Y10" s="447" t="s">
        <v>157</v>
      </c>
      <c r="Z10" s="447" t="s">
        <v>149</v>
      </c>
      <c r="AA10" s="447" t="s">
        <v>157</v>
      </c>
      <c r="AB10" s="447" t="s">
        <v>157</v>
      </c>
      <c r="AC10" s="447" t="s">
        <v>149</v>
      </c>
      <c r="AD10" s="439" t="s">
        <v>150</v>
      </c>
      <c r="AE10" s="440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</row>
    <row r="11" spans="1:43" ht="19.5" customHeight="1">
      <c r="A11" s="150">
        <v>9</v>
      </c>
      <c r="B11" s="145">
        <v>686035</v>
      </c>
      <c r="C11" s="145">
        <v>677299</v>
      </c>
      <c r="D11" s="151">
        <v>189645</v>
      </c>
      <c r="E11" s="155">
        <v>59.3</v>
      </c>
      <c r="F11" s="151">
        <v>12548</v>
      </c>
      <c r="G11" s="155">
        <v>62.6</v>
      </c>
      <c r="H11" s="151">
        <v>29742</v>
      </c>
      <c r="I11" s="155">
        <v>59.2</v>
      </c>
      <c r="J11" s="151">
        <v>22305</v>
      </c>
      <c r="K11" s="155">
        <v>56.3</v>
      </c>
      <c r="L11" s="151">
        <v>278804</v>
      </c>
      <c r="M11" s="155">
        <v>71.9</v>
      </c>
      <c r="N11" s="151">
        <v>69948</v>
      </c>
      <c r="O11" s="155">
        <v>57.5</v>
      </c>
      <c r="P11" s="151">
        <v>74307</v>
      </c>
      <c r="Q11" s="155">
        <v>51.7</v>
      </c>
      <c r="R11" s="139"/>
      <c r="S11" s="127"/>
      <c r="U11" s="441"/>
      <c r="V11" s="449" t="s">
        <v>158</v>
      </c>
      <c r="W11" s="453">
        <v>411</v>
      </c>
      <c r="X11" s="454">
        <v>47774</v>
      </c>
      <c r="Y11" s="448">
        <v>162</v>
      </c>
      <c r="Z11" s="454">
        <v>10316</v>
      </c>
      <c r="AA11" s="457">
        <v>44.8</v>
      </c>
      <c r="AB11" s="448">
        <v>249</v>
      </c>
      <c r="AC11" s="455">
        <v>37458</v>
      </c>
      <c r="AD11" s="456">
        <v>72.7</v>
      </c>
      <c r="AE11" s="440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1:43" ht="14.25">
      <c r="A12" s="150">
        <v>10</v>
      </c>
      <c r="B12" s="145">
        <v>697689</v>
      </c>
      <c r="C12" s="145">
        <v>689168</v>
      </c>
      <c r="D12" s="151">
        <v>212536</v>
      </c>
      <c r="E12" s="155">
        <v>57.6</v>
      </c>
      <c r="F12" s="151">
        <v>13522</v>
      </c>
      <c r="G12" s="155">
        <v>63.7</v>
      </c>
      <c r="H12" s="151">
        <v>19416</v>
      </c>
      <c r="I12" s="155">
        <v>59.7</v>
      </c>
      <c r="J12" s="151">
        <v>20163</v>
      </c>
      <c r="K12" s="155">
        <v>50.7</v>
      </c>
      <c r="L12" s="151">
        <v>268254</v>
      </c>
      <c r="M12" s="155">
        <v>64.6</v>
      </c>
      <c r="N12" s="151">
        <v>99997</v>
      </c>
      <c r="O12" s="155">
        <v>56.4</v>
      </c>
      <c r="P12" s="151">
        <v>55280</v>
      </c>
      <c r="Q12" s="155">
        <v>58.6</v>
      </c>
      <c r="R12" s="139"/>
      <c r="S12" s="127"/>
      <c r="V12" s="164"/>
      <c r="Y12" s="450"/>
      <c r="AA12" s="450"/>
      <c r="AB12" s="450"/>
      <c r="AC12" s="450"/>
      <c r="AD12" s="450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43" s="130" customFormat="1" ht="14.25">
      <c r="A13" s="144">
        <v>11</v>
      </c>
      <c r="B13" s="156">
        <v>757878</v>
      </c>
      <c r="C13" s="156">
        <v>706718</v>
      </c>
      <c r="D13" s="157">
        <v>254539</v>
      </c>
      <c r="E13" s="158">
        <v>54.4</v>
      </c>
      <c r="F13" s="157">
        <v>14851</v>
      </c>
      <c r="G13" s="158">
        <v>65</v>
      </c>
      <c r="H13" s="157">
        <v>13892</v>
      </c>
      <c r="I13" s="158">
        <v>56.1</v>
      </c>
      <c r="J13" s="157">
        <v>21478</v>
      </c>
      <c r="K13" s="158">
        <v>54.5</v>
      </c>
      <c r="L13" s="157">
        <v>261262</v>
      </c>
      <c r="M13" s="158">
        <v>66.5</v>
      </c>
      <c r="N13" s="157">
        <v>88161</v>
      </c>
      <c r="O13" s="158">
        <v>55.4</v>
      </c>
      <c r="P13" s="157">
        <v>52282</v>
      </c>
      <c r="Q13" s="158">
        <v>62.4</v>
      </c>
      <c r="R13" s="139"/>
      <c r="S13" s="127"/>
      <c r="T13"/>
      <c r="U13"/>
      <c r="V13" s="125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</row>
    <row r="14" spans="1:43" ht="15" thickBot="1">
      <c r="A14" s="496" t="s">
        <v>159</v>
      </c>
      <c r="B14" s="160"/>
      <c r="C14" s="160"/>
      <c r="D14" s="161"/>
      <c r="E14" s="162"/>
      <c r="F14" s="161"/>
      <c r="G14" s="162"/>
      <c r="H14" s="161"/>
      <c r="I14" s="162"/>
      <c r="J14" s="161"/>
      <c r="K14" s="162"/>
      <c r="L14" s="161"/>
      <c r="M14" s="162"/>
      <c r="N14" s="161"/>
      <c r="O14" s="162"/>
      <c r="P14" s="161"/>
      <c r="Q14" s="162"/>
      <c r="R14" s="161"/>
      <c r="S14" s="161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</row>
    <row r="15" spans="1:19" ht="15" thickTop="1">
      <c r="A15" s="135"/>
      <c r="B15" s="164"/>
      <c r="C15" s="165"/>
      <c r="D15" s="137" t="s">
        <v>160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1:19" ht="14.25">
      <c r="A16" s="140" t="s">
        <v>26</v>
      </c>
      <c r="B16" s="137" t="s">
        <v>161</v>
      </c>
      <c r="C16" s="142"/>
      <c r="D16" s="137" t="s">
        <v>162</v>
      </c>
      <c r="E16" s="142"/>
      <c r="F16" s="137" t="s">
        <v>163</v>
      </c>
      <c r="G16" s="142"/>
      <c r="H16" s="137" t="s">
        <v>164</v>
      </c>
      <c r="I16" s="142"/>
      <c r="J16" s="137" t="s">
        <v>165</v>
      </c>
      <c r="K16" s="142"/>
      <c r="L16" s="166" t="s">
        <v>166</v>
      </c>
      <c r="M16" s="138"/>
      <c r="N16" s="433" t="s">
        <v>167</v>
      </c>
      <c r="O16" s="434"/>
      <c r="P16" s="166" t="s">
        <v>168</v>
      </c>
      <c r="Q16" s="138"/>
      <c r="R16" s="432" t="s">
        <v>169</v>
      </c>
      <c r="S16" s="138"/>
    </row>
    <row r="17" spans="1:19" ht="14.25">
      <c r="A17" s="143"/>
      <c r="B17" s="147" t="s">
        <v>170</v>
      </c>
      <c r="C17" s="148" t="s">
        <v>149</v>
      </c>
      <c r="D17" s="147" t="s">
        <v>170</v>
      </c>
      <c r="E17" s="148" t="s">
        <v>149</v>
      </c>
      <c r="F17" s="147" t="s">
        <v>170</v>
      </c>
      <c r="G17" s="148" t="s">
        <v>149</v>
      </c>
      <c r="H17" s="147" t="s">
        <v>170</v>
      </c>
      <c r="I17" s="148" t="s">
        <v>149</v>
      </c>
      <c r="J17" s="147" t="s">
        <v>170</v>
      </c>
      <c r="K17" s="148" t="s">
        <v>149</v>
      </c>
      <c r="L17" s="147" t="s">
        <v>170</v>
      </c>
      <c r="M17" s="167" t="s">
        <v>149</v>
      </c>
      <c r="N17" s="147" t="s">
        <v>170</v>
      </c>
      <c r="O17" s="167" t="s">
        <v>149</v>
      </c>
      <c r="P17" s="147" t="s">
        <v>170</v>
      </c>
      <c r="Q17" s="167" t="s">
        <v>149</v>
      </c>
      <c r="R17" s="147" t="s">
        <v>170</v>
      </c>
      <c r="S17" s="167" t="s">
        <v>149</v>
      </c>
    </row>
    <row r="18" spans="1:19" ht="14.25">
      <c r="A18" s="150" t="s">
        <v>156</v>
      </c>
      <c r="B18" s="151">
        <v>57</v>
      </c>
      <c r="C18" s="151">
        <v>8390</v>
      </c>
      <c r="D18" s="151">
        <v>30</v>
      </c>
      <c r="E18" s="151">
        <v>4202</v>
      </c>
      <c r="F18" s="151">
        <v>18</v>
      </c>
      <c r="G18" s="151">
        <v>2515</v>
      </c>
      <c r="H18" s="151">
        <v>2</v>
      </c>
      <c r="I18" s="151">
        <v>290</v>
      </c>
      <c r="J18" s="151">
        <v>1</v>
      </c>
      <c r="K18" s="151">
        <v>197</v>
      </c>
      <c r="L18" s="151">
        <v>2</v>
      </c>
      <c r="M18" s="151">
        <v>340</v>
      </c>
      <c r="N18" s="151">
        <v>2</v>
      </c>
      <c r="O18" s="151">
        <v>440</v>
      </c>
      <c r="P18" s="151">
        <v>2</v>
      </c>
      <c r="Q18" s="151">
        <v>406</v>
      </c>
      <c r="R18" s="151">
        <v>0</v>
      </c>
      <c r="S18" s="151">
        <v>0</v>
      </c>
    </row>
    <row r="19" spans="1:19" ht="14.25">
      <c r="A19" s="150">
        <v>9</v>
      </c>
      <c r="B19" s="151">
        <v>62</v>
      </c>
      <c r="C19" s="151">
        <v>8736</v>
      </c>
      <c r="D19" s="151">
        <v>12</v>
      </c>
      <c r="E19" s="151">
        <v>1905</v>
      </c>
      <c r="F19" s="151">
        <v>34</v>
      </c>
      <c r="G19" s="151">
        <v>4095</v>
      </c>
      <c r="H19" s="151">
        <v>4</v>
      </c>
      <c r="I19" s="151">
        <v>596</v>
      </c>
      <c r="J19" s="151">
        <v>2</v>
      </c>
      <c r="K19" s="151">
        <v>382</v>
      </c>
      <c r="L19" s="151">
        <v>8</v>
      </c>
      <c r="M19" s="151">
        <v>1334</v>
      </c>
      <c r="N19" s="151">
        <v>2</v>
      </c>
      <c r="O19" s="151">
        <v>424</v>
      </c>
      <c r="P19" s="151">
        <v>0</v>
      </c>
      <c r="Q19" s="151">
        <v>0</v>
      </c>
      <c r="R19" s="151">
        <v>0</v>
      </c>
      <c r="S19" s="151">
        <v>0</v>
      </c>
    </row>
    <row r="20" spans="1:19" ht="14.25">
      <c r="A20" s="150">
        <v>10</v>
      </c>
      <c r="B20" s="151">
        <v>62</v>
      </c>
      <c r="C20" s="151">
        <v>8521</v>
      </c>
      <c r="D20" s="151">
        <v>10</v>
      </c>
      <c r="E20" s="151">
        <v>1942</v>
      </c>
      <c r="F20" s="151">
        <v>42</v>
      </c>
      <c r="G20" s="151">
        <v>4715</v>
      </c>
      <c r="H20" s="151">
        <v>0</v>
      </c>
      <c r="I20" s="151">
        <v>0</v>
      </c>
      <c r="J20" s="151">
        <v>0</v>
      </c>
      <c r="K20" s="151">
        <v>0</v>
      </c>
      <c r="L20" s="151">
        <v>8</v>
      </c>
      <c r="M20" s="151">
        <v>1388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</row>
    <row r="21" spans="1:21" s="130" customFormat="1" ht="14.25">
      <c r="A21" s="144">
        <v>11</v>
      </c>
      <c r="B21" s="157">
        <v>27</v>
      </c>
      <c r="C21" s="157">
        <v>3386</v>
      </c>
      <c r="D21" s="157">
        <v>7</v>
      </c>
      <c r="E21" s="157">
        <v>592</v>
      </c>
      <c r="F21" s="157">
        <v>2</v>
      </c>
      <c r="G21" s="157">
        <v>252</v>
      </c>
      <c r="H21" s="157">
        <v>2</v>
      </c>
      <c r="I21" s="157">
        <v>412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8</v>
      </c>
      <c r="S21" s="157">
        <v>1877</v>
      </c>
      <c r="T21"/>
      <c r="U21"/>
    </row>
    <row r="22" spans="1:10" ht="15" thickBot="1">
      <c r="A22" s="133"/>
      <c r="B22" s="132"/>
      <c r="C22" s="132"/>
      <c r="D22" s="131"/>
      <c r="E22" s="131"/>
      <c r="F22" s="131"/>
      <c r="G22" s="131"/>
      <c r="H22" s="131"/>
      <c r="I22" s="131"/>
      <c r="J22" s="131"/>
    </row>
    <row r="23" spans="1:21" ht="15" thickTop="1">
      <c r="A23" s="135"/>
      <c r="B23" s="137" t="s">
        <v>171</v>
      </c>
      <c r="C23" s="138"/>
      <c r="D23" s="131"/>
      <c r="E23" s="131"/>
      <c r="F23" s="131"/>
      <c r="G23" s="435"/>
      <c r="H23" s="441"/>
      <c r="I23" s="441"/>
      <c r="J23"/>
      <c r="K23"/>
      <c r="L23"/>
      <c r="M23"/>
      <c r="N23"/>
      <c r="O23"/>
      <c r="P23"/>
      <c r="R23"/>
      <c r="S23"/>
      <c r="T23" s="126"/>
      <c r="U23" s="126"/>
    </row>
    <row r="24" spans="1:21" ht="14.25">
      <c r="A24" s="140" t="s">
        <v>26</v>
      </c>
      <c r="B24" s="137" t="s">
        <v>172</v>
      </c>
      <c r="C24" s="437"/>
      <c r="D24" s="139"/>
      <c r="E24" s="131"/>
      <c r="F24" s="131"/>
      <c r="G24" s="131"/>
      <c r="H24" s="441"/>
      <c r="I24" s="441"/>
      <c r="J24"/>
      <c r="K24"/>
      <c r="L24"/>
      <c r="M24"/>
      <c r="N24"/>
      <c r="O24"/>
      <c r="P24"/>
      <c r="R24"/>
      <c r="S24"/>
      <c r="T24" s="126"/>
      <c r="U24" s="126"/>
    </row>
    <row r="25" spans="1:21" ht="14.25">
      <c r="A25" s="143"/>
      <c r="B25" s="147" t="s">
        <v>170</v>
      </c>
      <c r="C25" s="463" t="s">
        <v>149</v>
      </c>
      <c r="D25" s="139"/>
      <c r="E25" s="131"/>
      <c r="F25" s="131"/>
      <c r="G25" s="131"/>
      <c r="H25" s="441"/>
      <c r="I25" s="441"/>
      <c r="J25"/>
      <c r="K25"/>
      <c r="L25"/>
      <c r="M25"/>
      <c r="N25"/>
      <c r="O25"/>
      <c r="P25"/>
      <c r="R25"/>
      <c r="S25"/>
      <c r="T25" s="126"/>
      <c r="U25" s="126"/>
    </row>
    <row r="26" spans="1:21" ht="14.25">
      <c r="A26" s="150" t="s">
        <v>156</v>
      </c>
      <c r="B26" s="151">
        <v>0</v>
      </c>
      <c r="C26" s="151">
        <v>0</v>
      </c>
      <c r="D26" s="139"/>
      <c r="E26" s="131"/>
      <c r="F26" s="131"/>
      <c r="G26" s="131"/>
      <c r="H26" s="441"/>
      <c r="I26" s="441"/>
      <c r="J26"/>
      <c r="K26"/>
      <c r="L26"/>
      <c r="M26"/>
      <c r="N26"/>
      <c r="O26"/>
      <c r="P26"/>
      <c r="R26"/>
      <c r="S26"/>
      <c r="T26" s="126"/>
      <c r="U26" s="126"/>
    </row>
    <row r="27" spans="1:21" ht="14.25">
      <c r="A27" s="150">
        <v>9</v>
      </c>
      <c r="B27" s="151">
        <v>0</v>
      </c>
      <c r="C27" s="151">
        <v>0</v>
      </c>
      <c r="D27" s="139"/>
      <c r="E27" s="131"/>
      <c r="F27" s="131"/>
      <c r="G27" s="131"/>
      <c r="H27" s="441"/>
      <c r="I27" s="441"/>
      <c r="J27"/>
      <c r="K27"/>
      <c r="L27"/>
      <c r="M27"/>
      <c r="N27"/>
      <c r="O27"/>
      <c r="P27"/>
      <c r="R27"/>
      <c r="S27"/>
      <c r="T27" s="126"/>
      <c r="U27" s="126"/>
    </row>
    <row r="28" spans="1:21" ht="14.25">
      <c r="A28" s="150">
        <v>10</v>
      </c>
      <c r="B28" s="151">
        <v>0</v>
      </c>
      <c r="C28" s="151">
        <v>0</v>
      </c>
      <c r="D28" s="139"/>
      <c r="E28" s="131"/>
      <c r="F28" s="131"/>
      <c r="G28" s="131"/>
      <c r="H28" s="131"/>
      <c r="I28" s="131"/>
      <c r="R28"/>
      <c r="S28"/>
      <c r="T28" s="126"/>
      <c r="U28" s="126"/>
    </row>
    <row r="29" spans="1:19" s="130" customFormat="1" ht="14.25">
      <c r="A29" s="144">
        <v>11</v>
      </c>
      <c r="B29" s="157">
        <v>8</v>
      </c>
      <c r="C29" s="157">
        <v>253</v>
      </c>
      <c r="D29" s="461"/>
      <c r="E29" s="462"/>
      <c r="F29" s="462"/>
      <c r="G29" s="462"/>
      <c r="H29" s="462"/>
      <c r="I29" s="462"/>
      <c r="R29"/>
      <c r="S29"/>
    </row>
    <row r="30" ht="14.25">
      <c r="A30" s="164"/>
    </row>
    <row r="31" ht="14.25">
      <c r="A31" s="125"/>
    </row>
  </sheetData>
  <printOptions/>
  <pageMargins left="0.7874015748031497" right="0.7874015748031497" top="0.5905511811023623" bottom="0.5905511811023623" header="0.5118110236220472" footer="0.5118110236220472"/>
  <pageSetup orientation="landscape" paperSize="9" scale="68"/>
  <colBreaks count="1" manualBreakCount="1"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J1" sqref="J1"/>
    </sheetView>
  </sheetViews>
  <sheetFormatPr defaultColWidth="8.796875" defaultRowHeight="15"/>
  <cols>
    <col min="1" max="1" width="2.59765625" style="69" customWidth="1"/>
    <col min="2" max="2" width="12.59765625" style="69" customWidth="1"/>
    <col min="3" max="16384" width="10.59765625" style="69" customWidth="1"/>
  </cols>
  <sheetData>
    <row r="1" spans="1:10" ht="14.25">
      <c r="A1" s="71"/>
      <c r="H1" s="418"/>
      <c r="J1" s="186"/>
    </row>
    <row r="3" ht="17.25">
      <c r="A3" s="419" t="s">
        <v>173</v>
      </c>
    </row>
    <row r="4" spans="1:10" ht="15" thickBot="1">
      <c r="A4" s="273"/>
      <c r="B4" s="273"/>
      <c r="C4" s="273"/>
      <c r="D4" s="273"/>
      <c r="E4" s="273"/>
      <c r="F4" s="273"/>
      <c r="G4" s="273"/>
      <c r="H4" s="273"/>
      <c r="I4" s="273"/>
      <c r="J4" s="495" t="s">
        <v>174</v>
      </c>
    </row>
    <row r="5" spans="2:10" ht="15" thickTop="1">
      <c r="B5" s="420"/>
      <c r="C5" s="421" t="s">
        <v>175</v>
      </c>
      <c r="D5" s="422"/>
      <c r="E5" s="423" t="s">
        <v>176</v>
      </c>
      <c r="F5" s="424"/>
      <c r="G5" s="423" t="s">
        <v>177</v>
      </c>
      <c r="H5" s="424"/>
      <c r="I5" s="423" t="s">
        <v>178</v>
      </c>
      <c r="J5" s="423"/>
    </row>
    <row r="6" spans="1:10" ht="14.25">
      <c r="A6" s="423" t="s">
        <v>179</v>
      </c>
      <c r="B6" s="424"/>
      <c r="C6" s="425" t="s">
        <v>180</v>
      </c>
      <c r="D6" s="425" t="s">
        <v>181</v>
      </c>
      <c r="E6" s="248" t="s">
        <v>180</v>
      </c>
      <c r="F6" s="248" t="s">
        <v>181</v>
      </c>
      <c r="G6" s="248" t="s">
        <v>180</v>
      </c>
      <c r="H6" s="248" t="s">
        <v>181</v>
      </c>
      <c r="I6" s="248" t="s">
        <v>180</v>
      </c>
      <c r="J6" s="29" t="s">
        <v>181</v>
      </c>
    </row>
    <row r="7" ht="14.25">
      <c r="B7" s="426"/>
    </row>
    <row r="8" spans="1:10" ht="14.25">
      <c r="A8" s="121" t="s">
        <v>182</v>
      </c>
      <c r="B8" s="427"/>
      <c r="C8" s="413">
        <v>44176</v>
      </c>
      <c r="D8" s="413">
        <v>18626</v>
      </c>
      <c r="E8" s="413">
        <v>19355</v>
      </c>
      <c r="F8" s="413">
        <v>14219</v>
      </c>
      <c r="G8" s="413">
        <v>820</v>
      </c>
      <c r="H8" s="413">
        <v>3519</v>
      </c>
      <c r="I8" s="413">
        <v>24001</v>
      </c>
      <c r="J8" s="413">
        <v>888</v>
      </c>
    </row>
    <row r="9" spans="2:10" ht="28.5">
      <c r="B9" s="427" t="s">
        <v>183</v>
      </c>
      <c r="C9" s="490" t="s">
        <v>184</v>
      </c>
      <c r="D9" s="490" t="s">
        <v>185</v>
      </c>
      <c r="E9" s="490" t="s">
        <v>186</v>
      </c>
      <c r="F9" s="490" t="s">
        <v>187</v>
      </c>
      <c r="G9" s="490" t="s">
        <v>188</v>
      </c>
      <c r="H9" s="490" t="s">
        <v>189</v>
      </c>
      <c r="I9" s="490" t="s">
        <v>190</v>
      </c>
      <c r="J9" s="490" t="s">
        <v>191</v>
      </c>
    </row>
    <row r="10" spans="2:10" ht="14.25">
      <c r="B10" s="427" t="s">
        <v>192</v>
      </c>
      <c r="C10" s="413">
        <v>8442</v>
      </c>
      <c r="D10" s="413">
        <v>16118</v>
      </c>
      <c r="E10" s="413">
        <v>4531</v>
      </c>
      <c r="F10" s="413">
        <v>12251</v>
      </c>
      <c r="G10" s="413">
        <v>379</v>
      </c>
      <c r="H10" s="413">
        <v>3360</v>
      </c>
      <c r="I10" s="413">
        <v>3532</v>
      </c>
      <c r="J10" s="413">
        <v>507</v>
      </c>
    </row>
    <row r="11" spans="2:10" ht="28.5">
      <c r="B11" s="427" t="s">
        <v>183</v>
      </c>
      <c r="C11" s="490" t="s">
        <v>184</v>
      </c>
      <c r="D11" s="490" t="s">
        <v>185</v>
      </c>
      <c r="E11" s="490" t="s">
        <v>186</v>
      </c>
      <c r="F11" s="490" t="s">
        <v>187</v>
      </c>
      <c r="G11" s="490" t="s">
        <v>188</v>
      </c>
      <c r="H11" s="490" t="s">
        <v>189</v>
      </c>
      <c r="I11" s="490" t="s">
        <v>190</v>
      </c>
      <c r="J11" s="490" t="s">
        <v>191</v>
      </c>
    </row>
    <row r="12" spans="2:10" ht="14.25">
      <c r="B12" s="427" t="s">
        <v>193</v>
      </c>
      <c r="C12" s="413">
        <v>29222</v>
      </c>
      <c r="D12" s="413">
        <v>772</v>
      </c>
      <c r="E12" s="413">
        <v>9780</v>
      </c>
      <c r="F12" s="413">
        <v>515</v>
      </c>
      <c r="G12" s="413">
        <v>0</v>
      </c>
      <c r="H12" s="413">
        <v>0</v>
      </c>
      <c r="I12" s="413">
        <v>19442</v>
      </c>
      <c r="J12" s="413">
        <v>257</v>
      </c>
    </row>
    <row r="13" spans="2:10" ht="14.25">
      <c r="B13" s="427" t="s">
        <v>194</v>
      </c>
      <c r="C13" s="413">
        <v>1251</v>
      </c>
      <c r="D13" s="413">
        <v>231</v>
      </c>
      <c r="E13" s="413">
        <v>843</v>
      </c>
      <c r="F13" s="413">
        <v>218</v>
      </c>
      <c r="G13" s="413">
        <v>198</v>
      </c>
      <c r="H13" s="413">
        <v>1</v>
      </c>
      <c r="I13" s="413">
        <v>210</v>
      </c>
      <c r="J13" s="413">
        <v>12</v>
      </c>
    </row>
    <row r="14" spans="2:10" ht="14.25">
      <c r="B14" s="427" t="s">
        <v>195</v>
      </c>
      <c r="C14" s="413">
        <v>5261</v>
      </c>
      <c r="D14" s="413">
        <v>1505</v>
      </c>
      <c r="E14" s="413">
        <v>4201</v>
      </c>
      <c r="F14" s="413">
        <v>1235</v>
      </c>
      <c r="G14" s="413">
        <v>243</v>
      </c>
      <c r="H14" s="413">
        <v>158</v>
      </c>
      <c r="I14" s="413">
        <v>817</v>
      </c>
      <c r="J14" s="413">
        <v>112</v>
      </c>
    </row>
    <row r="15" spans="1:10" ht="14.25">
      <c r="A15" s="28"/>
      <c r="B15" s="428"/>
      <c r="C15" s="28"/>
      <c r="D15" s="28"/>
      <c r="E15" s="28"/>
      <c r="F15" s="28"/>
      <c r="G15" s="28"/>
      <c r="H15" s="28"/>
      <c r="I15" s="28"/>
      <c r="J15" s="28"/>
    </row>
    <row r="16" spans="1:10" ht="14.25">
      <c r="A16" s="12" t="s">
        <v>196</v>
      </c>
      <c r="B16" s="429"/>
      <c r="C16" s="12"/>
      <c r="D16" s="12"/>
      <c r="E16" s="12"/>
      <c r="F16" s="12"/>
      <c r="G16" s="12"/>
      <c r="H16" s="12"/>
      <c r="I16" s="12"/>
      <c r="J16" s="12"/>
    </row>
    <row r="17" ht="14.25">
      <c r="A17" s="69" t="s">
        <v>197</v>
      </c>
    </row>
    <row r="20" ht="14.25">
      <c r="C20" s="186"/>
    </row>
  </sheetData>
  <printOptions/>
  <pageMargins left="0.7874015748031497" right="0.7874015748031497" top="0.984251968503937" bottom="0.984251968503937" header="0.5118110236220472" footer="0.5118110236220472"/>
  <pageSetup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3"/>
  <sheetViews>
    <sheetView zoomScale="75" zoomScaleNormal="75" workbookViewId="0" topLeftCell="C1">
      <selection activeCell="S1" sqref="S1"/>
    </sheetView>
  </sheetViews>
  <sheetFormatPr defaultColWidth="8.796875" defaultRowHeight="15"/>
  <cols>
    <col min="1" max="1" width="20.3984375" style="170" customWidth="1"/>
    <col min="2" max="2" width="9.09765625" style="170" customWidth="1"/>
    <col min="3" max="3" width="8.09765625" style="170" customWidth="1"/>
    <col min="4" max="4" width="7.59765625" style="170" customWidth="1"/>
    <col min="5" max="5" width="8.09765625" style="170" customWidth="1"/>
    <col min="6" max="6" width="8.69921875" style="170" customWidth="1"/>
    <col min="7" max="7" width="6.59765625" style="170" customWidth="1"/>
    <col min="8" max="8" width="8.09765625" style="170" customWidth="1"/>
    <col min="9" max="9" width="8.19921875" style="170" customWidth="1"/>
    <col min="10" max="10" width="8.5" style="170" customWidth="1"/>
    <col min="11" max="11" width="8.19921875" style="170" customWidth="1"/>
    <col min="12" max="13" width="6.59765625" style="170" customWidth="1"/>
    <col min="14" max="14" width="8.3984375" style="170" customWidth="1"/>
    <col min="15" max="18" width="8.09765625" style="170" customWidth="1"/>
    <col min="19" max="19" width="6.59765625" style="170" customWidth="1"/>
    <col min="20" max="20" width="10.59765625" style="170" customWidth="1"/>
    <col min="21" max="21" width="12.3984375" style="170" customWidth="1"/>
    <col min="22" max="16384" width="10.59765625" style="170" customWidth="1"/>
  </cols>
  <sheetData>
    <row r="1" spans="1:19" ht="14.25">
      <c r="A1" s="399"/>
      <c r="S1" s="400"/>
    </row>
    <row r="3" ht="17.25">
      <c r="A3" s="169" t="s">
        <v>198</v>
      </c>
    </row>
    <row r="4" spans="1:21" ht="1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2" t="s">
        <v>199</v>
      </c>
      <c r="U4" s="488" t="s">
        <v>200</v>
      </c>
    </row>
    <row r="5" spans="1:24" ht="15.75" thickBot="1" thickTop="1">
      <c r="A5" s="173"/>
      <c r="B5" s="174" t="s">
        <v>201</v>
      </c>
      <c r="C5" s="174"/>
      <c r="D5" s="174"/>
      <c r="E5" s="174"/>
      <c r="F5" s="174"/>
      <c r="G5" s="175"/>
      <c r="H5" s="174" t="s">
        <v>202</v>
      </c>
      <c r="I5" s="174"/>
      <c r="J5" s="174"/>
      <c r="K5" s="174"/>
      <c r="L5" s="174"/>
      <c r="M5" s="175"/>
      <c r="N5" s="174" t="s">
        <v>203</v>
      </c>
      <c r="O5" s="174"/>
      <c r="P5" s="174"/>
      <c r="Q5" s="174"/>
      <c r="R5" s="174"/>
      <c r="S5" s="174"/>
      <c r="U5" s="171"/>
      <c r="V5" s="171"/>
      <c r="W5" s="171"/>
      <c r="X5" s="489" t="s">
        <v>204</v>
      </c>
    </row>
    <row r="6" spans="1:24" ht="15" thickTop="1">
      <c r="A6" s="176" t="s">
        <v>26</v>
      </c>
      <c r="B6" s="173"/>
      <c r="C6" s="173"/>
      <c r="D6" s="174" t="s">
        <v>205</v>
      </c>
      <c r="E6" s="175"/>
      <c r="F6" s="174" t="s">
        <v>206</v>
      </c>
      <c r="G6" s="175"/>
      <c r="H6" s="173"/>
      <c r="I6" s="173"/>
      <c r="J6" s="174" t="s">
        <v>205</v>
      </c>
      <c r="K6" s="175"/>
      <c r="L6" s="174" t="s">
        <v>206</v>
      </c>
      <c r="M6" s="175"/>
      <c r="N6" s="173"/>
      <c r="O6" s="173"/>
      <c r="P6" s="174" t="s">
        <v>205</v>
      </c>
      <c r="Q6" s="175"/>
      <c r="R6" s="174" t="s">
        <v>206</v>
      </c>
      <c r="S6" s="174"/>
      <c r="V6" s="485" t="s">
        <v>207</v>
      </c>
      <c r="W6" s="485" t="s">
        <v>208</v>
      </c>
      <c r="X6" s="485" t="s">
        <v>209</v>
      </c>
    </row>
    <row r="7" spans="1:24" ht="14.25">
      <c r="A7" s="177"/>
      <c r="B7" s="430" t="s">
        <v>210</v>
      </c>
      <c r="C7" s="179">
        <v>11</v>
      </c>
      <c r="D7" s="178" t="s">
        <v>211</v>
      </c>
      <c r="E7" s="178" t="s">
        <v>212</v>
      </c>
      <c r="F7" s="178" t="s">
        <v>211</v>
      </c>
      <c r="G7" s="178" t="s">
        <v>212</v>
      </c>
      <c r="H7" s="430" t="s">
        <v>210</v>
      </c>
      <c r="I7" s="179">
        <v>11</v>
      </c>
      <c r="J7" s="178" t="s">
        <v>211</v>
      </c>
      <c r="K7" s="178" t="s">
        <v>212</v>
      </c>
      <c r="L7" s="178" t="s">
        <v>211</v>
      </c>
      <c r="M7" s="178" t="s">
        <v>212</v>
      </c>
      <c r="N7" s="178" t="s">
        <v>213</v>
      </c>
      <c r="O7" s="179">
        <v>10</v>
      </c>
      <c r="P7" s="178" t="s">
        <v>211</v>
      </c>
      <c r="Q7" s="178" t="s">
        <v>212</v>
      </c>
      <c r="R7" s="178" t="s">
        <v>211</v>
      </c>
      <c r="S7" s="180" t="s">
        <v>212</v>
      </c>
      <c r="U7" s="486" t="s">
        <v>214</v>
      </c>
      <c r="V7" s="483"/>
      <c r="W7" s="482"/>
      <c r="X7" s="482"/>
    </row>
    <row r="8" spans="1:24" ht="14.25">
      <c r="A8" s="181"/>
      <c r="C8" s="182"/>
      <c r="I8" s="182"/>
      <c r="O8" s="182"/>
      <c r="U8" s="487" t="s">
        <v>215</v>
      </c>
      <c r="V8" s="484">
        <f>SUM(W8:X8)</f>
        <v>9838</v>
      </c>
      <c r="W8" s="28">
        <v>3373</v>
      </c>
      <c r="X8" s="28">
        <v>6465</v>
      </c>
    </row>
    <row r="9" spans="1:21" ht="14.25">
      <c r="A9" s="183" t="s">
        <v>216</v>
      </c>
      <c r="B9" s="121">
        <f>SUM(B10:B18)</f>
        <v>18269</v>
      </c>
      <c r="C9" s="121">
        <f>SUM(C10:C18)</f>
        <v>17396</v>
      </c>
      <c r="D9" s="121">
        <f aca="true" t="shared" si="0" ref="D9:I9">SUM(D10:D18)</f>
        <v>4722</v>
      </c>
      <c r="E9" s="121">
        <v>7612</v>
      </c>
      <c r="F9" s="121">
        <f t="shared" si="0"/>
        <v>4499</v>
      </c>
      <c r="G9" s="121">
        <f t="shared" si="0"/>
        <v>563</v>
      </c>
      <c r="H9" s="121">
        <v>3046</v>
      </c>
      <c r="I9" s="121">
        <f t="shared" si="0"/>
        <v>2646</v>
      </c>
      <c r="J9" s="121">
        <f>SUM(J10:J18)</f>
        <v>136.435</v>
      </c>
      <c r="K9" s="121">
        <v>2370</v>
      </c>
      <c r="L9" s="184" t="s">
        <v>118</v>
      </c>
      <c r="M9" s="121">
        <v>140</v>
      </c>
      <c r="N9" s="121">
        <f>SUM(N10:N18)</f>
        <v>15224</v>
      </c>
      <c r="O9" s="121">
        <f>SUM(O10:O18)</f>
        <v>14750</v>
      </c>
      <c r="P9" s="121">
        <v>4586</v>
      </c>
      <c r="Q9" s="121">
        <v>5242</v>
      </c>
      <c r="R9" s="121">
        <f>SUM(R10:R18)</f>
        <v>4499</v>
      </c>
      <c r="S9" s="121">
        <v>423</v>
      </c>
      <c r="U9" s="488" t="s">
        <v>217</v>
      </c>
    </row>
    <row r="10" spans="1:21" ht="14.25">
      <c r="A10" s="181" t="s">
        <v>218</v>
      </c>
      <c r="B10" s="69">
        <v>51</v>
      </c>
      <c r="C10" s="121">
        <v>66</v>
      </c>
      <c r="D10" s="185">
        <v>2</v>
      </c>
      <c r="E10" s="185">
        <v>58</v>
      </c>
      <c r="F10" s="186" t="s">
        <v>118</v>
      </c>
      <c r="G10" s="189">
        <v>6</v>
      </c>
      <c r="H10" s="69">
        <v>6</v>
      </c>
      <c r="I10" s="121">
        <v>8</v>
      </c>
      <c r="J10" s="71">
        <v>1</v>
      </c>
      <c r="K10" s="71">
        <v>0.057</v>
      </c>
      <c r="L10" s="186" t="s">
        <v>118</v>
      </c>
      <c r="M10" s="71">
        <v>6</v>
      </c>
      <c r="N10" s="69">
        <v>45</v>
      </c>
      <c r="O10" s="121">
        <v>59</v>
      </c>
      <c r="P10" s="186">
        <v>1</v>
      </c>
      <c r="Q10" s="71">
        <v>58</v>
      </c>
      <c r="R10" s="186" t="s">
        <v>118</v>
      </c>
      <c r="S10" s="186" t="s">
        <v>118</v>
      </c>
      <c r="U10" s="488" t="s">
        <v>219</v>
      </c>
    </row>
    <row r="11" spans="1:19" ht="14.25">
      <c r="A11" s="181" t="s">
        <v>220</v>
      </c>
      <c r="B11" s="69">
        <v>704</v>
      </c>
      <c r="C11" s="121">
        <v>663</v>
      </c>
      <c r="D11" s="185">
        <v>626</v>
      </c>
      <c r="E11" s="186">
        <v>1</v>
      </c>
      <c r="F11" s="185">
        <v>35</v>
      </c>
      <c r="G11" s="378" t="s">
        <v>118</v>
      </c>
      <c r="H11" s="186" t="s">
        <v>118</v>
      </c>
      <c r="I11" s="121">
        <v>1</v>
      </c>
      <c r="J11" s="186" t="s">
        <v>118</v>
      </c>
      <c r="K11" s="186">
        <v>1</v>
      </c>
      <c r="L11" s="186" t="s">
        <v>118</v>
      </c>
      <c r="M11" s="186" t="s">
        <v>118</v>
      </c>
      <c r="N11" s="69">
        <v>704</v>
      </c>
      <c r="O11" s="121">
        <v>662</v>
      </c>
      <c r="P11" s="71">
        <v>626</v>
      </c>
      <c r="Q11" s="186" t="s">
        <v>118</v>
      </c>
      <c r="R11" s="71">
        <v>35</v>
      </c>
      <c r="S11" s="186" t="s">
        <v>118</v>
      </c>
    </row>
    <row r="12" spans="1:19" ht="14.25">
      <c r="A12" s="181" t="s">
        <v>221</v>
      </c>
      <c r="B12" s="69">
        <v>10467</v>
      </c>
      <c r="C12" s="121">
        <v>9698</v>
      </c>
      <c r="D12" s="185">
        <v>3409</v>
      </c>
      <c r="E12" s="185">
        <f>K12+Q12</f>
        <v>1719</v>
      </c>
      <c r="F12" s="185">
        <v>4464</v>
      </c>
      <c r="G12" s="189">
        <v>106</v>
      </c>
      <c r="H12" s="69">
        <v>1668</v>
      </c>
      <c r="I12" s="121">
        <v>1277</v>
      </c>
      <c r="J12" s="186">
        <v>65</v>
      </c>
      <c r="K12" s="187">
        <v>1143</v>
      </c>
      <c r="L12" s="186" t="s">
        <v>118</v>
      </c>
      <c r="M12" s="71">
        <v>69</v>
      </c>
      <c r="N12" s="69">
        <v>8799</v>
      </c>
      <c r="O12" s="121">
        <v>8420</v>
      </c>
      <c r="P12" s="71">
        <v>3344</v>
      </c>
      <c r="Q12" s="71">
        <v>576</v>
      </c>
      <c r="R12" s="71">
        <v>4464</v>
      </c>
      <c r="S12" s="71">
        <v>37</v>
      </c>
    </row>
    <row r="13" spans="1:19" ht="18.75" customHeight="1">
      <c r="A13" s="188" t="s">
        <v>222</v>
      </c>
      <c r="B13" s="69">
        <v>249</v>
      </c>
      <c r="C13" s="121">
        <v>267</v>
      </c>
      <c r="D13" s="185">
        <v>31</v>
      </c>
      <c r="E13" s="185">
        <v>229</v>
      </c>
      <c r="F13" s="378" t="s">
        <v>118</v>
      </c>
      <c r="G13" s="189">
        <v>7</v>
      </c>
      <c r="H13" s="69">
        <v>18</v>
      </c>
      <c r="I13" s="121">
        <v>24</v>
      </c>
      <c r="J13" s="187">
        <v>6</v>
      </c>
      <c r="K13" s="187">
        <v>18</v>
      </c>
      <c r="L13" s="186" t="s">
        <v>118</v>
      </c>
      <c r="M13" s="186">
        <v>0.003</v>
      </c>
      <c r="N13" s="69">
        <v>231</v>
      </c>
      <c r="O13" s="121">
        <v>243</v>
      </c>
      <c r="P13" s="71">
        <v>25</v>
      </c>
      <c r="Q13" s="71">
        <v>210</v>
      </c>
      <c r="R13" s="186" t="s">
        <v>118</v>
      </c>
      <c r="S13" s="71">
        <v>7</v>
      </c>
    </row>
    <row r="14" spans="1:19" ht="14.25">
      <c r="A14" s="181"/>
      <c r="B14" s="69"/>
      <c r="C14" s="121"/>
      <c r="G14" s="379"/>
      <c r="H14" s="69"/>
      <c r="I14" s="121"/>
      <c r="J14" s="69"/>
      <c r="K14" s="69"/>
      <c r="L14" s="69"/>
      <c r="M14" s="69"/>
      <c r="N14" s="69"/>
      <c r="O14" s="121"/>
      <c r="P14" s="69"/>
      <c r="Q14" s="69"/>
      <c r="R14" s="71"/>
      <c r="S14" s="69"/>
    </row>
    <row r="15" spans="1:19" ht="14.25">
      <c r="A15" s="188" t="s">
        <v>223</v>
      </c>
      <c r="B15" s="69">
        <v>6232</v>
      </c>
      <c r="C15" s="121">
        <v>6123</v>
      </c>
      <c r="D15" s="185">
        <v>584</v>
      </c>
      <c r="E15" s="386">
        <v>5307</v>
      </c>
      <c r="F15" s="186" t="s">
        <v>118</v>
      </c>
      <c r="G15" s="189">
        <v>233</v>
      </c>
      <c r="H15" s="69">
        <v>1037</v>
      </c>
      <c r="I15" s="121">
        <v>1027</v>
      </c>
      <c r="J15" s="187">
        <v>40</v>
      </c>
      <c r="K15" s="187">
        <v>932</v>
      </c>
      <c r="L15" s="186" t="s">
        <v>118</v>
      </c>
      <c r="M15" s="71">
        <v>55</v>
      </c>
      <c r="N15" s="69">
        <v>5196</v>
      </c>
      <c r="O15" s="121">
        <v>5096</v>
      </c>
      <c r="P15" s="71">
        <v>544</v>
      </c>
      <c r="Q15" s="71">
        <v>4375</v>
      </c>
      <c r="R15" s="186" t="s">
        <v>118</v>
      </c>
      <c r="S15" s="71">
        <v>177</v>
      </c>
    </row>
    <row r="16" spans="1:19" ht="14.25">
      <c r="A16" s="188" t="s">
        <v>224</v>
      </c>
      <c r="B16" s="69">
        <v>191</v>
      </c>
      <c r="C16" s="121">
        <v>183</v>
      </c>
      <c r="D16" s="185">
        <v>16</v>
      </c>
      <c r="E16" s="185">
        <f>K16+Q16</f>
        <v>135</v>
      </c>
      <c r="F16" s="186" t="s">
        <v>118</v>
      </c>
      <c r="G16" s="189">
        <v>32</v>
      </c>
      <c r="H16" s="69">
        <v>136</v>
      </c>
      <c r="I16" s="121">
        <v>122</v>
      </c>
      <c r="J16" s="186">
        <v>0.435</v>
      </c>
      <c r="K16" s="187">
        <v>114</v>
      </c>
      <c r="L16" s="186" t="s">
        <v>118</v>
      </c>
      <c r="M16" s="71">
        <v>8</v>
      </c>
      <c r="N16" s="69">
        <v>56</v>
      </c>
      <c r="O16" s="121">
        <v>61</v>
      </c>
      <c r="P16" s="71">
        <v>16</v>
      </c>
      <c r="Q16" s="71">
        <v>21</v>
      </c>
      <c r="R16" s="186" t="s">
        <v>118</v>
      </c>
      <c r="S16" s="71">
        <v>24</v>
      </c>
    </row>
    <row r="17" spans="1:19" ht="14.25">
      <c r="A17" s="188" t="s">
        <v>225</v>
      </c>
      <c r="B17" s="186">
        <v>11</v>
      </c>
      <c r="C17" s="121">
        <v>26</v>
      </c>
      <c r="D17" s="185">
        <v>26</v>
      </c>
      <c r="E17" s="185">
        <v>1</v>
      </c>
      <c r="F17" s="186" t="s">
        <v>118</v>
      </c>
      <c r="G17" s="186" t="s">
        <v>118</v>
      </c>
      <c r="H17" s="186">
        <v>0.555</v>
      </c>
      <c r="I17" s="121">
        <v>6</v>
      </c>
      <c r="J17" s="186">
        <v>5</v>
      </c>
      <c r="K17" s="187">
        <v>1</v>
      </c>
      <c r="L17" s="186" t="s">
        <v>118</v>
      </c>
      <c r="M17" s="186" t="s">
        <v>118</v>
      </c>
      <c r="N17" s="186">
        <v>10</v>
      </c>
      <c r="O17" s="121">
        <v>20</v>
      </c>
      <c r="P17" s="71">
        <v>20</v>
      </c>
      <c r="Q17" s="186" t="s">
        <v>118</v>
      </c>
      <c r="R17" s="186" t="s">
        <v>118</v>
      </c>
      <c r="S17" s="186" t="s">
        <v>118</v>
      </c>
    </row>
    <row r="18" spans="1:19" ht="14.25">
      <c r="A18" s="188" t="s">
        <v>226</v>
      </c>
      <c r="B18" s="69">
        <v>364</v>
      </c>
      <c r="C18" s="121">
        <v>370</v>
      </c>
      <c r="D18" s="185">
        <v>28</v>
      </c>
      <c r="E18" s="185">
        <f>K18+Q18</f>
        <v>163</v>
      </c>
      <c r="F18" s="378" t="s">
        <v>118</v>
      </c>
      <c r="G18" s="189">
        <v>179</v>
      </c>
      <c r="H18" s="69">
        <v>181</v>
      </c>
      <c r="I18" s="121">
        <v>181</v>
      </c>
      <c r="J18" s="187">
        <v>19</v>
      </c>
      <c r="K18" s="187">
        <v>160</v>
      </c>
      <c r="L18" s="186" t="s">
        <v>118</v>
      </c>
      <c r="M18" s="186">
        <v>1</v>
      </c>
      <c r="N18" s="69">
        <v>183</v>
      </c>
      <c r="O18" s="121">
        <v>189</v>
      </c>
      <c r="P18" s="186">
        <v>9</v>
      </c>
      <c r="Q18" s="186">
        <v>3</v>
      </c>
      <c r="R18" s="186" t="s">
        <v>118</v>
      </c>
      <c r="S18" s="186">
        <v>177</v>
      </c>
    </row>
    <row r="19" spans="1:19" ht="14.25">
      <c r="A19" s="190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380"/>
      <c r="Q19" s="191"/>
      <c r="R19" s="191"/>
      <c r="S19" s="191"/>
    </row>
    <row r="20" ht="14.25">
      <c r="A20" s="399" t="s">
        <v>197</v>
      </c>
    </row>
    <row r="21" spans="1:17" ht="14.25">
      <c r="A21" s="399"/>
      <c r="P21" s="192"/>
      <c r="Q21" s="192"/>
    </row>
    <row r="22" ht="14.25">
      <c r="B22" s="185"/>
    </row>
    <row r="23" ht="14.25">
      <c r="J23" s="399"/>
    </row>
  </sheetData>
  <printOptions/>
  <pageMargins left="0.3937007874015748" right="0" top="0.984251968503937" bottom="0.984251968503937" header="0.5118110236220472" footer="0.5118110236220472"/>
  <pageSetup orientation="landscape" paperSize="9" scale="70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6" sqref="A26"/>
    </sheetView>
  </sheetViews>
  <sheetFormatPr defaultColWidth="8.796875" defaultRowHeight="15"/>
  <cols>
    <col min="1" max="1" width="43.3984375" style="193" customWidth="1"/>
    <col min="2" max="3" width="10.69921875" style="193" customWidth="1"/>
    <col min="4" max="4" width="11.59765625" style="193" customWidth="1"/>
    <col min="5" max="5" width="10.69921875" style="193" customWidth="1"/>
    <col min="6" max="16384" width="10.59765625" style="193" customWidth="1"/>
  </cols>
  <sheetData>
    <row r="1" ht="14.25">
      <c r="A1" s="401"/>
    </row>
    <row r="3" ht="17.25">
      <c r="A3" s="194" t="s">
        <v>227</v>
      </c>
    </row>
    <row r="4" spans="1:5" ht="15" thickBot="1">
      <c r="A4" s="195"/>
      <c r="B4" s="195"/>
      <c r="C4" s="195"/>
      <c r="D4" s="195"/>
      <c r="E4" s="498" t="s">
        <v>228</v>
      </c>
    </row>
    <row r="5" spans="1:5" s="199" customFormat="1" ht="25.5" customHeight="1" thickTop="1">
      <c r="A5" s="196" t="s">
        <v>229</v>
      </c>
      <c r="B5" s="408" t="s">
        <v>230</v>
      </c>
      <c r="C5" s="197">
        <v>9</v>
      </c>
      <c r="D5" s="409">
        <v>10</v>
      </c>
      <c r="E5" s="198">
        <v>11</v>
      </c>
    </row>
    <row r="6" spans="1:5" ht="14.25">
      <c r="A6" s="200"/>
      <c r="B6" s="12"/>
      <c r="C6" s="12"/>
      <c r="D6" s="401"/>
      <c r="E6" s="201"/>
    </row>
    <row r="7" spans="1:5" ht="14.25">
      <c r="A7" s="202" t="s">
        <v>231</v>
      </c>
      <c r="B7" s="12">
        <v>886363</v>
      </c>
      <c r="C7" s="12">
        <v>875513</v>
      </c>
      <c r="D7" s="24">
        <v>851727</v>
      </c>
      <c r="E7" s="413">
        <v>815081</v>
      </c>
    </row>
    <row r="8" spans="1:5" ht="14.25">
      <c r="A8" s="203" t="s">
        <v>232</v>
      </c>
      <c r="B8" s="12">
        <v>885796</v>
      </c>
      <c r="C8" s="12">
        <v>875010</v>
      </c>
      <c r="D8" s="24">
        <v>851227</v>
      </c>
      <c r="E8" s="413">
        <v>814581</v>
      </c>
    </row>
    <row r="9" spans="1:5" ht="14.25">
      <c r="A9" s="203" t="s">
        <v>233</v>
      </c>
      <c r="B9" s="12">
        <v>614011</v>
      </c>
      <c r="C9" s="12">
        <v>613014</v>
      </c>
      <c r="D9" s="71">
        <v>606723</v>
      </c>
      <c r="E9" s="413">
        <v>591394</v>
      </c>
    </row>
    <row r="10" spans="1:5" ht="14.25">
      <c r="A10" s="203" t="s">
        <v>234</v>
      </c>
      <c r="B10" s="12">
        <v>271785</v>
      </c>
      <c r="C10" s="12">
        <v>261996</v>
      </c>
      <c r="D10" s="71">
        <v>244504</v>
      </c>
      <c r="E10" s="413">
        <v>223187</v>
      </c>
    </row>
    <row r="11" spans="1:5" ht="14.25">
      <c r="A11" s="204" t="s">
        <v>235</v>
      </c>
      <c r="B11" s="12">
        <v>567</v>
      </c>
      <c r="C11" s="12">
        <v>503</v>
      </c>
      <c r="D11" s="71">
        <v>500</v>
      </c>
      <c r="E11" s="413">
        <v>500</v>
      </c>
    </row>
    <row r="12" spans="1:5" ht="14.25">
      <c r="A12" s="204"/>
      <c r="B12" s="12"/>
      <c r="C12" s="12"/>
      <c r="D12" s="24"/>
      <c r="E12" s="413"/>
    </row>
    <row r="13" spans="1:5" ht="14.25">
      <c r="A13" s="205" t="s">
        <v>236</v>
      </c>
      <c r="B13" s="206">
        <v>69.3</v>
      </c>
      <c r="C13" s="206">
        <v>70.1</v>
      </c>
      <c r="D13" s="401">
        <v>71.3</v>
      </c>
      <c r="E13" s="492">
        <v>72.6</v>
      </c>
    </row>
    <row r="14" spans="1:5" ht="14.25">
      <c r="A14" s="203"/>
      <c r="B14" s="12"/>
      <c r="C14" s="12"/>
      <c r="D14" s="24"/>
      <c r="E14" s="413"/>
    </row>
    <row r="15" spans="1:5" ht="14.25">
      <c r="A15" s="203" t="s">
        <v>237</v>
      </c>
      <c r="B15" s="12">
        <v>384987</v>
      </c>
      <c r="C15" s="12">
        <v>402002</v>
      </c>
      <c r="D15" s="71">
        <v>396715</v>
      </c>
      <c r="E15" s="413">
        <v>381558</v>
      </c>
    </row>
    <row r="16" spans="1:5" ht="14.25">
      <c r="A16" s="203" t="s">
        <v>238</v>
      </c>
      <c r="B16" s="12">
        <v>136268</v>
      </c>
      <c r="C16" s="12">
        <v>104972</v>
      </c>
      <c r="D16" s="71">
        <v>68864</v>
      </c>
      <c r="E16" s="413">
        <v>24800</v>
      </c>
    </row>
    <row r="17" spans="1:5" ht="14.25">
      <c r="A17" s="205" t="s">
        <v>239</v>
      </c>
      <c r="B17" s="12">
        <v>226992</v>
      </c>
      <c r="C17" s="12">
        <v>405831</v>
      </c>
      <c r="D17" s="71">
        <v>519931</v>
      </c>
      <c r="E17" s="413">
        <v>629176</v>
      </c>
    </row>
    <row r="18" spans="1:5" ht="14.25">
      <c r="A18" s="205" t="s">
        <v>240</v>
      </c>
      <c r="B18" s="12">
        <v>72519</v>
      </c>
      <c r="C18" s="12">
        <v>83993</v>
      </c>
      <c r="D18" s="71">
        <v>91194</v>
      </c>
      <c r="E18" s="413">
        <v>99750</v>
      </c>
    </row>
    <row r="19" spans="1:5" ht="14.25">
      <c r="A19" s="203"/>
      <c r="B19" s="12"/>
      <c r="C19" s="12"/>
      <c r="D19" s="71"/>
      <c r="E19" s="413"/>
    </row>
    <row r="20" spans="1:5" ht="14.25">
      <c r="A20" s="202" t="s">
        <v>241</v>
      </c>
      <c r="B20" s="12">
        <v>12137</v>
      </c>
      <c r="C20" s="12">
        <v>11857</v>
      </c>
      <c r="D20" s="71">
        <v>11706</v>
      </c>
      <c r="E20" s="413">
        <v>11512</v>
      </c>
    </row>
    <row r="21" spans="1:5" ht="14.25">
      <c r="A21" s="203" t="s">
        <v>242</v>
      </c>
      <c r="B21" s="206">
        <v>5.7</v>
      </c>
      <c r="C21" s="206">
        <v>5.6</v>
      </c>
      <c r="D21" s="410">
        <f>D20/2138605*1000</f>
        <v>5.473661569106965</v>
      </c>
      <c r="E21" s="492">
        <v>5.4</v>
      </c>
    </row>
    <row r="22" spans="1:5" ht="14.25">
      <c r="A22" s="208"/>
      <c r="B22" s="28"/>
      <c r="C22" s="28"/>
      <c r="D22" s="28"/>
      <c r="E22" s="209"/>
    </row>
    <row r="23" ht="14.25">
      <c r="A23" s="210" t="s">
        <v>243</v>
      </c>
    </row>
  </sheetData>
  <printOptions/>
  <pageMargins left="0.75" right="0.75" top="1" bottom="1" header="0.512" footer="0.512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情報チーム</cp:lastModifiedBy>
  <dcterms:created xsi:type="dcterms:W3CDTF">2002-02-25T06:39:45Z</dcterms:created>
  <dcterms:modified xsi:type="dcterms:W3CDTF">2002-02-25T06:39:45Z</dcterms:modified>
  <cp:category/>
  <cp:version/>
  <cp:contentType/>
  <cp:contentStatus/>
</cp:coreProperties>
</file>