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5" windowWidth="15480" windowHeight="10815" tabRatio="715" activeTab="15"/>
  </bookViews>
  <sheets>
    <sheet name="１０４" sheetId="1" r:id="rId1"/>
    <sheet name="１０５" sheetId="2" r:id="rId2"/>
    <sheet name="１０６" sheetId="3" r:id="rId3"/>
    <sheet name="１０７" sheetId="4" r:id="rId4"/>
    <sheet name="１０８" sheetId="5" r:id="rId5"/>
    <sheet name="１０９" sheetId="6" r:id="rId6"/>
    <sheet name="１１０" sheetId="7" r:id="rId7"/>
    <sheet name="１１１" sheetId="8" r:id="rId8"/>
    <sheet name="１１２" sheetId="9" r:id="rId9"/>
    <sheet name="１１３" sheetId="10" r:id="rId10"/>
    <sheet name="１１４" sheetId="11" r:id="rId11"/>
    <sheet name="１１５" sheetId="12" r:id="rId12"/>
    <sheet name="１１６" sheetId="13" r:id="rId13"/>
    <sheet name="１１７" sheetId="14" r:id="rId14"/>
    <sheet name="１１８" sheetId="15" r:id="rId15"/>
    <sheet name="１１９" sheetId="16" r:id="rId16"/>
  </sheets>
  <definedNames>
    <definedName name="_xlnm.Print_Area" localSheetId="0">'１０４'!$A$1:$F$47</definedName>
  </definedNames>
  <calcPr fullCalcOnLoad="1"/>
</workbook>
</file>

<file path=xl/sharedStrings.xml><?xml version="1.0" encoding="utf-8"?>
<sst xmlns="http://schemas.openxmlformats.org/spreadsheetml/2006/main" count="628" uniqueCount="416">
  <si>
    <t>104.老人福祉の状況</t>
  </si>
  <si>
    <t>　　　　　　　　（単位：人、世帯）</t>
  </si>
  <si>
    <t>区　　　　　分</t>
  </si>
  <si>
    <t>平成８年</t>
  </si>
  <si>
    <t>総　　　人　　　口</t>
  </si>
  <si>
    <t>老年人口（65歳以上）</t>
  </si>
  <si>
    <t>（高　齢　化　率）</t>
  </si>
  <si>
    <t>（19.7）</t>
  </si>
  <si>
    <t>　</t>
  </si>
  <si>
    <t>７５歳以上人口</t>
  </si>
  <si>
    <t>１００歳以上高齢者数（９月１日現在）</t>
  </si>
  <si>
    <t>在宅ねたきり老人数</t>
  </si>
  <si>
    <t>　　（対老年人口比）</t>
  </si>
  <si>
    <t>ひとりぐらし老人数</t>
  </si>
  <si>
    <t>在宅三本柱関係（年度）</t>
  </si>
  <si>
    <t>・老人ホームヘルプサービス事業</t>
  </si>
  <si>
    <t>設置市町村数</t>
  </si>
  <si>
    <t>ホームヘルパー数</t>
  </si>
  <si>
    <t>（常勤換算）</t>
  </si>
  <si>
    <t>・老人短期入所運営事業</t>
  </si>
  <si>
    <t>実施市町村数</t>
  </si>
  <si>
    <t>専用床数</t>
  </si>
  <si>
    <t>・老人デイサービス運営事業</t>
  </si>
  <si>
    <t>　　　　　┌A型（重介護型）</t>
  </si>
  <si>
    <t>　　　　　│B型（標準型）</t>
  </si>
  <si>
    <t>センター数┤C型（軽介護型）</t>
  </si>
  <si>
    <t>　　　　　│D型（小規模型）</t>
  </si>
  <si>
    <t>　　　　　└E型（痴呆型）</t>
  </si>
  <si>
    <t>老人ホーム定員数（4月1日現在）</t>
  </si>
  <si>
    <t>養護老人ホーム</t>
  </si>
  <si>
    <t>特別養護老人ホーム</t>
  </si>
  <si>
    <t>軽費老人ホーム</t>
  </si>
  <si>
    <t>保険種別老人医療受給者証交付者(年度末)</t>
  </si>
  <si>
    <t>総数</t>
  </si>
  <si>
    <t>国民健康保険</t>
  </si>
  <si>
    <t>健康保険</t>
  </si>
  <si>
    <t>船員保険</t>
  </si>
  <si>
    <t>日雇健康保険</t>
  </si>
  <si>
    <t>-</t>
  </si>
  <si>
    <t>共済組合</t>
  </si>
  <si>
    <t>　注：総人口・老年人口及び75歳以上人口は各年10月1日現在。</t>
  </si>
  <si>
    <t>　　　平成10年より在宅ねたきり老人数、ひとりぐらし老人数は未集計のため記載していない。</t>
  </si>
  <si>
    <t>　資料：県高齢保健福祉課、県少子高齢社会対策室、県国民健康保険課、県統計調査課</t>
  </si>
  <si>
    <t>１０５.老人医療給付状況</t>
  </si>
  <si>
    <t>区　　　分</t>
  </si>
  <si>
    <t>平成６年</t>
  </si>
  <si>
    <t>受給者数   　　　　　（月間平均）Ａ</t>
  </si>
  <si>
    <t>費用額(現物給付分)</t>
  </si>
  <si>
    <t>Ｂ(千円)</t>
  </si>
  <si>
    <t>老人医療費給付額</t>
  </si>
  <si>
    <t>Ｃ(千円)</t>
  </si>
  <si>
    <t>1人当り費用額</t>
  </si>
  <si>
    <t>(Ｂ／Ａ)　(円)</t>
  </si>
  <si>
    <t>1人当り給付額</t>
  </si>
  <si>
    <t>(Ｃ／Ａ)　(円)</t>
  </si>
  <si>
    <t>　資料：県保健福祉部「ふくしまの保健と福祉の姿」</t>
  </si>
  <si>
    <t>１０６.社会福祉施設一覧（平成１０年１０月１日現在）</t>
  </si>
  <si>
    <t>（つづき）</t>
  </si>
  <si>
    <t>施設の種類</t>
  </si>
  <si>
    <t>施　設　数</t>
  </si>
  <si>
    <t>定　　　員</t>
  </si>
  <si>
    <t>在　所　者</t>
  </si>
  <si>
    <t>総　　　　　　　　　　　　数</t>
  </si>
  <si>
    <t>母　子　福　祉　施　設</t>
  </si>
  <si>
    <t>保　　護　　施　　設</t>
  </si>
  <si>
    <t>母子福祉センター</t>
  </si>
  <si>
    <t>救護施設</t>
  </si>
  <si>
    <t>医療保護施設</t>
  </si>
  <si>
    <t>社　会　復　帰　施　設</t>
  </si>
  <si>
    <t>授産施設</t>
  </si>
  <si>
    <t>精神障害者生活訓練施設</t>
  </si>
  <si>
    <t>精神障害者福祉ホーム</t>
  </si>
  <si>
    <t>老　人　福　祉　施　設</t>
  </si>
  <si>
    <t>精神障害者通所授産施設</t>
  </si>
  <si>
    <t>養護老人ホーム (盲)</t>
  </si>
  <si>
    <t>そ の 他 の 社 会 福 祉 施 設 等</t>
  </si>
  <si>
    <t>宿所提供施設</t>
  </si>
  <si>
    <t>老人福祉センター</t>
  </si>
  <si>
    <t>無料低額診療施設</t>
  </si>
  <si>
    <t>老人デイサービスセンター</t>
  </si>
  <si>
    <t>へき地保健福祉館</t>
  </si>
  <si>
    <t>老人(在宅)介護支援センター</t>
  </si>
  <si>
    <t>へき地保育所</t>
  </si>
  <si>
    <t>地域福祉センター</t>
  </si>
  <si>
    <t>身体障害者更正援護施設</t>
  </si>
  <si>
    <t>老人憩の家</t>
  </si>
  <si>
    <t>身体障害者療護施設</t>
  </si>
  <si>
    <t>老人休養ホーム</t>
  </si>
  <si>
    <t>重度身体障害者更正援護施設</t>
  </si>
  <si>
    <t>有料老人ホーム</t>
  </si>
  <si>
    <t>重度身体障害者授産施設</t>
  </si>
  <si>
    <t>身体障害者福祉センター(B型)</t>
  </si>
  <si>
    <t>補装具製作施設</t>
  </si>
  <si>
    <t>点字図書館</t>
  </si>
  <si>
    <t>婦　人　保　護　施　設</t>
  </si>
  <si>
    <t>児　童　福　祉　施　設</t>
  </si>
  <si>
    <t>助産施設</t>
  </si>
  <si>
    <t>乳児院</t>
  </si>
  <si>
    <t>母子生活支援施設（世帯）</t>
  </si>
  <si>
    <t>（128世帯）</t>
  </si>
  <si>
    <t>保育所</t>
  </si>
  <si>
    <t>児童養護施設</t>
  </si>
  <si>
    <t>知的障害児施設</t>
  </si>
  <si>
    <t>知的障害児通園施設</t>
  </si>
  <si>
    <t>ろうあ児施設</t>
  </si>
  <si>
    <t>肢体不自由児施設</t>
  </si>
  <si>
    <t>肢体不自由児通園施設</t>
  </si>
  <si>
    <t>重症心身障害児施設</t>
  </si>
  <si>
    <t>児童自立支援施設</t>
  </si>
  <si>
    <t>小型児童館</t>
  </si>
  <si>
    <t>児童センター</t>
  </si>
  <si>
    <t>その他の児童館</t>
  </si>
  <si>
    <t>児童遊園</t>
  </si>
  <si>
    <t>知 的 障 害 者 援 護 施 設</t>
  </si>
  <si>
    <t>知的障害者更正施設(入所)</t>
  </si>
  <si>
    <t>知的障害者更正施設(通所)</t>
  </si>
  <si>
    <t>知的障害者授産施設(入所)</t>
  </si>
  <si>
    <t>知的障害者授産施設(通所)</t>
  </si>
  <si>
    <t>知的障害者通勤寮</t>
  </si>
  <si>
    <t>知的障害者福祉ホーム</t>
  </si>
  <si>
    <t>　　注：定員・在所者数の保護施設には医療保護施設を、児童福祉施設には母子生活支援施設を</t>
  </si>
  <si>
    <t>　　　　その他の社会福祉施設等には無料低額診療施設を含まない。定員の児童福祉施設には助</t>
  </si>
  <si>
    <t>　　　　産施設を含まない。</t>
  </si>
  <si>
    <t>　資料：県医務福祉課</t>
  </si>
  <si>
    <t>107.生活保護法による保護状況</t>
  </si>
  <si>
    <t>平成７年</t>
  </si>
  <si>
    <t>被  保  護  世  帯  数 （戸）</t>
  </si>
  <si>
    <t>被　保　護　人　員　（人）</t>
  </si>
  <si>
    <t>保　　　護　　　率　（‰）</t>
  </si>
  <si>
    <t>世帯類型別被保護世帯数（戸）</t>
  </si>
  <si>
    <t>高齢者世帯</t>
  </si>
  <si>
    <t>母子世帯</t>
  </si>
  <si>
    <t>傷病・障害者世帯</t>
  </si>
  <si>
    <t>その他の世帯</t>
  </si>
  <si>
    <t>扶助別被保護人員数（人）</t>
  </si>
  <si>
    <t>生活扶助</t>
  </si>
  <si>
    <t>住宅扶助</t>
  </si>
  <si>
    <t>教育扶助</t>
  </si>
  <si>
    <t>医療扶助</t>
  </si>
  <si>
    <t>生活保護費扶助別支出額(百万円)</t>
  </si>
  <si>
    <t>その他</t>
  </si>
  <si>
    <t>　　注：1.世帯数及び人員は、年度内月平均である。</t>
  </si>
  <si>
    <t>　　　　2.保護率は、人口1,000人対比である。</t>
  </si>
  <si>
    <t>　　　　3.被保護世帯数のうちその他の世帯には保護停止中の世帯を含む。</t>
  </si>
  <si>
    <t>　　　　4.生活保護費扶助別支出額のうちその他には施設事務費を含む。</t>
  </si>
  <si>
    <t>　資料：県地域福祉課</t>
  </si>
  <si>
    <t>108.児童福祉及び障害者福祉の状況</t>
  </si>
  <si>
    <t>　　（単位：件、人、千円）</t>
  </si>
  <si>
    <t>平成８年度</t>
  </si>
  <si>
    <t>児　童　福　祉　の　状　況</t>
  </si>
  <si>
    <t>児童相談所における受付件数</t>
  </si>
  <si>
    <t>　　　　〃　　　　処理件数</t>
  </si>
  <si>
    <t>委　託　里　親　数</t>
  </si>
  <si>
    <t>里親に委託されている児童数</t>
  </si>
  <si>
    <t>身体障害児童の育成医療給付件数</t>
  </si>
  <si>
    <t>　　　〃　　　公費負担額</t>
  </si>
  <si>
    <t>身体障害者手帳交付状況</t>
  </si>
  <si>
    <t>新　規　交　付　数</t>
  </si>
  <si>
    <t>年度末現在手帳交付台帳登載数</t>
  </si>
  <si>
    <t>　18歳未満</t>
  </si>
  <si>
    <t>　18歳以上</t>
  </si>
  <si>
    <t>視覚障害</t>
  </si>
  <si>
    <t>聴覚・音声障害</t>
  </si>
  <si>
    <t>肢体不自由</t>
  </si>
  <si>
    <t>内部障害</t>
  </si>
  <si>
    <t>知的障害者(療育手帳交付者)の状況</t>
  </si>
  <si>
    <t>療　育　手　帳　交　付　総　数</t>
  </si>
  <si>
    <t>更生援護の取扱状況</t>
  </si>
  <si>
    <t>取　扱　実　人　員</t>
  </si>
  <si>
    <t>相談指導及び措置件数</t>
  </si>
  <si>
    <t>うち身体障害者手帳</t>
  </si>
  <si>
    <t>うち更生医療・補装具</t>
  </si>
  <si>
    <t>うち生活</t>
  </si>
  <si>
    <t>補　装　具　交　付　状　況</t>
  </si>
  <si>
    <t>交付決定件数</t>
  </si>
  <si>
    <t>修理決定件数</t>
  </si>
  <si>
    <t>更　生　医　療　給　付　状　況</t>
  </si>
  <si>
    <t>給付決定件数</t>
  </si>
  <si>
    <t>公費負担額</t>
  </si>
  <si>
    <t>　　注：更生援護の取扱状況は、市町村における状況を記載した。</t>
  </si>
  <si>
    <t>平成９年度より更正医療給付状況の給付決定件数に継続のものは計上されていない。</t>
  </si>
  <si>
    <t>　資料：県児童家庭課、県障害福祉課、県健康増進課</t>
  </si>
  <si>
    <t>109.民間たすけあい募金の状況</t>
  </si>
  <si>
    <t>(1)募金額</t>
  </si>
  <si>
    <t>(単位：千円)</t>
  </si>
  <si>
    <t>年　　　度</t>
  </si>
  <si>
    <t>共同募金</t>
  </si>
  <si>
    <t>歳末たすけあい募金</t>
  </si>
  <si>
    <t>平成7年度</t>
  </si>
  <si>
    <t>（２） 配分額（平成１１年度分）</t>
  </si>
  <si>
    <t>(単位:千円)</t>
  </si>
  <si>
    <t>共　　同　　募　　金</t>
  </si>
  <si>
    <t>歳末たすけあい運動募金</t>
  </si>
  <si>
    <t>配　　　分　　　内　　　訳</t>
  </si>
  <si>
    <t>配　分　額</t>
  </si>
  <si>
    <t>合　　　　　　計</t>
  </si>
  <si>
    <t>N  H  K  歳  末  助  け  あ  い  運  動</t>
  </si>
  <si>
    <t>ハンセン病療養所県人会等支援事業</t>
  </si>
  <si>
    <t>知的障害者更生施設</t>
  </si>
  <si>
    <t>障害者スポーツ支援事業</t>
  </si>
  <si>
    <t>小規模作業所備品整備事業</t>
  </si>
  <si>
    <t>身体障害者デイサービスセンター</t>
  </si>
  <si>
    <t>小規模作業所車両整備事業</t>
  </si>
  <si>
    <t>在宅介護支援センター</t>
  </si>
  <si>
    <t>災害見舞金</t>
  </si>
  <si>
    <t>心身障害児通園施設</t>
  </si>
  <si>
    <t>経費</t>
  </si>
  <si>
    <t>地 域 歳 末  た  す  け  あ  い  運  動</t>
  </si>
  <si>
    <t>宿泊提供施設</t>
  </si>
  <si>
    <t>在宅者への配分</t>
  </si>
  <si>
    <t>おもちゃ図書館</t>
  </si>
  <si>
    <t>施設入所者への配分</t>
  </si>
  <si>
    <t>市町村社会福祉協議会</t>
  </si>
  <si>
    <t>地域福祉・在宅サービス</t>
  </si>
  <si>
    <t>各社会福祉団体</t>
  </si>
  <si>
    <t>運動実施経費</t>
  </si>
  <si>
    <t>広域福祉推進</t>
  </si>
  <si>
    <t>次年度へ繰越金</t>
  </si>
  <si>
    <t>地域福祉推進</t>
  </si>
  <si>
    <t>住民参加の福祉社会づくり事業</t>
  </si>
  <si>
    <t>資料：県地域福祉課</t>
  </si>
  <si>
    <t>　　　　　社　会　福　祉　　202</t>
  </si>
  <si>
    <t>110.医療保険1人当たり保険料及び診療費</t>
  </si>
  <si>
    <t>　　　　　（単位：円）</t>
  </si>
  <si>
    <t>　　　　平　成　９　年　度</t>
  </si>
  <si>
    <t>　　　　平　成　１０　年　度</t>
  </si>
  <si>
    <t>区　　　　分</t>
  </si>
  <si>
    <t>1人当たり</t>
  </si>
  <si>
    <t>　 1人当たり診療費</t>
  </si>
  <si>
    <t>保険料</t>
  </si>
  <si>
    <t>被保険者</t>
  </si>
  <si>
    <t>被扶養者</t>
  </si>
  <si>
    <t>政府管掌健康保険</t>
  </si>
  <si>
    <t>組合管掌健康保険(主たる)</t>
  </si>
  <si>
    <t>疾  　　病  　　分</t>
  </si>
  <si>
    <t>資料：福島社会保険事務局、県国民健康保険課</t>
  </si>
  <si>
    <t>　　平成10年度の組合管轄健康保険については、統計廃止のため掲載していない</t>
  </si>
  <si>
    <t>111.保険の種類別適用事業所数、被保険者数等（年度末現在）</t>
  </si>
  <si>
    <t>　　　　　（単位：百万円）</t>
  </si>
  <si>
    <t>　　　　　　平　　　成　　　９　　　年　　　度</t>
  </si>
  <si>
    <t>適用事業所数</t>
  </si>
  <si>
    <t>被保険者数</t>
  </si>
  <si>
    <t>（団　体　数）</t>
  </si>
  <si>
    <t>（組合員数）</t>
  </si>
  <si>
    <t>保険料収納額</t>
  </si>
  <si>
    <t>支給額</t>
  </si>
  <si>
    <t>（日雇特例被保険者）</t>
  </si>
  <si>
    <t>厚生年金保険</t>
  </si>
  <si>
    <t>雇用保険</t>
  </si>
  <si>
    <t>労働者災害補償保険</t>
  </si>
  <si>
    <t>　　　　　　平　　　成　　　１０　　　年　　　度</t>
  </si>
  <si>
    <t>区分</t>
  </si>
  <si>
    <t>資料：福島労働局、福島社会保険事務局、県国民健康保険課</t>
  </si>
  <si>
    <t>　　平成10年度の組合管掌健康保険は、統計廃止のため掲載していない</t>
  </si>
  <si>
    <t>112.公的年金の1人当たり保険料及び年金額（平成11年度）</t>
  </si>
  <si>
    <t>　（単位：人、円）</t>
  </si>
  <si>
    <t>受給権者数</t>
  </si>
  <si>
    <t>1人当たり年金額</t>
  </si>
  <si>
    <t>　　（旧　法）</t>
  </si>
  <si>
    <t>　　老　齢　年　金</t>
  </si>
  <si>
    <t>　　通算老齢年金</t>
  </si>
  <si>
    <t>　　遺　族　年　金</t>
  </si>
  <si>
    <t>　　通算遺族年金</t>
  </si>
  <si>
    <t>　　障　害　年　金</t>
  </si>
  <si>
    <t>　　（新　法）</t>
  </si>
  <si>
    <t>　　老齢厚生年金</t>
  </si>
  <si>
    <t>　　障害厚生年金</t>
  </si>
  <si>
    <t>　　遺族厚生年金</t>
  </si>
  <si>
    <t>　　遺族年金（職務上）</t>
  </si>
  <si>
    <t>　　　〃　　（職務外）</t>
  </si>
  <si>
    <t>　　障害年金（職務上）</t>
  </si>
  <si>
    <t>国民年金</t>
  </si>
  <si>
    <t>　　基　礎　年　金</t>
  </si>
  <si>
    <t>　　（任意加入2327含む）</t>
  </si>
  <si>
    <t>老　齢　給　付</t>
  </si>
  <si>
    <t>障　害　給　付</t>
  </si>
  <si>
    <t>遺　族　給　付</t>
  </si>
  <si>
    <t>　　福　祉　年　金</t>
  </si>
  <si>
    <t>老 齢 福 祉 年金</t>
  </si>
  <si>
    <t>労災（補償）年金</t>
  </si>
  <si>
    <t>　資料：福島社会保険事務局、福島労働局</t>
  </si>
  <si>
    <t>113.国民年金受給権者数及び年金額</t>
  </si>
  <si>
    <t>　　　　　　（単位：件、千円）</t>
  </si>
  <si>
    <t>件</t>
  </si>
  <si>
    <t>数</t>
  </si>
  <si>
    <t xml:space="preserve"> 年　　　　　金　　　　　額</t>
  </si>
  <si>
    <t>（基礎年金等）</t>
  </si>
  <si>
    <t>総　　　　　　　数</t>
  </si>
  <si>
    <t>老　  齢　  給  　付</t>
  </si>
  <si>
    <t>老　 齢 　年　金</t>
  </si>
  <si>
    <t>老 齢 ５ 年 年 金</t>
  </si>
  <si>
    <t>通 算 老 齢 年 金</t>
  </si>
  <si>
    <t>老 齢 基 礎 年 金</t>
  </si>
  <si>
    <t>障  　害 　 給 　 付</t>
  </si>
  <si>
    <t>障　 害　 年　金</t>
  </si>
  <si>
    <t>障 害 基 礎 年 金</t>
  </si>
  <si>
    <t>遺  　族　  給 　 付</t>
  </si>
  <si>
    <t>母　 子 　年　金</t>
  </si>
  <si>
    <t>準  母  子  年  金</t>
  </si>
  <si>
    <t>遺 　児　 年　金</t>
  </si>
  <si>
    <t>寡 　婦 　年　金</t>
  </si>
  <si>
    <t>遺 族 基 礎 年 金</t>
  </si>
  <si>
    <t>(福祉年金）</t>
  </si>
  <si>
    <t>老 齢 福 祉 年 金</t>
  </si>
  <si>
    <t>　資料：福島社会保険事務局</t>
  </si>
  <si>
    <t>114．医療施設数及病床数</t>
  </si>
  <si>
    <t>（単位：箇所、床）</t>
  </si>
  <si>
    <t>平成7年</t>
  </si>
  <si>
    <t xml:space="preserve"> 施 　  設   　総   　数</t>
  </si>
  <si>
    <t>病院総数</t>
  </si>
  <si>
    <t>　精 　 神  　病  　院</t>
  </si>
  <si>
    <t>　一　  般  　病  　院</t>
  </si>
  <si>
    <t>(再掲)救急病院</t>
  </si>
  <si>
    <t>一般診療所</t>
  </si>
  <si>
    <t>歯科診療所</t>
  </si>
  <si>
    <t xml:space="preserve"> 病 　  床   　総   　数</t>
  </si>
  <si>
    <t>病院</t>
  </si>
  <si>
    <t>　精　　　　　　　神</t>
  </si>
  <si>
    <t>　伝　　　　　　　染</t>
  </si>
  <si>
    <t>　結　　　　　　　核</t>
  </si>
  <si>
    <t>　一              般</t>
  </si>
  <si>
    <t>(再掲)精神病院</t>
  </si>
  <si>
    <t>(再掲)一般病院</t>
  </si>
  <si>
    <t>　　注：休止、休診中の施設は除く。毎年10月1日現在。</t>
  </si>
  <si>
    <t>　資料：県保健福祉部「保健統計の概況」</t>
  </si>
  <si>
    <t>115.医師・保健従事者数</t>
  </si>
  <si>
    <t>（単位：人）</t>
  </si>
  <si>
    <t>平成４年</t>
  </si>
  <si>
    <t>医師</t>
  </si>
  <si>
    <t>歯科医師</t>
  </si>
  <si>
    <t>薬剤師</t>
  </si>
  <si>
    <t>保健婦</t>
  </si>
  <si>
    <t>助産婦</t>
  </si>
  <si>
    <t>看護婦（士）</t>
  </si>
  <si>
    <t>准看護婦（士）</t>
  </si>
  <si>
    <t>　　注：1.隔年調査、各年12月31日現在。</t>
  </si>
  <si>
    <t>　　　　2.保健婦、助産婦、看護婦（士）、准看護婦（士）は就業届出数。</t>
  </si>
  <si>
    <t>福祉・健康　163</t>
  </si>
  <si>
    <t>116.主要死因別（年齢別）死亡者数（平成10年）</t>
  </si>
  <si>
    <t>死　　　　亡　　　　者　　　　数</t>
  </si>
  <si>
    <t>区　　分</t>
  </si>
  <si>
    <t>悪性</t>
  </si>
  <si>
    <t>脳血管</t>
  </si>
  <si>
    <t>心疾患</t>
  </si>
  <si>
    <t>肺炎</t>
  </si>
  <si>
    <t>不慮の</t>
  </si>
  <si>
    <t>老衰</t>
  </si>
  <si>
    <t>自殺</t>
  </si>
  <si>
    <t>糖尿病</t>
  </si>
  <si>
    <t>腎不全</t>
  </si>
  <si>
    <t>肝疾患</t>
  </si>
  <si>
    <t>新生物</t>
  </si>
  <si>
    <t>疾患</t>
  </si>
  <si>
    <t>（高血圧性除く）</t>
  </si>
  <si>
    <t>事故</t>
  </si>
  <si>
    <t>死　　亡　　率</t>
  </si>
  <si>
    <t>全国</t>
  </si>
  <si>
    <t>福島県</t>
  </si>
  <si>
    <t>割合％</t>
  </si>
  <si>
    <t>総  数</t>
  </si>
  <si>
    <t>0～4歳</t>
  </si>
  <si>
    <t>5～9</t>
  </si>
  <si>
    <t>－</t>
  </si>
  <si>
    <t>10～14</t>
  </si>
  <si>
    <t>15～19</t>
  </si>
  <si>
    <t>20～24</t>
  </si>
  <si>
    <t>25～29</t>
  </si>
  <si>
    <t>30～34</t>
  </si>
  <si>
    <t>35～39</t>
  </si>
  <si>
    <t>40～44</t>
  </si>
  <si>
    <t>45～49</t>
  </si>
  <si>
    <t>50～54</t>
  </si>
  <si>
    <t>55～59</t>
  </si>
  <si>
    <t>60～64</t>
  </si>
  <si>
    <t>65～69</t>
  </si>
  <si>
    <t>70～74</t>
  </si>
  <si>
    <t>75～79</t>
  </si>
  <si>
    <t>80～84</t>
  </si>
  <si>
    <t>85～89</t>
  </si>
  <si>
    <t>90～94</t>
  </si>
  <si>
    <t>95～99</t>
  </si>
  <si>
    <t>100歳以上</t>
  </si>
  <si>
    <t>　　注：死因については、係数の多い分のみ掲載。死亡率は人口10万人当たり。</t>
  </si>
  <si>
    <t>117　エイズ一般相談・HIV抗体検査件数</t>
  </si>
  <si>
    <t>エ　イ　ズ　一　般　相　談</t>
  </si>
  <si>
    <t>ＨＩＶ　抗　体　検　査</t>
  </si>
  <si>
    <t>男</t>
  </si>
  <si>
    <t>女</t>
  </si>
  <si>
    <t>計</t>
  </si>
  <si>
    <t>118　献　血　状　況</t>
  </si>
  <si>
    <t>（単位：人、本）</t>
  </si>
  <si>
    <t>平成６年度</t>
  </si>
  <si>
    <t>献血受付者数(Ａ)</t>
  </si>
  <si>
    <t>献血不適格者(Ｂ)</t>
  </si>
  <si>
    <t>献血者数(Ａ)-(Ｂ)</t>
  </si>
  <si>
    <t>　　200　ｍｌ</t>
  </si>
  <si>
    <t>　　400　ｍｌ</t>
  </si>
  <si>
    <t>　　成　　分</t>
  </si>
  <si>
    <t>　献血本数(200ｍｌ換算)</t>
  </si>
  <si>
    <t>　検 査 不 合 格 者 数</t>
  </si>
  <si>
    <t>119.　献　血　者　数</t>
  </si>
  <si>
    <t>平成９年</t>
  </si>
  <si>
    <t>総　数</t>
  </si>
  <si>
    <t>職業別</t>
  </si>
  <si>
    <t xml:space="preserve"> </t>
  </si>
  <si>
    <t>　公　　　務　　　員</t>
  </si>
  <si>
    <t>　会　　　社　　　員</t>
  </si>
  <si>
    <t>　高　　　校　　　生</t>
  </si>
  <si>
    <t>　学　　　　　　　生</t>
  </si>
  <si>
    <t>　そ　　　の　　　他</t>
  </si>
  <si>
    <t>年齢別</t>
  </si>
  <si>
    <t>　16　　～　　19　歳</t>
  </si>
  <si>
    <t>　20　　～　　29</t>
  </si>
  <si>
    <t>　30　　～　　39</t>
  </si>
  <si>
    <t>　40　　～　　49</t>
  </si>
  <si>
    <t>　50　　～　　64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</si>
</sst>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
    <numFmt numFmtId="186" formatCode="&quot;△&quot;0.0"/>
    <numFmt numFmtId="187" formatCode="\%"/>
    <numFmt numFmtId="188" formatCode="0.0%"/>
    <numFmt numFmtId="189" formatCode="&quot;△&quot;#,##0"/>
    <numFmt numFmtId="190" formatCode="\-&quot;△&quot;#,##0"/>
    <numFmt numFmtId="191" formatCode="#,##0.00;&quot;△&quot;#,##0.00"/>
    <numFmt numFmtId="192" formatCode="#,##0;&quot;△&quot;#,##0"/>
    <numFmt numFmtId="193" formatCode="\(0\)"/>
    <numFmt numFmtId="194" formatCode="\-General"/>
    <numFmt numFmtId="195" formatCode="0.000%"/>
    <numFmt numFmtId="196" formatCode="0.0000%"/>
    <numFmt numFmtId="197" formatCode="#,##0.0"/>
    <numFmt numFmtId="198" formatCode="#,##0.000;&quot;△&quot;#,##0.000"/>
    <numFmt numFmtId="199" formatCode="#,##0.0;&quot;△&quot;#,##0.0"/>
    <numFmt numFmtId="200" formatCode="\(General\)"/>
    <numFmt numFmtId="201" formatCode="&quot;()&quot;#,##0"/>
    <numFmt numFmtId="202" formatCode="\(#,##0\)"/>
    <numFmt numFmtId="203" formatCode="\(#,##0.0\)"/>
    <numFmt numFmtId="204" formatCode="\(0.0\)"/>
    <numFmt numFmtId="205" formatCode="&quot;平&quot;\ \7"/>
    <numFmt numFmtId="206" formatCode="#,##0;\(#,##0\)"/>
    <numFmt numFmtId="207" formatCode="#,##0.0;\(#,##0.0\)"/>
    <numFmt numFmtId="208" formatCode="\(0.0%\)"/>
    <numFmt numFmtId="209" formatCode="#,##0.00;\(#,##0.00\)"/>
    <numFmt numFmtId="210" formatCode="#,##0;\(&quot;△&quot;\)#,##0"/>
    <numFmt numFmtId="211" formatCode="#,##0.0000;[Red]\-#,##0.0000"/>
    <numFmt numFmtId="212" formatCode="#,##0.0;&quot;△&quot;#,##0.0;0.0"/>
    <numFmt numFmtId="213" formatCode="\(0.00\)"/>
    <numFmt numFmtId="214" formatCode="#,##0.00000;[Red]\-#,##0.00000"/>
    <numFmt numFmtId="215" formatCode="#,##0.000000;[Red]\-#,##0.000000"/>
    <numFmt numFmtId="216" formatCode="###\ \ ##0"/>
    <numFmt numFmtId="217" formatCode="#,##0.000"/>
  </numFmts>
  <fonts count="18">
    <font>
      <sz val="12"/>
      <name val="Osaka"/>
      <family val="3"/>
    </font>
    <font>
      <b/>
      <sz val="12"/>
      <name val="Osaka"/>
      <family val="3"/>
    </font>
    <font>
      <i/>
      <sz val="12"/>
      <name val="Osaka"/>
      <family val="3"/>
    </font>
    <font>
      <b/>
      <i/>
      <sz val="12"/>
      <name val="Osaka"/>
      <family val="3"/>
    </font>
    <font>
      <sz val="12"/>
      <color indexed="8"/>
      <name val="Osaka"/>
      <family val="3"/>
    </font>
    <font>
      <b/>
      <sz val="12"/>
      <color indexed="8"/>
      <name val="Osaka"/>
      <family val="3"/>
    </font>
    <font>
      <sz val="10"/>
      <name val="Osaka"/>
      <family val="3"/>
    </font>
    <font>
      <b/>
      <sz val="14"/>
      <name val="Osaka"/>
      <family val="3"/>
    </font>
    <font>
      <sz val="11"/>
      <name val="Osaka"/>
      <family val="3"/>
    </font>
    <font>
      <sz val="18"/>
      <color indexed="8"/>
      <name val="Osaka"/>
      <family val="3"/>
    </font>
    <font>
      <sz val="9"/>
      <color indexed="8"/>
      <name val="Osaka"/>
      <family val="3"/>
    </font>
    <font>
      <sz val="10"/>
      <name val="細明朝体"/>
      <family val="3"/>
    </font>
    <font>
      <sz val="18"/>
      <name val="細明朝体"/>
      <family val="3"/>
    </font>
    <font>
      <sz val="10"/>
      <name val="中ゴシック体"/>
      <family val="3"/>
    </font>
    <font>
      <sz val="9"/>
      <name val="Osaka"/>
      <family val="3"/>
    </font>
    <font>
      <sz val="9"/>
      <name val="細明朝体"/>
      <family val="3"/>
    </font>
    <font>
      <b/>
      <sz val="16"/>
      <name val="Osaka"/>
      <family val="3"/>
    </font>
    <font>
      <sz val="6"/>
      <name val="Osaka"/>
      <family val="3"/>
    </font>
  </fonts>
  <fills count="2">
    <fill>
      <patternFill/>
    </fill>
    <fill>
      <patternFill patternType="gray125"/>
    </fill>
  </fills>
  <borders count="24">
    <border>
      <left/>
      <right/>
      <top/>
      <bottom/>
      <diagonal/>
    </border>
    <border>
      <left>
        <color indexed="63"/>
      </left>
      <right style="thin"/>
      <top style="double"/>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style="double"/>
      <bottom style="thin"/>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thin"/>
    </border>
    <border>
      <left style="thin"/>
      <right style="thin"/>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cellStyleXfs>
  <cellXfs count="386">
    <xf numFmtId="0" fontId="0" fillId="0" borderId="0" xfId="0" applyAlignment="1">
      <alignment/>
    </xf>
    <xf numFmtId="0" fontId="0" fillId="0" borderId="0" xfId="30" applyFont="1" applyAlignment="1">
      <alignment/>
      <protection/>
    </xf>
    <xf numFmtId="0" fontId="0" fillId="0" borderId="0" xfId="30">
      <alignment/>
      <protection/>
    </xf>
    <xf numFmtId="0" fontId="4" fillId="0" borderId="0" xfId="28">
      <alignment/>
      <protection/>
    </xf>
    <xf numFmtId="0" fontId="1" fillId="0" borderId="0" xfId="30" applyFont="1" applyBorder="1">
      <alignment/>
      <protection/>
    </xf>
    <xf numFmtId="0" fontId="0" fillId="0" borderId="1" xfId="30" applyFont="1" applyBorder="1" applyAlignment="1">
      <alignment horizontal="centerContinuous" vertical="center"/>
      <protection/>
    </xf>
    <xf numFmtId="0" fontId="0" fillId="0" borderId="1" xfId="30" applyBorder="1" applyAlignment="1">
      <alignment horizontal="centerContinuous" vertical="center"/>
      <protection/>
    </xf>
    <xf numFmtId="0" fontId="4" fillId="0" borderId="1" xfId="28" applyBorder="1" applyAlignment="1">
      <alignment horizontal="center" vertical="center"/>
      <protection/>
    </xf>
    <xf numFmtId="0" fontId="0" fillId="0" borderId="0" xfId="30" applyBorder="1">
      <alignment/>
      <protection/>
    </xf>
    <xf numFmtId="0" fontId="0" fillId="0" borderId="2" xfId="30" applyBorder="1">
      <alignment/>
      <protection/>
    </xf>
    <xf numFmtId="0" fontId="5" fillId="0" borderId="0" xfId="28" applyFont="1">
      <alignment/>
      <protection/>
    </xf>
    <xf numFmtId="0" fontId="4" fillId="0" borderId="0" xfId="28" applyAlignment="1">
      <alignment horizontal="distributed"/>
      <protection/>
    </xf>
    <xf numFmtId="38" fontId="4" fillId="0" borderId="3" xfId="16" applyBorder="1" applyAlignment="1">
      <alignment/>
    </xf>
    <xf numFmtId="38" fontId="4" fillId="0" borderId="0" xfId="16" applyAlignment="1">
      <alignment/>
    </xf>
    <xf numFmtId="0" fontId="0" fillId="0" borderId="0" xfId="30" applyFont="1">
      <alignment/>
      <protection/>
    </xf>
    <xf numFmtId="203" fontId="4" fillId="0" borderId="3" xfId="16" applyNumberFormat="1" applyBorder="1" applyAlignment="1">
      <alignment/>
    </xf>
    <xf numFmtId="203" fontId="4" fillId="0" borderId="0" xfId="16" applyNumberFormat="1" applyAlignment="1">
      <alignment/>
    </xf>
    <xf numFmtId="204" fontId="4" fillId="0" borderId="0" xfId="28" applyNumberFormat="1">
      <alignment/>
      <protection/>
    </xf>
    <xf numFmtId="0" fontId="6" fillId="0" borderId="2" xfId="30" applyFont="1" applyBorder="1" applyAlignment="1">
      <alignment/>
      <protection/>
    </xf>
    <xf numFmtId="38" fontId="5" fillId="0" borderId="0" xfId="16" applyFont="1" applyAlignment="1">
      <alignment/>
    </xf>
    <xf numFmtId="0" fontId="6" fillId="0" borderId="0" xfId="30" applyFont="1" applyBorder="1">
      <alignment/>
      <protection/>
    </xf>
    <xf numFmtId="0" fontId="4" fillId="0" borderId="0" xfId="28" applyBorder="1">
      <alignment/>
      <protection/>
    </xf>
    <xf numFmtId="0" fontId="0" fillId="0" borderId="2" xfId="30" applyFont="1" applyBorder="1" applyAlignment="1">
      <alignment horizontal="distributed"/>
      <protection/>
    </xf>
    <xf numFmtId="0" fontId="0" fillId="0" borderId="0" xfId="30" applyBorder="1" applyAlignment="1">
      <alignment/>
      <protection/>
    </xf>
    <xf numFmtId="0" fontId="0" fillId="0" borderId="0" xfId="30" applyFont="1" applyBorder="1" applyAlignment="1">
      <alignment/>
      <protection/>
    </xf>
    <xf numFmtId="38" fontId="4" fillId="0" borderId="0" xfId="16" applyFont="1" applyAlignment="1">
      <alignment horizontal="right"/>
    </xf>
    <xf numFmtId="0" fontId="0" fillId="0" borderId="2" xfId="30" applyFont="1" applyBorder="1" applyAlignment="1">
      <alignment/>
      <protection/>
    </xf>
    <xf numFmtId="0" fontId="0" fillId="0" borderId="4" xfId="30" applyBorder="1" applyAlignment="1">
      <alignment/>
      <protection/>
    </xf>
    <xf numFmtId="0" fontId="0" fillId="0" borderId="5" xfId="30" applyBorder="1">
      <alignment/>
      <protection/>
    </xf>
    <xf numFmtId="0" fontId="4" fillId="0" borderId="4" xfId="28" applyBorder="1">
      <alignment/>
      <protection/>
    </xf>
    <xf numFmtId="0" fontId="1" fillId="0" borderId="0" xfId="31" applyFont="1">
      <alignment/>
      <protection/>
    </xf>
    <xf numFmtId="0" fontId="0" fillId="0" borderId="0" xfId="31">
      <alignment/>
      <protection/>
    </xf>
    <xf numFmtId="0" fontId="0" fillId="0" borderId="6" xfId="31" applyBorder="1">
      <alignment/>
      <protection/>
    </xf>
    <xf numFmtId="0" fontId="1" fillId="0" borderId="6" xfId="31" applyFont="1" applyBorder="1">
      <alignment/>
      <protection/>
    </xf>
    <xf numFmtId="0" fontId="0" fillId="0" borderId="5" xfId="31" applyBorder="1" applyAlignment="1">
      <alignment horizontal="distributed" vertical="center"/>
      <protection/>
    </xf>
    <xf numFmtId="0" fontId="0" fillId="0" borderId="0" xfId="31" applyAlignment="1">
      <alignment horizontal="distributed" vertical="center"/>
      <protection/>
    </xf>
    <xf numFmtId="0" fontId="0" fillId="0" borderId="2" xfId="31" applyBorder="1" applyAlignment="1">
      <alignment horizontal="distributed"/>
      <protection/>
    </xf>
    <xf numFmtId="38" fontId="0" fillId="0" borderId="0" xfId="16" applyAlignment="1">
      <alignment/>
    </xf>
    <xf numFmtId="38" fontId="0" fillId="0" borderId="0" xfId="16" applyFont="1" applyAlignment="1">
      <alignment/>
    </xf>
    <xf numFmtId="38" fontId="1" fillId="0" borderId="0" xfId="16" applyFont="1" applyAlignment="1">
      <alignment/>
    </xf>
    <xf numFmtId="0" fontId="0" fillId="0" borderId="2" xfId="31" applyBorder="1" applyAlignment="1">
      <alignment horizontal="right"/>
      <protection/>
    </xf>
    <xf numFmtId="0" fontId="0" fillId="0" borderId="5" xfId="31" applyBorder="1" applyAlignment="1">
      <alignment horizontal="distributed"/>
      <protection/>
    </xf>
    <xf numFmtId="0" fontId="0" fillId="0" borderId="4" xfId="31" applyBorder="1">
      <alignment/>
      <protection/>
    </xf>
    <xf numFmtId="0" fontId="0" fillId="0" borderId="0" xfId="31" applyBorder="1">
      <alignment/>
      <protection/>
    </xf>
    <xf numFmtId="0" fontId="0" fillId="0" borderId="0" xfId="31" applyAlignment="1">
      <alignment/>
      <protection/>
    </xf>
    <xf numFmtId="0" fontId="4" fillId="0" borderId="0" xfId="20">
      <alignment/>
      <protection/>
    </xf>
    <xf numFmtId="0" fontId="0" fillId="0" borderId="0" xfId="30" applyFont="1" applyAlignment="1">
      <alignment horizontal="right"/>
      <protection/>
    </xf>
    <xf numFmtId="0" fontId="4" fillId="0" borderId="0" xfId="20" applyAlignment="1">
      <alignment horizontal="distributed"/>
      <protection/>
    </xf>
    <xf numFmtId="0" fontId="0" fillId="0" borderId="0" xfId="30" applyAlignment="1">
      <alignment horizontal="distributed" vertical="center"/>
      <protection/>
    </xf>
    <xf numFmtId="0" fontId="1" fillId="0" borderId="0" xfId="30" applyFont="1" applyBorder="1" applyAlignment="1">
      <alignment/>
      <protection/>
    </xf>
    <xf numFmtId="0" fontId="0" fillId="0" borderId="2" xfId="30" applyFont="1" applyBorder="1">
      <alignment/>
      <protection/>
    </xf>
    <xf numFmtId="0" fontId="4" fillId="0" borderId="0" xfId="20" applyBorder="1">
      <alignment/>
      <protection/>
    </xf>
    <xf numFmtId="0" fontId="4" fillId="0" borderId="2" xfId="20" applyBorder="1">
      <alignment/>
      <protection/>
    </xf>
    <xf numFmtId="38" fontId="0" fillId="0" borderId="4" xfId="16" applyFont="1" applyBorder="1" applyAlignment="1">
      <alignment/>
    </xf>
    <xf numFmtId="0" fontId="0" fillId="0" borderId="2" xfId="30" applyBorder="1" applyAlignment="1">
      <alignment horizontal="right"/>
      <protection/>
    </xf>
    <xf numFmtId="0" fontId="0" fillId="0" borderId="2" xfId="30" applyBorder="1" applyAlignment="1">
      <alignment/>
      <protection/>
    </xf>
    <xf numFmtId="0" fontId="0" fillId="0" borderId="2" xfId="30" applyBorder="1" applyAlignment="1">
      <alignment horizontal="distributed"/>
      <protection/>
    </xf>
    <xf numFmtId="38" fontId="0" fillId="0" borderId="4" xfId="16" applyBorder="1" applyAlignment="1">
      <alignment/>
    </xf>
    <xf numFmtId="38" fontId="0" fillId="0" borderId="0" xfId="16" applyBorder="1" applyAlignment="1">
      <alignment/>
    </xf>
    <xf numFmtId="0" fontId="4" fillId="0" borderId="0" xfId="21">
      <alignment/>
      <protection/>
    </xf>
    <xf numFmtId="0" fontId="0" fillId="0" borderId="0" xfId="30" applyFont="1" applyBorder="1">
      <alignment/>
      <protection/>
    </xf>
    <xf numFmtId="0" fontId="0" fillId="0" borderId="0" xfId="22" applyFont="1" applyAlignment="1">
      <alignment vertical="center"/>
      <protection/>
    </xf>
    <xf numFmtId="0" fontId="0" fillId="0" borderId="0" xfId="22" applyFont="1" applyAlignment="1">
      <alignment/>
      <protection/>
    </xf>
    <xf numFmtId="0" fontId="4" fillId="0" borderId="0" xfId="22">
      <alignment/>
      <protection/>
    </xf>
    <xf numFmtId="0" fontId="0" fillId="0" borderId="0" xfId="22" applyFont="1">
      <alignment/>
      <protection/>
    </xf>
    <xf numFmtId="0" fontId="1" fillId="0" borderId="0" xfId="22" applyFont="1" applyAlignment="1">
      <alignment vertical="center"/>
      <protection/>
    </xf>
    <xf numFmtId="0" fontId="0" fillId="0" borderId="0" xfId="22" applyFont="1" applyBorder="1" applyAlignment="1">
      <alignment vertical="center"/>
      <protection/>
    </xf>
    <xf numFmtId="0" fontId="0" fillId="0" borderId="7" xfId="22" applyFont="1" applyBorder="1" applyAlignment="1">
      <alignment horizontal="centerContinuous" vertical="center"/>
      <protection/>
    </xf>
    <xf numFmtId="0" fontId="0" fillId="0" borderId="1" xfId="22" applyFont="1" applyBorder="1" applyAlignment="1">
      <alignment horizontal="centerContinuous" vertical="center"/>
      <protection/>
    </xf>
    <xf numFmtId="0" fontId="0" fillId="0" borderId="1" xfId="22" applyFont="1" applyBorder="1" applyAlignment="1">
      <alignment horizontal="center" vertical="center"/>
      <protection/>
    </xf>
    <xf numFmtId="0" fontId="0" fillId="0" borderId="2" xfId="22" applyFont="1" applyBorder="1" applyAlignment="1">
      <alignment vertical="center"/>
      <protection/>
    </xf>
    <xf numFmtId="38" fontId="0" fillId="0" borderId="0" xfId="16" applyFont="1" applyAlignment="1">
      <alignment vertical="center"/>
    </xf>
    <xf numFmtId="0" fontId="0" fillId="0" borderId="0" xfId="22" applyFont="1" applyAlignment="1" quotePrefix="1">
      <alignment vertical="center"/>
      <protection/>
    </xf>
    <xf numFmtId="0" fontId="0" fillId="0" borderId="2" xfId="22" applyFont="1" applyBorder="1" applyAlignment="1">
      <alignment horizontal="distributed" vertical="center"/>
      <protection/>
    </xf>
    <xf numFmtId="38" fontId="0" fillId="0" borderId="0" xfId="16" applyFont="1" applyAlignment="1">
      <alignment horizontal="right" vertical="center"/>
    </xf>
    <xf numFmtId="0" fontId="0" fillId="0" borderId="4" xfId="22" applyFont="1" applyBorder="1" applyAlignment="1">
      <alignment vertical="center"/>
      <protection/>
    </xf>
    <xf numFmtId="0" fontId="0" fillId="0" borderId="5" xfId="22" applyFont="1" applyBorder="1" applyAlignment="1">
      <alignment vertical="center"/>
      <protection/>
    </xf>
    <xf numFmtId="0" fontId="4" fillId="0" borderId="4" xfId="22" applyBorder="1">
      <alignment/>
      <protection/>
    </xf>
    <xf numFmtId="0" fontId="0" fillId="0" borderId="0" xfId="29" applyFont="1">
      <alignment/>
      <protection/>
    </xf>
    <xf numFmtId="0" fontId="0" fillId="0" borderId="0" xfId="29">
      <alignment/>
      <protection/>
    </xf>
    <xf numFmtId="0" fontId="7" fillId="0" borderId="0" xfId="29" applyFont="1">
      <alignment/>
      <protection/>
    </xf>
    <xf numFmtId="0" fontId="0" fillId="0" borderId="6" xfId="29" applyBorder="1">
      <alignment/>
      <protection/>
    </xf>
    <xf numFmtId="0" fontId="0" fillId="0" borderId="2" xfId="29" applyBorder="1">
      <alignment/>
      <protection/>
    </xf>
    <xf numFmtId="0" fontId="0" fillId="0" borderId="4" xfId="29" applyFont="1" applyBorder="1">
      <alignment/>
      <protection/>
    </xf>
    <xf numFmtId="0" fontId="0" fillId="0" borderId="4" xfId="29" applyBorder="1">
      <alignment/>
      <protection/>
    </xf>
    <xf numFmtId="0" fontId="0" fillId="0" borderId="5" xfId="29" applyBorder="1">
      <alignment/>
      <protection/>
    </xf>
    <xf numFmtId="0" fontId="0" fillId="0" borderId="2" xfId="29" applyBorder="1" applyAlignment="1">
      <alignment horizontal="center"/>
      <protection/>
    </xf>
    <xf numFmtId="0" fontId="0" fillId="0" borderId="2" xfId="29" applyBorder="1" applyAlignment="1">
      <alignment horizontal="distributed"/>
      <protection/>
    </xf>
    <xf numFmtId="0" fontId="0" fillId="0" borderId="4" xfId="29" applyBorder="1" applyAlignment="1">
      <alignment/>
      <protection/>
    </xf>
    <xf numFmtId="0" fontId="0" fillId="0" borderId="5" xfId="29" applyBorder="1" applyAlignment="1">
      <alignment horizontal="distributed"/>
      <protection/>
    </xf>
    <xf numFmtId="0" fontId="0" fillId="0" borderId="5" xfId="29" applyBorder="1" applyAlignment="1">
      <alignment horizontal="center"/>
      <protection/>
    </xf>
    <xf numFmtId="0" fontId="0" fillId="0" borderId="4" xfId="29" applyBorder="1" applyAlignment="1">
      <alignment horizontal="center"/>
      <protection/>
    </xf>
    <xf numFmtId="38" fontId="4" fillId="0" borderId="0" xfId="16" applyAlignment="1">
      <alignment horizontal="right"/>
    </xf>
    <xf numFmtId="0" fontId="8" fillId="0" borderId="2" xfId="29" applyFont="1" applyBorder="1" applyAlignment="1">
      <alignment horizontal="distributed"/>
      <protection/>
    </xf>
    <xf numFmtId="38" fontId="0" fillId="0" borderId="0" xfId="16" applyFont="1" applyAlignment="1">
      <alignment horizontal="right"/>
    </xf>
    <xf numFmtId="0" fontId="0" fillId="0" borderId="2" xfId="29" applyBorder="1" applyAlignment="1">
      <alignment horizontal="right"/>
      <protection/>
    </xf>
    <xf numFmtId="38" fontId="0" fillId="0" borderId="0" xfId="16" applyFont="1" applyBorder="1" applyAlignment="1">
      <alignment horizontal="right"/>
    </xf>
    <xf numFmtId="0" fontId="1" fillId="0" borderId="0" xfId="23" applyFont="1">
      <alignment/>
      <protection/>
    </xf>
    <xf numFmtId="0" fontId="4" fillId="0" borderId="0" xfId="23">
      <alignment/>
      <protection/>
    </xf>
    <xf numFmtId="0" fontId="4" fillId="0" borderId="6" xfId="23" applyBorder="1">
      <alignment/>
      <protection/>
    </xf>
    <xf numFmtId="0" fontId="4" fillId="0" borderId="6" xfId="23" applyBorder="1" applyAlignment="1">
      <alignment horizontal="right"/>
      <protection/>
    </xf>
    <xf numFmtId="0" fontId="4" fillId="0" borderId="4" xfId="23" applyBorder="1" applyAlignment="1">
      <alignment horizontal="distributed" vertical="center"/>
      <protection/>
    </xf>
    <xf numFmtId="0" fontId="4" fillId="0" borderId="5" xfId="23" applyBorder="1" applyAlignment="1">
      <alignment horizontal="distributed" vertical="center"/>
      <protection/>
    </xf>
    <xf numFmtId="0" fontId="4" fillId="0" borderId="0" xfId="23" applyAlignment="1">
      <alignment horizontal="distributed"/>
      <protection/>
    </xf>
    <xf numFmtId="0" fontId="4" fillId="0" borderId="0" xfId="23" applyBorder="1">
      <alignment/>
      <protection/>
    </xf>
    <xf numFmtId="0" fontId="4" fillId="0" borderId="2" xfId="23" applyBorder="1">
      <alignment/>
      <protection/>
    </xf>
    <xf numFmtId="0" fontId="1" fillId="0" borderId="0" xfId="23" applyFont="1" applyBorder="1">
      <alignment/>
      <protection/>
    </xf>
    <xf numFmtId="0" fontId="1" fillId="0" borderId="2" xfId="23" applyFont="1" applyBorder="1">
      <alignment/>
      <protection/>
    </xf>
    <xf numFmtId="0" fontId="4" fillId="0" borderId="2" xfId="23" applyBorder="1" applyAlignment="1">
      <alignment horizontal="distributed"/>
      <protection/>
    </xf>
    <xf numFmtId="0" fontId="4" fillId="0" borderId="2" xfId="23" applyBorder="1" applyAlignment="1">
      <alignment/>
      <protection/>
    </xf>
    <xf numFmtId="38" fontId="4" fillId="0" borderId="0" xfId="16" applyBorder="1" applyAlignment="1">
      <alignment/>
    </xf>
    <xf numFmtId="0" fontId="4" fillId="0" borderId="4" xfId="23" applyBorder="1">
      <alignment/>
      <protection/>
    </xf>
    <xf numFmtId="0" fontId="4" fillId="0" borderId="5" xfId="23" applyBorder="1">
      <alignment/>
      <protection/>
    </xf>
    <xf numFmtId="38" fontId="4" fillId="0" borderId="4" xfId="16" applyBorder="1" applyAlignment="1">
      <alignment/>
    </xf>
    <xf numFmtId="0" fontId="4" fillId="0" borderId="5" xfId="23" applyBorder="1" applyAlignment="1">
      <alignment horizontal="centerContinuous"/>
      <protection/>
    </xf>
    <xf numFmtId="0" fontId="0" fillId="0" borderId="4" xfId="23" applyFont="1" applyBorder="1" applyAlignment="1">
      <alignment horizontal="center"/>
      <protection/>
    </xf>
    <xf numFmtId="0" fontId="4" fillId="0" borderId="2" xfId="23" applyFont="1" applyBorder="1" applyAlignment="1">
      <alignment horizontal="distributed"/>
      <protection/>
    </xf>
    <xf numFmtId="38" fontId="0" fillId="0" borderId="0" xfId="16" applyFont="1" applyBorder="1" applyAlignment="1">
      <alignment/>
    </xf>
    <xf numFmtId="38" fontId="1" fillId="0" borderId="0" xfId="16" applyFont="1" applyBorder="1" applyAlignment="1">
      <alignment/>
    </xf>
    <xf numFmtId="0" fontId="4" fillId="0" borderId="5" xfId="23" applyBorder="1" applyAlignment="1">
      <alignment horizontal="distributed"/>
      <protection/>
    </xf>
    <xf numFmtId="38" fontId="1" fillId="0" borderId="4" xfId="16" applyFont="1" applyBorder="1" applyAlignment="1">
      <alignment/>
    </xf>
    <xf numFmtId="0" fontId="4" fillId="0" borderId="0" xfId="24">
      <alignment/>
      <protection/>
    </xf>
    <xf numFmtId="0" fontId="4" fillId="0" borderId="0" xfId="24" applyAlignment="1">
      <alignment horizontal="right"/>
      <protection/>
    </xf>
    <xf numFmtId="0" fontId="1" fillId="0" borderId="0" xfId="24" applyFont="1">
      <alignment/>
      <protection/>
    </xf>
    <xf numFmtId="0" fontId="4" fillId="0" borderId="6" xfId="24" applyBorder="1">
      <alignment/>
      <protection/>
    </xf>
    <xf numFmtId="0" fontId="4" fillId="0" borderId="2" xfId="24" applyBorder="1">
      <alignment/>
      <protection/>
    </xf>
    <xf numFmtId="0" fontId="4" fillId="0" borderId="4" xfId="24" applyBorder="1">
      <alignment/>
      <protection/>
    </xf>
    <xf numFmtId="0" fontId="1" fillId="0" borderId="2" xfId="24" applyFont="1" applyBorder="1" applyAlignment="1">
      <alignment horizontal="distributed"/>
      <protection/>
    </xf>
    <xf numFmtId="0" fontId="4" fillId="0" borderId="0" xfId="24" applyBorder="1" applyAlignment="1">
      <alignment horizontal="distributed"/>
      <protection/>
    </xf>
    <xf numFmtId="0" fontId="4" fillId="0" borderId="3" xfId="24" applyBorder="1" applyAlignment="1">
      <alignment horizontal="distributed"/>
      <protection/>
    </xf>
    <xf numFmtId="0" fontId="4" fillId="0" borderId="8" xfId="24" applyBorder="1" applyAlignment="1">
      <alignment horizontal="distributed"/>
      <protection/>
    </xf>
    <xf numFmtId="0" fontId="4" fillId="0" borderId="0" xfId="24" applyBorder="1">
      <alignment/>
      <protection/>
    </xf>
    <xf numFmtId="0" fontId="4" fillId="0" borderId="5" xfId="24" applyBorder="1">
      <alignment/>
      <protection/>
    </xf>
    <xf numFmtId="0" fontId="4" fillId="0" borderId="5" xfId="24" applyBorder="1" applyAlignment="1">
      <alignment horizontal="distributed"/>
      <protection/>
    </xf>
    <xf numFmtId="0" fontId="4" fillId="0" borderId="4" xfId="24" applyBorder="1" applyAlignment="1">
      <alignment horizontal="distributed"/>
      <protection/>
    </xf>
    <xf numFmtId="0" fontId="4" fillId="0" borderId="9" xfId="24" applyBorder="1" applyAlignment="1">
      <alignment horizontal="distributed"/>
      <protection/>
    </xf>
    <xf numFmtId="0" fontId="10" fillId="0" borderId="10" xfId="24" applyFont="1" applyBorder="1" applyAlignment="1">
      <alignment horizontal="distributed"/>
      <protection/>
    </xf>
    <xf numFmtId="0" fontId="10" fillId="0" borderId="9" xfId="24" applyFont="1" applyBorder="1" applyAlignment="1">
      <alignment horizontal="distributed"/>
      <protection/>
    </xf>
    <xf numFmtId="0" fontId="4" fillId="0" borderId="0" xfId="24" applyBorder="1" applyAlignment="1">
      <alignment horizontal="center"/>
      <protection/>
    </xf>
    <xf numFmtId="0" fontId="4" fillId="0" borderId="0" xfId="24" applyBorder="1" applyAlignment="1">
      <alignment horizontal="right"/>
      <protection/>
    </xf>
    <xf numFmtId="0" fontId="4" fillId="0" borderId="5" xfId="24" applyBorder="1" applyAlignment="1">
      <alignment horizontal="center"/>
      <protection/>
    </xf>
    <xf numFmtId="0" fontId="4" fillId="0" borderId="4" xfId="24" applyBorder="1" applyAlignment="1">
      <alignment horizontal="right"/>
      <protection/>
    </xf>
    <xf numFmtId="0" fontId="4" fillId="0" borderId="0" xfId="24" applyFont="1" applyBorder="1" applyAlignment="1">
      <alignment/>
      <protection/>
    </xf>
    <xf numFmtId="0" fontId="5" fillId="0" borderId="0" xfId="25" applyFont="1">
      <alignment/>
      <protection/>
    </xf>
    <xf numFmtId="0" fontId="4" fillId="0" borderId="0" xfId="25">
      <alignment/>
      <protection/>
    </xf>
    <xf numFmtId="0" fontId="4" fillId="0" borderId="6" xfId="25" applyBorder="1">
      <alignment/>
      <protection/>
    </xf>
    <xf numFmtId="0" fontId="4" fillId="0" borderId="2" xfId="25" applyBorder="1">
      <alignment/>
      <protection/>
    </xf>
    <xf numFmtId="0" fontId="4" fillId="0" borderId="4" xfId="25" applyBorder="1" applyAlignment="1">
      <alignment horizontal="centerContinuous"/>
      <protection/>
    </xf>
    <xf numFmtId="0" fontId="4" fillId="0" borderId="5" xfId="25" applyBorder="1" applyAlignment="1">
      <alignment horizontal="centerContinuous"/>
      <protection/>
    </xf>
    <xf numFmtId="0" fontId="4" fillId="0" borderId="5" xfId="25" applyBorder="1" applyAlignment="1">
      <alignment horizontal="center"/>
      <protection/>
    </xf>
    <xf numFmtId="0" fontId="4" fillId="0" borderId="4" xfId="25" applyBorder="1" applyAlignment="1">
      <alignment horizontal="center"/>
      <protection/>
    </xf>
    <xf numFmtId="0" fontId="4" fillId="0" borderId="2" xfId="25" applyBorder="1" applyAlignment="1">
      <alignment horizontal="center"/>
      <protection/>
    </xf>
    <xf numFmtId="0" fontId="5" fillId="0" borderId="2" xfId="25" applyFont="1" applyBorder="1" applyAlignment="1">
      <alignment horizontal="center"/>
      <protection/>
    </xf>
    <xf numFmtId="0" fontId="4" fillId="0" borderId="4" xfId="25" applyBorder="1">
      <alignment/>
      <protection/>
    </xf>
    <xf numFmtId="0" fontId="4" fillId="0" borderId="0" xfId="25" applyBorder="1">
      <alignment/>
      <protection/>
    </xf>
    <xf numFmtId="0" fontId="4" fillId="0" borderId="0" xfId="25" applyBorder="1" applyAlignment="1">
      <alignment horizontal="center"/>
      <protection/>
    </xf>
    <xf numFmtId="0" fontId="4" fillId="0" borderId="0" xfId="26">
      <alignment/>
      <protection/>
    </xf>
    <xf numFmtId="0" fontId="5" fillId="0" borderId="0" xfId="26" applyFont="1">
      <alignment/>
      <protection/>
    </xf>
    <xf numFmtId="0" fontId="4" fillId="0" borderId="6" xfId="26" applyBorder="1">
      <alignment/>
      <protection/>
    </xf>
    <xf numFmtId="0" fontId="4" fillId="0" borderId="6" xfId="26" applyBorder="1" applyAlignment="1">
      <alignment horizontal="right"/>
      <protection/>
    </xf>
    <xf numFmtId="0" fontId="4" fillId="0" borderId="5" xfId="26" applyBorder="1" applyAlignment="1">
      <alignment horizontal="distributed" vertical="center"/>
      <protection/>
    </xf>
    <xf numFmtId="0" fontId="4" fillId="0" borderId="0" xfId="26" applyAlignment="1">
      <alignment horizontal="distributed"/>
      <protection/>
    </xf>
    <xf numFmtId="0" fontId="4" fillId="0" borderId="2" xfId="26" applyBorder="1">
      <alignment/>
      <protection/>
    </xf>
    <xf numFmtId="0" fontId="4" fillId="0" borderId="2" xfId="26" applyFont="1" applyBorder="1" applyAlignment="1">
      <alignment horizontal="distributed"/>
      <protection/>
    </xf>
    <xf numFmtId="38" fontId="4" fillId="0" borderId="0" xfId="16" applyFont="1" applyAlignment="1">
      <alignment/>
    </xf>
    <xf numFmtId="0" fontId="4" fillId="0" borderId="2" xfId="26" applyBorder="1" applyAlignment="1">
      <alignment horizontal="distributed"/>
      <protection/>
    </xf>
    <xf numFmtId="38" fontId="5" fillId="0" borderId="0" xfId="16" applyFont="1" applyAlignment="1">
      <alignment horizontal="right"/>
    </xf>
    <xf numFmtId="0" fontId="4" fillId="0" borderId="2" xfId="26" applyBorder="1" applyAlignment="1">
      <alignment/>
      <protection/>
    </xf>
    <xf numFmtId="0" fontId="4" fillId="0" borderId="5" xfId="26" applyBorder="1" applyAlignment="1">
      <alignment horizontal="distributed"/>
      <protection/>
    </xf>
    <xf numFmtId="0" fontId="4" fillId="0" borderId="4" xfId="26" applyBorder="1">
      <alignment/>
      <protection/>
    </xf>
    <xf numFmtId="0" fontId="5" fillId="0" borderId="0" xfId="27" applyFont="1">
      <alignment/>
      <protection/>
    </xf>
    <xf numFmtId="0" fontId="4" fillId="0" borderId="0" xfId="27">
      <alignment/>
      <protection/>
    </xf>
    <xf numFmtId="0" fontId="4" fillId="0" borderId="6" xfId="27" applyBorder="1">
      <alignment/>
      <protection/>
    </xf>
    <xf numFmtId="0" fontId="4" fillId="0" borderId="6" xfId="27" applyBorder="1" applyAlignment="1">
      <alignment horizontal="right"/>
      <protection/>
    </xf>
    <xf numFmtId="0" fontId="4" fillId="0" borderId="2" xfId="27" applyBorder="1">
      <alignment/>
      <protection/>
    </xf>
    <xf numFmtId="0" fontId="4" fillId="0" borderId="4" xfId="27" applyBorder="1" applyAlignment="1">
      <alignment horizontal="centerContinuous"/>
      <protection/>
    </xf>
    <xf numFmtId="0" fontId="4" fillId="0" borderId="5" xfId="27" applyBorder="1" applyAlignment="1">
      <alignment horizontal="distributed" vertical="center"/>
      <protection/>
    </xf>
    <xf numFmtId="0" fontId="4" fillId="0" borderId="4" xfId="27" applyBorder="1" applyAlignment="1">
      <alignment horizontal="distributed" vertical="center"/>
      <protection/>
    </xf>
    <xf numFmtId="0" fontId="4" fillId="0" borderId="0" xfId="27" applyAlignment="1">
      <alignment horizontal="distributed"/>
      <protection/>
    </xf>
    <xf numFmtId="0" fontId="4" fillId="0" borderId="0" xfId="27" applyFont="1">
      <alignment/>
      <protection/>
    </xf>
    <xf numFmtId="0" fontId="5" fillId="0" borderId="2" xfId="27" applyFont="1" applyBorder="1" applyAlignment="1">
      <alignment horizontal="distributed"/>
      <protection/>
    </xf>
    <xf numFmtId="0" fontId="4" fillId="0" borderId="2" xfId="27" applyBorder="1" applyAlignment="1">
      <alignment horizontal="distributed"/>
      <protection/>
    </xf>
    <xf numFmtId="0" fontId="4" fillId="0" borderId="2" xfId="27" applyBorder="1" applyAlignment="1">
      <alignment/>
      <protection/>
    </xf>
    <xf numFmtId="0" fontId="4" fillId="0" borderId="5" xfId="27" applyBorder="1" applyAlignment="1">
      <alignment horizontal="distributed"/>
      <protection/>
    </xf>
    <xf numFmtId="0" fontId="4" fillId="0" borderId="4" xfId="27" applyBorder="1">
      <alignment/>
      <protection/>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1" xfId="0" applyBorder="1" applyAlignment="1">
      <alignment horizontal="center"/>
    </xf>
    <xf numFmtId="0" fontId="0" fillId="0" borderId="0" xfId="0" applyAlignment="1">
      <alignment horizontal="right"/>
    </xf>
    <xf numFmtId="38" fontId="0" fillId="0" borderId="0" xfId="16" applyAlignment="1">
      <alignment/>
    </xf>
    <xf numFmtId="176" fontId="0" fillId="0" borderId="0" xfId="16" applyNumberFormat="1" applyAlignment="1">
      <alignment/>
    </xf>
    <xf numFmtId="38" fontId="4" fillId="0" borderId="0" xfId="16" applyAlignment="1">
      <alignment/>
    </xf>
    <xf numFmtId="38" fontId="5" fillId="0" borderId="0" xfId="16" applyFont="1" applyAlignment="1">
      <alignment/>
    </xf>
    <xf numFmtId="0" fontId="1" fillId="0" borderId="0" xfId="31" applyFont="1">
      <alignment/>
      <protection/>
    </xf>
    <xf numFmtId="38" fontId="0" fillId="0" borderId="0" xfId="16" applyAlignment="1">
      <alignment/>
    </xf>
    <xf numFmtId="38" fontId="0" fillId="0" borderId="0" xfId="16" applyFont="1" applyAlignment="1">
      <alignment/>
    </xf>
    <xf numFmtId="3" fontId="1" fillId="0" borderId="0" xfId="31" applyNumberFormat="1" applyFont="1">
      <alignment/>
      <protection/>
    </xf>
    <xf numFmtId="0" fontId="1" fillId="0" borderId="4" xfId="31" applyFont="1" applyBorder="1">
      <alignment/>
      <protection/>
    </xf>
    <xf numFmtId="38" fontId="5" fillId="0" borderId="0" xfId="16" applyFont="1" applyBorder="1" applyAlignment="1">
      <alignment/>
    </xf>
    <xf numFmtId="38" fontId="5" fillId="0" borderId="0" xfId="16" applyFont="1" applyAlignment="1">
      <alignment horizontal="right"/>
    </xf>
    <xf numFmtId="38" fontId="4" fillId="0" borderId="0" xfId="16" applyFont="1" applyAlignment="1">
      <alignment/>
    </xf>
    <xf numFmtId="38" fontId="4" fillId="0" borderId="0" xfId="16" applyFont="1" applyAlignment="1">
      <alignment horizontal="right"/>
    </xf>
    <xf numFmtId="0" fontId="1" fillId="0" borderId="9" xfId="23" applyFont="1" applyBorder="1" applyAlignment="1">
      <alignment horizontal="center"/>
      <protection/>
    </xf>
    <xf numFmtId="0" fontId="4" fillId="0" borderId="0" xfId="23" applyFont="1">
      <alignment/>
      <protection/>
    </xf>
    <xf numFmtId="0" fontId="4" fillId="0" borderId="0" xfId="24" applyFont="1" applyBorder="1" applyAlignment="1">
      <alignment horizontal="right"/>
      <protection/>
    </xf>
    <xf numFmtId="0" fontId="4" fillId="0" borderId="0" xfId="24" applyFont="1" applyAlignment="1">
      <alignment horizontal="right"/>
      <protection/>
    </xf>
    <xf numFmtId="0" fontId="0" fillId="0" borderId="2" xfId="24" applyFont="1" applyBorder="1" applyAlignment="1">
      <alignment horizontal="distributed"/>
      <protection/>
    </xf>
    <xf numFmtId="1" fontId="4" fillId="0" borderId="0" xfId="15" applyNumberFormat="1" applyFont="1" applyAlignment="1">
      <alignment horizontal="right"/>
    </xf>
    <xf numFmtId="0" fontId="4" fillId="0" borderId="0" xfId="24" applyFont="1" applyBorder="1" applyAlignment="1">
      <alignment horizontal="distributed"/>
      <protection/>
    </xf>
    <xf numFmtId="0" fontId="4" fillId="0" borderId="4" xfId="24" applyFont="1" applyBorder="1" applyAlignment="1">
      <alignment horizontal="distributed"/>
      <protection/>
    </xf>
    <xf numFmtId="0" fontId="4" fillId="0" borderId="3" xfId="24" applyFont="1" applyBorder="1" applyAlignment="1">
      <alignment horizontal="distributed"/>
      <protection/>
    </xf>
    <xf numFmtId="1" fontId="4" fillId="0" borderId="0" xfId="15" applyNumberFormat="1" applyAlignment="1">
      <alignment horizontal="right"/>
    </xf>
    <xf numFmtId="1" fontId="0" fillId="0" borderId="0" xfId="0" applyNumberFormat="1" applyAlignment="1">
      <alignment horizontal="right"/>
    </xf>
    <xf numFmtId="188" fontId="4" fillId="0" borderId="4" xfId="15" applyNumberFormat="1" applyFont="1" applyBorder="1" applyAlignment="1">
      <alignment horizontal="right"/>
    </xf>
    <xf numFmtId="0" fontId="1" fillId="0" borderId="4" xfId="24" applyFont="1" applyBorder="1" applyAlignment="1">
      <alignment horizontal="centerContinuous"/>
      <protection/>
    </xf>
    <xf numFmtId="0" fontId="4" fillId="0" borderId="4" xfId="24" applyBorder="1" applyAlignment="1">
      <alignment horizontal="centerContinuous"/>
      <protection/>
    </xf>
    <xf numFmtId="0" fontId="4" fillId="0" borderId="0" xfId="24" applyAlignment="1">
      <alignment horizontal="centerContinuous"/>
      <protection/>
    </xf>
    <xf numFmtId="0" fontId="4" fillId="0" borderId="7" xfId="24" applyBorder="1" applyAlignment="1">
      <alignment horizontal="centerContinuous"/>
      <protection/>
    </xf>
    <xf numFmtId="0" fontId="4" fillId="0" borderId="11" xfId="24" applyBorder="1">
      <alignment/>
      <protection/>
    </xf>
    <xf numFmtId="0" fontId="4" fillId="0" borderId="3" xfId="24" applyBorder="1">
      <alignment/>
      <protection/>
    </xf>
    <xf numFmtId="38" fontId="0" fillId="0" borderId="0" xfId="0" applyNumberFormat="1" applyAlignment="1">
      <alignment/>
    </xf>
    <xf numFmtId="0" fontId="4" fillId="0" borderId="12" xfId="24" applyFont="1" applyBorder="1" applyAlignment="1">
      <alignment horizontal="centerContinuous"/>
      <protection/>
    </xf>
    <xf numFmtId="0" fontId="0" fillId="0" borderId="0" xfId="31" applyFont="1" applyAlignment="1">
      <alignment horizontal="right"/>
      <protection/>
    </xf>
    <xf numFmtId="0" fontId="0" fillId="0" borderId="1" xfId="30" applyBorder="1" applyAlignment="1">
      <alignment horizontal="distributed" vertical="center"/>
      <protection/>
    </xf>
    <xf numFmtId="0" fontId="0" fillId="0" borderId="1" xfId="30" applyFont="1" applyBorder="1" applyAlignment="1">
      <alignment horizontal="distributed" vertical="center"/>
      <protection/>
    </xf>
    <xf numFmtId="0" fontId="0" fillId="0" borderId="7" xfId="30" applyBorder="1" applyAlignment="1">
      <alignment horizontal="distributed" vertical="center"/>
      <protection/>
    </xf>
    <xf numFmtId="0" fontId="0" fillId="0" borderId="7" xfId="30" applyFont="1" applyBorder="1" applyAlignment="1">
      <alignment horizontal="centerContinuous" vertical="center"/>
      <protection/>
    </xf>
    <xf numFmtId="0" fontId="4" fillId="0" borderId="0" xfId="23" applyFont="1" applyAlignment="1">
      <alignment horizontal="right"/>
      <protection/>
    </xf>
    <xf numFmtId="0" fontId="4" fillId="0" borderId="0" xfId="25" applyFont="1">
      <alignment/>
      <protection/>
    </xf>
    <xf numFmtId="0" fontId="4" fillId="0" borderId="0" xfId="26" applyFont="1">
      <alignment/>
      <protection/>
    </xf>
    <xf numFmtId="0" fontId="4" fillId="0" borderId="0" xfId="20" applyFont="1" applyBorder="1">
      <alignment/>
      <protection/>
    </xf>
    <xf numFmtId="3" fontId="4" fillId="0" borderId="0" xfId="20" applyNumberFormat="1">
      <alignment/>
      <protection/>
    </xf>
    <xf numFmtId="3" fontId="4" fillId="0" borderId="0" xfId="20" applyNumberFormat="1" applyFont="1" applyAlignment="1">
      <alignment horizontal="right"/>
      <protection/>
    </xf>
    <xf numFmtId="3" fontId="4" fillId="0" borderId="0" xfId="20" applyNumberFormat="1" applyAlignment="1">
      <alignment horizontal="right"/>
      <protection/>
    </xf>
    <xf numFmtId="3" fontId="0" fillId="0" borderId="4" xfId="30" applyNumberFormat="1" applyBorder="1">
      <alignment/>
      <protection/>
    </xf>
    <xf numFmtId="3" fontId="0" fillId="0" borderId="4" xfId="16" applyNumberFormat="1" applyBorder="1" applyAlignment="1">
      <alignment/>
    </xf>
    <xf numFmtId="0" fontId="5" fillId="0" borderId="4" xfId="28" applyFont="1" applyBorder="1">
      <alignment/>
      <protection/>
    </xf>
    <xf numFmtId="0" fontId="5" fillId="0" borderId="0" xfId="28" applyFont="1" applyBorder="1">
      <alignment/>
      <protection/>
    </xf>
    <xf numFmtId="184" fontId="4" fillId="0" borderId="0" xfId="24" applyNumberFormat="1">
      <alignment/>
      <protection/>
    </xf>
    <xf numFmtId="184" fontId="4" fillId="0" borderId="0" xfId="24" applyNumberFormat="1" applyBorder="1">
      <alignment/>
      <protection/>
    </xf>
    <xf numFmtId="184" fontId="4" fillId="0" borderId="0" xfId="24" applyNumberFormat="1" applyBorder="1" applyAlignment="1">
      <alignment horizontal="right"/>
      <protection/>
    </xf>
    <xf numFmtId="184" fontId="4" fillId="0" borderId="0" xfId="24" applyNumberFormat="1" applyAlignment="1">
      <alignment horizontal="right"/>
      <protection/>
    </xf>
    <xf numFmtId="0" fontId="4" fillId="0" borderId="13" xfId="24" applyBorder="1">
      <alignment/>
      <protection/>
    </xf>
    <xf numFmtId="0" fontId="4" fillId="0" borderId="2" xfId="24" applyBorder="1" applyAlignment="1">
      <alignment horizontal="centerContinuous"/>
      <protection/>
    </xf>
    <xf numFmtId="0" fontId="0" fillId="0" borderId="2" xfId="0" applyBorder="1" applyAlignment="1">
      <alignment horizontal="centerContinuous"/>
    </xf>
    <xf numFmtId="0" fontId="1" fillId="0" borderId="0" xfId="24" applyFont="1" applyBorder="1" applyAlignment="1">
      <alignment horizontal="centerContinuous"/>
      <protection/>
    </xf>
    <xf numFmtId="0" fontId="4" fillId="0" borderId="0" xfId="24" applyBorder="1" applyAlignment="1">
      <alignment horizontal="centerContinuous"/>
      <protection/>
    </xf>
    <xf numFmtId="184" fontId="4" fillId="0" borderId="0" xfId="24" applyNumberFormat="1" applyFont="1" applyBorder="1" applyAlignment="1">
      <alignment horizontal="right"/>
      <protection/>
    </xf>
    <xf numFmtId="0" fontId="4" fillId="0" borderId="2" xfId="24" applyFont="1" applyBorder="1">
      <alignment/>
      <protection/>
    </xf>
    <xf numFmtId="0" fontId="4" fillId="0" borderId="0" xfId="24" applyFont="1" applyBorder="1" applyAlignment="1">
      <alignment horizont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Border="1" applyAlignment="1">
      <alignment horizontal="centerContinuous"/>
      <protection/>
    </xf>
    <xf numFmtId="0" fontId="0" fillId="0" borderId="2" xfId="0" applyFont="1" applyBorder="1" applyAlignment="1">
      <alignment horizontal="centerContinuous"/>
    </xf>
    <xf numFmtId="0" fontId="4" fillId="0" borderId="2" xfId="24" applyFont="1" applyBorder="1" applyAlignment="1">
      <alignment horizontal="distributed"/>
      <protection/>
    </xf>
    <xf numFmtId="0" fontId="4" fillId="0" borderId="11" xfId="24" applyFont="1" applyBorder="1" applyAlignment="1">
      <alignment horizontal="left"/>
      <protection/>
    </xf>
    <xf numFmtId="0" fontId="4" fillId="0" borderId="7" xfId="28" applyFont="1" applyBorder="1" applyAlignment="1">
      <alignment horizontal="center" vertical="center"/>
      <protection/>
    </xf>
    <xf numFmtId="0" fontId="4" fillId="0" borderId="0" xfId="28" applyFont="1">
      <alignment/>
      <protection/>
    </xf>
    <xf numFmtId="38" fontId="0" fillId="0" borderId="0" xfId="16" applyFont="1" applyAlignment="1">
      <alignment/>
    </xf>
    <xf numFmtId="203" fontId="4" fillId="0" borderId="0" xfId="16" applyNumberFormat="1" applyFont="1" applyAlignment="1">
      <alignment/>
    </xf>
    <xf numFmtId="204" fontId="4" fillId="0" borderId="0" xfId="16" applyNumberFormat="1" applyFont="1" applyAlignment="1">
      <alignment/>
    </xf>
    <xf numFmtId="0" fontId="4" fillId="0" borderId="14" xfId="28" applyFont="1" applyBorder="1" applyAlignment="1">
      <alignment horizontal="center" vertical="center"/>
      <protection/>
    </xf>
    <xf numFmtId="0" fontId="4" fillId="0" borderId="3" xfId="28" applyBorder="1">
      <alignment/>
      <protection/>
    </xf>
    <xf numFmtId="38" fontId="4" fillId="0" borderId="3" xfId="16" applyFont="1" applyBorder="1" applyAlignment="1">
      <alignment horizontal="right"/>
    </xf>
    <xf numFmtId="0" fontId="4" fillId="0" borderId="9" xfId="28" applyBorder="1">
      <alignment/>
      <protection/>
    </xf>
    <xf numFmtId="0" fontId="4" fillId="0" borderId="7" xfId="0" applyFont="1" applyBorder="1" applyAlignment="1">
      <alignment horizontal="center"/>
    </xf>
    <xf numFmtId="0" fontId="4" fillId="0" borderId="0" xfId="0" applyFont="1" applyAlignment="1">
      <alignment horizontal="right"/>
    </xf>
    <xf numFmtId="176" fontId="4" fillId="0" borderId="0" xfId="16" applyNumberFormat="1" applyFont="1" applyAlignment="1">
      <alignment/>
    </xf>
    <xf numFmtId="0" fontId="0" fillId="0" borderId="0" xfId="0" applyFont="1" applyAlignment="1">
      <alignment/>
    </xf>
    <xf numFmtId="0" fontId="0" fillId="0" borderId="4" xfId="0" applyFont="1" applyBorder="1" applyAlignment="1">
      <alignment/>
    </xf>
    <xf numFmtId="0" fontId="0" fillId="0" borderId="7" xfId="22" applyFont="1" applyBorder="1" applyAlignment="1">
      <alignment horizontal="center" vertical="center"/>
      <protection/>
    </xf>
    <xf numFmtId="3" fontId="0" fillId="0" borderId="0" xfId="0" applyNumberFormat="1" applyFont="1" applyAlignment="1">
      <alignment/>
    </xf>
    <xf numFmtId="0" fontId="0" fillId="0" borderId="9" xfId="29" applyFont="1" applyBorder="1">
      <alignment/>
      <protection/>
    </xf>
    <xf numFmtId="0" fontId="0" fillId="0" borderId="9" xfId="29" applyBorder="1">
      <alignment/>
      <protection/>
    </xf>
    <xf numFmtId="0" fontId="0" fillId="0" borderId="8" xfId="29" applyBorder="1" applyAlignment="1">
      <alignment horizontal="distributed"/>
      <protection/>
    </xf>
    <xf numFmtId="0" fontId="0" fillId="0" borderId="9" xfId="29" applyBorder="1" applyAlignment="1">
      <alignment/>
      <protection/>
    </xf>
    <xf numFmtId="0" fontId="0" fillId="0" borderId="10" xfId="29" applyBorder="1" applyAlignment="1">
      <alignment horizontal="distributed"/>
      <protection/>
    </xf>
    <xf numFmtId="0" fontId="0" fillId="0" borderId="10" xfId="29" applyBorder="1" applyAlignment="1">
      <alignment horizontal="center"/>
      <protection/>
    </xf>
    <xf numFmtId="0" fontId="0" fillId="0" borderId="9" xfId="29" applyBorder="1" applyAlignment="1">
      <alignment horizontal="center"/>
      <protection/>
    </xf>
    <xf numFmtId="38" fontId="0" fillId="0" borderId="9" xfId="16" applyBorder="1" applyAlignment="1">
      <alignment/>
    </xf>
    <xf numFmtId="0" fontId="0" fillId="0" borderId="0" xfId="29" applyBorder="1">
      <alignment/>
      <protection/>
    </xf>
    <xf numFmtId="38" fontId="0" fillId="0" borderId="12" xfId="16" applyBorder="1" applyAlignment="1">
      <alignment/>
    </xf>
    <xf numFmtId="0" fontId="0" fillId="0" borderId="11" xfId="29" applyBorder="1">
      <alignment/>
      <protection/>
    </xf>
    <xf numFmtId="38" fontId="0" fillId="0" borderId="0" xfId="16" applyFont="1" applyBorder="1" applyAlignment="1">
      <alignment/>
    </xf>
    <xf numFmtId="38" fontId="0" fillId="0" borderId="0" xfId="16" applyFont="1" applyBorder="1" applyAlignment="1">
      <alignment vertical="center"/>
    </xf>
    <xf numFmtId="0" fontId="1" fillId="0" borderId="15" xfId="22" applyFont="1" applyBorder="1" applyAlignment="1">
      <alignment horizontal="center" vertical="center"/>
      <protection/>
    </xf>
    <xf numFmtId="38" fontId="0" fillId="0" borderId="3" xfId="16" applyBorder="1" applyAlignment="1">
      <alignment/>
    </xf>
    <xf numFmtId="38" fontId="0" fillId="0" borderId="0" xfId="16" applyBorder="1" applyAlignment="1">
      <alignment/>
    </xf>
    <xf numFmtId="38" fontId="0" fillId="0" borderId="6" xfId="16" applyBorder="1" applyAlignment="1">
      <alignment/>
    </xf>
    <xf numFmtId="38" fontId="0" fillId="0" borderId="2" xfId="16" applyBorder="1" applyAlignment="1">
      <alignment/>
    </xf>
    <xf numFmtId="38" fontId="0" fillId="0" borderId="4" xfId="16" applyBorder="1" applyAlignment="1">
      <alignment horizontal="center"/>
    </xf>
    <xf numFmtId="38" fontId="0" fillId="0" borderId="4" xfId="16" applyBorder="1" applyAlignment="1">
      <alignment/>
    </xf>
    <xf numFmtId="38" fontId="0" fillId="0" borderId="5" xfId="16" applyBorder="1" applyAlignment="1">
      <alignment horizontal="center"/>
    </xf>
    <xf numFmtId="38" fontId="0" fillId="0" borderId="5" xfId="16" applyFont="1" applyBorder="1" applyAlignment="1">
      <alignment horizontal="center"/>
    </xf>
    <xf numFmtId="38" fontId="0" fillId="0" borderId="4" xfId="16" applyFont="1" applyBorder="1" applyAlignment="1">
      <alignment horizontal="center"/>
    </xf>
    <xf numFmtId="38" fontId="1" fillId="0" borderId="9" xfId="16" applyFont="1" applyBorder="1" applyAlignment="1">
      <alignment horizontal="center"/>
    </xf>
    <xf numFmtId="38" fontId="0" fillId="0" borderId="2" xfId="16" applyBorder="1" applyAlignment="1">
      <alignment horizontal="distributed"/>
    </xf>
    <xf numFmtId="38" fontId="1" fillId="0" borderId="2" xfId="16" applyFont="1" applyBorder="1" applyAlignment="1">
      <alignment horizontal="center"/>
    </xf>
    <xf numFmtId="38" fontId="0" fillId="0" borderId="2" xfId="16" applyBorder="1" applyAlignment="1">
      <alignment horizontal="right"/>
    </xf>
    <xf numFmtId="38" fontId="0" fillId="0" borderId="5" xfId="16" applyBorder="1" applyAlignment="1">
      <alignment/>
    </xf>
    <xf numFmtId="38" fontId="1" fillId="0" borderId="0" xfId="16" applyFont="1" applyAlignment="1">
      <alignment horizontal="right"/>
    </xf>
    <xf numFmtId="38" fontId="7" fillId="0" borderId="0" xfId="16" applyFont="1" applyAlignment="1">
      <alignment/>
    </xf>
    <xf numFmtId="38" fontId="0" fillId="0" borderId="9" xfId="16" applyFont="1" applyBorder="1" applyAlignment="1">
      <alignment/>
    </xf>
    <xf numFmtId="38" fontId="0" fillId="0" borderId="2" xfId="16" applyBorder="1" applyAlignment="1">
      <alignment horizontal="center"/>
    </xf>
    <xf numFmtId="38" fontId="0" fillId="0" borderId="8" xfId="16" applyBorder="1" applyAlignment="1">
      <alignment horizontal="distributed"/>
    </xf>
    <xf numFmtId="38" fontId="0" fillId="0" borderId="10" xfId="16" applyBorder="1" applyAlignment="1">
      <alignment horizontal="center"/>
    </xf>
    <xf numFmtId="38" fontId="0" fillId="0" borderId="5" xfId="16" applyBorder="1" applyAlignment="1">
      <alignment horizontal="distributed"/>
    </xf>
    <xf numFmtId="38" fontId="0" fillId="0" borderId="4" xfId="16" applyBorder="1" applyAlignment="1">
      <alignment horizontal="distributed"/>
    </xf>
    <xf numFmtId="38" fontId="0" fillId="0" borderId="3" xfId="16" applyBorder="1" applyAlignment="1">
      <alignment/>
    </xf>
    <xf numFmtId="38" fontId="8" fillId="0" borderId="2" xfId="16" applyFont="1" applyBorder="1" applyAlignment="1">
      <alignment horizontal="distributed"/>
    </xf>
    <xf numFmtId="38" fontId="0" fillId="0" borderId="0" xfId="16" applyBorder="1" applyAlignment="1">
      <alignment horizontal="distributed"/>
    </xf>
    <xf numFmtId="38" fontId="0" fillId="0" borderId="0" xfId="16" applyFont="1" applyBorder="1" applyAlignment="1">
      <alignment horizontal="distributed"/>
    </xf>
    <xf numFmtId="38" fontId="0" fillId="0" borderId="5" xfId="16" applyFont="1" applyBorder="1" applyAlignment="1">
      <alignment horizontal="distributed"/>
    </xf>
    <xf numFmtId="38" fontId="0" fillId="0" borderId="2" xfId="16" applyBorder="1" applyAlignment="1">
      <alignment horizontal="left"/>
    </xf>
    <xf numFmtId="38" fontId="0" fillId="0" borderId="0" xfId="16" applyAlignment="1">
      <alignment horizontal="right"/>
    </xf>
    <xf numFmtId="3" fontId="4" fillId="0" borderId="0" xfId="20" applyNumberFormat="1" applyFont="1">
      <alignment/>
      <protection/>
    </xf>
    <xf numFmtId="0" fontId="4" fillId="0" borderId="0" xfId="20" applyFont="1">
      <alignment/>
      <protection/>
    </xf>
    <xf numFmtId="38" fontId="5" fillId="0" borderId="7" xfId="16" applyFont="1" applyBorder="1" applyAlignment="1">
      <alignment horizontal="center"/>
    </xf>
    <xf numFmtId="38" fontId="0" fillId="0" borderId="4" xfId="16" applyBorder="1" applyAlignment="1">
      <alignment/>
    </xf>
    <xf numFmtId="38" fontId="11" fillId="0" borderId="0" xfId="16" applyFont="1" applyAlignment="1">
      <alignment vertical="center"/>
    </xf>
    <xf numFmtId="38" fontId="12" fillId="0" borderId="0" xfId="16" applyFont="1" applyAlignment="1">
      <alignment horizontal="centerContinuous" vertical="center"/>
    </xf>
    <xf numFmtId="38" fontId="11" fillId="0" borderId="0" xfId="16" applyFont="1" applyBorder="1" applyAlignment="1">
      <alignment horizontal="right" vertical="center"/>
    </xf>
    <xf numFmtId="38" fontId="11" fillId="0" borderId="11" xfId="16" applyFont="1" applyBorder="1" applyAlignment="1">
      <alignment horizontal="centerContinuous" vertical="center"/>
    </xf>
    <xf numFmtId="38" fontId="11" fillId="0" borderId="16" xfId="16" applyFont="1" applyBorder="1" applyAlignment="1">
      <alignment horizontal="centerContinuous" vertical="center"/>
    </xf>
    <xf numFmtId="38" fontId="11" fillId="0" borderId="17" xfId="16" applyFont="1" applyBorder="1" applyAlignment="1">
      <alignment vertical="center"/>
    </xf>
    <xf numFmtId="38" fontId="11" fillId="0" borderId="18" xfId="16" applyFont="1" applyBorder="1" applyAlignment="1">
      <alignment vertical="center"/>
    </xf>
    <xf numFmtId="38" fontId="11" fillId="0" borderId="17" xfId="16" applyFont="1" applyBorder="1" applyAlignment="1">
      <alignment horizontal="center" vertical="center"/>
    </xf>
    <xf numFmtId="38" fontId="11" fillId="0" borderId="19" xfId="16" applyFont="1" applyBorder="1" applyAlignment="1">
      <alignment vertical="center"/>
    </xf>
    <xf numFmtId="38" fontId="13" fillId="0" borderId="0" xfId="16" applyFont="1" applyBorder="1" applyAlignment="1">
      <alignment vertical="center"/>
    </xf>
    <xf numFmtId="38" fontId="11" fillId="0" borderId="2" xfId="16" applyFont="1" applyBorder="1" applyAlignment="1">
      <alignment vertical="center"/>
    </xf>
    <xf numFmtId="38" fontId="13" fillId="0" borderId="20" xfId="16" applyFont="1" applyBorder="1" applyAlignment="1">
      <alignment vertical="center"/>
    </xf>
    <xf numFmtId="38" fontId="11" fillId="0" borderId="0" xfId="16" applyFont="1" applyBorder="1" applyAlignment="1">
      <alignment vertical="center"/>
    </xf>
    <xf numFmtId="38" fontId="11" fillId="0" borderId="2" xfId="16" applyFont="1" applyBorder="1" applyAlignment="1">
      <alignment horizontal="distributed" vertical="center"/>
    </xf>
    <xf numFmtId="38" fontId="11" fillId="0" borderId="20" xfId="16" applyFont="1" applyBorder="1" applyAlignment="1">
      <alignment vertical="center"/>
    </xf>
    <xf numFmtId="38" fontId="15" fillId="0" borderId="2" xfId="16" applyFont="1" applyBorder="1" applyAlignment="1">
      <alignment horizontal="distributed" vertical="center"/>
    </xf>
    <xf numFmtId="38" fontId="11" fillId="0" borderId="20" xfId="16" applyFont="1" applyBorder="1" applyAlignment="1">
      <alignment horizontal="centerContinuous" vertical="center" wrapText="1"/>
    </xf>
    <xf numFmtId="38" fontId="11" fillId="0" borderId="2" xfId="16" applyFont="1" applyBorder="1" applyAlignment="1">
      <alignment horizontal="distributed" vertical="center" wrapText="1"/>
    </xf>
    <xf numFmtId="38" fontId="11" fillId="0" borderId="0" xfId="16" applyFont="1" applyAlignment="1">
      <alignment horizontal="right" vertical="center"/>
    </xf>
    <xf numFmtId="38" fontId="11" fillId="0" borderId="0" xfId="16" applyFont="1" applyBorder="1" applyAlignment="1">
      <alignment horizontal="distributed" vertical="center"/>
    </xf>
    <xf numFmtId="38" fontId="0" fillId="0" borderId="9" xfId="16" applyBorder="1" applyAlignment="1">
      <alignment/>
    </xf>
    <xf numFmtId="38" fontId="0" fillId="0" borderId="21" xfId="16" applyBorder="1" applyAlignment="1">
      <alignment/>
    </xf>
    <xf numFmtId="38" fontId="0" fillId="0" borderId="0" xfId="16" applyFont="1" applyAlignment="1">
      <alignment/>
    </xf>
    <xf numFmtId="38" fontId="0" fillId="0" borderId="0" xfId="16" applyFont="1" applyAlignment="1">
      <alignment horizontal="center"/>
    </xf>
    <xf numFmtId="38" fontId="0" fillId="0" borderId="0" xfId="16" applyAlignment="1">
      <alignment horizontal="center"/>
    </xf>
    <xf numFmtId="38" fontId="0" fillId="0" borderId="22" xfId="16" applyFont="1" applyBorder="1" applyAlignment="1">
      <alignment horizontal="center"/>
    </xf>
    <xf numFmtId="38" fontId="0" fillId="0" borderId="17" xfId="16" applyFont="1" applyBorder="1" applyAlignment="1">
      <alignment horizontal="center"/>
    </xf>
    <xf numFmtId="38" fontId="14" fillId="0" borderId="23" xfId="16" applyFont="1" applyBorder="1" applyAlignment="1">
      <alignment/>
    </xf>
    <xf numFmtId="38" fontId="0" fillId="0" borderId="4" xfId="16" applyBorder="1" applyAlignment="1">
      <alignment horizontal="center"/>
    </xf>
    <xf numFmtId="38" fontId="6" fillId="0" borderId="0" xfId="16" applyFont="1" applyAlignment="1">
      <alignment horizontal="right"/>
    </xf>
    <xf numFmtId="0" fontId="5" fillId="0" borderId="15" xfId="28" applyFont="1" applyBorder="1" applyAlignment="1">
      <alignment horizontal="center" vertical="center"/>
      <protection/>
    </xf>
    <xf numFmtId="0" fontId="0" fillId="0" borderId="0" xfId="0" applyBorder="1" applyAlignment="1">
      <alignment horizontal="right"/>
    </xf>
    <xf numFmtId="38" fontId="0" fillId="0" borderId="0" xfId="16" applyFont="1" applyBorder="1" applyAlignment="1">
      <alignment/>
    </xf>
    <xf numFmtId="0" fontId="0" fillId="0" borderId="5" xfId="31" applyFont="1" applyBorder="1" applyAlignment="1">
      <alignment horizontal="distributed" vertical="center"/>
      <protection/>
    </xf>
    <xf numFmtId="0" fontId="1" fillId="0" borderId="15" xfId="31" applyFont="1" applyBorder="1" applyAlignment="1">
      <alignment horizontal="distributed" vertical="center"/>
      <protection/>
    </xf>
    <xf numFmtId="0" fontId="0" fillId="0" borderId="4" xfId="31" applyFont="1" applyBorder="1" applyAlignment="1">
      <alignment horizontal="distributed" vertical="center"/>
      <protection/>
    </xf>
    <xf numFmtId="0" fontId="0" fillId="0" borderId="0" xfId="31" applyFont="1">
      <alignment/>
      <protection/>
    </xf>
    <xf numFmtId="3" fontId="0" fillId="0" borderId="0" xfId="31" applyNumberFormat="1" applyFont="1">
      <alignment/>
      <protection/>
    </xf>
    <xf numFmtId="0" fontId="4" fillId="0" borderId="5" xfId="23" applyFont="1" applyBorder="1" applyAlignment="1">
      <alignment horizontal="distributed" vertical="center"/>
      <protection/>
    </xf>
    <xf numFmtId="0" fontId="5" fillId="0" borderId="15" xfId="23" applyFont="1" applyBorder="1" applyAlignment="1">
      <alignment horizontal="distributed" vertical="center"/>
      <protection/>
    </xf>
    <xf numFmtId="0" fontId="4" fillId="0" borderId="4" xfId="23" applyFont="1" applyBorder="1" applyAlignment="1">
      <alignment horizontal="distributed" vertical="center"/>
      <protection/>
    </xf>
    <xf numFmtId="38" fontId="4" fillId="0" borderId="0" xfId="16" applyFont="1" applyBorder="1" applyAlignment="1">
      <alignment/>
    </xf>
    <xf numFmtId="0" fontId="4" fillId="0" borderId="2" xfId="23" applyFont="1" applyBorder="1" applyAlignment="1">
      <alignment/>
      <protection/>
    </xf>
    <xf numFmtId="0" fontId="4" fillId="0" borderId="5" xfId="23" applyFont="1" applyBorder="1" applyAlignment="1">
      <alignment horizontal="center"/>
      <protection/>
    </xf>
    <xf numFmtId="0" fontId="0" fillId="0" borderId="9" xfId="23" applyFont="1" applyBorder="1" applyAlignment="1">
      <alignment horizontal="center"/>
      <protection/>
    </xf>
    <xf numFmtId="38" fontId="0" fillId="0" borderId="0" xfId="16" applyFont="1" applyBorder="1" applyAlignment="1">
      <alignment/>
    </xf>
    <xf numFmtId="184" fontId="4" fillId="0" borderId="0" xfId="24" applyNumberFormat="1" applyFont="1" applyAlignment="1">
      <alignment horizontal="right"/>
      <protection/>
    </xf>
    <xf numFmtId="0" fontId="4" fillId="0" borderId="2" xfId="25" applyFont="1" applyBorder="1" applyAlignment="1">
      <alignment horizontal="center"/>
      <protection/>
    </xf>
    <xf numFmtId="0" fontId="4" fillId="0" borderId="5" xfId="26" applyFont="1" applyBorder="1" applyAlignment="1">
      <alignment horizontal="distributed" vertical="center"/>
      <protection/>
    </xf>
    <xf numFmtId="0" fontId="4" fillId="0" borderId="4" xfId="26" applyFont="1" applyBorder="1" applyAlignment="1">
      <alignment horizontal="distributed" vertical="center"/>
      <protection/>
    </xf>
    <xf numFmtId="0" fontId="4" fillId="0" borderId="4" xfId="26" applyFont="1" applyBorder="1">
      <alignment/>
      <protection/>
    </xf>
    <xf numFmtId="0" fontId="5" fillId="0" borderId="15" xfId="26" applyFont="1" applyBorder="1" applyAlignment="1">
      <alignment horizontal="distributed" vertical="center"/>
      <protection/>
    </xf>
    <xf numFmtId="0" fontId="4" fillId="0" borderId="4" xfId="27" applyFont="1" applyBorder="1" applyAlignment="1">
      <alignment horizontal="centerContinuous"/>
      <protection/>
    </xf>
    <xf numFmtId="0" fontId="4" fillId="0" borderId="5" xfId="27" applyFont="1" applyBorder="1" applyAlignment="1">
      <alignment horizontal="distributed" vertical="center"/>
      <protection/>
    </xf>
    <xf numFmtId="0" fontId="5" fillId="0" borderId="15" xfId="27" applyFont="1" applyBorder="1" applyAlignment="1">
      <alignment horizontal="centerContinuous"/>
      <protection/>
    </xf>
    <xf numFmtId="0" fontId="5" fillId="0" borderId="23" xfId="27" applyFont="1" applyBorder="1" applyAlignment="1">
      <alignment horizontal="distributed" vertical="center"/>
      <protection/>
    </xf>
    <xf numFmtId="0" fontId="0" fillId="0" borderId="2" xfId="31" applyFont="1" applyBorder="1" applyAlignment="1">
      <alignment horizontal="right"/>
      <protection/>
    </xf>
    <xf numFmtId="0" fontId="0" fillId="0" borderId="0" xfId="31" applyFont="1" applyBorder="1" applyAlignment="1">
      <alignment/>
      <protection/>
    </xf>
    <xf numFmtId="0" fontId="4" fillId="0" borderId="2" xfId="26" applyFont="1" applyBorder="1" applyAlignment="1">
      <alignment/>
      <protection/>
    </xf>
    <xf numFmtId="0" fontId="4" fillId="0" borderId="0" xfId="28" applyAlignment="1">
      <alignment horizontal="right"/>
      <protection/>
    </xf>
    <xf numFmtId="38" fontId="0" fillId="0" borderId="0" xfId="16" applyFont="1" applyAlignment="1">
      <alignment horizontal="right"/>
    </xf>
    <xf numFmtId="38" fontId="0" fillId="0" borderId="6" xfId="16" applyBorder="1" applyAlignment="1">
      <alignment horizontal="right"/>
    </xf>
    <xf numFmtId="176" fontId="0" fillId="0" borderId="0" xfId="16" applyNumberFormat="1" applyFont="1" applyAlignment="1" quotePrefix="1">
      <alignment horizontal="right"/>
    </xf>
    <xf numFmtId="0" fontId="0" fillId="0" borderId="0" xfId="22" applyFont="1" applyAlignment="1">
      <alignment horizontal="right" vertical="center"/>
      <protection/>
    </xf>
    <xf numFmtId="38" fontId="16" fillId="0" borderId="0" xfId="16" applyFont="1" applyAlignment="1">
      <alignment/>
    </xf>
    <xf numFmtId="0" fontId="4" fillId="0" borderId="6" xfId="24" applyFont="1" applyBorder="1" applyAlignment="1">
      <alignment horizontal="right"/>
      <protection/>
    </xf>
  </cellXfs>
  <cellStyles count="18">
    <cellStyle name="Normal" xfId="0"/>
    <cellStyle name="Percent" xfId="15"/>
    <cellStyle name="Comma [0]" xfId="16"/>
    <cellStyle name="Comma" xfId="17"/>
    <cellStyle name="Currency [0]" xfId="18"/>
    <cellStyle name="Currency" xfId="19"/>
    <cellStyle name="標準_100" xfId="20"/>
    <cellStyle name="標準_101" xfId="21"/>
    <cellStyle name="標準_102" xfId="22"/>
    <cellStyle name="標準_108" xfId="23"/>
    <cellStyle name="標準_110" xfId="24"/>
    <cellStyle name="標準_111" xfId="25"/>
    <cellStyle name="標準_112" xfId="26"/>
    <cellStyle name="標準_113" xfId="27"/>
    <cellStyle name="標準_98" xfId="28"/>
    <cellStyle name="標準_医療保険" xfId="29"/>
    <cellStyle name="標準_社会福祉施設" xfId="30"/>
    <cellStyle name="標準_老人医療"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30</xdr:row>
      <xdr:rowOff>171450</xdr:rowOff>
    </xdr:from>
    <xdr:to>
      <xdr:col>1</xdr:col>
      <xdr:colOff>180975</xdr:colOff>
      <xdr:row>32</xdr:row>
      <xdr:rowOff>123825</xdr:rowOff>
    </xdr:to>
    <xdr:sp>
      <xdr:nvSpPr>
        <xdr:cNvPr id="1" name="テキスト 2"/>
        <xdr:cNvSpPr txBox="1">
          <a:spLocks noChangeArrowheads="1"/>
        </xdr:cNvSpPr>
      </xdr:nvSpPr>
      <xdr:spPr>
        <a:xfrm>
          <a:off x="1647825" y="5772150"/>
          <a:ext cx="361950" cy="314325"/>
        </a:xfrm>
        <a:prstGeom prst="rect">
          <a:avLst/>
        </a:prstGeom>
        <a:noFill/>
        <a:ln w="1" cmpd="sng">
          <a:noFill/>
        </a:ln>
      </xdr:spPr>
      <xdr:txBody>
        <a:bodyPr vertOverflow="clip" wrap="square"/>
        <a:p>
          <a:pPr algn="l">
            <a:defRPr/>
          </a:pPr>
          <a:r>
            <a:rPr lang="en-US" cap="none" sz="1800" b="0" i="0" u="none" baseline="0">
              <a:solidFill>
                <a:srgbClr val="000000"/>
              </a:solidFill>
              <a:latin typeface="Osaka"/>
              <a:ea typeface="Osaka"/>
              <a:cs typeface="Osaka"/>
            </a:rPr>
            <a:t>｛</a:t>
          </a:r>
        </a:p>
      </xdr:txBody>
    </xdr:sp>
    <xdr:clientData/>
  </xdr:twoCellAnchor>
  <xdr:twoCellAnchor>
    <xdr:from>
      <xdr:col>1</xdr:col>
      <xdr:colOff>180975</xdr:colOff>
      <xdr:row>31</xdr:row>
      <xdr:rowOff>0</xdr:rowOff>
    </xdr:from>
    <xdr:to>
      <xdr:col>2</xdr:col>
      <xdr:colOff>238125</xdr:colOff>
      <xdr:row>33</xdr:row>
      <xdr:rowOff>57150</xdr:rowOff>
    </xdr:to>
    <xdr:sp>
      <xdr:nvSpPr>
        <xdr:cNvPr id="2" name="テキスト 3"/>
        <xdr:cNvSpPr txBox="1">
          <a:spLocks noChangeArrowheads="1"/>
        </xdr:cNvSpPr>
      </xdr:nvSpPr>
      <xdr:spPr>
        <a:xfrm>
          <a:off x="2009775" y="5781675"/>
          <a:ext cx="1219200" cy="419100"/>
        </a:xfrm>
        <a:prstGeom prst="rect">
          <a:avLst/>
        </a:prstGeom>
        <a:solidFill>
          <a:srgbClr val="FFFFFF"/>
        </a:solidFill>
        <a:ln w="1" cmpd="sng">
          <a:noFill/>
        </a:ln>
      </xdr:spPr>
      <xdr:txBody>
        <a:bodyPr vertOverflow="clip" wrap="square"/>
        <a:p>
          <a:pPr algn="l">
            <a:defRPr/>
          </a:pPr>
          <a:r>
            <a:rPr lang="en-US" cap="none" sz="1200" b="0" i="0" u="none" baseline="0">
              <a:latin typeface="Osaka"/>
              <a:ea typeface="Osaka"/>
              <a:cs typeface="Osaka"/>
            </a:rPr>
            <a:t>第１号317016第３号156563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57"/>
  <sheetViews>
    <sheetView zoomScale="75" zoomScaleNormal="75" workbookViewId="0" topLeftCell="A1">
      <selection activeCell="A1" sqref="A1"/>
    </sheetView>
  </sheetViews>
  <sheetFormatPr defaultColWidth="8.796875" defaultRowHeight="15"/>
  <cols>
    <col min="1" max="1" width="3.09765625" style="2" customWidth="1"/>
    <col min="2" max="2" width="30.8984375" style="2" customWidth="1"/>
    <col min="3" max="3" width="15.5" style="3" customWidth="1"/>
    <col min="4" max="5" width="15.59765625" style="3" customWidth="1"/>
    <col min="6" max="6" width="12.59765625" style="3" customWidth="1"/>
    <col min="7" max="16384" width="10.59765625" style="3" customWidth="1"/>
  </cols>
  <sheetData>
    <row r="1" ht="14.25">
      <c r="A1" s="1"/>
    </row>
    <row r="3" spans="1:2" ht="14.25">
      <c r="A3" s="4" t="s">
        <v>0</v>
      </c>
      <c r="B3" s="4"/>
    </row>
    <row r="4" spans="1:6" ht="15" thickBot="1">
      <c r="A4" s="4"/>
      <c r="B4" s="4"/>
      <c r="F4" s="379" t="s">
        <v>1</v>
      </c>
    </row>
    <row r="5" spans="1:6" ht="34.5" customHeight="1" thickTop="1">
      <c r="A5" s="5" t="s">
        <v>2</v>
      </c>
      <c r="B5" s="6"/>
      <c r="C5" s="262" t="s">
        <v>3</v>
      </c>
      <c r="D5" s="7">
        <v>9</v>
      </c>
      <c r="E5" s="257">
        <v>10</v>
      </c>
      <c r="F5" s="350">
        <v>11</v>
      </c>
    </row>
    <row r="6" spans="1:6" ht="14.25">
      <c r="A6" s="8"/>
      <c r="B6" s="9"/>
      <c r="C6" s="263"/>
      <c r="E6" s="258"/>
      <c r="F6" s="10"/>
    </row>
    <row r="7" spans="1:6" ht="14.25">
      <c r="A7" s="1" t="s">
        <v>4</v>
      </c>
      <c r="B7" s="11"/>
      <c r="C7" s="12">
        <v>2136464</v>
      </c>
      <c r="D7" s="13">
        <v>2137406</v>
      </c>
      <c r="E7" s="259">
        <v>2136629</v>
      </c>
      <c r="F7" s="190">
        <v>2134671</v>
      </c>
    </row>
    <row r="8" spans="1:6" ht="14.25">
      <c r="A8" s="2" t="s">
        <v>5</v>
      </c>
      <c r="B8" s="3"/>
      <c r="C8" s="12">
        <v>385314</v>
      </c>
      <c r="D8" s="13">
        <v>398505</v>
      </c>
      <c r="E8" s="164">
        <v>410776</v>
      </c>
      <c r="F8" s="342">
        <v>421375</v>
      </c>
    </row>
    <row r="9" spans="1:8" ht="14.25">
      <c r="A9" s="14" t="s">
        <v>6</v>
      </c>
      <c r="B9" s="3"/>
      <c r="C9" s="15">
        <v>18.001613881628707</v>
      </c>
      <c r="D9" s="16">
        <v>18.64432868626737</v>
      </c>
      <c r="E9" s="260">
        <v>19.2</v>
      </c>
      <c r="F9" s="382" t="s">
        <v>7</v>
      </c>
      <c r="G9" s="3" t="s">
        <v>8</v>
      </c>
      <c r="H9" s="17"/>
    </row>
    <row r="10" spans="1:8" ht="14.25">
      <c r="A10" s="14" t="s">
        <v>9</v>
      </c>
      <c r="B10" s="3"/>
      <c r="C10" s="12">
        <v>148510</v>
      </c>
      <c r="D10" s="13">
        <v>155724</v>
      </c>
      <c r="E10" s="164">
        <v>162902</v>
      </c>
      <c r="F10" s="190">
        <v>170701</v>
      </c>
      <c r="H10" s="17"/>
    </row>
    <row r="11" spans="1:7" ht="14.25">
      <c r="A11" s="18" t="s">
        <v>10</v>
      </c>
      <c r="B11" s="3"/>
      <c r="C11" s="12">
        <v>103</v>
      </c>
      <c r="D11" s="13">
        <v>125</v>
      </c>
      <c r="E11" s="164">
        <v>149</v>
      </c>
      <c r="F11" s="190">
        <v>163</v>
      </c>
      <c r="G11" s="10"/>
    </row>
    <row r="12" spans="1:7" ht="14.25">
      <c r="A12" s="2" t="s">
        <v>11</v>
      </c>
      <c r="B12" s="3"/>
      <c r="C12" s="12">
        <v>7452</v>
      </c>
      <c r="D12" s="13">
        <v>7927</v>
      </c>
      <c r="E12" s="164"/>
      <c r="F12"/>
      <c r="G12" s="3" t="s">
        <v>8</v>
      </c>
    </row>
    <row r="13" spans="1:7" ht="14.25">
      <c r="A13" s="8"/>
      <c r="B13" s="2" t="s">
        <v>12</v>
      </c>
      <c r="C13" s="15">
        <v>1.9376075798626098</v>
      </c>
      <c r="D13" s="16">
        <v>1.9891845773578751</v>
      </c>
      <c r="E13" s="261"/>
      <c r="F13"/>
      <c r="G13" s="3" t="s">
        <v>8</v>
      </c>
    </row>
    <row r="14" spans="1:7" ht="14.25">
      <c r="A14" s="2" t="s">
        <v>13</v>
      </c>
      <c r="B14" s="3"/>
      <c r="C14" s="12">
        <v>21561</v>
      </c>
      <c r="D14" s="13">
        <v>23815</v>
      </c>
      <c r="E14" s="164"/>
      <c r="F14"/>
      <c r="G14" s="3" t="s">
        <v>8</v>
      </c>
    </row>
    <row r="15" spans="1:7" ht="14.25">
      <c r="A15" s="8"/>
      <c r="B15" s="2" t="s">
        <v>12</v>
      </c>
      <c r="C15" s="15">
        <v>5.606113396325514</v>
      </c>
      <c r="D15" s="16">
        <v>5.976085620004768</v>
      </c>
      <c r="E15" s="261"/>
      <c r="F15"/>
      <c r="G15" s="3" t="s">
        <v>8</v>
      </c>
    </row>
    <row r="16" spans="1:6" ht="14.25">
      <c r="A16" s="8"/>
      <c r="B16" s="9"/>
      <c r="C16" s="263"/>
      <c r="E16" s="164"/>
      <c r="F16"/>
    </row>
    <row r="17" spans="1:6" ht="14.25">
      <c r="A17" s="21" t="s">
        <v>14</v>
      </c>
      <c r="B17" s="22"/>
      <c r="C17" s="12"/>
      <c r="D17" s="13"/>
      <c r="E17" s="164"/>
      <c r="F17"/>
    </row>
    <row r="18" spans="1:6" ht="14.25">
      <c r="A18" s="21" t="s">
        <v>15</v>
      </c>
      <c r="B18" s="22"/>
      <c r="C18" s="12"/>
      <c r="D18" s="13"/>
      <c r="E18" s="164"/>
      <c r="F18"/>
    </row>
    <row r="19" spans="1:6" ht="14.25">
      <c r="A19" s="21"/>
      <c r="B19" s="22" t="s">
        <v>16</v>
      </c>
      <c r="C19" s="12">
        <v>89</v>
      </c>
      <c r="D19" s="13">
        <v>89</v>
      </c>
      <c r="E19" s="164">
        <v>89</v>
      </c>
      <c r="F19">
        <v>90</v>
      </c>
    </row>
    <row r="20" spans="1:6" ht="14.25">
      <c r="A20" s="21"/>
      <c r="B20" s="22" t="s">
        <v>17</v>
      </c>
      <c r="C20" s="264">
        <v>2002</v>
      </c>
      <c r="D20" s="25">
        <v>2324</v>
      </c>
      <c r="E20" s="164">
        <v>2523</v>
      </c>
      <c r="F20">
        <v>3443</v>
      </c>
    </row>
    <row r="21" spans="1:6" ht="14.25">
      <c r="A21" s="21"/>
      <c r="B21" s="22" t="s">
        <v>18</v>
      </c>
      <c r="C21" s="264">
        <v>1263</v>
      </c>
      <c r="D21" s="25">
        <v>1408</v>
      </c>
      <c r="E21" s="164">
        <v>1524</v>
      </c>
      <c r="F21">
        <v>2002</v>
      </c>
    </row>
    <row r="22" spans="1:6" ht="14.25">
      <c r="A22" s="21" t="s">
        <v>19</v>
      </c>
      <c r="B22" s="22"/>
      <c r="C22" s="12"/>
      <c r="D22" s="13"/>
      <c r="E22" s="164"/>
      <c r="F22"/>
    </row>
    <row r="23" spans="1:6" ht="14.25">
      <c r="A23" s="21"/>
      <c r="B23" s="22" t="s">
        <v>20</v>
      </c>
      <c r="C23" s="12">
        <v>89</v>
      </c>
      <c r="D23" s="13">
        <v>89</v>
      </c>
      <c r="E23" s="164">
        <v>89</v>
      </c>
      <c r="F23">
        <v>89</v>
      </c>
    </row>
    <row r="24" spans="1:6" ht="14.25">
      <c r="A24" s="21"/>
      <c r="B24" s="22" t="s">
        <v>21</v>
      </c>
      <c r="C24" s="12">
        <v>686</v>
      </c>
      <c r="D24" s="13">
        <v>767</v>
      </c>
      <c r="E24" s="258">
        <v>887</v>
      </c>
      <c r="F24">
        <v>1039</v>
      </c>
    </row>
    <row r="25" spans="1:6" ht="14.25">
      <c r="A25" s="21" t="s">
        <v>22</v>
      </c>
      <c r="B25" s="22"/>
      <c r="C25" s="12"/>
      <c r="D25" s="13"/>
      <c r="E25" s="164"/>
      <c r="F25"/>
    </row>
    <row r="26" spans="1:6" ht="14.25">
      <c r="A26" s="21"/>
      <c r="B26" s="22" t="s">
        <v>20</v>
      </c>
      <c r="C26" s="12">
        <v>78</v>
      </c>
      <c r="D26" s="13">
        <v>81</v>
      </c>
      <c r="E26" s="25">
        <v>86</v>
      </c>
      <c r="F26">
        <v>87</v>
      </c>
    </row>
    <row r="27" spans="1:6" ht="14.25">
      <c r="A27" s="21"/>
      <c r="B27" s="26" t="s">
        <v>23</v>
      </c>
      <c r="C27" s="12">
        <v>3</v>
      </c>
      <c r="D27" s="13">
        <v>4</v>
      </c>
      <c r="E27" s="164">
        <v>4</v>
      </c>
      <c r="F27">
        <v>4</v>
      </c>
    </row>
    <row r="28" spans="1:6" ht="14.25">
      <c r="A28" s="21"/>
      <c r="B28" s="26" t="s">
        <v>24</v>
      </c>
      <c r="C28" s="12">
        <v>72</v>
      </c>
      <c r="D28" s="13">
        <v>86</v>
      </c>
      <c r="E28" s="164">
        <v>101</v>
      </c>
      <c r="F28">
        <v>113</v>
      </c>
    </row>
    <row r="29" spans="1:6" ht="14.25">
      <c r="A29" s="21"/>
      <c r="B29" s="26" t="s">
        <v>25</v>
      </c>
      <c r="C29" s="12">
        <v>11</v>
      </c>
      <c r="D29" s="13">
        <v>13</v>
      </c>
      <c r="E29" s="164">
        <v>13</v>
      </c>
      <c r="F29">
        <v>13</v>
      </c>
    </row>
    <row r="30" spans="1:6" ht="14.25">
      <c r="A30" s="21"/>
      <c r="B30" s="26" t="s">
        <v>26</v>
      </c>
      <c r="C30" s="12">
        <v>5</v>
      </c>
      <c r="D30" s="13">
        <v>6</v>
      </c>
      <c r="E30" s="164">
        <v>7</v>
      </c>
      <c r="F30">
        <v>8</v>
      </c>
    </row>
    <row r="31" spans="1:6" ht="14.25">
      <c r="A31" s="21"/>
      <c r="B31" s="26" t="s">
        <v>27</v>
      </c>
      <c r="C31" s="12">
        <v>8</v>
      </c>
      <c r="D31" s="13">
        <v>13</v>
      </c>
      <c r="E31" s="164">
        <v>23</v>
      </c>
      <c r="F31">
        <v>32</v>
      </c>
    </row>
    <row r="32" spans="1:6" ht="14.25">
      <c r="A32" s="21" t="s">
        <v>28</v>
      </c>
      <c r="B32" s="22"/>
      <c r="C32" s="12">
        <v>4980</v>
      </c>
      <c r="D32" s="13">
        <v>5360</v>
      </c>
      <c r="E32" s="164">
        <v>5840</v>
      </c>
      <c r="F32">
        <v>6290</v>
      </c>
    </row>
    <row r="33" spans="1:6" ht="14.25">
      <c r="A33" s="21"/>
      <c r="B33" s="22" t="s">
        <v>29</v>
      </c>
      <c r="C33" s="12">
        <v>1210</v>
      </c>
      <c r="D33" s="13">
        <v>1210</v>
      </c>
      <c r="E33" s="164">
        <v>1210</v>
      </c>
      <c r="F33">
        <v>1210</v>
      </c>
    </row>
    <row r="34" spans="1:6" ht="14.25">
      <c r="A34" s="21"/>
      <c r="B34" s="22" t="s">
        <v>30</v>
      </c>
      <c r="C34" s="12">
        <v>3510</v>
      </c>
      <c r="D34" s="13">
        <v>3750</v>
      </c>
      <c r="E34" s="164">
        <v>4010</v>
      </c>
      <c r="F34">
        <v>4320</v>
      </c>
    </row>
    <row r="35" spans="1:6" ht="14.25">
      <c r="A35" s="21"/>
      <c r="B35" s="22" t="s">
        <v>31</v>
      </c>
      <c r="C35" s="12">
        <v>260</v>
      </c>
      <c r="D35" s="13">
        <v>400</v>
      </c>
      <c r="E35" s="164">
        <v>620</v>
      </c>
      <c r="F35">
        <v>760</v>
      </c>
    </row>
    <row r="36" spans="1:6" ht="14.25">
      <c r="A36" s="20" t="s">
        <v>32</v>
      </c>
      <c r="B36" s="9"/>
      <c r="C36" s="12"/>
      <c r="D36" s="13"/>
      <c r="E36" s="164"/>
      <c r="F36"/>
    </row>
    <row r="37" spans="1:6" ht="14.25">
      <c r="A37" s="21"/>
      <c r="B37" s="22" t="s">
        <v>33</v>
      </c>
      <c r="C37" s="12">
        <v>261515</v>
      </c>
      <c r="D37" s="13">
        <v>273496</v>
      </c>
      <c r="E37" s="164">
        <v>285077</v>
      </c>
      <c r="F37">
        <v>296361</v>
      </c>
    </row>
    <row r="38" spans="1:6" ht="14.25">
      <c r="A38" s="21"/>
      <c r="B38" s="22" t="s">
        <v>34</v>
      </c>
      <c r="C38" s="12">
        <v>176931</v>
      </c>
      <c r="D38" s="13">
        <v>186805</v>
      </c>
      <c r="E38" s="164">
        <v>197439</v>
      </c>
      <c r="F38">
        <v>208343</v>
      </c>
    </row>
    <row r="39" spans="1:6" ht="14.25">
      <c r="A39" s="21"/>
      <c r="B39" s="22" t="s">
        <v>35</v>
      </c>
      <c r="C39" s="12">
        <v>73184</v>
      </c>
      <c r="D39" s="13">
        <v>76235</v>
      </c>
      <c r="E39" s="164">
        <v>77071</v>
      </c>
      <c r="F39">
        <v>77426</v>
      </c>
    </row>
    <row r="40" spans="1:6" ht="14.25">
      <c r="A40" s="21"/>
      <c r="B40" s="22" t="s">
        <v>36</v>
      </c>
      <c r="C40" s="12">
        <v>252</v>
      </c>
      <c r="D40" s="13">
        <v>220</v>
      </c>
      <c r="E40" s="164">
        <v>207</v>
      </c>
      <c r="F40">
        <v>209</v>
      </c>
    </row>
    <row r="41" spans="1:6" ht="14.25">
      <c r="A41" s="23"/>
      <c r="B41" s="22" t="s">
        <v>37</v>
      </c>
      <c r="C41" s="12">
        <v>31</v>
      </c>
      <c r="D41" s="13">
        <v>1</v>
      </c>
      <c r="E41" s="25" t="s">
        <v>38</v>
      </c>
      <c r="F41">
        <v>2</v>
      </c>
    </row>
    <row r="42" spans="1:6" ht="14.25">
      <c r="A42" s="24"/>
      <c r="B42" s="22" t="s">
        <v>39</v>
      </c>
      <c r="C42" s="12">
        <v>11117</v>
      </c>
      <c r="D42" s="13">
        <v>10235</v>
      </c>
      <c r="E42" s="164">
        <v>10360</v>
      </c>
      <c r="F42">
        <v>10381</v>
      </c>
    </row>
    <row r="43" spans="1:6" ht="14.25">
      <c r="A43" s="27"/>
      <c r="B43" s="28"/>
      <c r="C43" s="265"/>
      <c r="D43" s="29"/>
      <c r="E43" s="29"/>
      <c r="F43" s="237"/>
    </row>
    <row r="44" spans="1:6" ht="14.25">
      <c r="A44" s="24" t="s">
        <v>40</v>
      </c>
      <c r="B44" s="8"/>
      <c r="C44" s="21"/>
      <c r="D44" s="21"/>
      <c r="E44" s="21"/>
      <c r="F44" s="238"/>
    </row>
    <row r="45" spans="1:5" ht="14.25">
      <c r="A45" s="24" t="s">
        <v>41</v>
      </c>
      <c r="B45" s="8"/>
      <c r="C45" s="21"/>
      <c r="D45" s="21"/>
      <c r="E45" s="21"/>
    </row>
    <row r="46" ht="14.25">
      <c r="A46" s="14" t="s">
        <v>42</v>
      </c>
    </row>
    <row r="47" ht="14.25">
      <c r="A47" s="14"/>
    </row>
    <row r="49" spans="1:2" ht="14.25">
      <c r="A49" s="3"/>
      <c r="B49" s="3"/>
    </row>
    <row r="51" spans="1:6" ht="14.25">
      <c r="A51"/>
      <c r="B51"/>
      <c r="C51"/>
      <c r="D51"/>
      <c r="E51"/>
      <c r="F51" s="19"/>
    </row>
    <row r="52" spans="1:6" ht="14.25">
      <c r="A52"/>
      <c r="B52"/>
      <c r="C52"/>
      <c r="D52"/>
      <c r="E52"/>
      <c r="F52" s="19"/>
    </row>
    <row r="53" spans="1:6" ht="14.25">
      <c r="A53"/>
      <c r="B53"/>
      <c r="C53"/>
      <c r="D53"/>
      <c r="E53"/>
      <c r="F53" s="19"/>
    </row>
    <row r="54" spans="1:6" ht="14.25">
      <c r="A54"/>
      <c r="B54"/>
      <c r="C54"/>
      <c r="D54"/>
      <c r="E54"/>
      <c r="F54" s="19"/>
    </row>
    <row r="55" spans="1:6" ht="14.25">
      <c r="A55"/>
      <c r="B55"/>
      <c r="C55"/>
      <c r="D55"/>
      <c r="E55"/>
      <c r="F55" s="19"/>
    </row>
    <row r="56" spans="1:6" ht="14.25">
      <c r="A56"/>
      <c r="B56"/>
      <c r="C56"/>
      <c r="D56"/>
      <c r="E56"/>
      <c r="F56" s="19"/>
    </row>
    <row r="57" spans="1:6" ht="14.25">
      <c r="A57"/>
      <c r="B57"/>
      <c r="C57"/>
      <c r="D57"/>
      <c r="E57"/>
      <c r="F57" s="19"/>
    </row>
  </sheetData>
  <printOptions/>
  <pageMargins left="0.7874015748031497" right="0.3937007874015748" top="0.984251968503937" bottom="0.984251968503937" header="0.5118110236220472" footer="0.5118110236220472"/>
  <pageSetup orientation="portrait" paperSize="9" scale="70"/>
</worksheet>
</file>

<file path=xl/worksheets/sheet10.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8.796875" defaultRowHeight="15"/>
  <cols>
    <col min="1" max="1" width="24.8984375" style="37" customWidth="1"/>
    <col min="2" max="6" width="10.59765625" style="37" customWidth="1"/>
    <col min="7" max="7" width="14.59765625" style="37" customWidth="1"/>
    <col min="8" max="8" width="15.5" style="37" customWidth="1"/>
    <col min="9" max="9" width="14.59765625" style="37" customWidth="1"/>
    <col min="10" max="10" width="14.5" style="37" customWidth="1"/>
    <col min="11" max="16384" width="10.59765625" style="37" customWidth="1"/>
  </cols>
  <sheetData>
    <row r="1" spans="1:10" ht="14.25">
      <c r="A1" s="38"/>
      <c r="I1" s="190"/>
      <c r="J1" s="38"/>
    </row>
    <row r="3" ht="14.25">
      <c r="A3" s="39" t="s">
        <v>281</v>
      </c>
    </row>
    <row r="4" spans="1:10" ht="15" thickBot="1">
      <c r="A4" s="289"/>
      <c r="B4" s="289"/>
      <c r="C4" s="289"/>
      <c r="D4" s="289"/>
      <c r="E4" s="289"/>
      <c r="G4" s="289"/>
      <c r="H4" s="289"/>
      <c r="I4" s="289" t="s">
        <v>282</v>
      </c>
      <c r="J4" s="289"/>
    </row>
    <row r="5" spans="1:10" ht="15" thickTop="1">
      <c r="A5" s="290"/>
      <c r="B5" s="57"/>
      <c r="C5" s="291" t="s">
        <v>283</v>
      </c>
      <c r="D5" s="291" t="s">
        <v>284</v>
      </c>
      <c r="E5" s="57"/>
      <c r="G5" s="57"/>
      <c r="H5" s="292" t="s">
        <v>285</v>
      </c>
      <c r="I5" s="292"/>
      <c r="J5" s="57"/>
    </row>
    <row r="6" spans="1:10" ht="14.25">
      <c r="A6" s="293" t="s">
        <v>226</v>
      </c>
      <c r="B6" s="294" t="s">
        <v>148</v>
      </c>
      <c r="C6" s="293">
        <v>9</v>
      </c>
      <c r="D6" s="295">
        <v>10</v>
      </c>
      <c r="E6" s="296">
        <v>11</v>
      </c>
      <c r="G6" s="294" t="s">
        <v>148</v>
      </c>
      <c r="H6" s="293">
        <v>9</v>
      </c>
      <c r="I6" s="295">
        <v>10</v>
      </c>
      <c r="J6" s="296">
        <v>11</v>
      </c>
    </row>
    <row r="7" spans="1:10" ht="14.25">
      <c r="A7" s="297" t="s">
        <v>286</v>
      </c>
      <c r="C7" s="58"/>
      <c r="D7" s="117"/>
      <c r="E7" s="118"/>
      <c r="I7" s="39"/>
      <c r="J7" s="39"/>
    </row>
    <row r="8" spans="1:10" ht="14.25">
      <c r="A8" s="298" t="s">
        <v>287</v>
      </c>
      <c r="B8" s="118">
        <v>356895</v>
      </c>
      <c r="C8" s="118">
        <v>372223</v>
      </c>
      <c r="D8" s="118">
        <v>385571</v>
      </c>
      <c r="E8" s="39">
        <v>398447</v>
      </c>
      <c r="F8" s="39"/>
      <c r="G8" s="118">
        <v>182581319</v>
      </c>
      <c r="H8" s="118">
        <v>194971011</v>
      </c>
      <c r="I8" s="118">
        <v>210039849</v>
      </c>
      <c r="J8" s="39">
        <v>222956068</v>
      </c>
    </row>
    <row r="9" spans="1:10" ht="14.25">
      <c r="A9" s="290"/>
      <c r="B9" s="58"/>
      <c r="C9" s="58"/>
      <c r="D9" s="117"/>
      <c r="E9" s="39"/>
      <c r="I9" s="39"/>
      <c r="J9" s="39"/>
    </row>
    <row r="10" spans="1:10" ht="14.25">
      <c r="A10" s="299" t="s">
        <v>288</v>
      </c>
      <c r="B10" s="58">
        <v>322665</v>
      </c>
      <c r="C10" s="58">
        <v>337737</v>
      </c>
      <c r="D10" s="117">
        <v>350615</v>
      </c>
      <c r="E10" s="39">
        <v>362220</v>
      </c>
      <c r="G10" s="58">
        <v>152867738</v>
      </c>
      <c r="H10" s="58">
        <v>165086752</v>
      </c>
      <c r="I10" s="117">
        <v>179233099</v>
      </c>
      <c r="J10" s="39">
        <v>190968353</v>
      </c>
    </row>
    <row r="11" spans="1:10" ht="14.25">
      <c r="A11" s="299" t="s">
        <v>289</v>
      </c>
      <c r="B11" s="58">
        <v>124008</v>
      </c>
      <c r="C11" s="58">
        <v>118372</v>
      </c>
      <c r="D11" s="164">
        <v>112372</v>
      </c>
      <c r="E11" s="39">
        <v>106417</v>
      </c>
      <c r="G11" s="37">
        <v>52903789</v>
      </c>
      <c r="H11" s="37">
        <v>50561602</v>
      </c>
      <c r="I11" s="164">
        <v>48919441</v>
      </c>
      <c r="J11" s="39">
        <v>46673705</v>
      </c>
    </row>
    <row r="12" spans="1:10" ht="14.25">
      <c r="A12" s="299" t="s">
        <v>290</v>
      </c>
      <c r="B12" s="58">
        <v>9064</v>
      </c>
      <c r="C12" s="58">
        <v>7944</v>
      </c>
      <c r="D12" s="164">
        <v>6855</v>
      </c>
      <c r="E12" s="39">
        <v>5824</v>
      </c>
      <c r="G12" s="37">
        <v>3680890</v>
      </c>
      <c r="H12" s="37">
        <v>3226058</v>
      </c>
      <c r="I12" s="164">
        <v>2833857</v>
      </c>
      <c r="J12" s="39">
        <v>2421619</v>
      </c>
    </row>
    <row r="13" spans="1:10" ht="14.25">
      <c r="A13" s="299" t="s">
        <v>291</v>
      </c>
      <c r="B13" s="58">
        <v>37123</v>
      </c>
      <c r="C13" s="58">
        <v>36082</v>
      </c>
      <c r="D13" s="164">
        <v>34985</v>
      </c>
      <c r="E13" s="39">
        <v>33769</v>
      </c>
      <c r="G13" s="37">
        <v>6926289</v>
      </c>
      <c r="H13" s="37">
        <v>6747869</v>
      </c>
      <c r="I13" s="164">
        <v>6683267</v>
      </c>
      <c r="J13" s="39">
        <v>6516131</v>
      </c>
    </row>
    <row r="14" spans="1:10" ht="14.25">
      <c r="A14" s="299" t="s">
        <v>292</v>
      </c>
      <c r="B14" s="58">
        <v>152470</v>
      </c>
      <c r="C14" s="58">
        <v>175339</v>
      </c>
      <c r="D14" s="164">
        <v>196403</v>
      </c>
      <c r="E14" s="39">
        <v>216210</v>
      </c>
      <c r="G14" s="37">
        <v>89356770</v>
      </c>
      <c r="H14" s="37">
        <v>104551223</v>
      </c>
      <c r="I14" s="164">
        <v>120796534</v>
      </c>
      <c r="J14" s="39">
        <v>135356898</v>
      </c>
    </row>
    <row r="15" spans="1:10" ht="14.25">
      <c r="A15" s="299"/>
      <c r="B15" s="58"/>
      <c r="C15" s="58"/>
      <c r="D15" s="284"/>
      <c r="E15" s="39"/>
      <c r="I15" s="259"/>
      <c r="J15" s="39"/>
    </row>
    <row r="16" spans="1:10" ht="14.25">
      <c r="A16" s="299" t="s">
        <v>293</v>
      </c>
      <c r="B16" s="58">
        <v>27263</v>
      </c>
      <c r="C16" s="58">
        <v>27591</v>
      </c>
      <c r="D16" s="284">
        <v>28022</v>
      </c>
      <c r="E16" s="39">
        <v>28437</v>
      </c>
      <c r="G16" s="58">
        <v>24799249</v>
      </c>
      <c r="H16" s="58">
        <v>25031721</v>
      </c>
      <c r="I16" s="284">
        <v>25823914</v>
      </c>
      <c r="J16" s="39">
        <v>26344241</v>
      </c>
    </row>
    <row r="17" spans="1:10" ht="14.25">
      <c r="A17" s="299" t="s">
        <v>294</v>
      </c>
      <c r="B17" s="58">
        <v>5203</v>
      </c>
      <c r="C17" s="58">
        <v>4957</v>
      </c>
      <c r="D17" s="164">
        <v>4707</v>
      </c>
      <c r="E17" s="39">
        <v>4437</v>
      </c>
      <c r="G17" s="37">
        <v>4683114</v>
      </c>
      <c r="H17" s="37">
        <v>4461707</v>
      </c>
      <c r="I17" s="164">
        <v>4316602</v>
      </c>
      <c r="J17" s="39">
        <v>4092109</v>
      </c>
    </row>
    <row r="18" spans="1:10" ht="14.25">
      <c r="A18" s="299" t="s">
        <v>295</v>
      </c>
      <c r="B18" s="58">
        <v>22060</v>
      </c>
      <c r="C18" s="58">
        <v>22634</v>
      </c>
      <c r="D18" s="164">
        <v>23315</v>
      </c>
      <c r="E18" s="39">
        <v>24000</v>
      </c>
      <c r="G18" s="37">
        <v>20116135</v>
      </c>
      <c r="H18" s="37">
        <v>20570014</v>
      </c>
      <c r="I18" s="164">
        <v>21507312</v>
      </c>
      <c r="J18" s="39">
        <v>22252132</v>
      </c>
    </row>
    <row r="19" spans="1:10" ht="14.25">
      <c r="A19" s="299"/>
      <c r="B19" s="58"/>
      <c r="C19" s="58"/>
      <c r="D19" s="284"/>
      <c r="E19" s="39"/>
      <c r="I19" s="259"/>
      <c r="J19" s="39"/>
    </row>
    <row r="20" spans="1:10" ht="14.25">
      <c r="A20" s="299" t="s">
        <v>296</v>
      </c>
      <c r="B20" s="58">
        <v>6967</v>
      </c>
      <c r="C20" s="58">
        <v>6895</v>
      </c>
      <c r="D20" s="284">
        <v>6934</v>
      </c>
      <c r="E20" s="39">
        <v>7790</v>
      </c>
      <c r="G20" s="37">
        <v>4914332</v>
      </c>
      <c r="H20" s="37">
        <v>4852538</v>
      </c>
      <c r="I20" s="259">
        <v>4982836</v>
      </c>
      <c r="J20" s="39">
        <v>5643474</v>
      </c>
    </row>
    <row r="21" spans="1:10" ht="14.25">
      <c r="A21" s="299" t="s">
        <v>297</v>
      </c>
      <c r="B21" s="58">
        <v>185</v>
      </c>
      <c r="C21" s="58">
        <v>137</v>
      </c>
      <c r="D21" s="164">
        <v>95</v>
      </c>
      <c r="E21" s="39">
        <v>94</v>
      </c>
      <c r="G21" s="37">
        <v>179292</v>
      </c>
      <c r="H21" s="37">
        <v>131343</v>
      </c>
      <c r="I21" s="164">
        <v>91593</v>
      </c>
      <c r="J21" s="39">
        <v>91330</v>
      </c>
    </row>
    <row r="22" spans="1:10" ht="14.25">
      <c r="A22" s="299" t="s">
        <v>298</v>
      </c>
      <c r="B22" s="96" t="s">
        <v>38</v>
      </c>
      <c r="C22" s="96" t="s">
        <v>38</v>
      </c>
      <c r="D22" s="25" t="s">
        <v>38</v>
      </c>
      <c r="E22" s="301" t="s">
        <v>38</v>
      </c>
      <c r="G22" s="94" t="s">
        <v>38</v>
      </c>
      <c r="H22" s="94" t="s">
        <v>38</v>
      </c>
      <c r="I22" s="25" t="s">
        <v>38</v>
      </c>
      <c r="J22" s="301" t="s">
        <v>38</v>
      </c>
    </row>
    <row r="23" spans="1:10" ht="14.25">
      <c r="A23" s="299" t="s">
        <v>299</v>
      </c>
      <c r="B23" s="58">
        <v>2</v>
      </c>
      <c r="C23" s="58">
        <v>1</v>
      </c>
      <c r="D23" s="164">
        <v>1</v>
      </c>
      <c r="E23" s="39">
        <v>1</v>
      </c>
      <c r="G23" s="37">
        <v>1571</v>
      </c>
      <c r="H23" s="37">
        <v>786</v>
      </c>
      <c r="I23" s="164">
        <v>800</v>
      </c>
      <c r="J23" s="39">
        <v>804</v>
      </c>
    </row>
    <row r="24" spans="1:10" ht="14.25">
      <c r="A24" s="299" t="s">
        <v>300</v>
      </c>
      <c r="B24" s="58">
        <v>1406</v>
      </c>
      <c r="C24" s="58">
        <v>1373</v>
      </c>
      <c r="D24" s="164">
        <v>1288</v>
      </c>
      <c r="E24" s="39">
        <v>1250</v>
      </c>
      <c r="G24" s="37">
        <v>697481</v>
      </c>
      <c r="H24" s="37">
        <v>676780</v>
      </c>
      <c r="I24" s="164">
        <v>640985</v>
      </c>
      <c r="J24" s="39">
        <v>619628</v>
      </c>
    </row>
    <row r="25" spans="1:10" ht="14.25">
      <c r="A25" s="299" t="s">
        <v>301</v>
      </c>
      <c r="B25" s="58">
        <v>5374</v>
      </c>
      <c r="C25" s="58">
        <v>5384</v>
      </c>
      <c r="D25" s="164">
        <v>5550</v>
      </c>
      <c r="E25" s="39">
        <v>6445</v>
      </c>
      <c r="G25" s="37">
        <v>4035988</v>
      </c>
      <c r="H25" s="37">
        <v>4043629</v>
      </c>
      <c r="I25" s="164">
        <v>4249458</v>
      </c>
      <c r="J25" s="39">
        <v>4931712</v>
      </c>
    </row>
    <row r="26" spans="1:10" ht="14.25">
      <c r="A26" s="290"/>
      <c r="D26" s="259"/>
      <c r="E26" s="39"/>
      <c r="I26" s="259"/>
      <c r="J26" s="39"/>
    </row>
    <row r="27" spans="1:10" ht="14.25">
      <c r="A27" s="297" t="s">
        <v>302</v>
      </c>
      <c r="D27" s="259"/>
      <c r="E27" s="39"/>
      <c r="I27" s="259"/>
      <c r="J27" s="39"/>
    </row>
    <row r="28" spans="1:10" ht="14.25">
      <c r="A28" s="299" t="s">
        <v>303</v>
      </c>
      <c r="B28" s="13">
        <v>7290</v>
      </c>
      <c r="C28" s="13">
        <v>5814</v>
      </c>
      <c r="D28" s="164">
        <v>4536</v>
      </c>
      <c r="E28" s="39">
        <v>3500</v>
      </c>
      <c r="G28" s="37">
        <v>2250707</v>
      </c>
      <c r="H28" s="37">
        <v>1786586</v>
      </c>
      <c r="I28" s="259">
        <v>1407858</v>
      </c>
      <c r="J28" s="39">
        <v>1085652</v>
      </c>
    </row>
    <row r="29" spans="1:10" ht="14.25">
      <c r="A29" s="300"/>
      <c r="B29" s="57"/>
      <c r="C29" s="57"/>
      <c r="D29" s="57"/>
      <c r="E29" s="120"/>
      <c r="G29" s="57"/>
      <c r="H29" s="57"/>
      <c r="I29" s="57"/>
      <c r="J29" s="57"/>
    </row>
    <row r="30" spans="1:5" ht="14.25">
      <c r="A30" s="38" t="s">
        <v>304</v>
      </c>
      <c r="E30" s="39"/>
    </row>
  </sheetData>
  <printOptions/>
  <pageMargins left="0.7874015748031497" right="0.3937007874015748" top="0.7874015748031497" bottom="0.7874015748031497" header="0.5118110236220472" footer="0.5118110236220472"/>
  <pageSetup orientation="landscape" paperSize="9" scale="75"/>
</worksheet>
</file>

<file path=xl/worksheets/sheet11.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8.796875" defaultRowHeight="15"/>
  <cols>
    <col min="1" max="1" width="2.59765625" style="98" customWidth="1"/>
    <col min="2" max="2" width="25.09765625" style="98" customWidth="1"/>
    <col min="3" max="16384" width="10.59765625" style="98" customWidth="1"/>
  </cols>
  <sheetData>
    <row r="1" ht="14.25">
      <c r="A1" s="204"/>
    </row>
    <row r="3" spans="1:2" ht="14.25">
      <c r="A3" s="97" t="s">
        <v>305</v>
      </c>
      <c r="B3" s="97"/>
    </row>
    <row r="4" spans="1:6" ht="15" thickBot="1">
      <c r="A4" s="99"/>
      <c r="B4" s="99"/>
      <c r="C4" s="99"/>
      <c r="D4" s="99"/>
      <c r="E4" s="99"/>
      <c r="F4" s="100" t="s">
        <v>306</v>
      </c>
    </row>
    <row r="5" spans="1:6" s="103" customFormat="1" ht="21.75" customHeight="1" thickTop="1">
      <c r="A5" s="101" t="s">
        <v>8</v>
      </c>
      <c r="B5" s="102" t="s">
        <v>251</v>
      </c>
      <c r="C5" s="358" t="s">
        <v>307</v>
      </c>
      <c r="D5" s="102">
        <v>8</v>
      </c>
      <c r="E5" s="360">
        <v>9</v>
      </c>
      <c r="F5" s="359">
        <v>10</v>
      </c>
    </row>
    <row r="6" spans="1:5" ht="14.25">
      <c r="A6" s="104"/>
      <c r="B6" s="105"/>
      <c r="E6" s="204"/>
    </row>
    <row r="7" spans="1:6" ht="14.25">
      <c r="A7" s="106" t="s">
        <v>308</v>
      </c>
      <c r="B7" s="107"/>
      <c r="C7" s="13">
        <v>2214</v>
      </c>
      <c r="D7" s="13">
        <v>2218</v>
      </c>
      <c r="E7" s="164">
        <f>E8+E12+E13</f>
        <v>2259</v>
      </c>
      <c r="F7" s="193">
        <f>F8+F12+F13</f>
        <v>2293</v>
      </c>
    </row>
    <row r="8" spans="2:6" ht="14.25">
      <c r="B8" s="108" t="s">
        <v>309</v>
      </c>
      <c r="C8" s="13">
        <v>166</v>
      </c>
      <c r="D8" s="13">
        <v>165</v>
      </c>
      <c r="E8" s="164">
        <v>161</v>
      </c>
      <c r="F8" s="193">
        <f>SUM(F9:F10)</f>
        <v>157</v>
      </c>
    </row>
    <row r="9" spans="2:6" ht="14.25">
      <c r="B9" s="109" t="s">
        <v>310</v>
      </c>
      <c r="C9" s="13">
        <v>24</v>
      </c>
      <c r="D9" s="13">
        <v>24</v>
      </c>
      <c r="E9" s="164">
        <v>24</v>
      </c>
      <c r="F9" s="193">
        <v>24</v>
      </c>
    </row>
    <row r="10" spans="2:6" ht="14.25">
      <c r="B10" s="109" t="s">
        <v>311</v>
      </c>
      <c r="C10" s="13">
        <v>142</v>
      </c>
      <c r="D10" s="13">
        <v>141</v>
      </c>
      <c r="E10" s="164">
        <v>137</v>
      </c>
      <c r="F10" s="193">
        <v>133</v>
      </c>
    </row>
    <row r="11" spans="2:6" ht="14.25">
      <c r="B11" s="108" t="s">
        <v>312</v>
      </c>
      <c r="C11" s="13">
        <v>55</v>
      </c>
      <c r="D11" s="13">
        <v>54</v>
      </c>
      <c r="E11" s="164">
        <v>56</v>
      </c>
      <c r="F11" s="193">
        <v>56</v>
      </c>
    </row>
    <row r="12" spans="2:6" ht="14.25">
      <c r="B12" s="108" t="s">
        <v>313</v>
      </c>
      <c r="C12" s="13">
        <v>1268</v>
      </c>
      <c r="D12" s="13">
        <v>1264</v>
      </c>
      <c r="E12" s="164">
        <v>1293</v>
      </c>
      <c r="F12" s="193">
        <v>1310</v>
      </c>
    </row>
    <row r="13" spans="2:6" ht="14.25">
      <c r="B13" s="108" t="s">
        <v>314</v>
      </c>
      <c r="C13" s="13">
        <v>780</v>
      </c>
      <c r="D13" s="13">
        <v>789</v>
      </c>
      <c r="E13" s="164">
        <v>805</v>
      </c>
      <c r="F13" s="193">
        <v>826</v>
      </c>
    </row>
    <row r="14" spans="1:6" ht="14.25">
      <c r="A14" s="104"/>
      <c r="B14" s="105"/>
      <c r="C14" s="13"/>
      <c r="D14" s="13"/>
      <c r="E14" s="164"/>
      <c r="F14" s="193"/>
    </row>
    <row r="15" spans="1:6" ht="14.25">
      <c r="A15" s="106" t="s">
        <v>315</v>
      </c>
      <c r="B15" s="107"/>
      <c r="C15" s="13">
        <v>38561</v>
      </c>
      <c r="D15" s="13">
        <v>37999</v>
      </c>
      <c r="E15" s="164">
        <f>E16+E23</f>
        <v>37703</v>
      </c>
      <c r="F15" s="193">
        <f>F16+F23</f>
        <v>37368</v>
      </c>
    </row>
    <row r="16" spans="2:6" ht="14.25">
      <c r="B16" s="108" t="s">
        <v>316</v>
      </c>
      <c r="C16" s="13">
        <v>33419</v>
      </c>
      <c r="D16" s="13">
        <v>33319</v>
      </c>
      <c r="E16" s="164">
        <f>SUM(E17:E20)</f>
        <v>33095</v>
      </c>
      <c r="F16" s="193">
        <f>SUM(F17:F20)</f>
        <v>32787</v>
      </c>
    </row>
    <row r="17" spans="2:6" ht="14.25">
      <c r="B17" s="109" t="s">
        <v>317</v>
      </c>
      <c r="C17" s="13">
        <v>8618</v>
      </c>
      <c r="D17" s="13">
        <v>8600</v>
      </c>
      <c r="E17" s="164">
        <v>8564</v>
      </c>
      <c r="F17" s="193">
        <v>8547</v>
      </c>
    </row>
    <row r="18" spans="2:6" ht="14.25">
      <c r="B18" s="109" t="s">
        <v>318</v>
      </c>
      <c r="C18" s="13">
        <v>253</v>
      </c>
      <c r="D18" s="13">
        <v>253</v>
      </c>
      <c r="E18" s="164">
        <v>239</v>
      </c>
      <c r="F18" s="193">
        <v>239</v>
      </c>
    </row>
    <row r="19" spans="2:6" ht="14.25">
      <c r="B19" s="109" t="s">
        <v>319</v>
      </c>
      <c r="C19" s="13">
        <v>600</v>
      </c>
      <c r="D19" s="13">
        <v>570</v>
      </c>
      <c r="E19" s="164">
        <v>570</v>
      </c>
      <c r="F19" s="193">
        <v>484</v>
      </c>
    </row>
    <row r="20" spans="2:6" ht="14.25">
      <c r="B20" s="362" t="s">
        <v>320</v>
      </c>
      <c r="C20" s="13">
        <v>23948</v>
      </c>
      <c r="D20" s="13">
        <v>23896</v>
      </c>
      <c r="E20" s="164">
        <v>23722</v>
      </c>
      <c r="F20" s="193">
        <v>23517</v>
      </c>
    </row>
    <row r="21" spans="2:6" ht="14.25">
      <c r="B21" s="108" t="s">
        <v>321</v>
      </c>
      <c r="C21" s="13">
        <v>6519</v>
      </c>
      <c r="D21" s="13">
        <v>6501</v>
      </c>
      <c r="E21" s="164">
        <v>6465</v>
      </c>
      <c r="F21" s="193">
        <v>6461</v>
      </c>
    </row>
    <row r="22" spans="2:6" ht="14.25">
      <c r="B22" s="108" t="s">
        <v>322</v>
      </c>
      <c r="C22" s="13">
        <v>26900</v>
      </c>
      <c r="D22" s="13">
        <v>26818</v>
      </c>
      <c r="E22" s="164">
        <v>26630</v>
      </c>
      <c r="F22" s="193">
        <v>26326</v>
      </c>
    </row>
    <row r="23" spans="2:6" ht="14.25">
      <c r="B23" s="108" t="s">
        <v>313</v>
      </c>
      <c r="C23" s="110">
        <v>5142</v>
      </c>
      <c r="D23" s="110">
        <v>4680</v>
      </c>
      <c r="E23" s="361">
        <v>4608</v>
      </c>
      <c r="F23" s="199">
        <v>4581</v>
      </c>
    </row>
    <row r="24" spans="1:6" ht="14.25">
      <c r="A24" s="111"/>
      <c r="B24" s="112"/>
      <c r="C24" s="113"/>
      <c r="D24" s="113"/>
      <c r="E24" s="113"/>
      <c r="F24" s="113"/>
    </row>
    <row r="25" ht="14.25">
      <c r="A25" s="204" t="s">
        <v>323</v>
      </c>
    </row>
    <row r="26" ht="14.25">
      <c r="A26" s="98" t="s">
        <v>324</v>
      </c>
    </row>
  </sheetData>
  <printOptions/>
  <pageMargins left="0.984251968503937" right="0.5905511811023623" top="0.984251968503937" bottom="0.984251968503937" header="0.5118110236220472" footer="0.5118110236220472"/>
  <pageSetup orientation="portrait" paperSize="9" scale="90" r:id="rId1"/>
</worksheet>
</file>

<file path=xl/worksheets/sheet12.xml><?xml version="1.0" encoding="utf-8"?>
<worksheet xmlns="http://schemas.openxmlformats.org/spreadsheetml/2006/main" xmlns:r="http://schemas.openxmlformats.org/officeDocument/2006/relationships">
  <dimension ref="A1:F17"/>
  <sheetViews>
    <sheetView workbookViewId="0" topLeftCell="A1">
      <selection activeCell="F1" sqref="F1"/>
    </sheetView>
  </sheetViews>
  <sheetFormatPr defaultColWidth="8.796875" defaultRowHeight="15"/>
  <cols>
    <col min="1" max="1" width="2.59765625" style="98" customWidth="1"/>
    <col min="2" max="2" width="16.59765625" style="98" customWidth="1"/>
    <col min="3" max="6" width="12.3984375" style="98" customWidth="1"/>
    <col min="7" max="16384" width="10.59765625" style="98" customWidth="1"/>
  </cols>
  <sheetData>
    <row r="1" ht="14.25">
      <c r="F1" s="228"/>
    </row>
    <row r="3" spans="1:2" ht="14.25">
      <c r="A3" s="97" t="s">
        <v>325</v>
      </c>
      <c r="B3" s="97"/>
    </row>
    <row r="4" spans="1:6" ht="15" thickBot="1">
      <c r="A4" s="99"/>
      <c r="B4" s="99"/>
      <c r="C4" s="99"/>
      <c r="D4" s="99"/>
      <c r="E4" s="99"/>
      <c r="F4" s="100" t="s">
        <v>326</v>
      </c>
    </row>
    <row r="5" spans="1:6" ht="21.75" customHeight="1" thickTop="1">
      <c r="A5" s="114" t="s">
        <v>2</v>
      </c>
      <c r="B5" s="114"/>
      <c r="C5" s="363" t="s">
        <v>327</v>
      </c>
      <c r="D5" s="115">
        <v>6</v>
      </c>
      <c r="E5" s="364">
        <v>8</v>
      </c>
      <c r="F5" s="203">
        <v>10</v>
      </c>
    </row>
    <row r="6" spans="1:5" ht="14.25">
      <c r="A6" s="104"/>
      <c r="B6" s="105"/>
      <c r="E6" s="204"/>
    </row>
    <row r="7" spans="2:6" ht="14.25">
      <c r="B7" s="116" t="s">
        <v>328</v>
      </c>
      <c r="C7" s="13">
        <v>3295</v>
      </c>
      <c r="D7" s="38">
        <v>3455</v>
      </c>
      <c r="E7" s="196">
        <v>3531</v>
      </c>
      <c r="F7" s="39">
        <v>3580</v>
      </c>
    </row>
    <row r="8" spans="2:6" ht="14.25">
      <c r="B8" s="108" t="s">
        <v>329</v>
      </c>
      <c r="C8" s="13">
        <v>1066</v>
      </c>
      <c r="D8" s="38">
        <v>1120</v>
      </c>
      <c r="E8" s="196">
        <v>1180</v>
      </c>
      <c r="F8" s="39">
        <v>1243</v>
      </c>
    </row>
    <row r="9" spans="1:6" ht="14.25">
      <c r="A9" s="104"/>
      <c r="B9" s="108" t="s">
        <v>330</v>
      </c>
      <c r="C9" s="110">
        <v>2217</v>
      </c>
      <c r="D9" s="117">
        <v>2424</v>
      </c>
      <c r="E9" s="365">
        <v>2506</v>
      </c>
      <c r="F9" s="118">
        <v>2804</v>
      </c>
    </row>
    <row r="10" spans="1:6" ht="14.25">
      <c r="A10" s="104"/>
      <c r="B10" s="116" t="s">
        <v>331</v>
      </c>
      <c r="C10" s="110">
        <v>595</v>
      </c>
      <c r="D10" s="117">
        <v>628</v>
      </c>
      <c r="E10" s="365">
        <v>647</v>
      </c>
      <c r="F10" s="118">
        <v>722</v>
      </c>
    </row>
    <row r="11" spans="1:6" ht="14.25">
      <c r="A11" s="104"/>
      <c r="B11" s="116" t="s">
        <v>332</v>
      </c>
      <c r="C11" s="110">
        <v>426</v>
      </c>
      <c r="D11" s="117">
        <v>422</v>
      </c>
      <c r="E11" s="365">
        <v>446</v>
      </c>
      <c r="F11" s="118">
        <v>450</v>
      </c>
    </row>
    <row r="12" spans="1:6" ht="14.25">
      <c r="A12" s="104"/>
      <c r="B12" s="116" t="s">
        <v>333</v>
      </c>
      <c r="C12" s="110">
        <v>7683</v>
      </c>
      <c r="D12" s="117">
        <v>8335</v>
      </c>
      <c r="E12" s="365">
        <v>8899</v>
      </c>
      <c r="F12" s="118">
        <v>9569</v>
      </c>
    </row>
    <row r="13" spans="1:6" ht="14.25">
      <c r="A13" s="104"/>
      <c r="B13" s="116" t="s">
        <v>334</v>
      </c>
      <c r="C13" s="110">
        <v>8006</v>
      </c>
      <c r="D13" s="117">
        <v>8277</v>
      </c>
      <c r="E13" s="365">
        <v>8491</v>
      </c>
      <c r="F13" s="118">
        <v>8719</v>
      </c>
    </row>
    <row r="14" spans="1:6" ht="14.25">
      <c r="A14" s="111"/>
      <c r="B14" s="119"/>
      <c r="C14" s="113"/>
      <c r="D14" s="113"/>
      <c r="E14" s="113"/>
      <c r="F14" s="120"/>
    </row>
    <row r="15" ht="14.25">
      <c r="A15" s="204" t="s">
        <v>335</v>
      </c>
    </row>
    <row r="16" ht="14.25">
      <c r="A16" s="204" t="s">
        <v>336</v>
      </c>
    </row>
    <row r="17" ht="14.25">
      <c r="A17" s="98" t="s">
        <v>324</v>
      </c>
    </row>
  </sheetData>
  <printOptions/>
  <pageMargins left="0.984251968503937" right="0.5905511811023623" top="0.984251968503937" bottom="0.984251968503937" header="0.5118110236220472" footer="0.5118110236220472"/>
  <pageSetup orientation="portrait" paperSize="9" scale="90" r:id="rId1"/>
</worksheet>
</file>

<file path=xl/worksheets/sheet13.xml><?xml version="1.0" encoding="utf-8"?>
<worksheet xmlns="http://schemas.openxmlformats.org/spreadsheetml/2006/main" xmlns:r="http://schemas.openxmlformats.org/officeDocument/2006/relationships">
  <dimension ref="A1:N41"/>
  <sheetViews>
    <sheetView zoomScale="75" zoomScaleNormal="75" workbookViewId="0" topLeftCell="A3">
      <pane ySplit="7" topLeftCell="BM10" activePane="bottomLeft" state="frozen"/>
      <selection pane="topLeft" activeCell="A3" sqref="A3"/>
      <selection pane="bottomLeft" activeCell="A14" sqref="A14"/>
    </sheetView>
  </sheetViews>
  <sheetFormatPr defaultColWidth="8.796875" defaultRowHeight="15"/>
  <cols>
    <col min="1" max="1" width="2.59765625" style="121" customWidth="1"/>
    <col min="2" max="2" width="13.5" style="121" customWidth="1"/>
    <col min="3" max="16384" width="10.59765625" style="121" customWidth="1"/>
  </cols>
  <sheetData>
    <row r="1" spans="11:14" ht="14.25">
      <c r="K1" s="122" t="s">
        <v>8</v>
      </c>
      <c r="L1" s="122"/>
      <c r="N1" s="206" t="s">
        <v>337</v>
      </c>
    </row>
    <row r="3" ht="14.25">
      <c r="B3" s="123" t="s">
        <v>338</v>
      </c>
    </row>
    <row r="4" spans="2:14" ht="15" thickBot="1">
      <c r="B4" s="124"/>
      <c r="C4" s="124"/>
      <c r="D4" s="124"/>
      <c r="E4" s="124"/>
      <c r="F4" s="124"/>
      <c r="G4" s="124"/>
      <c r="H4" s="124"/>
      <c r="I4" s="124"/>
      <c r="J4" s="124"/>
      <c r="K4"/>
      <c r="L4"/>
      <c r="M4" s="124"/>
      <c r="N4" s="385" t="s">
        <v>326</v>
      </c>
    </row>
    <row r="5" spans="1:14" ht="15" thickTop="1">
      <c r="A5" s="243"/>
      <c r="B5" s="125"/>
      <c r="C5" s="215" t="s">
        <v>339</v>
      </c>
      <c r="D5" s="215"/>
      <c r="E5" s="215"/>
      <c r="F5" s="215"/>
      <c r="G5" s="216"/>
      <c r="H5" s="215"/>
      <c r="I5" s="216"/>
      <c r="J5" s="216"/>
      <c r="K5" s="218"/>
      <c r="L5" s="218"/>
      <c r="M5" s="215"/>
      <c r="N5" s="217"/>
    </row>
    <row r="6" spans="1:14" ht="14.25">
      <c r="A6" s="217"/>
      <c r="B6" s="244" t="s">
        <v>340</v>
      </c>
      <c r="C6" s="127" t="s">
        <v>33</v>
      </c>
      <c r="D6" s="128" t="s">
        <v>341</v>
      </c>
      <c r="E6" s="129" t="s">
        <v>342</v>
      </c>
      <c r="F6" s="130" t="s">
        <v>343</v>
      </c>
      <c r="G6" s="207" t="s">
        <v>344</v>
      </c>
      <c r="H6" s="209" t="s">
        <v>345</v>
      </c>
      <c r="I6" s="211" t="s">
        <v>346</v>
      </c>
      <c r="J6" s="211" t="s">
        <v>347</v>
      </c>
      <c r="K6" s="211" t="s">
        <v>348</v>
      </c>
      <c r="L6" s="211" t="s">
        <v>349</v>
      </c>
      <c r="M6" s="211" t="s">
        <v>350</v>
      </c>
      <c r="N6" s="222" t="s">
        <v>140</v>
      </c>
    </row>
    <row r="7" spans="2:14" ht="18" customHeight="1">
      <c r="B7" s="132"/>
      <c r="C7" s="133"/>
      <c r="D7" s="134" t="s">
        <v>351</v>
      </c>
      <c r="E7" s="135" t="s">
        <v>352</v>
      </c>
      <c r="F7" s="136" t="s">
        <v>353</v>
      </c>
      <c r="G7" s="133"/>
      <c r="H7" s="210" t="s">
        <v>354</v>
      </c>
      <c r="I7" s="135"/>
      <c r="J7" s="135"/>
      <c r="K7" s="137"/>
      <c r="L7" s="137"/>
      <c r="M7" s="135"/>
      <c r="N7" s="220"/>
    </row>
    <row r="8" spans="1:14" ht="14.25">
      <c r="A8" s="256" t="s">
        <v>355</v>
      </c>
      <c r="B8" s="249"/>
      <c r="K8" s="138"/>
      <c r="L8" s="138"/>
      <c r="N8" s="219"/>
    </row>
    <row r="9" spans="1:14" ht="14.25">
      <c r="A9" s="250"/>
      <c r="B9" s="255" t="s">
        <v>356</v>
      </c>
      <c r="C9" s="242">
        <v>747.7</v>
      </c>
      <c r="D9" s="242">
        <v>226.7</v>
      </c>
      <c r="E9" s="366">
        <v>110</v>
      </c>
      <c r="F9" s="242">
        <v>114.3</v>
      </c>
      <c r="G9" s="242">
        <v>63.8</v>
      </c>
      <c r="H9" s="242">
        <v>31.1</v>
      </c>
      <c r="I9" s="242">
        <v>17.1</v>
      </c>
      <c r="J9" s="242">
        <v>25.4</v>
      </c>
      <c r="K9" s="241">
        <v>10</v>
      </c>
      <c r="L9" s="241">
        <v>13.3</v>
      </c>
      <c r="M9" s="242">
        <v>12.9</v>
      </c>
      <c r="N9" s="248" t="s">
        <v>38</v>
      </c>
    </row>
    <row r="10" spans="1:14" ht="14.25">
      <c r="A10" s="251"/>
      <c r="B10" s="255" t="s">
        <v>357</v>
      </c>
      <c r="C10" s="242">
        <v>860.5</v>
      </c>
      <c r="D10" s="242">
        <v>248.1</v>
      </c>
      <c r="E10" s="242">
        <v>142.7</v>
      </c>
      <c r="F10" s="242">
        <v>131.5</v>
      </c>
      <c r="G10" s="242">
        <v>73.5</v>
      </c>
      <c r="H10" s="242">
        <v>36.6</v>
      </c>
      <c r="I10" s="242">
        <v>29.6</v>
      </c>
      <c r="J10" s="242">
        <v>25.8</v>
      </c>
      <c r="K10" s="241">
        <v>12.8</v>
      </c>
      <c r="L10" s="241">
        <v>14</v>
      </c>
      <c r="M10" s="242">
        <v>10.4</v>
      </c>
      <c r="N10" s="248" t="s">
        <v>38</v>
      </c>
    </row>
    <row r="11" spans="1:14" ht="14.25">
      <c r="A11" s="252"/>
      <c r="B11" s="249"/>
      <c r="K11" s="138"/>
      <c r="L11" s="138"/>
      <c r="N11" s="131"/>
    </row>
    <row r="12" spans="1:14" ht="16.5" customHeight="1">
      <c r="A12" s="253" t="s">
        <v>358</v>
      </c>
      <c r="B12" s="254"/>
      <c r="C12" s="239">
        <f>C13/$C$13*100</f>
        <v>100</v>
      </c>
      <c r="D12" s="239">
        <f aca="true" t="shared" si="0" ref="D12:N12">D13/$C$13*100</f>
        <v>28.835762240052397</v>
      </c>
      <c r="E12" s="239">
        <f t="shared" si="0"/>
        <v>16.587522515146553</v>
      </c>
      <c r="F12" s="239">
        <f t="shared" si="0"/>
        <v>15.27755035205502</v>
      </c>
      <c r="G12" s="239">
        <f t="shared" si="0"/>
        <v>8.542110146826047</v>
      </c>
      <c r="H12" s="239">
        <f t="shared" si="0"/>
        <v>4.257409530047487</v>
      </c>
      <c r="I12" s="239">
        <f t="shared" si="0"/>
        <v>3.438676928115277</v>
      </c>
      <c r="J12" s="239">
        <f t="shared" si="0"/>
        <v>3.0020195404180994</v>
      </c>
      <c r="K12" s="241">
        <f t="shared" si="0"/>
        <v>1.4900933355166202</v>
      </c>
      <c r="L12" s="241">
        <f t="shared" si="0"/>
        <v>1.6320069865182034</v>
      </c>
      <c r="M12" s="242">
        <f t="shared" si="0"/>
        <v>1.2062660335134545</v>
      </c>
      <c r="N12" s="240">
        <f t="shared" si="0"/>
        <v>15.73058239179084</v>
      </c>
    </row>
    <row r="13" spans="1:14" ht="16.5" customHeight="1">
      <c r="A13" s="246" t="s">
        <v>359</v>
      </c>
      <c r="B13" s="245"/>
      <c r="C13" s="92">
        <f aca="true" t="shared" si="1" ref="C13:M13">SUM(C14:C38)</f>
        <v>18321</v>
      </c>
      <c r="D13" s="92">
        <f t="shared" si="1"/>
        <v>5283</v>
      </c>
      <c r="E13" s="92">
        <f t="shared" si="1"/>
        <v>3039</v>
      </c>
      <c r="F13" s="92">
        <f t="shared" si="1"/>
        <v>2799</v>
      </c>
      <c r="G13" s="92">
        <f t="shared" si="1"/>
        <v>1565</v>
      </c>
      <c r="H13" s="92">
        <f t="shared" si="1"/>
        <v>780</v>
      </c>
      <c r="I13" s="92">
        <f t="shared" si="1"/>
        <v>630</v>
      </c>
      <c r="J13" s="92">
        <f t="shared" si="1"/>
        <v>550</v>
      </c>
      <c r="K13" s="92">
        <f t="shared" si="1"/>
        <v>273</v>
      </c>
      <c r="L13" s="92">
        <f t="shared" si="1"/>
        <v>299</v>
      </c>
      <c r="M13" s="92">
        <f t="shared" si="1"/>
        <v>221</v>
      </c>
      <c r="N13" s="221">
        <f>SUM(N14:N38)</f>
        <v>2882</v>
      </c>
    </row>
    <row r="14" spans="1:14" ht="16.5" customHeight="1">
      <c r="A14" s="247" t="s">
        <v>360</v>
      </c>
      <c r="B14" s="245"/>
      <c r="C14" s="121">
        <v>108</v>
      </c>
      <c r="D14" s="122">
        <v>1</v>
      </c>
      <c r="E14" s="206">
        <v>2</v>
      </c>
      <c r="F14" s="122">
        <v>4</v>
      </c>
      <c r="G14" s="212">
        <v>6</v>
      </c>
      <c r="H14" s="212">
        <v>17</v>
      </c>
      <c r="I14" s="208" t="s">
        <v>38</v>
      </c>
      <c r="J14" s="208" t="s">
        <v>38</v>
      </c>
      <c r="K14" s="208" t="s">
        <v>38</v>
      </c>
      <c r="L14" s="208" t="s">
        <v>38</v>
      </c>
      <c r="M14" s="206" t="s">
        <v>38</v>
      </c>
      <c r="N14" s="221">
        <f>C14-D14-E14-F14-G14-H14</f>
        <v>78</v>
      </c>
    </row>
    <row r="15" spans="1:14" ht="16.5" customHeight="1">
      <c r="A15" s="247" t="s">
        <v>361</v>
      </c>
      <c r="B15" s="245"/>
      <c r="C15" s="121">
        <v>16</v>
      </c>
      <c r="D15" s="206" t="s">
        <v>362</v>
      </c>
      <c r="E15" s="206" t="s">
        <v>38</v>
      </c>
      <c r="F15" s="206" t="s">
        <v>362</v>
      </c>
      <c r="G15" s="212">
        <v>1</v>
      </c>
      <c r="H15" s="212">
        <v>9</v>
      </c>
      <c r="I15" s="208" t="s">
        <v>38</v>
      </c>
      <c r="J15" s="208" t="s">
        <v>38</v>
      </c>
      <c r="K15" s="208" t="s">
        <v>38</v>
      </c>
      <c r="L15" s="208" t="s">
        <v>38</v>
      </c>
      <c r="M15" s="206" t="s">
        <v>38</v>
      </c>
      <c r="N15" s="221">
        <f>C15-G15-H15</f>
        <v>6</v>
      </c>
    </row>
    <row r="16" spans="1:14" ht="16.5" customHeight="1">
      <c r="A16" s="247" t="s">
        <v>363</v>
      </c>
      <c r="B16" s="245"/>
      <c r="C16" s="121">
        <v>23</v>
      </c>
      <c r="D16" s="122">
        <v>6</v>
      </c>
      <c r="E16" s="206" t="s">
        <v>38</v>
      </c>
      <c r="F16" s="122">
        <v>1</v>
      </c>
      <c r="G16" s="208">
        <v>1</v>
      </c>
      <c r="H16" s="212">
        <v>8</v>
      </c>
      <c r="I16" s="208" t="s">
        <v>38</v>
      </c>
      <c r="J16" s="208">
        <v>1</v>
      </c>
      <c r="K16" s="208" t="s">
        <v>38</v>
      </c>
      <c r="L16" s="208" t="s">
        <v>38</v>
      </c>
      <c r="M16" s="206" t="s">
        <v>38</v>
      </c>
      <c r="N16" s="221">
        <f>C16-D16-F16-G16-H16-J16</f>
        <v>6</v>
      </c>
    </row>
    <row r="17" spans="1:14" ht="16.5" customHeight="1">
      <c r="A17" s="247" t="s">
        <v>364</v>
      </c>
      <c r="B17" s="245"/>
      <c r="C17" s="121">
        <v>62</v>
      </c>
      <c r="D17" s="122">
        <v>10</v>
      </c>
      <c r="E17" s="122">
        <v>1</v>
      </c>
      <c r="F17" s="206">
        <v>3</v>
      </c>
      <c r="G17" s="208" t="s">
        <v>362</v>
      </c>
      <c r="H17" s="212">
        <v>23</v>
      </c>
      <c r="I17" s="208" t="s">
        <v>38</v>
      </c>
      <c r="J17" s="208">
        <v>15</v>
      </c>
      <c r="K17" s="208" t="s">
        <v>362</v>
      </c>
      <c r="L17" s="208">
        <v>1</v>
      </c>
      <c r="M17" s="206" t="s">
        <v>38</v>
      </c>
      <c r="N17" s="221">
        <f>C17-D17-E17-F17-H17-J17-L17</f>
        <v>9</v>
      </c>
    </row>
    <row r="18" spans="1:14" ht="16.5" customHeight="1">
      <c r="A18" s="247" t="s">
        <v>365</v>
      </c>
      <c r="B18" s="245"/>
      <c r="C18" s="121">
        <v>61</v>
      </c>
      <c r="D18" s="122">
        <v>6</v>
      </c>
      <c r="E18" s="206" t="s">
        <v>38</v>
      </c>
      <c r="F18" s="122">
        <v>6</v>
      </c>
      <c r="G18" s="212">
        <v>3</v>
      </c>
      <c r="H18" s="212">
        <v>17</v>
      </c>
      <c r="I18" s="208" t="s">
        <v>38</v>
      </c>
      <c r="J18" s="208">
        <v>21</v>
      </c>
      <c r="K18" s="208" t="s">
        <v>38</v>
      </c>
      <c r="L18" s="208" t="s">
        <v>38</v>
      </c>
      <c r="M18" s="206" t="s">
        <v>38</v>
      </c>
      <c r="N18" s="221">
        <f>C18-D18-F18-G18-H18-J18</f>
        <v>8</v>
      </c>
    </row>
    <row r="19" spans="1:14" ht="16.5" customHeight="1">
      <c r="A19" s="247"/>
      <c r="B19" s="245"/>
      <c r="C19"/>
      <c r="D19" s="122"/>
      <c r="E19" s="122"/>
      <c r="F19" s="122"/>
      <c r="G19" s="213"/>
      <c r="H19" s="208"/>
      <c r="I19" s="208"/>
      <c r="J19" s="208"/>
      <c r="K19" s="208"/>
      <c r="L19" s="208"/>
      <c r="M19" s="122"/>
      <c r="N19" s="221"/>
    </row>
    <row r="20" spans="1:14" ht="16.5" customHeight="1">
      <c r="A20" s="247" t="s">
        <v>366</v>
      </c>
      <c r="B20" s="245"/>
      <c r="C20" s="121">
        <v>82</v>
      </c>
      <c r="D20" s="122">
        <v>11</v>
      </c>
      <c r="E20" s="206" t="s">
        <v>362</v>
      </c>
      <c r="F20" s="122">
        <v>8</v>
      </c>
      <c r="G20" s="208">
        <v>1</v>
      </c>
      <c r="H20" s="212">
        <v>16</v>
      </c>
      <c r="I20" s="208" t="s">
        <v>38</v>
      </c>
      <c r="J20" s="208">
        <v>31</v>
      </c>
      <c r="K20" s="208">
        <v>1</v>
      </c>
      <c r="L20" s="208" t="s">
        <v>38</v>
      </c>
      <c r="M20" s="206" t="s">
        <v>38</v>
      </c>
      <c r="N20" s="221">
        <f>C20-D20-F20-G20-H20-J20-K20</f>
        <v>14</v>
      </c>
    </row>
    <row r="21" spans="1:14" ht="16.5" customHeight="1">
      <c r="A21" s="247" t="s">
        <v>367</v>
      </c>
      <c r="B21" s="245"/>
      <c r="C21" s="121">
        <v>96</v>
      </c>
      <c r="D21" s="122">
        <v>22</v>
      </c>
      <c r="E21" s="122">
        <v>3</v>
      </c>
      <c r="F21" s="122">
        <v>12</v>
      </c>
      <c r="G21" s="212">
        <v>1</v>
      </c>
      <c r="H21" s="212">
        <v>16</v>
      </c>
      <c r="I21" s="208" t="s">
        <v>38</v>
      </c>
      <c r="J21" s="208">
        <v>29</v>
      </c>
      <c r="K21" s="208">
        <v>1</v>
      </c>
      <c r="L21" s="208" t="s">
        <v>38</v>
      </c>
      <c r="M21" s="206" t="s">
        <v>362</v>
      </c>
      <c r="N21" s="221">
        <f>C21-D21-E21-F21-G21-H21-J21-K21</f>
        <v>12</v>
      </c>
    </row>
    <row r="22" spans="1:14" ht="16.5" customHeight="1">
      <c r="A22" s="247" t="s">
        <v>368</v>
      </c>
      <c r="B22" s="245"/>
      <c r="C22" s="121">
        <v>132</v>
      </c>
      <c r="D22" s="122">
        <v>33</v>
      </c>
      <c r="E22" s="122">
        <v>5</v>
      </c>
      <c r="F22" s="122">
        <v>17</v>
      </c>
      <c r="G22" s="212">
        <v>2</v>
      </c>
      <c r="H22" s="212">
        <v>18</v>
      </c>
      <c r="I22" s="208" t="s">
        <v>38</v>
      </c>
      <c r="J22" s="208">
        <v>29</v>
      </c>
      <c r="K22" s="212">
        <v>1</v>
      </c>
      <c r="L22" s="212">
        <v>1</v>
      </c>
      <c r="M22" s="122">
        <v>1</v>
      </c>
      <c r="N22" s="221">
        <f>C22-D22-E22-F22-G22-H22-J22-K22-L22-M22</f>
        <v>25</v>
      </c>
    </row>
    <row r="23" spans="1:14" ht="16.5" customHeight="1">
      <c r="A23" s="247" t="s">
        <v>369</v>
      </c>
      <c r="B23" s="245"/>
      <c r="C23" s="121">
        <v>215</v>
      </c>
      <c r="D23" s="122">
        <v>71</v>
      </c>
      <c r="E23" s="122">
        <v>19</v>
      </c>
      <c r="F23" s="122">
        <v>19</v>
      </c>
      <c r="G23" s="212">
        <v>4</v>
      </c>
      <c r="H23" s="212">
        <v>19</v>
      </c>
      <c r="I23" s="208" t="s">
        <v>38</v>
      </c>
      <c r="J23" s="208">
        <v>46</v>
      </c>
      <c r="K23" s="212">
        <v>5</v>
      </c>
      <c r="L23" s="212">
        <v>1</v>
      </c>
      <c r="M23" s="122">
        <v>6</v>
      </c>
      <c r="N23" s="221">
        <f>C23-E23-D23-F23-G23-H23-J23-K23-L23-M23</f>
        <v>25</v>
      </c>
    </row>
    <row r="24" spans="1:14" ht="16.5" customHeight="1">
      <c r="A24" s="247" t="s">
        <v>370</v>
      </c>
      <c r="B24" s="245"/>
      <c r="C24" s="121">
        <v>394</v>
      </c>
      <c r="D24" s="122">
        <v>132</v>
      </c>
      <c r="E24" s="122">
        <v>43</v>
      </c>
      <c r="F24" s="122">
        <v>44</v>
      </c>
      <c r="G24" s="212">
        <v>9</v>
      </c>
      <c r="H24" s="212">
        <v>30</v>
      </c>
      <c r="I24" s="208" t="s">
        <v>38</v>
      </c>
      <c r="J24" s="208">
        <v>59</v>
      </c>
      <c r="K24" s="212">
        <v>3</v>
      </c>
      <c r="L24" s="212">
        <v>5</v>
      </c>
      <c r="M24" s="122">
        <v>10</v>
      </c>
      <c r="N24" s="221">
        <f>C24-D24-E24-F24-G24-H24-J24-K24-L24-M24</f>
        <v>59</v>
      </c>
    </row>
    <row r="25" spans="1:14" ht="16.5" customHeight="1">
      <c r="A25" s="247"/>
      <c r="B25" s="245"/>
      <c r="C25"/>
      <c r="D25" s="122"/>
      <c r="E25" s="122"/>
      <c r="F25" s="122"/>
      <c r="G25" s="213"/>
      <c r="H25" s="208"/>
      <c r="I25" s="208"/>
      <c r="J25" s="208"/>
      <c r="K25" s="189"/>
      <c r="L25" s="189"/>
      <c r="M25" s="122"/>
      <c r="N25" s="221"/>
    </row>
    <row r="26" spans="1:14" ht="16.5" customHeight="1">
      <c r="A26" s="247" t="s">
        <v>371</v>
      </c>
      <c r="B26" s="245"/>
      <c r="C26" s="121">
        <v>528</v>
      </c>
      <c r="D26" s="122">
        <v>195</v>
      </c>
      <c r="E26" s="122">
        <v>48</v>
      </c>
      <c r="F26" s="122">
        <v>73</v>
      </c>
      <c r="G26" s="208">
        <v>4</v>
      </c>
      <c r="H26" s="212">
        <v>47</v>
      </c>
      <c r="I26" s="208" t="s">
        <v>38</v>
      </c>
      <c r="J26" s="208">
        <v>56</v>
      </c>
      <c r="K26" s="208">
        <v>10</v>
      </c>
      <c r="L26" s="208">
        <v>2</v>
      </c>
      <c r="M26" s="122">
        <v>28</v>
      </c>
      <c r="N26" s="221">
        <f>C26-D26-E26-F26-G26-H26-J26-K26-L26-M26</f>
        <v>65</v>
      </c>
    </row>
    <row r="27" spans="1:14" ht="16.5" customHeight="1">
      <c r="A27" s="247" t="s">
        <v>372</v>
      </c>
      <c r="B27" s="245"/>
      <c r="C27" s="121">
        <v>694</v>
      </c>
      <c r="D27" s="122">
        <v>286</v>
      </c>
      <c r="E27" s="122">
        <v>88</v>
      </c>
      <c r="F27" s="122">
        <v>88</v>
      </c>
      <c r="G27" s="212">
        <v>12</v>
      </c>
      <c r="H27" s="212">
        <v>53</v>
      </c>
      <c r="I27" s="208" t="s">
        <v>38</v>
      </c>
      <c r="J27" s="212">
        <v>53</v>
      </c>
      <c r="K27" s="212">
        <v>16</v>
      </c>
      <c r="L27" s="212">
        <v>5</v>
      </c>
      <c r="M27" s="122">
        <v>23</v>
      </c>
      <c r="N27" s="221">
        <f>C27-D27-E27-F27-G27-H27-J27-K27-L27-M27</f>
        <v>70</v>
      </c>
    </row>
    <row r="28" spans="1:14" ht="16.5" customHeight="1">
      <c r="A28" s="247" t="s">
        <v>373</v>
      </c>
      <c r="B28" s="245"/>
      <c r="C28" s="121">
        <v>1062</v>
      </c>
      <c r="D28" s="122">
        <v>490</v>
      </c>
      <c r="E28" s="122">
        <v>112</v>
      </c>
      <c r="F28" s="122">
        <v>143</v>
      </c>
      <c r="G28" s="212">
        <v>30</v>
      </c>
      <c r="H28" s="212">
        <v>52</v>
      </c>
      <c r="I28" s="208">
        <v>1</v>
      </c>
      <c r="J28" s="212">
        <v>50</v>
      </c>
      <c r="K28" s="212">
        <v>23</v>
      </c>
      <c r="L28" s="212">
        <v>13</v>
      </c>
      <c r="M28" s="122">
        <v>23</v>
      </c>
      <c r="N28" s="221">
        <f>C28-D28-E28-F28-G28-H28-I28-J28-K28-L28-M28</f>
        <v>125</v>
      </c>
    </row>
    <row r="29" spans="1:14" ht="16.5" customHeight="1">
      <c r="A29" s="247" t="s">
        <v>374</v>
      </c>
      <c r="B29" s="245"/>
      <c r="C29" s="121">
        <v>1692</v>
      </c>
      <c r="D29" s="122">
        <v>749</v>
      </c>
      <c r="E29" s="122">
        <v>216</v>
      </c>
      <c r="F29" s="122">
        <v>215</v>
      </c>
      <c r="G29" s="212">
        <v>70</v>
      </c>
      <c r="H29" s="212">
        <v>59</v>
      </c>
      <c r="I29" s="212">
        <v>1</v>
      </c>
      <c r="J29" s="212">
        <v>42</v>
      </c>
      <c r="K29" s="212">
        <v>40</v>
      </c>
      <c r="L29" s="212">
        <v>23</v>
      </c>
      <c r="M29" s="122">
        <v>27</v>
      </c>
      <c r="N29" s="221">
        <f aca="true" t="shared" si="2" ref="N29:N35">C29-D29-E29-F29-G29-H29-I29-J29-K29-L29-M29</f>
        <v>250</v>
      </c>
    </row>
    <row r="30" spans="1:14" ht="16.5" customHeight="1">
      <c r="A30" s="247" t="s">
        <v>375</v>
      </c>
      <c r="B30" s="245"/>
      <c r="C30" s="121">
        <v>2344</v>
      </c>
      <c r="D30" s="122">
        <v>917</v>
      </c>
      <c r="E30" s="122">
        <v>338</v>
      </c>
      <c r="F30" s="122">
        <v>307</v>
      </c>
      <c r="G30" s="213">
        <v>166</v>
      </c>
      <c r="H30" s="212">
        <v>87</v>
      </c>
      <c r="I30" s="212">
        <v>7</v>
      </c>
      <c r="J30" s="212">
        <v>45</v>
      </c>
      <c r="K30" s="212">
        <v>39</v>
      </c>
      <c r="L30" s="212">
        <v>27</v>
      </c>
      <c r="M30" s="122">
        <v>29</v>
      </c>
      <c r="N30" s="221">
        <f t="shared" si="2"/>
        <v>382</v>
      </c>
    </row>
    <row r="31" spans="1:14" ht="16.5" customHeight="1">
      <c r="A31" s="247"/>
      <c r="B31" s="245"/>
      <c r="C31"/>
      <c r="D31" s="122"/>
      <c r="E31" s="122"/>
      <c r="F31" s="122"/>
      <c r="G31" s="189"/>
      <c r="H31" s="208"/>
      <c r="I31" s="208"/>
      <c r="J31" s="208"/>
      <c r="K31" s="208"/>
      <c r="L31" s="208"/>
      <c r="M31" s="122"/>
      <c r="N31" s="221"/>
    </row>
    <row r="32" spans="1:14" ht="16.5" customHeight="1">
      <c r="A32" s="247" t="s">
        <v>376</v>
      </c>
      <c r="B32" s="245"/>
      <c r="C32" s="121">
        <v>2694</v>
      </c>
      <c r="D32" s="122">
        <v>902</v>
      </c>
      <c r="E32" s="122">
        <v>466</v>
      </c>
      <c r="F32" s="122">
        <v>410</v>
      </c>
      <c r="G32" s="212">
        <v>236</v>
      </c>
      <c r="H32" s="212">
        <v>83</v>
      </c>
      <c r="I32" s="212">
        <v>20</v>
      </c>
      <c r="J32" s="212">
        <v>29</v>
      </c>
      <c r="K32" s="212">
        <v>41</v>
      </c>
      <c r="L32" s="212">
        <v>55</v>
      </c>
      <c r="M32" s="122">
        <v>30</v>
      </c>
      <c r="N32" s="221">
        <f t="shared" si="2"/>
        <v>422</v>
      </c>
    </row>
    <row r="33" spans="1:14" ht="16.5" customHeight="1">
      <c r="A33" s="247" t="s">
        <v>377</v>
      </c>
      <c r="B33" s="245"/>
      <c r="C33" s="121">
        <v>3082</v>
      </c>
      <c r="D33" s="122">
        <v>780</v>
      </c>
      <c r="E33" s="122">
        <v>602</v>
      </c>
      <c r="F33" s="122">
        <v>535</v>
      </c>
      <c r="G33" s="212">
        <v>320</v>
      </c>
      <c r="H33" s="212">
        <v>99</v>
      </c>
      <c r="I33" s="212">
        <v>75</v>
      </c>
      <c r="J33" s="212">
        <v>25</v>
      </c>
      <c r="K33" s="212">
        <v>42</v>
      </c>
      <c r="L33" s="212">
        <v>62</v>
      </c>
      <c r="M33" s="122">
        <v>19</v>
      </c>
      <c r="N33" s="221">
        <f t="shared" si="2"/>
        <v>523</v>
      </c>
    </row>
    <row r="34" spans="1:14" ht="16.5" customHeight="1">
      <c r="A34" s="247" t="s">
        <v>378</v>
      </c>
      <c r="B34" s="245"/>
      <c r="C34" s="121">
        <v>2864</v>
      </c>
      <c r="D34" s="122">
        <v>470</v>
      </c>
      <c r="E34" s="122">
        <v>639</v>
      </c>
      <c r="F34" s="122">
        <v>512</v>
      </c>
      <c r="G34" s="208">
        <v>399</v>
      </c>
      <c r="H34" s="212">
        <v>78</v>
      </c>
      <c r="I34" s="212">
        <v>183</v>
      </c>
      <c r="J34" s="212">
        <v>16</v>
      </c>
      <c r="K34" s="212">
        <v>33</v>
      </c>
      <c r="L34" s="212">
        <v>70</v>
      </c>
      <c r="M34" s="122">
        <v>16</v>
      </c>
      <c r="N34" s="221">
        <f t="shared" si="2"/>
        <v>448</v>
      </c>
    </row>
    <row r="35" spans="1:14" ht="16.5" customHeight="1">
      <c r="A35" s="247" t="s">
        <v>379</v>
      </c>
      <c r="B35" s="245"/>
      <c r="C35" s="121">
        <v>1621</v>
      </c>
      <c r="D35" s="122">
        <v>168</v>
      </c>
      <c r="E35" s="122">
        <v>340</v>
      </c>
      <c r="F35" s="122">
        <v>298</v>
      </c>
      <c r="G35" s="212">
        <v>220</v>
      </c>
      <c r="H35" s="212">
        <v>41</v>
      </c>
      <c r="I35" s="212">
        <v>224</v>
      </c>
      <c r="J35" s="212">
        <v>2</v>
      </c>
      <c r="K35" s="212">
        <v>18</v>
      </c>
      <c r="L35" s="212">
        <v>27</v>
      </c>
      <c r="M35" s="122">
        <v>9</v>
      </c>
      <c r="N35" s="221">
        <f t="shared" si="2"/>
        <v>274</v>
      </c>
    </row>
    <row r="36" spans="1:14" ht="16.5" customHeight="1">
      <c r="A36" s="247" t="s">
        <v>380</v>
      </c>
      <c r="B36" s="245"/>
      <c r="C36" s="121">
        <v>491</v>
      </c>
      <c r="D36" s="122">
        <v>32</v>
      </c>
      <c r="E36" s="122">
        <v>110</v>
      </c>
      <c r="F36" s="122">
        <v>91</v>
      </c>
      <c r="G36" s="212">
        <v>72</v>
      </c>
      <c r="H36" s="212">
        <v>8</v>
      </c>
      <c r="I36" s="212">
        <v>98</v>
      </c>
      <c r="J36" s="212">
        <v>1</v>
      </c>
      <c r="K36" s="208" t="s">
        <v>38</v>
      </c>
      <c r="L36" s="208">
        <v>7</v>
      </c>
      <c r="M36" s="206" t="s">
        <v>362</v>
      </c>
      <c r="N36" s="221">
        <f>C36-D36-E36-F36-G36-H36-I36-J36-L36</f>
        <v>72</v>
      </c>
    </row>
    <row r="37" spans="1:14" ht="16.5" customHeight="1">
      <c r="A37" s="247"/>
      <c r="B37" s="245"/>
      <c r="C37"/>
      <c r="D37" s="122"/>
      <c r="E37" s="122"/>
      <c r="F37" s="122"/>
      <c r="G37" s="189"/>
      <c r="H37" s="208"/>
      <c r="I37" s="208"/>
      <c r="J37" s="208"/>
      <c r="K37" s="208"/>
      <c r="L37" s="208"/>
      <c r="M37" s="122"/>
      <c r="N37" s="221"/>
    </row>
    <row r="38" spans="1:14" ht="16.5" customHeight="1">
      <c r="A38" s="247" t="s">
        <v>381</v>
      </c>
      <c r="B38" s="245"/>
      <c r="C38" s="122">
        <v>60</v>
      </c>
      <c r="D38" s="205">
        <v>2</v>
      </c>
      <c r="E38" s="205">
        <v>7</v>
      </c>
      <c r="F38" s="139">
        <v>13</v>
      </c>
      <c r="G38" s="213">
        <v>8</v>
      </c>
      <c r="H38" s="208" t="s">
        <v>362</v>
      </c>
      <c r="I38" s="212">
        <v>21</v>
      </c>
      <c r="J38" s="208" t="s">
        <v>38</v>
      </c>
      <c r="K38" s="208" t="s">
        <v>38</v>
      </c>
      <c r="L38" s="208" t="s">
        <v>38</v>
      </c>
      <c r="M38" s="205" t="s">
        <v>38</v>
      </c>
      <c r="N38" s="221">
        <f>C38-D38-E38-F38-G38-I38</f>
        <v>9</v>
      </c>
    </row>
    <row r="39" spans="1:14" ht="14.25">
      <c r="A39" s="126"/>
      <c r="B39" s="140"/>
      <c r="C39" s="126"/>
      <c r="D39" s="141"/>
      <c r="E39" s="141"/>
      <c r="F39" s="141"/>
      <c r="G39" s="214"/>
      <c r="H39" s="141"/>
      <c r="I39" s="214"/>
      <c r="J39" s="141"/>
      <c r="K39" s="141"/>
      <c r="L39" s="141"/>
      <c r="M39" s="141"/>
      <c r="N39" s="126"/>
    </row>
    <row r="40" spans="1:13" ht="14.25">
      <c r="A40" s="142" t="s">
        <v>382</v>
      </c>
      <c r="B40" s="142"/>
      <c r="C40" s="131"/>
      <c r="D40" s="139"/>
      <c r="E40" s="139"/>
      <c r="F40" s="139"/>
      <c r="G40" s="139"/>
      <c r="H40" s="139"/>
      <c r="I40" s="139"/>
      <c r="J40" s="139"/>
      <c r="K40" s="139"/>
      <c r="L40" s="139"/>
      <c r="M40" s="139"/>
    </row>
    <row r="41" ht="14.25">
      <c r="A41" s="121" t="s">
        <v>324</v>
      </c>
    </row>
  </sheetData>
  <printOptions/>
  <pageMargins left="0.7874015748031497" right="0.7874015748031497" top="0.984251968503937" bottom="0.984251968503937" header="0.5118110236220472" footer="0.5118110236220472"/>
  <pageSetup orientation="landscape" paperSize="9" scale="60" r:id="rId1"/>
</worksheet>
</file>

<file path=xl/worksheets/sheet14.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8.796875" defaultRowHeight="15"/>
  <cols>
    <col min="1" max="4" width="10.59765625" style="144" customWidth="1"/>
    <col min="5" max="5" width="11.69921875" style="144" customWidth="1"/>
    <col min="6" max="6" width="12" style="144" customWidth="1"/>
    <col min="7" max="16384" width="10.59765625" style="144" customWidth="1"/>
  </cols>
  <sheetData>
    <row r="1" ht="14.25">
      <c r="A1" s="229"/>
    </row>
    <row r="3" ht="14.25">
      <c r="A3" s="143" t="s">
        <v>383</v>
      </c>
    </row>
    <row r="4" spans="1:7" ht="15" thickBot="1">
      <c r="A4" s="145"/>
      <c r="B4" s="145"/>
      <c r="C4" s="145"/>
      <c r="D4" s="145"/>
      <c r="E4" s="145"/>
      <c r="F4" s="145"/>
      <c r="G4" s="145"/>
    </row>
    <row r="5" spans="1:7" ht="15" thickTop="1">
      <c r="A5" s="146"/>
      <c r="B5" s="147" t="s">
        <v>384</v>
      </c>
      <c r="C5" s="147"/>
      <c r="D5" s="148"/>
      <c r="E5" s="147" t="s">
        <v>385</v>
      </c>
      <c r="F5" s="147"/>
      <c r="G5" s="147"/>
    </row>
    <row r="6" spans="1:7" ht="14.25">
      <c r="A6" s="149" t="s">
        <v>340</v>
      </c>
      <c r="B6" s="149" t="s">
        <v>386</v>
      </c>
      <c r="C6" s="149" t="s">
        <v>387</v>
      </c>
      <c r="D6" s="149" t="s">
        <v>388</v>
      </c>
      <c r="E6" s="149" t="s">
        <v>386</v>
      </c>
      <c r="F6" s="149" t="s">
        <v>387</v>
      </c>
      <c r="G6" s="150" t="s">
        <v>388</v>
      </c>
    </row>
    <row r="7" ht="14.25">
      <c r="A7" s="146"/>
    </row>
    <row r="8" spans="1:7" ht="14.25">
      <c r="A8" s="151">
        <v>6</v>
      </c>
      <c r="B8" s="13">
        <v>809</v>
      </c>
      <c r="C8" s="13">
        <v>324</v>
      </c>
      <c r="D8" s="13">
        <v>1133</v>
      </c>
      <c r="E8" s="13">
        <v>305</v>
      </c>
      <c r="F8" s="13">
        <v>137</v>
      </c>
      <c r="G8" s="13">
        <v>442</v>
      </c>
    </row>
    <row r="9" spans="1:7" ht="14.25">
      <c r="A9" s="151">
        <v>7</v>
      </c>
      <c r="B9" s="13">
        <v>672</v>
      </c>
      <c r="C9" s="13">
        <v>354</v>
      </c>
      <c r="D9" s="13">
        <v>1026</v>
      </c>
      <c r="E9" s="13">
        <v>247</v>
      </c>
      <c r="F9" s="13">
        <v>108</v>
      </c>
      <c r="G9" s="13">
        <v>355</v>
      </c>
    </row>
    <row r="10" spans="1:7" ht="14.25">
      <c r="A10" s="151">
        <v>8</v>
      </c>
      <c r="B10" s="13">
        <v>1065</v>
      </c>
      <c r="C10" s="13">
        <v>1345</v>
      </c>
      <c r="D10" s="13">
        <v>2410</v>
      </c>
      <c r="E10" s="13">
        <v>374</v>
      </c>
      <c r="F10" s="13">
        <v>316</v>
      </c>
      <c r="G10" s="13">
        <v>690</v>
      </c>
    </row>
    <row r="11" spans="1:7" ht="14.25">
      <c r="A11" s="367">
        <v>9</v>
      </c>
      <c r="B11" s="164">
        <v>504</v>
      </c>
      <c r="C11" s="164">
        <v>252</v>
      </c>
      <c r="D11" s="164">
        <f>SUM(B11:C11)</f>
        <v>756</v>
      </c>
      <c r="E11" s="164">
        <v>211</v>
      </c>
      <c r="F11" s="164">
        <v>85</v>
      </c>
      <c r="G11" s="164">
        <f>SUM(E11:F11)</f>
        <v>296</v>
      </c>
    </row>
    <row r="12" spans="1:7" ht="14.25">
      <c r="A12" s="152">
        <v>10</v>
      </c>
      <c r="B12" s="193">
        <v>481</v>
      </c>
      <c r="C12" s="193">
        <v>366</v>
      </c>
      <c r="D12" s="193">
        <f>SUM(B12:C12)</f>
        <v>847</v>
      </c>
      <c r="E12" s="193">
        <v>214</v>
      </c>
      <c r="F12" s="193">
        <v>169</v>
      </c>
      <c r="G12" s="193">
        <f>SUM(E12:F12)</f>
        <v>383</v>
      </c>
    </row>
    <row r="13" spans="1:7" ht="14.25">
      <c r="A13" s="149"/>
      <c r="B13" s="153"/>
      <c r="C13" s="153"/>
      <c r="D13" s="153"/>
      <c r="E13" s="153"/>
      <c r="F13" s="153"/>
      <c r="G13" s="153"/>
    </row>
    <row r="14" spans="1:2" ht="14.25">
      <c r="A14" s="144" t="s">
        <v>324</v>
      </c>
      <c r="B14" s="154"/>
    </row>
    <row r="15" spans="1:2" ht="14.25">
      <c r="A15" s="155"/>
      <c r="B15" s="154"/>
    </row>
    <row r="16" spans="1:2" ht="14.25">
      <c r="A16" s="154"/>
      <c r="B16" s="154"/>
    </row>
  </sheetData>
  <printOptions/>
  <pageMargins left="0.75" right="0.75" top="1" bottom="1" header="0.5" footer="0.5"/>
  <pageSetup orientation="portrait" paperSize="9" scale="80" r:id="rId1"/>
</worksheet>
</file>

<file path=xl/worksheets/sheet15.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8.796875" defaultRowHeight="15"/>
  <cols>
    <col min="1" max="1" width="24.5" style="156" customWidth="1"/>
    <col min="2" max="5" width="10.59765625" style="156" customWidth="1"/>
    <col min="6" max="6" width="10.8984375" style="156" customWidth="1"/>
    <col min="7" max="16384" width="10.59765625" style="156" customWidth="1"/>
  </cols>
  <sheetData>
    <row r="1" spans="1:5" ht="14.25">
      <c r="A1" s="230"/>
      <c r="E1"/>
    </row>
    <row r="3" ht="14.25">
      <c r="A3" s="157" t="s">
        <v>389</v>
      </c>
    </row>
    <row r="4" spans="1:6" ht="15" thickBot="1">
      <c r="A4" s="158"/>
      <c r="B4" s="158"/>
      <c r="C4" s="158"/>
      <c r="D4" s="158"/>
      <c r="E4" s="158"/>
      <c r="F4" s="159" t="s">
        <v>390</v>
      </c>
    </row>
    <row r="5" spans="1:6" s="161" customFormat="1" ht="30" customHeight="1" thickTop="1">
      <c r="A5" s="160" t="s">
        <v>226</v>
      </c>
      <c r="B5" s="368" t="s">
        <v>391</v>
      </c>
      <c r="C5" s="160">
        <v>7</v>
      </c>
      <c r="D5" s="160">
        <v>8</v>
      </c>
      <c r="E5" s="369">
        <v>9</v>
      </c>
      <c r="F5" s="371">
        <v>10</v>
      </c>
    </row>
    <row r="6" spans="1:6" ht="14.25">
      <c r="A6" s="162"/>
      <c r="E6" s="230"/>
      <c r="F6" s="157"/>
    </row>
    <row r="7" spans="1:6" ht="14.25">
      <c r="A7" s="163" t="s">
        <v>392</v>
      </c>
      <c r="B7" s="13">
        <v>121652</v>
      </c>
      <c r="C7" s="13">
        <v>117322</v>
      </c>
      <c r="D7" s="164">
        <v>111212</v>
      </c>
      <c r="E7" s="164">
        <v>114760</v>
      </c>
      <c r="F7" s="193">
        <v>116083</v>
      </c>
    </row>
    <row r="8" spans="1:6" ht="14.25">
      <c r="A8" s="165"/>
      <c r="B8" s="13"/>
      <c r="C8" s="13"/>
      <c r="D8" s="164"/>
      <c r="E8" s="164"/>
      <c r="F8" s="193"/>
    </row>
    <row r="9" spans="1:6" ht="14.25">
      <c r="A9" s="165" t="s">
        <v>393</v>
      </c>
      <c r="B9" s="13">
        <v>7973</v>
      </c>
      <c r="C9" s="13">
        <v>12419</v>
      </c>
      <c r="D9" s="25">
        <v>11357</v>
      </c>
      <c r="E9" s="25">
        <v>11733</v>
      </c>
      <c r="F9" s="200">
        <v>11070</v>
      </c>
    </row>
    <row r="10" spans="1:6" ht="14.25">
      <c r="A10" s="165"/>
      <c r="B10" s="13"/>
      <c r="C10" s="13"/>
      <c r="D10" s="164"/>
      <c r="E10" s="164"/>
      <c r="F10" s="193"/>
    </row>
    <row r="11" spans="1:6" ht="14.25">
      <c r="A11" s="165" t="s">
        <v>394</v>
      </c>
      <c r="B11" s="13">
        <v>113679</v>
      </c>
      <c r="C11" s="13">
        <v>104903</v>
      </c>
      <c r="D11" s="164">
        <v>99855</v>
      </c>
      <c r="E11" s="164">
        <f>E7-E9</f>
        <v>103027</v>
      </c>
      <c r="F11" s="193">
        <f>F7-F9</f>
        <v>105013</v>
      </c>
    </row>
    <row r="12" spans="1:6" ht="14.25">
      <c r="A12" s="165"/>
      <c r="B12" s="13"/>
      <c r="C12" s="13"/>
      <c r="D12" s="164"/>
      <c r="E12" s="164"/>
      <c r="F12" s="193"/>
    </row>
    <row r="13" spans="1:6" ht="14.25">
      <c r="A13" s="378" t="s">
        <v>395</v>
      </c>
      <c r="B13" s="13">
        <v>50051</v>
      </c>
      <c r="C13" s="13">
        <v>43804</v>
      </c>
      <c r="D13" s="164">
        <v>39532</v>
      </c>
      <c r="E13" s="164">
        <v>38976</v>
      </c>
      <c r="F13" s="193">
        <v>39459</v>
      </c>
    </row>
    <row r="14" spans="1:6" ht="14.25">
      <c r="A14" s="167"/>
      <c r="B14" s="13"/>
      <c r="C14" s="13"/>
      <c r="D14" s="164"/>
      <c r="E14" s="164"/>
      <c r="F14" s="193"/>
    </row>
    <row r="15" spans="1:6" ht="14.25">
      <c r="A15" s="378" t="s">
        <v>396</v>
      </c>
      <c r="B15" s="13">
        <v>37413</v>
      </c>
      <c r="C15" s="13">
        <v>40407</v>
      </c>
      <c r="D15" s="25">
        <v>39948</v>
      </c>
      <c r="E15" s="25">
        <v>41962</v>
      </c>
      <c r="F15" s="200">
        <v>41941</v>
      </c>
    </row>
    <row r="16" spans="1:6" ht="14.25">
      <c r="A16" s="167"/>
      <c r="B16" s="13"/>
      <c r="C16" s="13"/>
      <c r="D16" s="25"/>
      <c r="E16" s="25"/>
      <c r="F16" s="200"/>
    </row>
    <row r="17" spans="1:6" ht="14.25">
      <c r="A17" s="167" t="s">
        <v>397</v>
      </c>
      <c r="B17" s="13">
        <v>26215</v>
      </c>
      <c r="C17" s="13">
        <v>20692</v>
      </c>
      <c r="D17" s="164">
        <v>20375</v>
      </c>
      <c r="E17" s="164">
        <v>22089</v>
      </c>
      <c r="F17" s="193">
        <v>23613</v>
      </c>
    </row>
    <row r="18" spans="1:6" ht="14.25">
      <c r="A18" s="165"/>
      <c r="B18" s="13"/>
      <c r="C18" s="13"/>
      <c r="D18" s="164"/>
      <c r="E18" s="164"/>
      <c r="F18" s="19"/>
    </row>
    <row r="19" spans="1:6" ht="14.25">
      <c r="A19" s="378" t="s">
        <v>398</v>
      </c>
      <c r="B19" s="13">
        <v>255952</v>
      </c>
      <c r="C19" s="13">
        <v>228078</v>
      </c>
      <c r="D19" s="25">
        <v>221303</v>
      </c>
      <c r="E19" s="25">
        <v>233345</v>
      </c>
      <c r="F19" s="166">
        <v>241406</v>
      </c>
    </row>
    <row r="20" spans="1:6" ht="14.25">
      <c r="A20" s="165"/>
      <c r="B20" s="13"/>
      <c r="C20" s="13"/>
      <c r="D20" s="25"/>
      <c r="E20" s="25"/>
      <c r="F20" s="166"/>
    </row>
    <row r="21" spans="1:6" ht="14.25">
      <c r="A21" s="167" t="s">
        <v>399</v>
      </c>
      <c r="B21" s="13">
        <v>8023</v>
      </c>
      <c r="C21" s="13">
        <v>7205</v>
      </c>
      <c r="D21" s="25">
        <v>6334</v>
      </c>
      <c r="E21" s="25">
        <v>6442</v>
      </c>
      <c r="F21" s="166">
        <v>6302</v>
      </c>
    </row>
    <row r="22" spans="1:6" ht="14.25">
      <c r="A22" s="168"/>
      <c r="B22" s="169"/>
      <c r="C22" s="169"/>
      <c r="D22" s="169"/>
      <c r="E22" s="370"/>
      <c r="F22" s="169"/>
    </row>
    <row r="23" ht="14.25">
      <c r="A23" s="156" t="s">
        <v>324</v>
      </c>
    </row>
  </sheetData>
  <printOptions/>
  <pageMargins left="0.75" right="0.75" top="1" bottom="1" header="0.5" footer="0.5"/>
  <pageSetup orientation="portrait" paperSize="9" scale="85" r:id="rId1"/>
</worksheet>
</file>

<file path=xl/worksheets/sheet16.xml><?xml version="1.0" encoding="utf-8"?>
<worksheet xmlns="http://schemas.openxmlformats.org/spreadsheetml/2006/main" xmlns:r="http://schemas.openxmlformats.org/officeDocument/2006/relationships">
  <dimension ref="A1:G24"/>
  <sheetViews>
    <sheetView tabSelected="1" workbookViewId="0" topLeftCell="A1">
      <selection activeCell="A1" sqref="A1"/>
    </sheetView>
  </sheetViews>
  <sheetFormatPr defaultColWidth="8.796875" defaultRowHeight="15"/>
  <cols>
    <col min="1" max="1" width="22.69921875" style="171" customWidth="1"/>
    <col min="2" max="7" width="9.59765625" style="171" customWidth="1"/>
    <col min="8" max="16384" width="10.59765625" style="171" customWidth="1"/>
  </cols>
  <sheetData>
    <row r="1" ht="14.25">
      <c r="A1" s="179"/>
    </row>
    <row r="3" ht="14.25">
      <c r="A3" s="170" t="s">
        <v>400</v>
      </c>
    </row>
    <row r="4" spans="1:7" ht="15" thickBot="1">
      <c r="A4" s="172"/>
      <c r="B4" s="172"/>
      <c r="C4" s="172"/>
      <c r="D4" s="172"/>
      <c r="E4" s="172"/>
      <c r="F4" s="172"/>
      <c r="G4" s="173" t="s">
        <v>326</v>
      </c>
    </row>
    <row r="5" spans="1:7" ht="24" customHeight="1" thickTop="1">
      <c r="A5" s="174"/>
      <c r="B5" s="372" t="s">
        <v>401</v>
      </c>
      <c r="C5" s="175"/>
      <c r="D5" s="175"/>
      <c r="E5" s="374">
        <v>10</v>
      </c>
      <c r="F5" s="175"/>
      <c r="G5" s="175"/>
    </row>
    <row r="6" spans="1:7" s="178" customFormat="1" ht="24" customHeight="1">
      <c r="A6" s="176" t="s">
        <v>226</v>
      </c>
      <c r="B6" s="373" t="s">
        <v>402</v>
      </c>
      <c r="C6" s="176" t="s">
        <v>386</v>
      </c>
      <c r="D6" s="177" t="s">
        <v>387</v>
      </c>
      <c r="E6" s="375" t="s">
        <v>402</v>
      </c>
      <c r="F6" s="176" t="s">
        <v>386</v>
      </c>
      <c r="G6" s="177" t="s">
        <v>387</v>
      </c>
    </row>
    <row r="7" spans="1:7" ht="14.25">
      <c r="A7" s="174"/>
      <c r="D7" s="179"/>
      <c r="G7" s="179"/>
    </row>
    <row r="8" spans="1:7" ht="14.25">
      <c r="A8" s="180" t="s">
        <v>33</v>
      </c>
      <c r="B8" s="193">
        <f>C8+D8</f>
        <v>103027</v>
      </c>
      <c r="C8" s="193">
        <f>SUM(C11:C15)</f>
        <v>64701</v>
      </c>
      <c r="D8" s="193">
        <f>SUM(D11:D15)</f>
        <v>38326</v>
      </c>
      <c r="E8" s="193">
        <f>F8+G8</f>
        <v>105013</v>
      </c>
      <c r="F8" s="193">
        <f>SUM(F11:F15)</f>
        <v>64669</v>
      </c>
      <c r="G8" s="193">
        <f>SUM(G11:G15)</f>
        <v>40344</v>
      </c>
    </row>
    <row r="9" spans="1:7" ht="14.25">
      <c r="A9" s="181"/>
      <c r="B9" s="193"/>
      <c r="C9" s="192"/>
      <c r="D9" s="201"/>
      <c r="E9" s="193"/>
      <c r="F9" s="192"/>
      <c r="G9" s="201"/>
    </row>
    <row r="10" spans="1:7" ht="14.25">
      <c r="A10" s="180" t="s">
        <v>403</v>
      </c>
      <c r="B10" s="193" t="s">
        <v>404</v>
      </c>
      <c r="C10" s="193" t="s">
        <v>404</v>
      </c>
      <c r="D10" s="193" t="s">
        <v>404</v>
      </c>
      <c r="E10" s="193" t="s">
        <v>404</v>
      </c>
      <c r="F10" s="193" t="s">
        <v>404</v>
      </c>
      <c r="G10" s="193" t="s">
        <v>404</v>
      </c>
    </row>
    <row r="11" spans="1:7" ht="14.25">
      <c r="A11" s="182" t="s">
        <v>405</v>
      </c>
      <c r="B11" s="164">
        <f>C11+D11</f>
        <v>15632</v>
      </c>
      <c r="C11" s="192">
        <v>12357</v>
      </c>
      <c r="D11" s="201">
        <v>3275</v>
      </c>
      <c r="E11" s="193">
        <f aca="true" t="shared" si="0" ref="E11:E22">F11+G11</f>
        <v>15772</v>
      </c>
      <c r="F11" s="192">
        <v>12133</v>
      </c>
      <c r="G11" s="201">
        <v>3639</v>
      </c>
    </row>
    <row r="12" spans="1:7" ht="14.25">
      <c r="A12" s="182" t="s">
        <v>406</v>
      </c>
      <c r="B12" s="164">
        <f>C12+D12</f>
        <v>56874</v>
      </c>
      <c r="C12" s="192">
        <v>39635</v>
      </c>
      <c r="D12" s="201">
        <v>17239</v>
      </c>
      <c r="E12" s="193">
        <f t="shared" si="0"/>
        <v>57312</v>
      </c>
      <c r="F12" s="192">
        <v>39461</v>
      </c>
      <c r="G12" s="201">
        <v>17851</v>
      </c>
    </row>
    <row r="13" spans="1:7" ht="14.25">
      <c r="A13" s="182" t="s">
        <v>407</v>
      </c>
      <c r="B13" s="164">
        <f>C13+D13</f>
        <v>8052</v>
      </c>
      <c r="C13" s="192">
        <v>3360</v>
      </c>
      <c r="D13" s="201">
        <v>4692</v>
      </c>
      <c r="E13" s="193">
        <f t="shared" si="0"/>
        <v>7933</v>
      </c>
      <c r="F13" s="192">
        <v>3412</v>
      </c>
      <c r="G13" s="201">
        <v>4521</v>
      </c>
    </row>
    <row r="14" spans="1:7" ht="14.25">
      <c r="A14" s="182" t="s">
        <v>408</v>
      </c>
      <c r="B14" s="164">
        <f>C14+D14</f>
        <v>5734</v>
      </c>
      <c r="C14" s="192">
        <v>2459</v>
      </c>
      <c r="D14" s="201">
        <v>3275</v>
      </c>
      <c r="E14" s="193">
        <f t="shared" si="0"/>
        <v>5921</v>
      </c>
      <c r="F14" s="192">
        <v>2624</v>
      </c>
      <c r="G14" s="201">
        <v>3297</v>
      </c>
    </row>
    <row r="15" spans="1:7" ht="14.25">
      <c r="A15" s="182" t="s">
        <v>409</v>
      </c>
      <c r="B15" s="164">
        <f>C15+D15</f>
        <v>16735</v>
      </c>
      <c r="C15" s="192">
        <v>6890</v>
      </c>
      <c r="D15" s="201">
        <v>9845</v>
      </c>
      <c r="E15" s="193">
        <f t="shared" si="0"/>
        <v>18075</v>
      </c>
      <c r="F15" s="192">
        <v>7039</v>
      </c>
      <c r="G15" s="201">
        <v>11036</v>
      </c>
    </row>
    <row r="16" spans="1:7" ht="14.25">
      <c r="A16" s="182"/>
      <c r="B16" s="164" t="s">
        <v>404</v>
      </c>
      <c r="C16" s="192"/>
      <c r="D16" s="201"/>
      <c r="E16" s="193" t="s">
        <v>404</v>
      </c>
      <c r="F16" s="192"/>
      <c r="G16" s="201"/>
    </row>
    <row r="17" spans="1:7" ht="14.25">
      <c r="A17" s="180" t="s">
        <v>410</v>
      </c>
      <c r="B17" s="164" t="s">
        <v>404</v>
      </c>
      <c r="C17" s="193" t="s">
        <v>404</v>
      </c>
      <c r="D17" s="193" t="s">
        <v>404</v>
      </c>
      <c r="E17" s="193" t="s">
        <v>404</v>
      </c>
      <c r="F17" s="193" t="s">
        <v>404</v>
      </c>
      <c r="G17" s="193" t="s">
        <v>404</v>
      </c>
    </row>
    <row r="18" spans="1:7" ht="14.25">
      <c r="A18" s="182" t="s">
        <v>411</v>
      </c>
      <c r="B18" s="164">
        <f>C18+D18</f>
        <v>12594</v>
      </c>
      <c r="C18" s="192">
        <v>5549</v>
      </c>
      <c r="D18" s="202">
        <v>7045</v>
      </c>
      <c r="E18" s="193">
        <f t="shared" si="0"/>
        <v>12497</v>
      </c>
      <c r="F18" s="192">
        <v>5614</v>
      </c>
      <c r="G18" s="202">
        <v>6883</v>
      </c>
    </row>
    <row r="19" spans="1:7" ht="14.25">
      <c r="A19" s="182" t="s">
        <v>412</v>
      </c>
      <c r="B19" s="164">
        <f>C19+D19</f>
        <v>30212</v>
      </c>
      <c r="C19" s="192">
        <v>17149</v>
      </c>
      <c r="D19" s="201">
        <v>13063</v>
      </c>
      <c r="E19" s="193">
        <f t="shared" si="0"/>
        <v>30813</v>
      </c>
      <c r="F19" s="192">
        <v>17243</v>
      </c>
      <c r="G19" s="201">
        <v>13570</v>
      </c>
    </row>
    <row r="20" spans="1:7" ht="14.25">
      <c r="A20" s="182" t="s">
        <v>413</v>
      </c>
      <c r="B20" s="164">
        <f>C20+D20</f>
        <v>25133</v>
      </c>
      <c r="C20" s="192">
        <v>17710</v>
      </c>
      <c r="D20" s="201">
        <v>7423</v>
      </c>
      <c r="E20" s="193">
        <f t="shared" si="0"/>
        <v>25584</v>
      </c>
      <c r="F20" s="192">
        <v>17393</v>
      </c>
      <c r="G20" s="201">
        <v>8191</v>
      </c>
    </row>
    <row r="21" spans="1:7" ht="14.25">
      <c r="A21" s="182" t="s">
        <v>414</v>
      </c>
      <c r="B21" s="164">
        <f>C21+D21</f>
        <v>23678</v>
      </c>
      <c r="C21" s="192">
        <v>16765</v>
      </c>
      <c r="D21" s="202">
        <v>6913</v>
      </c>
      <c r="E21" s="193">
        <f t="shared" si="0"/>
        <v>23537</v>
      </c>
      <c r="F21" s="192">
        <v>16245</v>
      </c>
      <c r="G21" s="202">
        <v>7292</v>
      </c>
    </row>
    <row r="22" spans="1:7" ht="14.25">
      <c r="A22" s="182" t="s">
        <v>415</v>
      </c>
      <c r="B22" s="164">
        <f>C22+D22</f>
        <v>11410</v>
      </c>
      <c r="C22" s="192">
        <v>7528</v>
      </c>
      <c r="D22" s="202">
        <v>3882</v>
      </c>
      <c r="E22" s="193">
        <f t="shared" si="0"/>
        <v>12582</v>
      </c>
      <c r="F22" s="192">
        <v>8174</v>
      </c>
      <c r="G22" s="202">
        <v>4408</v>
      </c>
    </row>
    <row r="23" spans="1:7" ht="14.25">
      <c r="A23" s="183"/>
      <c r="B23" s="184"/>
      <c r="C23" s="184"/>
      <c r="D23" s="184"/>
      <c r="E23" s="184"/>
      <c r="F23" s="184"/>
      <c r="G23" s="184"/>
    </row>
    <row r="24" ht="14.25">
      <c r="A24" s="171" t="s">
        <v>324</v>
      </c>
    </row>
  </sheetData>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F1" sqref="F1"/>
    </sheetView>
  </sheetViews>
  <sheetFormatPr defaultColWidth="8.796875" defaultRowHeight="15"/>
  <cols>
    <col min="1" max="1" width="24.69921875" style="31" customWidth="1"/>
    <col min="2" max="4" width="11.59765625" style="31" customWidth="1"/>
    <col min="5" max="5" width="13.19921875" style="31" customWidth="1"/>
    <col min="6" max="6" width="13.19921875" style="30" customWidth="1"/>
    <col min="7" max="16384" width="10.59765625" style="31" customWidth="1"/>
  </cols>
  <sheetData>
    <row r="1" ht="14.25">
      <c r="F1" s="223"/>
    </row>
    <row r="3" ht="14.25">
      <c r="A3" s="30" t="s">
        <v>43</v>
      </c>
    </row>
    <row r="4" spans="1:6" ht="15" thickBot="1">
      <c r="A4" s="32"/>
      <c r="B4" s="32"/>
      <c r="C4" s="32"/>
      <c r="D4" s="32"/>
      <c r="E4" s="32"/>
      <c r="F4" s="33"/>
    </row>
    <row r="5" spans="1:6" s="35" customFormat="1" ht="25.5" customHeight="1" thickTop="1">
      <c r="A5" s="34" t="s">
        <v>44</v>
      </c>
      <c r="B5" s="353" t="s">
        <v>45</v>
      </c>
      <c r="C5" s="34">
        <v>7</v>
      </c>
      <c r="D5" s="34">
        <v>8</v>
      </c>
      <c r="E5" s="355">
        <v>9</v>
      </c>
      <c r="F5" s="354">
        <v>10</v>
      </c>
    </row>
    <row r="6" spans="1:6" ht="14.25">
      <c r="A6" s="36"/>
      <c r="E6" s="356"/>
      <c r="F6" s="194"/>
    </row>
    <row r="7" spans="1:6" ht="28.5">
      <c r="A7" s="36" t="s">
        <v>46</v>
      </c>
      <c r="B7" s="195">
        <v>231035</v>
      </c>
      <c r="C7" s="196">
        <v>241973</v>
      </c>
      <c r="D7" s="196">
        <v>255098</v>
      </c>
      <c r="E7" s="357">
        <v>266908</v>
      </c>
      <c r="F7" s="197">
        <v>279122</v>
      </c>
    </row>
    <row r="8" spans="1:6" ht="14.25">
      <c r="A8" s="36"/>
      <c r="B8" s="195"/>
      <c r="C8" s="196"/>
      <c r="D8" s="196"/>
      <c r="E8" s="357"/>
      <c r="F8" s="197"/>
    </row>
    <row r="9" spans="1:6" ht="14.25">
      <c r="A9" s="36" t="s">
        <v>47</v>
      </c>
      <c r="B9" s="195"/>
      <c r="C9" s="196"/>
      <c r="D9" s="196"/>
      <c r="E9" s="357"/>
      <c r="F9" s="197"/>
    </row>
    <row r="10" spans="1:6" ht="14.25">
      <c r="A10" s="40" t="s">
        <v>48</v>
      </c>
      <c r="B10" s="195">
        <v>147877011</v>
      </c>
      <c r="C10" s="196">
        <v>161499137</v>
      </c>
      <c r="D10" s="196">
        <v>177282567</v>
      </c>
      <c r="E10" s="357">
        <v>187580184</v>
      </c>
      <c r="F10" s="197">
        <v>199341802</v>
      </c>
    </row>
    <row r="11" spans="1:6" ht="14.25">
      <c r="A11" s="36"/>
      <c r="B11" s="195"/>
      <c r="C11" s="196"/>
      <c r="D11" s="196"/>
      <c r="E11" s="357"/>
      <c r="F11" s="197"/>
    </row>
    <row r="12" spans="1:6" ht="14.25">
      <c r="A12" s="36" t="s">
        <v>49</v>
      </c>
      <c r="B12" s="195"/>
      <c r="C12" s="196"/>
      <c r="D12" s="196"/>
      <c r="E12" s="357"/>
      <c r="F12" s="197"/>
    </row>
    <row r="13" spans="1:6" ht="14.25">
      <c r="A13" s="40" t="s">
        <v>50</v>
      </c>
      <c r="B13" s="195">
        <v>141659757</v>
      </c>
      <c r="C13" s="196">
        <v>152946596</v>
      </c>
      <c r="D13" s="196">
        <v>167565791</v>
      </c>
      <c r="E13" s="357">
        <v>175676141</v>
      </c>
      <c r="F13" s="197">
        <v>184774204</v>
      </c>
    </row>
    <row r="14" spans="1:6" ht="14.25">
      <c r="A14" s="36"/>
      <c r="B14" s="195"/>
      <c r="C14" s="196"/>
      <c r="D14" s="196"/>
      <c r="E14" s="357"/>
      <c r="F14" s="197"/>
    </row>
    <row r="15" spans="1:6" ht="14.25">
      <c r="A15" s="36" t="s">
        <v>51</v>
      </c>
      <c r="B15" s="195"/>
      <c r="C15" s="196"/>
      <c r="D15" s="196"/>
      <c r="E15" s="357"/>
      <c r="F15" s="197"/>
    </row>
    <row r="16" spans="1:6" ht="14.25">
      <c r="A16" s="376" t="s">
        <v>52</v>
      </c>
      <c r="B16" s="195">
        <f>B10/B7*1000</f>
        <v>640063.2415002056</v>
      </c>
      <c r="C16" s="196">
        <f>C10/C7*1000</f>
        <v>667426.2706996235</v>
      </c>
      <c r="D16" s="196">
        <v>694959</v>
      </c>
      <c r="E16" s="357">
        <v>702790</v>
      </c>
      <c r="F16" s="197">
        <v>714174</v>
      </c>
    </row>
    <row r="17" spans="1:6" ht="14.25">
      <c r="A17" s="36"/>
      <c r="B17" s="195"/>
      <c r="C17" s="196"/>
      <c r="D17" s="196"/>
      <c r="E17" s="357"/>
      <c r="F17" s="197"/>
    </row>
    <row r="18" spans="1:6" ht="14.25">
      <c r="A18" s="36" t="s">
        <v>53</v>
      </c>
      <c r="B18" s="195"/>
      <c r="C18" s="196"/>
      <c r="D18" s="196"/>
      <c r="E18" s="357"/>
      <c r="F18" s="197"/>
    </row>
    <row r="19" spans="1:6" ht="14.25">
      <c r="A19" s="376" t="s">
        <v>54</v>
      </c>
      <c r="B19" s="195">
        <f>B13/B7*1000</f>
        <v>613152.7993594044</v>
      </c>
      <c r="C19" s="196">
        <f>C13/C7*1000</f>
        <v>632081.2487343629</v>
      </c>
      <c r="D19" s="196">
        <v>656868</v>
      </c>
      <c r="E19" s="357">
        <v>658190</v>
      </c>
      <c r="F19" s="197">
        <f>F13/F7*1000</f>
        <v>661983.6630577311</v>
      </c>
    </row>
    <row r="20" spans="1:6" ht="14.25">
      <c r="A20" s="41"/>
      <c r="B20" s="42"/>
      <c r="C20" s="42"/>
      <c r="D20" s="42"/>
      <c r="E20" s="42"/>
      <c r="F20" s="198"/>
    </row>
    <row r="21" spans="1:6" ht="14.25">
      <c r="A21" s="377" t="s">
        <v>55</v>
      </c>
      <c r="B21" s="43"/>
      <c r="F21" s="194"/>
    </row>
    <row r="22" ht="14.25">
      <c r="A22" s="44"/>
    </row>
    <row r="23" spans="1:3" ht="14.25">
      <c r="A23" s="44"/>
      <c r="C23" s="37"/>
    </row>
    <row r="24" ht="14.25">
      <c r="A24" s="44"/>
    </row>
    <row r="25" ht="14.25">
      <c r="A25" s="44"/>
    </row>
    <row r="26" ht="14.25">
      <c r="A26" s="44"/>
    </row>
    <row r="27" ht="14.25">
      <c r="A27" s="44"/>
    </row>
    <row r="28" ht="14.25">
      <c r="A28" s="44"/>
    </row>
  </sheetData>
  <printOptions/>
  <pageMargins left="0.7874015748031497" right="0.7874015748031497" top="0.984251968503937" bottom="0.98425196850393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8.796875" defaultRowHeight="15"/>
  <cols>
    <col min="1" max="1" width="3.09765625" style="2" customWidth="1"/>
    <col min="2" max="2" width="27.69921875" style="2" customWidth="1"/>
    <col min="3" max="5" width="13.59765625" style="2" customWidth="1"/>
    <col min="6" max="6" width="12.59765625" style="45" customWidth="1"/>
    <col min="7" max="7" width="3.09765625" style="2" customWidth="1"/>
    <col min="8" max="8" width="24.5" style="2" customWidth="1"/>
    <col min="9" max="11" width="13.59765625" style="2" customWidth="1"/>
    <col min="12" max="12" width="12.59765625" style="2" customWidth="1"/>
    <col min="13" max="16384" width="10.59765625" style="2" customWidth="1"/>
  </cols>
  <sheetData>
    <row r="1" spans="1:11" ht="14.25">
      <c r="A1" s="14"/>
      <c r="K1" s="46"/>
    </row>
    <row r="3" spans="1:11" ht="14.25">
      <c r="A3" s="4" t="s">
        <v>56</v>
      </c>
      <c r="B3" s="4"/>
      <c r="C3" s="8"/>
      <c r="D3" s="8"/>
      <c r="E3" s="8"/>
      <c r="F3" s="51"/>
      <c r="G3" s="4" t="s">
        <v>57</v>
      </c>
      <c r="H3" s="4"/>
      <c r="I3" s="8"/>
      <c r="J3" s="8"/>
      <c r="K3" s="8"/>
    </row>
    <row r="4" spans="1:11" ht="15" thickBot="1">
      <c r="A4" s="4"/>
      <c r="B4" s="4"/>
      <c r="C4" s="8"/>
      <c r="D4" s="8"/>
      <c r="E4" s="8"/>
      <c r="G4" s="4"/>
      <c r="H4" s="4"/>
      <c r="I4" s="8"/>
      <c r="J4" s="8"/>
      <c r="K4" s="8"/>
    </row>
    <row r="5" spans="1:11" s="48" customFormat="1" ht="24" customHeight="1" thickTop="1">
      <c r="A5" s="227" t="s">
        <v>58</v>
      </c>
      <c r="B5" s="6"/>
      <c r="C5" s="224" t="s">
        <v>59</v>
      </c>
      <c r="D5" s="225" t="s">
        <v>60</v>
      </c>
      <c r="E5" s="226" t="s">
        <v>61</v>
      </c>
      <c r="F5" s="47"/>
      <c r="G5" s="227" t="s">
        <v>58</v>
      </c>
      <c r="H5" s="6"/>
      <c r="I5" s="224" t="s">
        <v>59</v>
      </c>
      <c r="J5" s="225" t="s">
        <v>60</v>
      </c>
      <c r="K5" s="226" t="s">
        <v>61</v>
      </c>
    </row>
    <row r="6" spans="1:11" ht="14.25">
      <c r="A6" s="23"/>
      <c r="B6" s="9"/>
      <c r="E6" s="38"/>
      <c r="G6" s="8"/>
      <c r="H6" s="9"/>
      <c r="I6" s="38"/>
      <c r="J6" s="38"/>
      <c r="K6" s="38"/>
    </row>
    <row r="7" spans="1:11" ht="14.25">
      <c r="A7" s="49" t="s">
        <v>62</v>
      </c>
      <c r="B7" s="50"/>
      <c r="C7" s="232">
        <f>C8+C13+C22+C30+C32+C50+I7+I10+I15</f>
        <v>969</v>
      </c>
      <c r="D7" s="232">
        <v>35767</v>
      </c>
      <c r="E7" s="232">
        <v>31998</v>
      </c>
      <c r="G7" s="8" t="s">
        <v>63</v>
      </c>
      <c r="H7" s="9"/>
      <c r="I7" s="232">
        <v>1</v>
      </c>
      <c r="J7" s="233" t="s">
        <v>38</v>
      </c>
      <c r="K7" s="233" t="s">
        <v>38</v>
      </c>
    </row>
    <row r="8" spans="1:11" ht="14.25">
      <c r="A8" s="24" t="s">
        <v>64</v>
      </c>
      <c r="B8" s="9"/>
      <c r="C8" s="232">
        <f>C9+C10+C11</f>
        <v>10</v>
      </c>
      <c r="D8" s="232">
        <v>648</v>
      </c>
      <c r="E8" s="232">
        <v>632</v>
      </c>
      <c r="G8" s="51"/>
      <c r="H8" s="22" t="s">
        <v>65</v>
      </c>
      <c r="I8" s="232">
        <v>1</v>
      </c>
      <c r="J8" s="233" t="s">
        <v>38</v>
      </c>
      <c r="K8" s="233" t="s">
        <v>38</v>
      </c>
    </row>
    <row r="9" spans="1:11" ht="14.25">
      <c r="A9" s="45"/>
      <c r="B9" s="22" t="s">
        <v>66</v>
      </c>
      <c r="C9" s="232">
        <v>6</v>
      </c>
      <c r="D9" s="232">
        <v>518</v>
      </c>
      <c r="E9" s="232">
        <v>532</v>
      </c>
      <c r="G9" s="51"/>
      <c r="H9" s="22"/>
      <c r="I9" s="232"/>
      <c r="J9" s="233"/>
      <c r="K9" s="233"/>
    </row>
    <row r="10" spans="1:11" ht="14.25">
      <c r="A10" s="45"/>
      <c r="B10" s="22" t="s">
        <v>67</v>
      </c>
      <c r="C10" s="232">
        <v>1</v>
      </c>
      <c r="D10" s="232">
        <v>240</v>
      </c>
      <c r="E10" s="232">
        <v>178</v>
      </c>
      <c r="G10" s="231" t="s">
        <v>68</v>
      </c>
      <c r="H10" s="22"/>
      <c r="I10" s="232">
        <v>5</v>
      </c>
      <c r="J10" s="233">
        <v>90</v>
      </c>
      <c r="K10" s="233">
        <v>67</v>
      </c>
    </row>
    <row r="11" spans="1:11" ht="14.25">
      <c r="A11" s="45"/>
      <c r="B11" s="22" t="s">
        <v>69</v>
      </c>
      <c r="C11" s="232">
        <v>3</v>
      </c>
      <c r="D11" s="232">
        <v>130</v>
      </c>
      <c r="E11" s="232">
        <v>100</v>
      </c>
      <c r="G11" s="231"/>
      <c r="H11" s="22" t="s">
        <v>70</v>
      </c>
      <c r="I11" s="232">
        <v>2</v>
      </c>
      <c r="J11" s="233">
        <v>40</v>
      </c>
      <c r="K11" s="233">
        <v>22</v>
      </c>
    </row>
    <row r="12" spans="1:11" ht="14.25">
      <c r="A12" s="23"/>
      <c r="B12" s="9"/>
      <c r="C12" s="232"/>
      <c r="D12" s="232"/>
      <c r="E12" s="232"/>
      <c r="G12" s="231"/>
      <c r="H12" s="22" t="s">
        <v>71</v>
      </c>
      <c r="I12" s="232">
        <v>1</v>
      </c>
      <c r="J12" s="233">
        <v>10</v>
      </c>
      <c r="K12" s="233">
        <v>3</v>
      </c>
    </row>
    <row r="13" spans="1:11" ht="14.25">
      <c r="A13" s="23" t="s">
        <v>72</v>
      </c>
      <c r="B13" s="9"/>
      <c r="C13" s="232">
        <f>SUM(C14:C20)</f>
        <v>385</v>
      </c>
      <c r="D13" s="232">
        <v>6005</v>
      </c>
      <c r="E13" s="232">
        <f>SUM(E14:E20)</f>
        <v>5759</v>
      </c>
      <c r="G13" s="51"/>
      <c r="H13" s="22" t="s">
        <v>73</v>
      </c>
      <c r="I13" s="232">
        <v>2</v>
      </c>
      <c r="J13" s="233">
        <v>40</v>
      </c>
      <c r="K13" s="233">
        <v>42</v>
      </c>
    </row>
    <row r="14" spans="1:11" ht="14.25">
      <c r="A14" s="45"/>
      <c r="B14" s="22" t="s">
        <v>29</v>
      </c>
      <c r="C14" s="232">
        <v>13</v>
      </c>
      <c r="D14" s="232">
        <v>1160</v>
      </c>
      <c r="E14" s="232">
        <v>1155</v>
      </c>
      <c r="G14" s="23"/>
      <c r="H14" s="52"/>
      <c r="I14" s="232"/>
      <c r="J14" s="232"/>
      <c r="K14" s="232"/>
    </row>
    <row r="15" spans="1:11" ht="14.25">
      <c r="A15" s="45"/>
      <c r="B15" s="22" t="s">
        <v>74</v>
      </c>
      <c r="C15" s="232">
        <v>1</v>
      </c>
      <c r="D15" s="232">
        <v>50</v>
      </c>
      <c r="E15" s="232">
        <v>50</v>
      </c>
      <c r="G15" s="24" t="s">
        <v>75</v>
      </c>
      <c r="H15" s="9"/>
      <c r="I15" s="232">
        <f>SUM(I16:I24)</f>
        <v>84</v>
      </c>
      <c r="J15" s="232">
        <v>1517</v>
      </c>
      <c r="K15" s="232">
        <v>976</v>
      </c>
    </row>
    <row r="16" spans="1:11" ht="14.25">
      <c r="A16" s="45"/>
      <c r="B16" s="22" t="s">
        <v>30</v>
      </c>
      <c r="C16" s="232">
        <v>63</v>
      </c>
      <c r="D16" s="232">
        <v>4110</v>
      </c>
      <c r="E16" s="232">
        <v>4012</v>
      </c>
      <c r="G16" s="51"/>
      <c r="H16" s="22" t="s">
        <v>69</v>
      </c>
      <c r="I16" s="232">
        <v>2</v>
      </c>
      <c r="J16" s="232">
        <v>110</v>
      </c>
      <c r="K16" s="232">
        <v>100</v>
      </c>
    </row>
    <row r="17" spans="1:11" ht="14.25">
      <c r="A17" s="45"/>
      <c r="B17" s="22" t="s">
        <v>31</v>
      </c>
      <c r="C17" s="232">
        <v>17</v>
      </c>
      <c r="D17" s="232">
        <v>685</v>
      </c>
      <c r="E17" s="232">
        <v>542</v>
      </c>
      <c r="G17" s="51"/>
      <c r="H17" s="22" t="s">
        <v>76</v>
      </c>
      <c r="I17" s="232">
        <v>1</v>
      </c>
      <c r="J17" s="232">
        <v>448</v>
      </c>
      <c r="K17" s="232">
        <v>15</v>
      </c>
    </row>
    <row r="18" spans="1:11" ht="14.25">
      <c r="A18" s="45"/>
      <c r="B18" s="22" t="s">
        <v>77</v>
      </c>
      <c r="C18" s="232">
        <v>50</v>
      </c>
      <c r="D18" s="233" t="s">
        <v>38</v>
      </c>
      <c r="E18" s="233" t="s">
        <v>38</v>
      </c>
      <c r="G18" s="51"/>
      <c r="H18" s="22" t="s">
        <v>78</v>
      </c>
      <c r="I18" s="232">
        <v>3</v>
      </c>
      <c r="J18" s="232">
        <v>350</v>
      </c>
      <c r="K18" s="232">
        <v>240</v>
      </c>
    </row>
    <row r="19" spans="1:11" ht="14.25">
      <c r="A19" s="45"/>
      <c r="B19" s="22" t="s">
        <v>79</v>
      </c>
      <c r="C19" s="232">
        <v>142</v>
      </c>
      <c r="D19" s="233" t="s">
        <v>38</v>
      </c>
      <c r="E19" s="233" t="s">
        <v>38</v>
      </c>
      <c r="G19" s="51"/>
      <c r="H19" s="22" t="s">
        <v>80</v>
      </c>
      <c r="I19" s="232">
        <v>4</v>
      </c>
      <c r="J19" s="233" t="s">
        <v>38</v>
      </c>
      <c r="K19" s="233" t="s">
        <v>38</v>
      </c>
    </row>
    <row r="20" spans="1:11" ht="14.25">
      <c r="A20" s="45"/>
      <c r="B20" s="22" t="s">
        <v>81</v>
      </c>
      <c r="C20" s="232">
        <v>99</v>
      </c>
      <c r="D20" s="233" t="s">
        <v>38</v>
      </c>
      <c r="E20" s="233" t="s">
        <v>38</v>
      </c>
      <c r="G20" s="51"/>
      <c r="H20" s="22" t="s">
        <v>82</v>
      </c>
      <c r="I20" s="232">
        <v>28</v>
      </c>
      <c r="J20" s="234">
        <v>1085</v>
      </c>
      <c r="K20" s="234">
        <v>655</v>
      </c>
    </row>
    <row r="21" spans="1:11" ht="14.25">
      <c r="A21" s="23"/>
      <c r="B21" s="54"/>
      <c r="C21" s="232"/>
      <c r="D21" s="234"/>
      <c r="E21" s="234"/>
      <c r="G21" s="51"/>
      <c r="H21" s="22" t="s">
        <v>83</v>
      </c>
      <c r="I21" s="232">
        <v>11</v>
      </c>
      <c r="J21" s="233" t="s">
        <v>38</v>
      </c>
      <c r="K21" s="233" t="s">
        <v>38</v>
      </c>
    </row>
    <row r="22" spans="1:11" ht="14.25">
      <c r="A22" s="23" t="s">
        <v>84</v>
      </c>
      <c r="B22" s="9"/>
      <c r="C22" s="232">
        <f>SUM(C23:C28)</f>
        <v>13</v>
      </c>
      <c r="D22" s="232">
        <f>SUM(D23:D28)</f>
        <v>530</v>
      </c>
      <c r="E22" s="232">
        <f>SUM(E23:E28)</f>
        <v>536</v>
      </c>
      <c r="G22" s="51"/>
      <c r="H22" s="22" t="s">
        <v>85</v>
      </c>
      <c r="I22" s="232">
        <v>30</v>
      </c>
      <c r="J22" s="233" t="s">
        <v>38</v>
      </c>
      <c r="K22" s="233" t="s">
        <v>38</v>
      </c>
    </row>
    <row r="23" spans="1:11" ht="14.25">
      <c r="A23" s="45"/>
      <c r="B23" s="22" t="s">
        <v>86</v>
      </c>
      <c r="C23" s="316">
        <v>4</v>
      </c>
      <c r="D23" s="232">
        <v>250</v>
      </c>
      <c r="E23" s="232">
        <v>257</v>
      </c>
      <c r="G23" s="51"/>
      <c r="H23" s="22" t="s">
        <v>87</v>
      </c>
      <c r="I23" s="232">
        <v>2</v>
      </c>
      <c r="J23" s="233" t="s">
        <v>38</v>
      </c>
      <c r="K23" s="233" t="s">
        <v>38</v>
      </c>
    </row>
    <row r="24" spans="1:11" ht="14.25">
      <c r="A24" s="45"/>
      <c r="B24" s="22" t="s">
        <v>88</v>
      </c>
      <c r="C24" s="232">
        <v>1</v>
      </c>
      <c r="D24" s="232">
        <v>100</v>
      </c>
      <c r="E24" s="232">
        <v>99</v>
      </c>
      <c r="G24" s="51"/>
      <c r="H24" s="22" t="s">
        <v>89</v>
      </c>
      <c r="I24" s="232">
        <v>3</v>
      </c>
      <c r="J24" s="232">
        <v>274</v>
      </c>
      <c r="K24" s="232">
        <v>206</v>
      </c>
    </row>
    <row r="25" spans="1:11" ht="14.25">
      <c r="A25" s="45"/>
      <c r="B25" s="22" t="s">
        <v>90</v>
      </c>
      <c r="C25" s="232">
        <v>3</v>
      </c>
      <c r="D25" s="232">
        <v>180</v>
      </c>
      <c r="E25" s="232">
        <v>180</v>
      </c>
      <c r="G25" s="27"/>
      <c r="H25" s="28"/>
      <c r="I25" s="53"/>
      <c r="J25" s="53"/>
      <c r="K25" s="53"/>
    </row>
    <row r="26" spans="1:5" ht="14.25">
      <c r="A26" s="45"/>
      <c r="B26" s="22" t="s">
        <v>91</v>
      </c>
      <c r="C26" s="232">
        <v>2</v>
      </c>
      <c r="D26" s="233" t="s">
        <v>38</v>
      </c>
      <c r="E26" s="233" t="s">
        <v>38</v>
      </c>
    </row>
    <row r="27" spans="1:11" ht="14.25">
      <c r="A27" s="45"/>
      <c r="B27" s="22" t="s">
        <v>92</v>
      </c>
      <c r="C27" s="232">
        <v>2</v>
      </c>
      <c r="D27" s="233" t="s">
        <v>38</v>
      </c>
      <c r="E27" s="233" t="s">
        <v>38</v>
      </c>
      <c r="G27" s="45"/>
      <c r="H27" s="45"/>
      <c r="I27" s="45"/>
      <c r="J27" s="45"/>
      <c r="K27" s="45"/>
    </row>
    <row r="28" spans="1:11" ht="14.25">
      <c r="A28" s="45"/>
      <c r="B28" s="22" t="s">
        <v>93</v>
      </c>
      <c r="C28" s="232">
        <v>1</v>
      </c>
      <c r="D28" s="233" t="s">
        <v>38</v>
      </c>
      <c r="E28" s="233" t="s">
        <v>38</v>
      </c>
      <c r="G28" s="45"/>
      <c r="H28" s="45"/>
      <c r="I28" s="45"/>
      <c r="J28" s="45"/>
      <c r="K28" s="45"/>
    </row>
    <row r="29" spans="1:11" ht="14.25">
      <c r="A29" s="23"/>
      <c r="B29" s="9"/>
      <c r="C29" s="232"/>
      <c r="D29" s="232"/>
      <c r="E29" s="232"/>
      <c r="G29" s="45"/>
      <c r="H29" s="45"/>
      <c r="I29" s="45"/>
      <c r="J29" s="45"/>
      <c r="K29" s="45"/>
    </row>
    <row r="30" spans="1:5" ht="14.25">
      <c r="A30" s="23" t="s">
        <v>94</v>
      </c>
      <c r="B30" s="9"/>
      <c r="C30" s="232">
        <v>1</v>
      </c>
      <c r="D30" s="232">
        <v>30</v>
      </c>
      <c r="E30" s="232">
        <v>12</v>
      </c>
    </row>
    <row r="31" spans="1:5" ht="14.25">
      <c r="A31" s="23"/>
      <c r="B31" s="9"/>
      <c r="C31" s="232"/>
      <c r="D31" s="232"/>
      <c r="E31" s="232"/>
    </row>
    <row r="32" spans="1:5" ht="14.25">
      <c r="A32" s="23" t="s">
        <v>95</v>
      </c>
      <c r="B32" s="9"/>
      <c r="C32" s="232">
        <f>SUM(C33:C48)</f>
        <v>424</v>
      </c>
      <c r="D32" s="232">
        <v>24735</v>
      </c>
      <c r="E32" s="232">
        <v>21808</v>
      </c>
    </row>
    <row r="33" spans="1:5" ht="14.25">
      <c r="A33" s="45"/>
      <c r="B33" s="22" t="s">
        <v>96</v>
      </c>
      <c r="C33" s="232">
        <v>7</v>
      </c>
      <c r="D33" s="232">
        <v>60</v>
      </c>
      <c r="E33" s="233" t="s">
        <v>38</v>
      </c>
    </row>
    <row r="34" spans="1:5" ht="14.25">
      <c r="A34" s="45"/>
      <c r="B34" s="22" t="s">
        <v>97</v>
      </c>
      <c r="C34" s="232">
        <v>1</v>
      </c>
      <c r="D34" s="232">
        <v>40</v>
      </c>
      <c r="E34" s="232">
        <v>17</v>
      </c>
    </row>
    <row r="35" spans="1:5" ht="14.25">
      <c r="A35" s="45"/>
      <c r="B35" s="22" t="s">
        <v>98</v>
      </c>
      <c r="C35" s="232">
        <v>5</v>
      </c>
      <c r="D35" s="233" t="s">
        <v>99</v>
      </c>
      <c r="E35" s="232">
        <v>208</v>
      </c>
    </row>
    <row r="36" spans="1:5" ht="14.25">
      <c r="A36" s="45"/>
      <c r="B36" s="22" t="s">
        <v>100</v>
      </c>
      <c r="C36" s="232">
        <v>288</v>
      </c>
      <c r="D36" s="232">
        <v>23280</v>
      </c>
      <c r="E36" s="232">
        <v>20856</v>
      </c>
    </row>
    <row r="37" spans="1:5" ht="14.25">
      <c r="A37" s="45"/>
      <c r="B37" s="22" t="s">
        <v>101</v>
      </c>
      <c r="C37" s="232">
        <v>8</v>
      </c>
      <c r="D37" s="232">
        <v>445</v>
      </c>
      <c r="E37" s="232">
        <v>341</v>
      </c>
    </row>
    <row r="38" spans="1:5" ht="14.25">
      <c r="A38" s="45"/>
      <c r="B38" s="22" t="s">
        <v>102</v>
      </c>
      <c r="C38" s="232">
        <v>8</v>
      </c>
      <c r="D38" s="232">
        <v>500</v>
      </c>
      <c r="E38" s="232">
        <v>372</v>
      </c>
    </row>
    <row r="39" spans="1:5" ht="14.25">
      <c r="A39" s="45"/>
      <c r="B39" s="22" t="s">
        <v>103</v>
      </c>
      <c r="C39" s="232">
        <v>1</v>
      </c>
      <c r="D39" s="232">
        <v>30</v>
      </c>
      <c r="E39" s="232">
        <v>19</v>
      </c>
    </row>
    <row r="40" spans="1:5" ht="14.25">
      <c r="A40" s="45"/>
      <c r="B40" s="22" t="s">
        <v>104</v>
      </c>
      <c r="C40" s="232">
        <v>1</v>
      </c>
      <c r="D40" s="232">
        <v>110</v>
      </c>
      <c r="E40" s="232">
        <v>15</v>
      </c>
    </row>
    <row r="41" spans="1:5" ht="14.25">
      <c r="A41" s="45"/>
      <c r="B41" s="22" t="s">
        <v>105</v>
      </c>
      <c r="C41" s="232">
        <v>2</v>
      </c>
      <c r="D41" s="232">
        <v>200</v>
      </c>
      <c r="E41" s="232">
        <v>109</v>
      </c>
    </row>
    <row r="42" spans="1:5" ht="14.25">
      <c r="A42" s="45"/>
      <c r="B42" s="22" t="s">
        <v>106</v>
      </c>
      <c r="C42" s="232">
        <v>1</v>
      </c>
      <c r="D42" s="232">
        <v>40</v>
      </c>
      <c r="E42" s="232">
        <v>20</v>
      </c>
    </row>
    <row r="43" spans="1:5" ht="14.25">
      <c r="A43" s="45"/>
      <c r="B43" s="22" t="s">
        <v>107</v>
      </c>
      <c r="C43" s="232">
        <v>1</v>
      </c>
      <c r="D43" s="232">
        <v>40</v>
      </c>
      <c r="E43" s="232">
        <v>40</v>
      </c>
    </row>
    <row r="44" spans="1:5" ht="14.25">
      <c r="A44" s="45"/>
      <c r="B44" s="22" t="s">
        <v>108</v>
      </c>
      <c r="C44" s="232">
        <v>1</v>
      </c>
      <c r="D44" s="232">
        <v>50</v>
      </c>
      <c r="E44" s="232">
        <v>19</v>
      </c>
    </row>
    <row r="45" spans="1:5" ht="14.25">
      <c r="A45" s="45"/>
      <c r="B45" s="22" t="s">
        <v>109</v>
      </c>
      <c r="C45" s="232">
        <v>46</v>
      </c>
      <c r="D45" s="233" t="s">
        <v>38</v>
      </c>
      <c r="E45" s="233" t="s">
        <v>38</v>
      </c>
    </row>
    <row r="46" spans="1:5" ht="14.25">
      <c r="A46" s="45"/>
      <c r="B46" s="22" t="s">
        <v>110</v>
      </c>
      <c r="C46" s="232">
        <v>15</v>
      </c>
      <c r="D46" s="233" t="s">
        <v>38</v>
      </c>
      <c r="E46" s="233" t="s">
        <v>38</v>
      </c>
    </row>
    <row r="47" spans="1:5" ht="14.25">
      <c r="A47" s="45"/>
      <c r="B47" s="22" t="s">
        <v>111</v>
      </c>
      <c r="C47" s="232">
        <v>14</v>
      </c>
      <c r="D47" s="233" t="s">
        <v>38</v>
      </c>
      <c r="E47" s="233" t="s">
        <v>38</v>
      </c>
    </row>
    <row r="48" spans="1:5" ht="14.25">
      <c r="A48" s="45"/>
      <c r="B48" s="22" t="s">
        <v>112</v>
      </c>
      <c r="C48" s="232">
        <v>25</v>
      </c>
      <c r="D48" s="233" t="s">
        <v>38</v>
      </c>
      <c r="E48" s="233" t="s">
        <v>38</v>
      </c>
    </row>
    <row r="49" spans="1:5" ht="14.25">
      <c r="A49" s="23"/>
      <c r="B49" s="54"/>
      <c r="C49" s="232"/>
      <c r="D49" s="232"/>
      <c r="E49" s="232"/>
    </row>
    <row r="50" spans="1:5" ht="14.25">
      <c r="A50" s="24" t="s">
        <v>113</v>
      </c>
      <c r="B50" s="55"/>
      <c r="C50" s="232">
        <f>SUM(C51:C56)</f>
        <v>46</v>
      </c>
      <c r="D50" s="232">
        <f>SUM(D51:D56)</f>
        <v>2212</v>
      </c>
      <c r="E50" s="232">
        <f>SUM(E51:E56)</f>
        <v>2208</v>
      </c>
    </row>
    <row r="51" spans="1:5" ht="14.25">
      <c r="A51" s="45"/>
      <c r="B51" s="22" t="s">
        <v>114</v>
      </c>
      <c r="C51" s="232">
        <v>25</v>
      </c>
      <c r="D51" s="232">
        <v>1515</v>
      </c>
      <c r="E51" s="232">
        <v>1521</v>
      </c>
    </row>
    <row r="52" spans="1:5" ht="14.25">
      <c r="A52" s="45"/>
      <c r="B52" s="22" t="s">
        <v>115</v>
      </c>
      <c r="C52" s="232">
        <v>4</v>
      </c>
      <c r="D52" s="232">
        <v>120</v>
      </c>
      <c r="E52" s="232">
        <v>117</v>
      </c>
    </row>
    <row r="53" spans="1:5" ht="14.25">
      <c r="A53" s="45"/>
      <c r="B53" s="22" t="s">
        <v>116</v>
      </c>
      <c r="C53" s="232">
        <v>2</v>
      </c>
      <c r="D53" s="232">
        <v>120</v>
      </c>
      <c r="E53" s="232">
        <v>120</v>
      </c>
    </row>
    <row r="54" spans="1:5" ht="14.25">
      <c r="A54" s="45"/>
      <c r="B54" s="22" t="s">
        <v>117</v>
      </c>
      <c r="C54" s="232">
        <v>11</v>
      </c>
      <c r="D54" s="232">
        <v>374</v>
      </c>
      <c r="E54" s="232">
        <v>371</v>
      </c>
    </row>
    <row r="55" spans="1:5" ht="14.25">
      <c r="A55" s="45"/>
      <c r="B55" s="22" t="s">
        <v>118</v>
      </c>
      <c r="C55" s="232">
        <v>3</v>
      </c>
      <c r="D55" s="232">
        <v>73</v>
      </c>
      <c r="E55" s="232">
        <v>69</v>
      </c>
    </row>
    <row r="56" spans="1:5" ht="14.25">
      <c r="A56" s="45"/>
      <c r="B56" s="22" t="s">
        <v>119</v>
      </c>
      <c r="C56" s="232">
        <v>1</v>
      </c>
      <c r="D56" s="232">
        <v>10</v>
      </c>
      <c r="E56" s="232">
        <v>10</v>
      </c>
    </row>
    <row r="57" spans="1:5" ht="14.25">
      <c r="A57" s="27"/>
      <c r="B57" s="28"/>
      <c r="C57" s="235"/>
      <c r="D57" s="235"/>
      <c r="E57" s="236"/>
    </row>
    <row r="58" spans="1:5" ht="14.25">
      <c r="A58" s="24" t="s">
        <v>120</v>
      </c>
      <c r="B58" s="8"/>
      <c r="C58" s="8"/>
      <c r="D58" s="8"/>
      <c r="E58" s="58"/>
    </row>
    <row r="59" spans="1:5" ht="14.25">
      <c r="A59" s="24" t="s">
        <v>121</v>
      </c>
      <c r="B59" s="8"/>
      <c r="C59" s="8"/>
      <c r="D59" s="8"/>
      <c r="E59" s="58"/>
    </row>
    <row r="60" spans="1:5" ht="14.25">
      <c r="A60" s="24" t="s">
        <v>122</v>
      </c>
      <c r="B60" s="8"/>
      <c r="C60" s="8"/>
      <c r="D60" s="8"/>
      <c r="E60" s="58"/>
    </row>
    <row r="61" spans="1:2" ht="14.25">
      <c r="A61" s="14" t="s">
        <v>123</v>
      </c>
      <c r="B61" s="14"/>
    </row>
    <row r="62" spans="1:6" ht="14.25">
      <c r="A62" s="45"/>
      <c r="B62" s="45"/>
      <c r="C62" s="45"/>
      <c r="D62" s="45"/>
      <c r="E62" s="45"/>
      <c r="F62" s="317"/>
    </row>
  </sheetData>
  <printOptions/>
  <pageMargins left="1.1811023622047245" right="0.7874015748031497" top="0.5905511811023623" bottom="0.5905511811023623" header="0.5118110236220472" footer="0.5118110236220472"/>
  <pageSetup orientation="portrait" paperSize="9" scale="70"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G34"/>
  <sheetViews>
    <sheetView workbookViewId="0" topLeftCell="A1">
      <selection activeCell="G1" sqref="G1"/>
    </sheetView>
  </sheetViews>
  <sheetFormatPr defaultColWidth="8.796875" defaultRowHeight="15"/>
  <cols>
    <col min="1" max="1" width="3.09765625" style="2" customWidth="1"/>
    <col min="2" max="2" width="26.09765625" style="2" customWidth="1"/>
    <col min="3" max="6" width="10.59765625" style="59" customWidth="1"/>
    <col min="7" max="7" width="10.59765625" style="13" customWidth="1"/>
    <col min="8" max="16384" width="10.59765625" style="59" customWidth="1"/>
  </cols>
  <sheetData>
    <row r="1" spans="3:7" ht="14.25">
      <c r="C1"/>
      <c r="D1"/>
      <c r="E1"/>
      <c r="F1"/>
      <c r="G1" s="380"/>
    </row>
    <row r="2" spans="3:7" ht="14.25">
      <c r="C2"/>
      <c r="D2"/>
      <c r="E2"/>
      <c r="F2"/>
      <c r="G2" s="190"/>
    </row>
    <row r="3" spans="1:7" ht="14.25">
      <c r="A3" s="4" t="s">
        <v>124</v>
      </c>
      <c r="B3" s="4"/>
      <c r="C3"/>
      <c r="D3"/>
      <c r="E3"/>
      <c r="F3"/>
      <c r="G3" s="190"/>
    </row>
    <row r="4" spans="1:7" ht="15" thickBot="1">
      <c r="A4" s="4"/>
      <c r="B4" s="4"/>
      <c r="C4"/>
      <c r="D4"/>
      <c r="E4"/>
      <c r="F4"/>
      <c r="G4" s="190"/>
    </row>
    <row r="5" spans="1:7" ht="19.5" customHeight="1" thickTop="1">
      <c r="A5" s="5" t="s">
        <v>2</v>
      </c>
      <c r="B5" s="6"/>
      <c r="C5" s="188" t="s">
        <v>125</v>
      </c>
      <c r="D5" s="188">
        <v>8</v>
      </c>
      <c r="E5" s="188">
        <v>9</v>
      </c>
      <c r="F5" s="266">
        <v>10</v>
      </c>
      <c r="G5" s="318">
        <v>11</v>
      </c>
    </row>
    <row r="6" spans="1:7" ht="14.25">
      <c r="A6" s="8"/>
      <c r="B6" s="9"/>
      <c r="C6"/>
      <c r="D6" t="s">
        <v>8</v>
      </c>
      <c r="E6" s="189" t="s">
        <v>8</v>
      </c>
      <c r="F6" s="267"/>
      <c r="G6" s="166"/>
    </row>
    <row r="7" spans="1:7" ht="14.25">
      <c r="A7" s="60" t="s">
        <v>126</v>
      </c>
      <c r="B7" s="9"/>
      <c r="C7" s="190">
        <v>6052</v>
      </c>
      <c r="D7" s="190">
        <v>6233</v>
      </c>
      <c r="E7" s="190">
        <v>6468</v>
      </c>
      <c r="F7" s="164">
        <v>6814</v>
      </c>
      <c r="G7" s="190">
        <v>7214</v>
      </c>
    </row>
    <row r="8" spans="1:7" ht="14.25">
      <c r="A8" s="24" t="s">
        <v>127</v>
      </c>
      <c r="B8" s="9"/>
      <c r="C8" s="190">
        <v>8611</v>
      </c>
      <c r="D8" s="190">
        <v>8826</v>
      </c>
      <c r="E8" s="190">
        <v>9068</v>
      </c>
      <c r="F8" s="164">
        <v>9532</v>
      </c>
      <c r="G8" s="190">
        <v>10168</v>
      </c>
    </row>
    <row r="9" spans="1:7" ht="14.25">
      <c r="A9" s="24" t="s">
        <v>128</v>
      </c>
      <c r="B9" s="9"/>
      <c r="C9" s="191">
        <v>4</v>
      </c>
      <c r="D9" s="191">
        <v>4.1</v>
      </c>
      <c r="E9" s="191">
        <v>4.2</v>
      </c>
      <c r="F9" s="268">
        <v>4.5</v>
      </c>
      <c r="G9" s="191">
        <v>4.8</v>
      </c>
    </row>
    <row r="10" spans="1:7" ht="14.25">
      <c r="A10" s="24"/>
      <c r="B10" s="9"/>
      <c r="C10" s="191"/>
      <c r="D10" s="191"/>
      <c r="E10" s="191"/>
      <c r="F10" s="268"/>
      <c r="G10" s="190"/>
    </row>
    <row r="11" spans="1:7" ht="14.25">
      <c r="A11" s="24" t="s">
        <v>129</v>
      </c>
      <c r="B11" s="9"/>
      <c r="C11" s="191"/>
      <c r="D11" s="191"/>
      <c r="E11" s="191"/>
      <c r="F11" s="268"/>
      <c r="G11" s="190"/>
    </row>
    <row r="12" spans="1:7" ht="14.25">
      <c r="A12" s="185"/>
      <c r="B12" s="22" t="s">
        <v>130</v>
      </c>
      <c r="C12" s="190">
        <v>2572</v>
      </c>
      <c r="D12" s="190">
        <v>2682</v>
      </c>
      <c r="E12" s="190">
        <v>2827</v>
      </c>
      <c r="F12" s="164">
        <v>2974</v>
      </c>
      <c r="G12" s="190">
        <v>3094</v>
      </c>
    </row>
    <row r="13" spans="1:7" ht="14.25">
      <c r="A13" s="185"/>
      <c r="B13" s="22" t="s">
        <v>131</v>
      </c>
      <c r="C13" s="190">
        <v>354</v>
      </c>
      <c r="D13" s="190">
        <v>351</v>
      </c>
      <c r="E13" s="190">
        <v>348</v>
      </c>
      <c r="F13" s="164">
        <v>375</v>
      </c>
      <c r="G13" s="190">
        <v>418</v>
      </c>
    </row>
    <row r="14" spans="1:7" ht="14.25">
      <c r="A14" s="185"/>
      <c r="B14" s="22" t="s">
        <v>132</v>
      </c>
      <c r="C14" s="190">
        <v>2756</v>
      </c>
      <c r="D14" s="190">
        <v>2826</v>
      </c>
      <c r="E14" s="190">
        <v>2894</v>
      </c>
      <c r="F14" s="164">
        <v>3021</v>
      </c>
      <c r="G14" s="190">
        <v>3180</v>
      </c>
    </row>
    <row r="15" spans="1:7" ht="14.25">
      <c r="A15" s="185"/>
      <c r="B15" s="22" t="s">
        <v>133</v>
      </c>
      <c r="C15" s="190">
        <v>366</v>
      </c>
      <c r="D15" s="190">
        <v>368</v>
      </c>
      <c r="E15" s="190">
        <v>385</v>
      </c>
      <c r="F15" s="164">
        <v>432</v>
      </c>
      <c r="G15" s="190">
        <v>513</v>
      </c>
    </row>
    <row r="16" spans="1:7" ht="16.5" customHeight="1">
      <c r="A16" s="24"/>
      <c r="B16" s="9"/>
      <c r="C16" s="190"/>
      <c r="D16" s="190"/>
      <c r="E16" s="190"/>
      <c r="F16" s="269"/>
      <c r="G16" s="190"/>
    </row>
    <row r="17" spans="1:7" ht="14.25">
      <c r="A17" s="24" t="s">
        <v>134</v>
      </c>
      <c r="B17" s="9"/>
      <c r="C17" s="190"/>
      <c r="D17" s="190"/>
      <c r="E17" s="190"/>
      <c r="F17" s="269"/>
      <c r="G17" s="190"/>
    </row>
    <row r="18" spans="1:7" ht="14.25">
      <c r="A18" s="185"/>
      <c r="B18" s="22" t="s">
        <v>135</v>
      </c>
      <c r="C18" s="190">
        <v>7042</v>
      </c>
      <c r="D18" s="190">
        <v>7237</v>
      </c>
      <c r="E18" s="190">
        <v>7487</v>
      </c>
      <c r="F18" s="164">
        <v>7884</v>
      </c>
      <c r="G18" s="190">
        <v>8509</v>
      </c>
    </row>
    <row r="19" spans="1:7" ht="14.25">
      <c r="A19" s="185"/>
      <c r="B19" s="22" t="s">
        <v>136</v>
      </c>
      <c r="C19" s="190">
        <v>5293</v>
      </c>
      <c r="D19" s="190">
        <v>5467</v>
      </c>
      <c r="E19" s="190">
        <v>5710</v>
      </c>
      <c r="F19" s="164">
        <v>6062</v>
      </c>
      <c r="G19" s="190">
        <v>6644</v>
      </c>
    </row>
    <row r="20" spans="1:7" ht="14.25">
      <c r="A20" s="185"/>
      <c r="B20" s="22" t="s">
        <v>137</v>
      </c>
      <c r="C20" s="190">
        <v>753</v>
      </c>
      <c r="D20" s="190">
        <v>738</v>
      </c>
      <c r="E20" s="190">
        <v>743</v>
      </c>
      <c r="F20" s="164">
        <v>763</v>
      </c>
      <c r="G20" s="190">
        <v>800</v>
      </c>
    </row>
    <row r="21" spans="1:7" ht="14.25">
      <c r="A21" s="185"/>
      <c r="B21" s="22" t="s">
        <v>138</v>
      </c>
      <c r="C21" s="190">
        <v>6648</v>
      </c>
      <c r="D21" s="190">
        <v>7177</v>
      </c>
      <c r="E21" s="190">
        <v>7469</v>
      </c>
      <c r="F21" s="164">
        <v>7865</v>
      </c>
      <c r="G21" s="190">
        <v>8478</v>
      </c>
    </row>
    <row r="22" spans="1:7" ht="14.25">
      <c r="A22" s="23"/>
      <c r="B22" s="56"/>
      <c r="C22" s="190"/>
      <c r="D22" s="190"/>
      <c r="E22" s="190"/>
      <c r="F22" s="164"/>
      <c r="G22" s="190"/>
    </row>
    <row r="23" spans="1:7" ht="14.25">
      <c r="A23" s="24" t="s">
        <v>139</v>
      </c>
      <c r="B23" s="22"/>
      <c r="C23" s="190">
        <v>13751</v>
      </c>
      <c r="D23" s="190">
        <v>14604</v>
      </c>
      <c r="E23" s="190">
        <v>15560</v>
      </c>
      <c r="F23" s="164">
        <v>16581</v>
      </c>
      <c r="G23" s="190">
        <v>17264</v>
      </c>
    </row>
    <row r="24" spans="1:7" ht="14.25">
      <c r="A24" s="185"/>
      <c r="B24" s="22" t="s">
        <v>135</v>
      </c>
      <c r="C24" s="190">
        <v>3733</v>
      </c>
      <c r="D24" s="190">
        <v>4012</v>
      </c>
      <c r="E24" s="190">
        <v>4322</v>
      </c>
      <c r="F24" s="164">
        <v>4681</v>
      </c>
      <c r="G24" s="190">
        <v>4974</v>
      </c>
    </row>
    <row r="25" spans="1:7" ht="14.25">
      <c r="A25" s="185"/>
      <c r="B25" s="22" t="s">
        <v>136</v>
      </c>
      <c r="C25" s="190">
        <v>644</v>
      </c>
      <c r="D25" s="190">
        <v>694</v>
      </c>
      <c r="E25" s="190">
        <v>766</v>
      </c>
      <c r="F25" s="164">
        <v>849</v>
      </c>
      <c r="G25" s="190">
        <v>952</v>
      </c>
    </row>
    <row r="26" spans="1:7" ht="14.25">
      <c r="A26" s="185"/>
      <c r="B26" s="22" t="s">
        <v>137</v>
      </c>
      <c r="C26" s="190">
        <v>69</v>
      </c>
      <c r="D26" s="190">
        <v>67</v>
      </c>
      <c r="E26" s="190">
        <v>71</v>
      </c>
      <c r="F26" s="164">
        <v>74</v>
      </c>
      <c r="G26" s="190">
        <v>78</v>
      </c>
    </row>
    <row r="27" spans="1:7" ht="14.25">
      <c r="A27" s="185"/>
      <c r="B27" s="22" t="s">
        <v>138</v>
      </c>
      <c r="C27" s="190">
        <v>8405</v>
      </c>
      <c r="D27" s="190">
        <v>8887</v>
      </c>
      <c r="E27" s="190">
        <v>9440</v>
      </c>
      <c r="F27" s="164">
        <v>9991</v>
      </c>
      <c r="G27" s="190">
        <v>10265</v>
      </c>
    </row>
    <row r="28" spans="1:7" ht="14.25">
      <c r="A28" s="185"/>
      <c r="B28" s="22" t="s">
        <v>140</v>
      </c>
      <c r="C28" s="190">
        <v>900</v>
      </c>
      <c r="D28" s="190">
        <v>944</v>
      </c>
      <c r="E28" s="190">
        <v>961</v>
      </c>
      <c r="F28" s="164">
        <v>986</v>
      </c>
      <c r="G28" s="190">
        <v>995</v>
      </c>
    </row>
    <row r="29" spans="1:7" ht="14.25">
      <c r="A29" s="27"/>
      <c r="B29" s="28"/>
      <c r="C29" s="187"/>
      <c r="D29" s="187"/>
      <c r="E29" s="187"/>
      <c r="F29" s="270"/>
      <c r="G29" s="319"/>
    </row>
    <row r="30" spans="1:7" ht="14.25">
      <c r="A30" s="14" t="s">
        <v>141</v>
      </c>
      <c r="C30"/>
      <c r="D30"/>
      <c r="E30"/>
      <c r="F30"/>
      <c r="G30" s="190"/>
    </row>
    <row r="31" spans="1:7" ht="14.25">
      <c r="A31" s="14" t="s">
        <v>142</v>
      </c>
      <c r="C31"/>
      <c r="D31"/>
      <c r="E31"/>
      <c r="F31"/>
      <c r="G31" s="190"/>
    </row>
    <row r="32" spans="1:7" ht="14.25">
      <c r="A32" s="14" t="s">
        <v>143</v>
      </c>
      <c r="C32"/>
      <c r="D32"/>
      <c r="E32"/>
      <c r="F32"/>
      <c r="G32" s="190"/>
    </row>
    <row r="33" spans="1:7" ht="14.25">
      <c r="A33" s="14" t="s">
        <v>144</v>
      </c>
      <c r="C33"/>
      <c r="D33"/>
      <c r="E33"/>
      <c r="F33"/>
      <c r="G33" s="190"/>
    </row>
    <row r="34" spans="1:7" ht="14.25">
      <c r="A34" s="14" t="s">
        <v>145</v>
      </c>
      <c r="C34"/>
      <c r="D34"/>
      <c r="E34"/>
      <c r="F34"/>
      <c r="G34" s="190"/>
    </row>
  </sheetData>
  <printOptions/>
  <pageMargins left="0.75" right="0.75" top="1" bottom="1" header="0.512" footer="0.512"/>
  <pageSetup orientation="portrait" paperSize="9" scale="75"/>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8.796875" defaultRowHeight="15"/>
  <cols>
    <col min="1" max="2" width="3.09765625" style="64" customWidth="1"/>
    <col min="3" max="3" width="30.5" style="64" customWidth="1"/>
    <col min="4" max="16384" width="10.59765625" style="64" customWidth="1"/>
  </cols>
  <sheetData>
    <row r="1" spans="1:6" ht="15.75" customHeight="1">
      <c r="A1" s="61"/>
      <c r="B1" s="62"/>
      <c r="C1" s="63"/>
      <c r="F1" s="61" t="s">
        <v>8</v>
      </c>
    </row>
    <row r="2" spans="1:6" ht="15.75" customHeight="1">
      <c r="A2" s="61"/>
      <c r="F2" s="61"/>
    </row>
    <row r="3" s="61" customFormat="1" ht="15.75" customHeight="1">
      <c r="A3" s="65" t="s">
        <v>146</v>
      </c>
    </row>
    <row r="4" spans="1:7" s="61" customFormat="1" ht="15.75" customHeight="1" thickBot="1">
      <c r="A4" s="66"/>
      <c r="B4" s="66"/>
      <c r="C4" s="66"/>
      <c r="D4" s="66"/>
      <c r="E4" s="66"/>
      <c r="F4" s="66"/>
      <c r="G4" s="383" t="s">
        <v>147</v>
      </c>
    </row>
    <row r="5" spans="1:7" s="61" customFormat="1" ht="33" customHeight="1" thickTop="1">
      <c r="A5" s="67" t="s">
        <v>2</v>
      </c>
      <c r="B5" s="67"/>
      <c r="C5" s="68"/>
      <c r="D5" s="69" t="s">
        <v>148</v>
      </c>
      <c r="E5" s="69">
        <v>9</v>
      </c>
      <c r="F5" s="271">
        <v>10</v>
      </c>
      <c r="G5" s="286">
        <v>11</v>
      </c>
    </row>
    <row r="6" s="61" customFormat="1" ht="14.25">
      <c r="C6" s="70"/>
    </row>
    <row r="7" spans="1:7" s="61" customFormat="1" ht="14.25">
      <c r="A7" s="61" t="s">
        <v>149</v>
      </c>
      <c r="C7" s="70"/>
      <c r="D7" s="63"/>
      <c r="E7" s="63"/>
      <c r="F7" s="71"/>
      <c r="G7" s="71"/>
    </row>
    <row r="8" spans="2:7" s="61" customFormat="1" ht="14.25">
      <c r="B8" s="61" t="s">
        <v>150</v>
      </c>
      <c r="C8" s="70"/>
      <c r="D8" s="71">
        <v>4731</v>
      </c>
      <c r="E8" s="71">
        <v>4367</v>
      </c>
      <c r="F8" s="272">
        <v>4720</v>
      </c>
      <c r="G8" s="285">
        <v>4790</v>
      </c>
    </row>
    <row r="9" spans="2:7" s="61" customFormat="1" ht="14.25">
      <c r="B9" s="61" t="s">
        <v>151</v>
      </c>
      <c r="C9" s="70"/>
      <c r="D9" s="71">
        <v>4644</v>
      </c>
      <c r="E9" s="71">
        <v>4430</v>
      </c>
      <c r="F9" s="272">
        <v>4712</v>
      </c>
      <c r="G9" s="285">
        <v>4750</v>
      </c>
    </row>
    <row r="10" spans="1:7" s="61" customFormat="1" ht="14.25">
      <c r="A10" s="72"/>
      <c r="C10" s="70"/>
      <c r="D10" s="71"/>
      <c r="E10" s="71"/>
      <c r="F10" s="272"/>
      <c r="G10" s="285"/>
    </row>
    <row r="11" spans="1:7" s="61" customFormat="1" ht="14.25">
      <c r="A11" s="72"/>
      <c r="B11" s="61" t="s">
        <v>152</v>
      </c>
      <c r="C11" s="70"/>
      <c r="D11" s="71">
        <v>33</v>
      </c>
      <c r="E11" s="71">
        <v>28</v>
      </c>
      <c r="F11" s="272">
        <v>25</v>
      </c>
      <c r="G11" s="285">
        <v>22</v>
      </c>
    </row>
    <row r="12" spans="2:7" s="61" customFormat="1" ht="14.25">
      <c r="B12" s="61" t="s">
        <v>153</v>
      </c>
      <c r="C12" s="70"/>
      <c r="D12" s="71">
        <v>40</v>
      </c>
      <c r="E12" s="71">
        <v>33</v>
      </c>
      <c r="F12" s="272">
        <v>29</v>
      </c>
      <c r="G12" s="285">
        <v>26</v>
      </c>
    </row>
    <row r="13" spans="2:7" s="61" customFormat="1" ht="14.25">
      <c r="B13" s="61" t="s">
        <v>154</v>
      </c>
      <c r="C13" s="70"/>
      <c r="D13" s="71">
        <v>499</v>
      </c>
      <c r="E13" s="71">
        <v>464</v>
      </c>
      <c r="F13" s="272">
        <v>557</v>
      </c>
      <c r="G13" s="285">
        <v>361</v>
      </c>
    </row>
    <row r="14" spans="2:7" s="61" customFormat="1" ht="14.25">
      <c r="B14" s="61" t="s">
        <v>155</v>
      </c>
      <c r="C14" s="70"/>
      <c r="D14" s="71">
        <v>41866</v>
      </c>
      <c r="E14" s="71">
        <v>36119</v>
      </c>
      <c r="F14" s="272">
        <v>43572</v>
      </c>
      <c r="G14" s="285">
        <v>33369</v>
      </c>
    </row>
    <row r="15" spans="3:7" s="61" customFormat="1" ht="14.25">
      <c r="C15" s="70"/>
      <c r="D15" s="71"/>
      <c r="E15" s="71"/>
      <c r="F15" s="272"/>
      <c r="G15" s="71"/>
    </row>
    <row r="16" spans="1:7" s="61" customFormat="1" ht="14.25">
      <c r="A16" s="61" t="s">
        <v>156</v>
      </c>
      <c r="C16" s="70"/>
      <c r="D16" s="71"/>
      <c r="E16" s="71"/>
      <c r="F16" s="272"/>
      <c r="G16" s="71"/>
    </row>
    <row r="17" spans="2:7" s="61" customFormat="1" ht="14.25">
      <c r="B17" s="61" t="s">
        <v>157</v>
      </c>
      <c r="C17" s="70"/>
      <c r="D17" s="71">
        <v>4768</v>
      </c>
      <c r="E17" s="71">
        <v>5099</v>
      </c>
      <c r="F17" s="272">
        <v>5680</v>
      </c>
      <c r="G17" s="285">
        <v>5478</v>
      </c>
    </row>
    <row r="18" spans="2:7" s="61" customFormat="1" ht="14.25">
      <c r="B18" s="61" t="s">
        <v>158</v>
      </c>
      <c r="C18" s="73"/>
      <c r="D18" s="71"/>
      <c r="E18" s="71"/>
      <c r="F18" s="272"/>
      <c r="G18" s="285"/>
    </row>
    <row r="19" spans="3:7" s="61" customFormat="1" ht="14.25">
      <c r="C19" s="73" t="s">
        <v>33</v>
      </c>
      <c r="D19" s="71">
        <v>72876</v>
      </c>
      <c r="E19" s="71">
        <v>74456</v>
      </c>
      <c r="F19" s="272">
        <v>76791</v>
      </c>
      <c r="G19" s="285">
        <f>SUM(G23:G26)</f>
        <v>79197</v>
      </c>
    </row>
    <row r="20" spans="3:7" s="61" customFormat="1" ht="14.25">
      <c r="C20" s="73" t="s">
        <v>159</v>
      </c>
      <c r="D20" s="74">
        <v>1415</v>
      </c>
      <c r="E20" s="71">
        <v>1396</v>
      </c>
      <c r="F20" s="272">
        <v>1486</v>
      </c>
      <c r="G20" s="285">
        <v>1374</v>
      </c>
    </row>
    <row r="21" spans="3:7" s="61" customFormat="1" ht="14.25">
      <c r="C21" s="73" t="s">
        <v>160</v>
      </c>
      <c r="D21" s="71">
        <v>71461</v>
      </c>
      <c r="E21" s="71">
        <v>73060</v>
      </c>
      <c r="F21" s="272">
        <v>75305</v>
      </c>
      <c r="G21" s="285">
        <v>77823</v>
      </c>
    </row>
    <row r="22" spans="3:7" s="61" customFormat="1" ht="14.25">
      <c r="C22" s="70"/>
      <c r="D22" s="71"/>
      <c r="E22" s="71"/>
      <c r="F22" s="272"/>
      <c r="G22" s="285"/>
    </row>
    <row r="23" spans="3:7" s="61" customFormat="1" ht="14.25">
      <c r="C23" s="73" t="s">
        <v>161</v>
      </c>
      <c r="D23" s="71">
        <v>7140</v>
      </c>
      <c r="E23" s="71">
        <v>7068</v>
      </c>
      <c r="F23" s="272">
        <v>7703</v>
      </c>
      <c r="G23" s="285">
        <v>7053</v>
      </c>
    </row>
    <row r="24" spans="3:7" s="61" customFormat="1" ht="14.25">
      <c r="C24" s="73" t="s">
        <v>162</v>
      </c>
      <c r="D24" s="74">
        <v>9023</v>
      </c>
      <c r="E24" s="71">
        <v>9012</v>
      </c>
      <c r="F24" s="272">
        <v>9039</v>
      </c>
      <c r="G24" s="285">
        <v>9121</v>
      </c>
    </row>
    <row r="25" spans="3:7" s="61" customFormat="1" ht="14.25">
      <c r="C25" s="73" t="s">
        <v>163</v>
      </c>
      <c r="D25" s="74">
        <v>43753</v>
      </c>
      <c r="E25" s="71">
        <v>44620</v>
      </c>
      <c r="F25" s="272">
        <v>45990</v>
      </c>
      <c r="G25" s="285">
        <v>47422</v>
      </c>
    </row>
    <row r="26" spans="3:7" s="61" customFormat="1" ht="14.25">
      <c r="C26" s="73" t="s">
        <v>164</v>
      </c>
      <c r="D26" s="74">
        <v>12960</v>
      </c>
      <c r="E26" s="71">
        <v>13756</v>
      </c>
      <c r="F26" s="272">
        <v>14689</v>
      </c>
      <c r="G26" s="285">
        <v>15601</v>
      </c>
    </row>
    <row r="27" spans="3:7" s="61" customFormat="1" ht="14.25">
      <c r="C27" s="73"/>
      <c r="D27" s="71"/>
      <c r="E27" s="71"/>
      <c r="F27" s="272"/>
      <c r="G27" s="285"/>
    </row>
    <row r="28" spans="1:7" s="61" customFormat="1" ht="14.25">
      <c r="A28" s="61" t="s">
        <v>165</v>
      </c>
      <c r="C28" s="70"/>
      <c r="D28" s="71"/>
      <c r="E28" s="71"/>
      <c r="F28" s="272"/>
      <c r="G28" s="285"/>
    </row>
    <row r="29" spans="2:7" s="61" customFormat="1" ht="14.25">
      <c r="B29" s="61" t="s">
        <v>166</v>
      </c>
      <c r="C29" s="70"/>
      <c r="D29" s="71">
        <v>8767</v>
      </c>
      <c r="E29" s="71">
        <v>9082</v>
      </c>
      <c r="F29" s="272">
        <v>9242</v>
      </c>
      <c r="G29" s="285">
        <v>9844</v>
      </c>
    </row>
    <row r="30" spans="3:7" s="61" customFormat="1" ht="14.25">
      <c r="C30" s="73" t="s">
        <v>159</v>
      </c>
      <c r="D30" s="71">
        <v>1845</v>
      </c>
      <c r="E30" s="71">
        <v>1890</v>
      </c>
      <c r="F30" s="272">
        <v>1903</v>
      </c>
      <c r="G30" s="285">
        <v>2084</v>
      </c>
    </row>
    <row r="31" spans="3:7" s="61" customFormat="1" ht="14.25">
      <c r="C31" s="73" t="s">
        <v>160</v>
      </c>
      <c r="D31" s="71">
        <v>6922</v>
      </c>
      <c r="E31" s="71">
        <v>7192</v>
      </c>
      <c r="F31" s="272">
        <v>7339</v>
      </c>
      <c r="G31" s="285">
        <v>7760</v>
      </c>
    </row>
    <row r="32" spans="3:7" s="61" customFormat="1" ht="14.25">
      <c r="C32" s="70"/>
      <c r="D32" s="71"/>
      <c r="E32" s="71"/>
      <c r="F32" s="272"/>
      <c r="G32" s="71"/>
    </row>
    <row r="33" spans="1:7" s="61" customFormat="1" ht="14.25">
      <c r="A33" s="61" t="s">
        <v>167</v>
      </c>
      <c r="C33" s="70"/>
      <c r="D33" s="71"/>
      <c r="E33" s="71"/>
      <c r="F33" s="272"/>
      <c r="G33" s="71"/>
    </row>
    <row r="34" spans="2:7" s="61" customFormat="1" ht="14.25">
      <c r="B34" s="61" t="s">
        <v>168</v>
      </c>
      <c r="C34" s="73"/>
      <c r="D34" s="71">
        <v>20900</v>
      </c>
      <c r="E34" s="71">
        <v>21340</v>
      </c>
      <c r="F34" s="272">
        <v>21241</v>
      </c>
      <c r="G34" s="285">
        <v>21518</v>
      </c>
    </row>
    <row r="35" spans="2:7" s="61" customFormat="1" ht="14.25">
      <c r="B35" s="61" t="s">
        <v>169</v>
      </c>
      <c r="C35" s="73"/>
      <c r="D35" s="71">
        <v>28552</v>
      </c>
      <c r="E35" s="71">
        <v>30780</v>
      </c>
      <c r="F35" s="272">
        <v>33554</v>
      </c>
      <c r="G35" s="285">
        <v>36130</v>
      </c>
    </row>
    <row r="36" spans="3:7" s="61" customFormat="1" ht="14.25">
      <c r="C36" s="73" t="s">
        <v>170</v>
      </c>
      <c r="D36" s="74">
        <v>11369</v>
      </c>
      <c r="E36" s="71">
        <v>11456</v>
      </c>
      <c r="F36" s="272">
        <v>12190</v>
      </c>
      <c r="G36" s="285">
        <v>12959</v>
      </c>
    </row>
    <row r="37" spans="3:7" s="61" customFormat="1" ht="14.25">
      <c r="C37" s="73" t="s">
        <v>171</v>
      </c>
      <c r="D37" s="71">
        <v>9437</v>
      </c>
      <c r="E37" s="71">
        <v>9950</v>
      </c>
      <c r="F37" s="272">
        <v>10740</v>
      </c>
      <c r="G37" s="285">
        <v>10704</v>
      </c>
    </row>
    <row r="38" spans="3:7" s="61" customFormat="1" ht="14.25">
      <c r="C38" s="73" t="s">
        <v>172</v>
      </c>
      <c r="D38" s="71">
        <v>1404</v>
      </c>
      <c r="E38" s="71">
        <v>2249</v>
      </c>
      <c r="F38" s="272">
        <v>2479</v>
      </c>
      <c r="G38" s="285">
        <v>3607</v>
      </c>
    </row>
    <row r="39" spans="3:7" s="61" customFormat="1" ht="14.25">
      <c r="C39" s="73"/>
      <c r="D39" s="71"/>
      <c r="E39" s="71"/>
      <c r="F39" s="272"/>
      <c r="G39" s="71"/>
    </row>
    <row r="40" spans="1:7" s="61" customFormat="1" ht="14.25">
      <c r="A40" s="61" t="s">
        <v>173</v>
      </c>
      <c r="C40" s="73"/>
      <c r="D40" s="71"/>
      <c r="E40" s="71"/>
      <c r="F40" s="272"/>
      <c r="G40" s="71"/>
    </row>
    <row r="41" spans="3:7" s="61" customFormat="1" ht="14.25">
      <c r="C41" s="73" t="s">
        <v>174</v>
      </c>
      <c r="D41" s="71">
        <v>9472</v>
      </c>
      <c r="E41" s="71">
        <v>10101</v>
      </c>
      <c r="F41" s="272">
        <v>13509</v>
      </c>
      <c r="G41" s="285">
        <v>12977</v>
      </c>
    </row>
    <row r="42" spans="3:7" s="61" customFormat="1" ht="14.25">
      <c r="C42" s="73" t="s">
        <v>175</v>
      </c>
      <c r="D42" s="71">
        <v>1181</v>
      </c>
      <c r="E42" s="71">
        <v>946</v>
      </c>
      <c r="F42" s="272">
        <v>1165</v>
      </c>
      <c r="G42" s="285">
        <v>1373</v>
      </c>
    </row>
    <row r="43" spans="3:7" s="61" customFormat="1" ht="14.25">
      <c r="C43" s="73"/>
      <c r="D43" s="71"/>
      <c r="E43" s="71"/>
      <c r="F43" s="272"/>
      <c r="G43" s="285"/>
    </row>
    <row r="44" spans="1:7" s="61" customFormat="1" ht="14.25">
      <c r="A44" s="61" t="s">
        <v>176</v>
      </c>
      <c r="C44" s="73"/>
      <c r="D44" s="71"/>
      <c r="E44" s="71"/>
      <c r="F44" s="272"/>
      <c r="G44" s="285"/>
    </row>
    <row r="45" spans="3:7" s="61" customFormat="1" ht="14.25">
      <c r="C45" s="73" t="s">
        <v>177</v>
      </c>
      <c r="D45" s="71">
        <v>4824</v>
      </c>
      <c r="E45" s="71">
        <v>1252</v>
      </c>
      <c r="F45" s="272">
        <v>1644</v>
      </c>
      <c r="G45" s="285">
        <v>2612</v>
      </c>
    </row>
    <row r="46" spans="3:7" s="61" customFormat="1" ht="14.25">
      <c r="C46" s="73" t="s">
        <v>178</v>
      </c>
      <c r="D46" s="71">
        <v>79036</v>
      </c>
      <c r="E46" s="71">
        <v>85029</v>
      </c>
      <c r="F46" s="272">
        <v>104718</v>
      </c>
      <c r="G46" s="285">
        <v>98558</v>
      </c>
    </row>
    <row r="47" spans="1:7" s="61" customFormat="1" ht="14.25">
      <c r="A47" s="75"/>
      <c r="B47" s="75"/>
      <c r="C47" s="76"/>
      <c r="D47" s="77"/>
      <c r="E47" s="77"/>
      <c r="F47" s="75"/>
      <c r="G47" s="75"/>
    </row>
    <row r="48" spans="1:2" s="61" customFormat="1" ht="14.25">
      <c r="A48" s="61" t="s">
        <v>179</v>
      </c>
      <c r="B48" s="63"/>
    </row>
    <row r="49" spans="2:3" s="61" customFormat="1" ht="14.25">
      <c r="B49" s="63"/>
      <c r="C49" s="61" t="s">
        <v>180</v>
      </c>
    </row>
    <row r="50" spans="1:2" s="61" customFormat="1" ht="14.25">
      <c r="A50" s="61" t="s">
        <v>181</v>
      </c>
      <c r="B50" s="63"/>
    </row>
  </sheetData>
  <printOptions/>
  <pageMargins left="1.3779527559055118" right="0.7874015748031497" top="0.5905511811023623" bottom="0.5905511811023623" header="0.5118110236220472" footer="0.5118110236220472"/>
  <pageSetup orientation="portrait" paperSize="9" scale="65" r:id="rId1"/>
</worksheet>
</file>

<file path=xl/worksheets/sheet6.xml><?xml version="1.0" encoding="utf-8"?>
<worksheet xmlns="http://schemas.openxmlformats.org/spreadsheetml/2006/main" xmlns:r="http://schemas.openxmlformats.org/officeDocument/2006/relationships">
  <dimension ref="A1:J40"/>
  <sheetViews>
    <sheetView workbookViewId="0" topLeftCell="A1">
      <selection activeCell="F1" sqref="F1"/>
    </sheetView>
  </sheetViews>
  <sheetFormatPr defaultColWidth="8.796875" defaultRowHeight="15"/>
  <cols>
    <col min="1" max="1" width="2.09765625" style="190" customWidth="1"/>
    <col min="2" max="2" width="23.69921875" style="190" customWidth="1"/>
    <col min="3" max="3" width="11.59765625" style="190" customWidth="1"/>
    <col min="4" max="4" width="2.09765625" style="190" customWidth="1"/>
    <col min="5" max="5" width="34.5" style="190" customWidth="1"/>
    <col min="6" max="6" width="11.59765625" style="190" customWidth="1"/>
    <col min="7" max="7" width="8.59765625" style="190" customWidth="1"/>
    <col min="8" max="8" width="12.8984375" style="190" customWidth="1"/>
    <col min="9" max="9" width="22" style="190" customWidth="1"/>
    <col min="10" max="11" width="23.5" style="190" customWidth="1"/>
    <col min="12" max="16384" width="10.59765625" style="190" customWidth="1"/>
  </cols>
  <sheetData>
    <row r="1" ht="14.25">
      <c r="F1" s="380"/>
    </row>
    <row r="2" ht="14.25">
      <c r="H2" s="342"/>
    </row>
    <row r="3" ht="18" customHeight="1">
      <c r="A3" s="384" t="s">
        <v>182</v>
      </c>
    </row>
    <row r="4" spans="8:10" ht="14.25">
      <c r="H4" s="342" t="s">
        <v>183</v>
      </c>
      <c r="J4" s="349" t="s">
        <v>184</v>
      </c>
    </row>
    <row r="5" spans="8:10" ht="14.25">
      <c r="H5" s="346" t="s">
        <v>185</v>
      </c>
      <c r="I5" s="345" t="s">
        <v>186</v>
      </c>
      <c r="J5" s="347" t="s">
        <v>187</v>
      </c>
    </row>
    <row r="6" spans="8:10" ht="14.25">
      <c r="H6" s="343" t="s">
        <v>188</v>
      </c>
      <c r="I6" s="287">
        <v>352490</v>
      </c>
      <c r="J6" s="190">
        <v>226890</v>
      </c>
    </row>
    <row r="7" spans="8:10" ht="14.25">
      <c r="H7" s="344">
        <v>8</v>
      </c>
      <c r="I7" s="287">
        <v>359514</v>
      </c>
      <c r="J7" s="190">
        <v>228885</v>
      </c>
    </row>
    <row r="8" spans="8:10" ht="14.25">
      <c r="H8" s="344">
        <v>9</v>
      </c>
      <c r="I8" s="287">
        <v>359039</v>
      </c>
      <c r="J8" s="190">
        <v>229317</v>
      </c>
    </row>
    <row r="9" spans="8:10" ht="14.25">
      <c r="H9" s="344">
        <v>10</v>
      </c>
      <c r="I9" s="287">
        <v>358210</v>
      </c>
      <c r="J9" s="190">
        <v>228223</v>
      </c>
    </row>
    <row r="10" spans="8:10" ht="14.25">
      <c r="H10" s="348">
        <v>11</v>
      </c>
      <c r="I10" s="340">
        <v>356960</v>
      </c>
      <c r="J10" s="319">
        <v>219703</v>
      </c>
    </row>
    <row r="14" spans="1:6" ht="21">
      <c r="A14" s="320" t="s">
        <v>189</v>
      </c>
      <c r="B14" s="321"/>
      <c r="C14" s="320"/>
      <c r="D14" s="320"/>
      <c r="E14" s="320"/>
      <c r="F14" s="322" t="s">
        <v>190</v>
      </c>
    </row>
    <row r="15" spans="1:6" ht="14.25">
      <c r="A15" s="323" t="s">
        <v>191</v>
      </c>
      <c r="B15" s="323"/>
      <c r="C15" s="323"/>
      <c r="D15" s="324" t="s">
        <v>192</v>
      </c>
      <c r="E15" s="323"/>
      <c r="F15" s="323"/>
    </row>
    <row r="16" spans="1:6" ht="14.25">
      <c r="A16" s="325"/>
      <c r="B16" s="326" t="s">
        <v>193</v>
      </c>
      <c r="C16" s="327" t="s">
        <v>194</v>
      </c>
      <c r="D16" s="328"/>
      <c r="E16" s="326" t="s">
        <v>193</v>
      </c>
      <c r="F16" s="327" t="s">
        <v>194</v>
      </c>
    </row>
    <row r="17" spans="1:6" ht="14.25">
      <c r="A17" s="329" t="s">
        <v>195</v>
      </c>
      <c r="B17" s="330"/>
      <c r="C17" s="190">
        <f>SUM(C18:C35)</f>
        <v>356960</v>
      </c>
      <c r="D17" s="331" t="s">
        <v>195</v>
      </c>
      <c r="E17" s="330"/>
      <c r="F17" s="190">
        <v>219703</v>
      </c>
    </row>
    <row r="18" spans="1:5" ht="14.25">
      <c r="A18" s="332"/>
      <c r="B18" s="333" t="s">
        <v>100</v>
      </c>
      <c r="C18" s="190">
        <v>2790</v>
      </c>
      <c r="D18" s="334"/>
      <c r="E18" s="330"/>
    </row>
    <row r="19" spans="1:6" ht="14.25">
      <c r="A19" s="332"/>
      <c r="B19" s="333" t="s">
        <v>101</v>
      </c>
      <c r="C19" s="190">
        <v>710</v>
      </c>
      <c r="D19" s="334" t="s">
        <v>196</v>
      </c>
      <c r="E19" s="333"/>
      <c r="F19" s="190">
        <f>SUM(F20:F25)</f>
        <v>12042</v>
      </c>
    </row>
    <row r="20" spans="1:6" ht="14.25">
      <c r="A20" s="332"/>
      <c r="B20" s="333" t="s">
        <v>102</v>
      </c>
      <c r="C20" s="190">
        <v>820</v>
      </c>
      <c r="D20" s="334"/>
      <c r="E20" s="335" t="s">
        <v>197</v>
      </c>
      <c r="F20" s="190">
        <v>400</v>
      </c>
    </row>
    <row r="21" spans="1:6" ht="14.25">
      <c r="A21" s="332"/>
      <c r="B21" s="333" t="s">
        <v>198</v>
      </c>
      <c r="C21" s="190">
        <v>5390</v>
      </c>
      <c r="D21" s="334"/>
      <c r="E21" s="333" t="s">
        <v>199</v>
      </c>
      <c r="F21" s="190">
        <v>560</v>
      </c>
    </row>
    <row r="22" spans="1:6" ht="14.25">
      <c r="A22" s="332"/>
      <c r="B22" s="333" t="s">
        <v>118</v>
      </c>
      <c r="C22" s="190">
        <v>700</v>
      </c>
      <c r="D22" s="334"/>
      <c r="E22" s="333" t="s">
        <v>200</v>
      </c>
      <c r="F22" s="190">
        <v>2420</v>
      </c>
    </row>
    <row r="23" spans="1:6" ht="14.25">
      <c r="A23" s="332"/>
      <c r="B23" s="335" t="s">
        <v>201</v>
      </c>
      <c r="C23" s="190">
        <v>220</v>
      </c>
      <c r="D23" s="334"/>
      <c r="E23" s="333" t="s">
        <v>202</v>
      </c>
      <c r="F23" s="190">
        <v>5950</v>
      </c>
    </row>
    <row r="24" spans="1:6" ht="14.25">
      <c r="A24" s="332"/>
      <c r="B24" s="333" t="s">
        <v>203</v>
      </c>
      <c r="C24" s="190">
        <v>1170</v>
      </c>
      <c r="D24" s="334"/>
      <c r="E24" s="333" t="s">
        <v>204</v>
      </c>
      <c r="F24" s="190">
        <v>2480</v>
      </c>
    </row>
    <row r="25" spans="1:6" ht="14.25">
      <c r="A25" s="332"/>
      <c r="B25" s="333" t="s">
        <v>205</v>
      </c>
      <c r="C25" s="190">
        <v>180</v>
      </c>
      <c r="D25" s="334"/>
      <c r="E25" s="333" t="s">
        <v>206</v>
      </c>
      <c r="F25" s="190">
        <v>232</v>
      </c>
    </row>
    <row r="26" spans="1:5" ht="14.25">
      <c r="A26" s="332"/>
      <c r="B26" s="333" t="s">
        <v>30</v>
      </c>
      <c r="C26" s="190">
        <v>4160</v>
      </c>
      <c r="D26" s="334"/>
      <c r="E26" s="333"/>
    </row>
    <row r="27" spans="1:6" ht="14.25">
      <c r="A27" s="332"/>
      <c r="B27" s="333" t="s">
        <v>79</v>
      </c>
      <c r="C27" s="190">
        <v>1780</v>
      </c>
      <c r="D27" s="334" t="s">
        <v>207</v>
      </c>
      <c r="E27" s="330"/>
      <c r="F27" s="190">
        <f>SUM(F28:F32)</f>
        <v>207661</v>
      </c>
    </row>
    <row r="28" spans="1:6" ht="14.25">
      <c r="A28" s="332"/>
      <c r="B28" s="333" t="s">
        <v>208</v>
      </c>
      <c r="C28" s="190">
        <v>360</v>
      </c>
      <c r="D28" s="334"/>
      <c r="E28" s="333" t="s">
        <v>209</v>
      </c>
      <c r="F28" s="190">
        <v>126440</v>
      </c>
    </row>
    <row r="29" spans="1:6" ht="14.25">
      <c r="A29" s="332"/>
      <c r="B29" s="333" t="s">
        <v>210</v>
      </c>
      <c r="C29" s="190">
        <v>100</v>
      </c>
      <c r="D29" s="334"/>
      <c r="E29" s="333" t="s">
        <v>211</v>
      </c>
      <c r="F29" s="190">
        <v>19535</v>
      </c>
    </row>
    <row r="30" spans="1:6" ht="14.25">
      <c r="A30" s="332"/>
      <c r="B30" s="333" t="s">
        <v>212</v>
      </c>
      <c r="C30" s="190">
        <v>177996</v>
      </c>
      <c r="D30" s="334"/>
      <c r="E30" s="333" t="s">
        <v>213</v>
      </c>
      <c r="F30" s="190">
        <v>27911</v>
      </c>
    </row>
    <row r="31" spans="1:6" ht="14.25">
      <c r="A31" s="332"/>
      <c r="B31" s="333" t="s">
        <v>214</v>
      </c>
      <c r="C31" s="190">
        <v>12310</v>
      </c>
      <c r="D31" s="336"/>
      <c r="E31" s="337" t="s">
        <v>215</v>
      </c>
      <c r="F31" s="190">
        <v>2647</v>
      </c>
    </row>
    <row r="32" spans="1:6" ht="14.25">
      <c r="A32" s="332"/>
      <c r="B32" s="333" t="s">
        <v>216</v>
      </c>
      <c r="C32" s="190">
        <v>17800</v>
      </c>
      <c r="D32" s="334"/>
      <c r="E32" s="333" t="s">
        <v>217</v>
      </c>
      <c r="F32" s="190">
        <v>31128</v>
      </c>
    </row>
    <row r="33" spans="1:5" ht="14.25">
      <c r="A33" s="332"/>
      <c r="B33" s="333" t="s">
        <v>218</v>
      </c>
      <c r="C33" s="190">
        <v>38990</v>
      </c>
      <c r="D33" s="334"/>
      <c r="E33" s="333"/>
    </row>
    <row r="34" spans="1:6" ht="24">
      <c r="A34" s="332"/>
      <c r="B34" s="333" t="s">
        <v>219</v>
      </c>
      <c r="C34" s="190">
        <v>12000</v>
      </c>
      <c r="D34" s="334"/>
      <c r="E34" s="333"/>
      <c r="F34" s="338"/>
    </row>
    <row r="35" spans="1:6" ht="14.25">
      <c r="A35" s="332"/>
      <c r="B35" s="333" t="s">
        <v>140</v>
      </c>
      <c r="C35" s="190">
        <v>79484</v>
      </c>
      <c r="D35" s="334"/>
      <c r="E35" s="333"/>
      <c r="F35" s="338"/>
    </row>
    <row r="36" spans="1:6" ht="14.25">
      <c r="A36" s="332"/>
      <c r="B36" s="339"/>
      <c r="C36" s="287"/>
      <c r="D36" s="334"/>
      <c r="E36" s="333"/>
      <c r="F36" s="338"/>
    </row>
    <row r="37" spans="1:6" ht="14.25">
      <c r="A37" s="332"/>
      <c r="B37" s="339"/>
      <c r="C37" s="287"/>
      <c r="D37" s="334"/>
      <c r="E37" s="333"/>
      <c r="F37" s="338"/>
    </row>
    <row r="38" spans="1:6" ht="14.25">
      <c r="A38" s="332"/>
      <c r="B38"/>
      <c r="C38" s="287"/>
      <c r="D38" s="334"/>
      <c r="E38" s="333"/>
      <c r="F38" s="322"/>
    </row>
    <row r="39" spans="1:6" ht="14.25">
      <c r="A39" s="319"/>
      <c r="B39" s="319"/>
      <c r="C39" s="340"/>
      <c r="D39" s="341"/>
      <c r="E39" s="319"/>
      <c r="F39" s="340"/>
    </row>
    <row r="40" ht="14.25">
      <c r="A40" s="342" t="s">
        <v>220</v>
      </c>
    </row>
  </sheetData>
  <printOptions horizontalCentered="1"/>
  <pageMargins left="0.7874015748031497" right="0.7874015748031497" top="0.984251968503937" bottom="0.984251968503937" header="0.5118110236220472" footer="0.5118110236220472"/>
  <pageSetup orientation="portrait" paperSize="9" scale="90"/>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A1" sqref="A1"/>
    </sheetView>
  </sheetViews>
  <sheetFormatPr defaultColWidth="8.796875" defaultRowHeight="15"/>
  <cols>
    <col min="1" max="1" width="23.59765625" style="79" customWidth="1"/>
    <col min="2" max="2" width="10.8984375" style="79" customWidth="1"/>
    <col min="3" max="3" width="10.19921875" style="79" customWidth="1"/>
    <col min="4" max="4" width="11" style="79" customWidth="1"/>
    <col min="5" max="5" width="10.59765625" style="79" customWidth="1"/>
    <col min="6" max="6" width="10.8984375" style="79" customWidth="1"/>
    <col min="7" max="7" width="11.09765625" style="79" customWidth="1"/>
    <col min="8" max="16384" width="10.59765625" style="79" customWidth="1"/>
  </cols>
  <sheetData>
    <row r="1" spans="1:6" ht="14.25">
      <c r="A1" s="78"/>
      <c r="E1" s="79" t="s">
        <v>221</v>
      </c>
      <c r="F1" s="78" t="s">
        <v>8</v>
      </c>
    </row>
    <row r="3" ht="17.25">
      <c r="A3" s="80" t="s">
        <v>222</v>
      </c>
    </row>
    <row r="4" spans="1:7" ht="15" thickBot="1">
      <c r="A4" s="81"/>
      <c r="B4" s="81"/>
      <c r="C4" s="81"/>
      <c r="D4" s="81"/>
      <c r="E4" s="81"/>
      <c r="F4" s="81" t="s">
        <v>223</v>
      </c>
      <c r="G4" s="81"/>
    </row>
    <row r="5" spans="1:7" ht="15" thickTop="1">
      <c r="A5" s="82"/>
      <c r="B5" s="83" t="s">
        <v>224</v>
      </c>
      <c r="C5" s="84"/>
      <c r="D5" s="84"/>
      <c r="E5" s="273" t="s">
        <v>225</v>
      </c>
      <c r="F5" s="274"/>
      <c r="G5" s="274"/>
    </row>
    <row r="6" spans="1:7" ht="14.25">
      <c r="A6" s="86" t="s">
        <v>226</v>
      </c>
      <c r="B6" s="87" t="s">
        <v>227</v>
      </c>
      <c r="C6" s="88" t="s">
        <v>228</v>
      </c>
      <c r="D6" s="84"/>
      <c r="E6" s="275" t="s">
        <v>227</v>
      </c>
      <c r="F6" s="276" t="s">
        <v>228</v>
      </c>
      <c r="G6" s="274"/>
    </row>
    <row r="7" spans="1:7" ht="14.25">
      <c r="A7" s="85"/>
      <c r="B7" s="89" t="s">
        <v>229</v>
      </c>
      <c r="C7" s="90" t="s">
        <v>230</v>
      </c>
      <c r="D7" s="91" t="s">
        <v>231</v>
      </c>
      <c r="E7" s="277" t="s">
        <v>229</v>
      </c>
      <c r="F7" s="278" t="s">
        <v>230</v>
      </c>
      <c r="G7" s="279" t="s">
        <v>231</v>
      </c>
    </row>
    <row r="8" spans="1:8" ht="14.25">
      <c r="A8" s="87"/>
      <c r="B8" s="37"/>
      <c r="E8" s="282"/>
      <c r="F8" s="283"/>
      <c r="G8" s="283"/>
      <c r="H8" s="281"/>
    </row>
    <row r="9" spans="1:8" ht="14.25">
      <c r="A9" s="87" t="s">
        <v>232</v>
      </c>
      <c r="B9" s="92">
        <v>267423</v>
      </c>
      <c r="C9" s="92">
        <v>111981</v>
      </c>
      <c r="D9" s="92">
        <v>80306</v>
      </c>
      <c r="E9" s="287">
        <v>272863</v>
      </c>
      <c r="F9" s="288">
        <v>101732</v>
      </c>
      <c r="G9" s="288">
        <v>80422</v>
      </c>
      <c r="H9" s="281"/>
    </row>
    <row r="10" spans="1:8" ht="14.25">
      <c r="A10" s="87"/>
      <c r="B10" s="92"/>
      <c r="C10" s="92"/>
      <c r="D10" s="92"/>
      <c r="E10" s="186"/>
      <c r="F10" s="185"/>
      <c r="G10" s="185"/>
      <c r="H10" s="281"/>
    </row>
    <row r="11" spans="1:8" ht="18" customHeight="1">
      <c r="A11" s="93" t="s">
        <v>233</v>
      </c>
      <c r="B11" s="92">
        <v>361584</v>
      </c>
      <c r="C11" s="92">
        <v>97873</v>
      </c>
      <c r="D11" s="92">
        <v>63175</v>
      </c>
      <c r="E11" s="186"/>
      <c r="F11" s="185"/>
      <c r="G11" s="185"/>
      <c r="H11" s="281"/>
    </row>
    <row r="12" spans="1:8" ht="14.25">
      <c r="A12" s="87" t="s">
        <v>36</v>
      </c>
      <c r="B12" s="92">
        <v>766711</v>
      </c>
      <c r="C12" s="25" t="s">
        <v>38</v>
      </c>
      <c r="D12" s="25" t="s">
        <v>38</v>
      </c>
      <c r="E12" s="287">
        <v>907804</v>
      </c>
      <c r="F12" s="351" t="s">
        <v>38</v>
      </c>
      <c r="G12" s="351" t="s">
        <v>38</v>
      </c>
      <c r="H12" s="281"/>
    </row>
    <row r="13" spans="1:8" ht="14.25">
      <c r="A13" s="95" t="s">
        <v>234</v>
      </c>
      <c r="B13" s="25" t="s">
        <v>38</v>
      </c>
      <c r="C13" s="92">
        <v>125860</v>
      </c>
      <c r="D13" s="92">
        <v>56575</v>
      </c>
      <c r="E13" s="186"/>
      <c r="F13" s="288">
        <v>142010</v>
      </c>
      <c r="G13" s="288">
        <v>61212</v>
      </c>
      <c r="H13" s="281"/>
    </row>
    <row r="14" spans="1:8" ht="14.25">
      <c r="A14" s="87" t="s">
        <v>34</v>
      </c>
      <c r="B14" s="92">
        <v>76452</v>
      </c>
      <c r="C14" s="92">
        <v>212226</v>
      </c>
      <c r="D14" s="25" t="s">
        <v>38</v>
      </c>
      <c r="E14" s="287">
        <v>75658</v>
      </c>
      <c r="F14" s="288">
        <v>215454</v>
      </c>
      <c r="G14" s="351" t="s">
        <v>38</v>
      </c>
      <c r="H14" s="281"/>
    </row>
    <row r="15" spans="1:8" ht="14.25">
      <c r="A15" s="89"/>
      <c r="B15" s="57"/>
      <c r="C15" s="84"/>
      <c r="D15" s="84"/>
      <c r="E15" s="280"/>
      <c r="F15" s="84"/>
      <c r="G15" s="84"/>
      <c r="H15" s="281"/>
    </row>
    <row r="16" ht="14.25">
      <c r="A16" s="78" t="s">
        <v>235</v>
      </c>
    </row>
    <row r="17" ht="14.25">
      <c r="A17" s="78" t="s">
        <v>236</v>
      </c>
    </row>
  </sheetData>
  <printOptions/>
  <pageMargins left="0.7874015748031497" right="0.7874015748031497" top="0.984251968503937" bottom="0.984251968503937" header="0.5118110236220472" footer="0.5118110236220472"/>
  <pageSetup orientation="portrait" paperSize="9" scale="85"/>
</worksheet>
</file>

<file path=xl/worksheets/sheet8.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8.796875" defaultRowHeight="15"/>
  <cols>
    <col min="1" max="1" width="27.69921875" style="37" customWidth="1"/>
    <col min="2" max="2" width="14.59765625" style="37" customWidth="1"/>
    <col min="3" max="3" width="12.69921875" style="37" customWidth="1"/>
    <col min="4" max="4" width="14.5" style="37" customWidth="1"/>
    <col min="5" max="5" width="13.5" style="37" customWidth="1"/>
    <col min="6" max="16384" width="10.59765625" style="37" customWidth="1"/>
  </cols>
  <sheetData>
    <row r="1" ht="14.25">
      <c r="A1" s="38"/>
    </row>
    <row r="3" ht="17.25">
      <c r="A3" s="302" t="s">
        <v>237</v>
      </c>
    </row>
    <row r="4" ht="17.25">
      <c r="A4" s="302"/>
    </row>
    <row r="5" spans="1:10" ht="15" thickBot="1">
      <c r="A5" s="289"/>
      <c r="B5" s="289"/>
      <c r="C5" s="289"/>
      <c r="D5" s="289" t="s">
        <v>238</v>
      </c>
      <c r="E5" s="289"/>
      <c r="G5" s="58"/>
      <c r="H5" s="58"/>
      <c r="I5" s="110"/>
      <c r="J5" s="58"/>
    </row>
    <row r="6" spans="1:10" ht="15" thickTop="1">
      <c r="A6" s="290"/>
      <c r="B6" s="303" t="s">
        <v>239</v>
      </c>
      <c r="C6" s="57"/>
      <c r="D6" s="57"/>
      <c r="E6" s="57"/>
      <c r="G6" s="110"/>
      <c r="H6" s="110"/>
      <c r="I6" s="110"/>
      <c r="J6" s="110"/>
    </row>
    <row r="7" spans="1:10" ht="14.25">
      <c r="A7" s="304" t="s">
        <v>226</v>
      </c>
      <c r="B7" s="305" t="s">
        <v>240</v>
      </c>
      <c r="C7" s="297" t="s">
        <v>241</v>
      </c>
      <c r="D7" s="290"/>
      <c r="F7" s="58"/>
      <c r="G7" s="110"/>
      <c r="H7" s="110"/>
      <c r="I7" s="110"/>
      <c r="J7" s="110"/>
    </row>
    <row r="8" spans="1:10" ht="14.25">
      <c r="A8" s="300"/>
      <c r="B8" s="306" t="s">
        <v>242</v>
      </c>
      <c r="C8" s="293" t="s">
        <v>243</v>
      </c>
      <c r="D8" s="307" t="s">
        <v>244</v>
      </c>
      <c r="E8" s="308" t="s">
        <v>245</v>
      </c>
      <c r="F8" s="58"/>
      <c r="G8" s="110"/>
      <c r="H8" s="110"/>
      <c r="I8" s="13"/>
      <c r="J8" s="13"/>
    </row>
    <row r="9" spans="1:10" ht="14.25">
      <c r="A9" s="297"/>
      <c r="B9" s="309"/>
      <c r="G9" s="110"/>
      <c r="H9" s="110"/>
      <c r="I9" s="13"/>
      <c r="J9" s="13"/>
    </row>
    <row r="10" spans="1:10" ht="14.25">
      <c r="A10" s="297" t="s">
        <v>232</v>
      </c>
      <c r="B10" s="13">
        <v>28741</v>
      </c>
      <c r="C10" s="13">
        <v>391669</v>
      </c>
      <c r="D10" s="13">
        <v>106705</v>
      </c>
      <c r="E10" s="13">
        <v>88440</v>
      </c>
      <c r="G10" s="13"/>
      <c r="H10" s="13"/>
      <c r="I10" s="13"/>
      <c r="J10" s="13"/>
    </row>
    <row r="11" spans="1:10" ht="14.25">
      <c r="A11" s="297" t="s">
        <v>246</v>
      </c>
      <c r="B11" s="190"/>
      <c r="C11" s="190"/>
      <c r="D11" s="190"/>
      <c r="E11" s="190"/>
      <c r="G11" s="13"/>
      <c r="H11" s="13"/>
      <c r="I11" s="13"/>
      <c r="J11" s="13"/>
    </row>
    <row r="12" spans="1:10" ht="14.25">
      <c r="A12" s="310" t="s">
        <v>233</v>
      </c>
      <c r="B12" s="13">
        <v>248</v>
      </c>
      <c r="C12" s="13">
        <v>29796</v>
      </c>
      <c r="D12" s="13">
        <v>10773</v>
      </c>
      <c r="E12" s="13">
        <v>6394</v>
      </c>
      <c r="G12" s="13"/>
      <c r="H12" s="13"/>
      <c r="I12" s="13"/>
      <c r="J12" s="13"/>
    </row>
    <row r="13" spans="1:10" ht="14.25">
      <c r="A13" s="297" t="s">
        <v>36</v>
      </c>
      <c r="B13" s="13">
        <v>136</v>
      </c>
      <c r="C13" s="13">
        <v>1296</v>
      </c>
      <c r="D13" s="13">
        <v>1126</v>
      </c>
      <c r="E13" s="13">
        <v>581</v>
      </c>
      <c r="G13" s="13"/>
      <c r="H13" s="13"/>
      <c r="I13" s="13"/>
      <c r="J13" s="13"/>
    </row>
    <row r="14" spans="1:10" ht="14.25">
      <c r="A14" s="297" t="s">
        <v>34</v>
      </c>
      <c r="B14" s="13">
        <v>92</v>
      </c>
      <c r="C14" s="13">
        <v>704398</v>
      </c>
      <c r="D14" s="13">
        <v>51548</v>
      </c>
      <c r="E14" s="13">
        <v>89977</v>
      </c>
      <c r="G14" s="13"/>
      <c r="H14" s="13"/>
      <c r="I14" s="13"/>
      <c r="J14" s="13"/>
    </row>
    <row r="15" spans="1:10" ht="14.25">
      <c r="A15" s="297"/>
      <c r="B15" s="13"/>
      <c r="C15" s="13"/>
      <c r="D15" s="13"/>
      <c r="E15" s="13"/>
      <c r="G15" s="13"/>
      <c r="H15" s="13"/>
      <c r="I15" s="13"/>
      <c r="J15" s="13"/>
    </row>
    <row r="16" spans="1:10" ht="14.25">
      <c r="A16" s="297" t="s">
        <v>247</v>
      </c>
      <c r="B16" s="13">
        <v>29674</v>
      </c>
      <c r="C16" s="13">
        <v>454305</v>
      </c>
      <c r="D16" s="13">
        <v>245923</v>
      </c>
      <c r="E16" s="13">
        <v>237484</v>
      </c>
      <c r="G16" s="13"/>
      <c r="H16" s="13"/>
      <c r="I16" s="13"/>
      <c r="J16" s="13"/>
    </row>
    <row r="17" spans="1:10" ht="14.25">
      <c r="A17" s="297" t="s">
        <v>248</v>
      </c>
      <c r="B17" s="13">
        <v>32457</v>
      </c>
      <c r="C17" s="13">
        <v>501251</v>
      </c>
      <c r="D17" s="13">
        <v>22153</v>
      </c>
      <c r="E17" s="13">
        <v>31225</v>
      </c>
      <c r="G17" s="13"/>
      <c r="H17" s="13"/>
      <c r="I17" s="13"/>
      <c r="J17" s="13"/>
    </row>
    <row r="18" spans="1:10" ht="14.25">
      <c r="A18" s="297" t="s">
        <v>249</v>
      </c>
      <c r="B18" s="13">
        <v>43600</v>
      </c>
      <c r="C18" s="13">
        <v>696239</v>
      </c>
      <c r="D18" s="13">
        <v>22882</v>
      </c>
      <c r="E18" s="13">
        <v>11676</v>
      </c>
      <c r="G18" s="13"/>
      <c r="H18" s="13"/>
      <c r="I18" s="13"/>
      <c r="J18" s="13"/>
    </row>
    <row r="19" spans="1:10" ht="14.25">
      <c r="A19" s="307"/>
      <c r="B19" s="280"/>
      <c r="C19" s="57"/>
      <c r="D19" s="57"/>
      <c r="E19" s="57"/>
      <c r="G19" s="13"/>
      <c r="H19" s="13"/>
      <c r="I19" s="13"/>
      <c r="J19" s="13"/>
    </row>
    <row r="20" spans="1:10" ht="14.25">
      <c r="A20" s="311"/>
      <c r="B20" s="303" t="s">
        <v>250</v>
      </c>
      <c r="C20" s="57"/>
      <c r="D20" s="57"/>
      <c r="E20" s="57"/>
      <c r="G20" s="13"/>
      <c r="H20" s="13"/>
      <c r="I20" s="13"/>
      <c r="J20" s="13"/>
    </row>
    <row r="21" spans="1:10" ht="14.25">
      <c r="A21" s="312" t="s">
        <v>251</v>
      </c>
      <c r="B21" s="305" t="s">
        <v>240</v>
      </c>
      <c r="C21" s="297" t="s">
        <v>241</v>
      </c>
      <c r="D21" s="290"/>
      <c r="G21" s="58"/>
      <c r="H21" s="58"/>
      <c r="I21" s="58"/>
      <c r="J21" s="58"/>
    </row>
    <row r="22" spans="1:10" ht="14.25">
      <c r="A22" s="308"/>
      <c r="B22" s="306" t="s">
        <v>242</v>
      </c>
      <c r="C22" s="293" t="s">
        <v>243</v>
      </c>
      <c r="D22" s="307" t="s">
        <v>244</v>
      </c>
      <c r="E22" s="308" t="s">
        <v>245</v>
      </c>
      <c r="G22" s="58"/>
      <c r="H22" s="58"/>
      <c r="I22" s="58"/>
      <c r="J22" s="58"/>
    </row>
    <row r="23" spans="1:10" ht="14.25">
      <c r="A23" s="311"/>
      <c r="B23" s="309"/>
      <c r="G23" s="58"/>
      <c r="H23" s="58"/>
      <c r="I23" s="58"/>
      <c r="J23" s="58"/>
    </row>
    <row r="24" spans="1:10" ht="14.25">
      <c r="A24" s="297" t="s">
        <v>232</v>
      </c>
      <c r="B24" s="288">
        <v>28496</v>
      </c>
      <c r="C24" s="288">
        <v>382841</v>
      </c>
      <c r="D24" s="288">
        <v>106885</v>
      </c>
      <c r="E24" s="288">
        <v>84338</v>
      </c>
      <c r="G24" s="58"/>
      <c r="H24" s="58"/>
      <c r="I24" s="58"/>
      <c r="J24" s="58"/>
    </row>
    <row r="25" spans="1:10" ht="14.25">
      <c r="A25" s="297" t="s">
        <v>246</v>
      </c>
      <c r="B25" s="288"/>
      <c r="C25" s="288"/>
      <c r="D25" s="288"/>
      <c r="E25" s="288"/>
      <c r="G25" s="58"/>
      <c r="H25" s="58"/>
      <c r="I25" s="58"/>
      <c r="J25" s="58"/>
    </row>
    <row r="26" spans="1:10" ht="14.25">
      <c r="A26" s="310" t="s">
        <v>233</v>
      </c>
      <c r="B26" s="288">
        <v>231</v>
      </c>
      <c r="C26" s="288">
        <v>28682</v>
      </c>
      <c r="D26" s="288"/>
      <c r="E26" s="288"/>
      <c r="G26" s="58"/>
      <c r="H26" s="58"/>
      <c r="I26" s="58"/>
      <c r="J26" s="58"/>
    </row>
    <row r="27" spans="1:10" ht="14.25">
      <c r="A27" s="297" t="s">
        <v>36</v>
      </c>
      <c r="B27" s="288">
        <v>133</v>
      </c>
      <c r="C27" s="288">
        <v>1056</v>
      </c>
      <c r="D27" s="288">
        <v>1073</v>
      </c>
      <c r="E27" s="288">
        <v>551</v>
      </c>
      <c r="G27" s="58"/>
      <c r="H27" s="58"/>
      <c r="I27" s="58"/>
      <c r="J27" s="58"/>
    </row>
    <row r="28" spans="1:10" ht="14.25">
      <c r="A28" s="297" t="s">
        <v>34</v>
      </c>
      <c r="B28" s="288">
        <v>92</v>
      </c>
      <c r="C28" s="288">
        <v>721701</v>
      </c>
      <c r="D28" s="288">
        <v>51701</v>
      </c>
      <c r="E28" s="288">
        <v>91583</v>
      </c>
      <c r="G28" s="58"/>
      <c r="H28" s="58"/>
      <c r="I28" s="58"/>
      <c r="J28" s="58"/>
    </row>
    <row r="29" spans="1:10" ht="14.25">
      <c r="A29" s="297"/>
      <c r="B29" s="190"/>
      <c r="C29" s="190"/>
      <c r="D29" s="190"/>
      <c r="E29" s="190"/>
      <c r="G29" s="58"/>
      <c r="H29" s="58"/>
      <c r="I29" s="58"/>
      <c r="J29" s="58"/>
    </row>
    <row r="30" spans="1:10" ht="14.25">
      <c r="A30" s="297" t="s">
        <v>247</v>
      </c>
      <c r="B30" s="288">
        <v>29405</v>
      </c>
      <c r="C30" s="288">
        <v>441472</v>
      </c>
      <c r="D30" s="288">
        <v>240342</v>
      </c>
      <c r="E30" s="288">
        <v>250231</v>
      </c>
      <c r="G30" s="58"/>
      <c r="H30" s="58"/>
      <c r="I30" s="58"/>
      <c r="J30" s="58"/>
    </row>
    <row r="31" spans="1:10" ht="14.25">
      <c r="A31" s="297" t="s">
        <v>248</v>
      </c>
      <c r="B31" s="288">
        <v>32342</v>
      </c>
      <c r="C31" s="288">
        <v>494542</v>
      </c>
      <c r="D31" s="288">
        <v>22215</v>
      </c>
      <c r="E31" s="352">
        <v>37758</v>
      </c>
      <c r="G31" s="58"/>
      <c r="H31" s="58"/>
      <c r="I31" s="58"/>
      <c r="J31" s="58"/>
    </row>
    <row r="32" spans="1:10" ht="14.25">
      <c r="A32" s="297" t="s">
        <v>249</v>
      </c>
      <c r="B32" s="288">
        <v>43540</v>
      </c>
      <c r="C32" s="288">
        <v>691789</v>
      </c>
      <c r="D32" s="288">
        <v>20826</v>
      </c>
      <c r="E32" s="288">
        <v>11837</v>
      </c>
      <c r="G32" s="58"/>
      <c r="H32" s="58"/>
      <c r="I32" s="58"/>
      <c r="J32" s="58"/>
    </row>
    <row r="33" spans="1:10" ht="14.25">
      <c r="A33" s="308"/>
      <c r="B33" s="280"/>
      <c r="C33" s="57"/>
      <c r="D33" s="57"/>
      <c r="E33" s="57"/>
      <c r="G33" s="58"/>
      <c r="H33" s="58"/>
      <c r="I33" s="58"/>
      <c r="J33" s="58"/>
    </row>
    <row r="34" spans="1:10" ht="14.25">
      <c r="A34" s="38" t="s">
        <v>252</v>
      </c>
      <c r="G34" s="58"/>
      <c r="H34" s="58"/>
      <c r="I34" s="58"/>
      <c r="J34" s="58"/>
    </row>
    <row r="35" spans="1:10" ht="14.25">
      <c r="A35" s="38" t="s">
        <v>253</v>
      </c>
      <c r="G35" s="58"/>
      <c r="H35" s="58"/>
      <c r="I35" s="58"/>
      <c r="J35" s="58"/>
    </row>
  </sheetData>
  <printOptions/>
  <pageMargins left="0.3937007874015748" right="0" top="0.984251968503937" bottom="0.984251968503937" header="0.5118110236220472" footer="0.5118110236220472"/>
  <pageSetup orientation="portrait" paperSize="9"/>
</worksheet>
</file>

<file path=xl/worksheets/sheet9.xml><?xml version="1.0" encoding="utf-8"?>
<worksheet xmlns="http://schemas.openxmlformats.org/spreadsheetml/2006/main" xmlns:r="http://schemas.openxmlformats.org/officeDocument/2006/relationships">
  <dimension ref="A1:E48"/>
  <sheetViews>
    <sheetView workbookViewId="0" topLeftCell="A17">
      <selection activeCell="E1" sqref="E1"/>
    </sheetView>
  </sheetViews>
  <sheetFormatPr defaultColWidth="8.796875" defaultRowHeight="15"/>
  <cols>
    <col min="1" max="1" width="19.19921875" style="37" customWidth="1"/>
    <col min="2" max="2" width="12.19921875" style="37" customWidth="1"/>
    <col min="3" max="3" width="12.8984375" style="37" customWidth="1"/>
    <col min="4" max="4" width="12.19921875" style="37" customWidth="1"/>
    <col min="5" max="5" width="13.8984375" style="37" customWidth="1"/>
    <col min="6" max="16384" width="10.59765625" style="37" customWidth="1"/>
  </cols>
  <sheetData>
    <row r="1" spans="4:5" ht="14.25">
      <c r="D1" s="190"/>
      <c r="E1" s="94"/>
    </row>
    <row r="3" ht="22.5" customHeight="1">
      <c r="A3" s="302" t="s">
        <v>254</v>
      </c>
    </row>
    <row r="4" ht="17.25">
      <c r="A4" s="302"/>
    </row>
    <row r="5" spans="1:5" ht="15" thickBot="1">
      <c r="A5" s="289"/>
      <c r="B5" s="289"/>
      <c r="C5" s="289"/>
      <c r="D5" s="289"/>
      <c r="E5" s="381" t="s">
        <v>255</v>
      </c>
    </row>
    <row r="6" spans="1:4" ht="15" thickTop="1">
      <c r="A6" s="290"/>
      <c r="B6" s="297"/>
      <c r="C6" s="297" t="s">
        <v>227</v>
      </c>
      <c r="D6" s="297"/>
    </row>
    <row r="7" spans="1:5" ht="14.25">
      <c r="A7" s="293" t="s">
        <v>226</v>
      </c>
      <c r="B7" s="313" t="s">
        <v>230</v>
      </c>
      <c r="C7" s="307" t="s">
        <v>229</v>
      </c>
      <c r="D7" s="307" t="s">
        <v>256</v>
      </c>
      <c r="E7" s="291" t="s">
        <v>257</v>
      </c>
    </row>
    <row r="8" ht="14.25">
      <c r="A8" s="297"/>
    </row>
    <row r="9" spans="1:5" ht="14.25">
      <c r="A9" s="297" t="s">
        <v>247</v>
      </c>
      <c r="B9" s="190">
        <v>431702</v>
      </c>
      <c r="C9" s="190">
        <v>551521</v>
      </c>
      <c r="D9" s="190"/>
      <c r="E9" s="190"/>
    </row>
    <row r="10" spans="1:5" ht="14.25">
      <c r="A10" s="314" t="s">
        <v>258</v>
      </c>
      <c r="B10" s="190"/>
      <c r="C10" s="190"/>
      <c r="D10" s="190"/>
      <c r="E10" s="190"/>
    </row>
    <row r="11" spans="1:5" ht="14.25">
      <c r="A11" s="314" t="s">
        <v>259</v>
      </c>
      <c r="B11" s="190"/>
      <c r="C11" s="190"/>
      <c r="D11" s="190">
        <v>35064</v>
      </c>
      <c r="E11" s="190">
        <v>1737066</v>
      </c>
    </row>
    <row r="12" spans="1:5" ht="14.25">
      <c r="A12" s="314" t="s">
        <v>260</v>
      </c>
      <c r="B12" s="190"/>
      <c r="C12" s="190"/>
      <c r="D12" s="190">
        <v>30810</v>
      </c>
      <c r="E12" s="190">
        <v>384379</v>
      </c>
    </row>
    <row r="13" spans="1:5" ht="14.25">
      <c r="A13" s="314" t="s">
        <v>261</v>
      </c>
      <c r="B13" s="190"/>
      <c r="C13" s="190"/>
      <c r="D13" s="190">
        <v>13685</v>
      </c>
      <c r="E13" s="190">
        <v>1000278</v>
      </c>
    </row>
    <row r="14" spans="1:5" ht="14.25">
      <c r="A14" s="314" t="s">
        <v>262</v>
      </c>
      <c r="B14" s="190"/>
      <c r="C14" s="190"/>
      <c r="D14" s="190">
        <v>1868</v>
      </c>
      <c r="E14" s="190">
        <v>234123</v>
      </c>
    </row>
    <row r="15" spans="1:5" ht="14.25">
      <c r="A15" s="314" t="s">
        <v>263</v>
      </c>
      <c r="B15" s="190"/>
      <c r="C15" s="190"/>
      <c r="D15" s="190">
        <v>2913</v>
      </c>
      <c r="E15" s="190">
        <v>1190675</v>
      </c>
    </row>
    <row r="16" spans="1:5" ht="14.25">
      <c r="A16" s="297"/>
      <c r="B16" s="190"/>
      <c r="C16" s="190"/>
      <c r="D16" s="190"/>
      <c r="E16" s="190"/>
    </row>
    <row r="17" spans="1:5" ht="14.25">
      <c r="A17" s="314" t="s">
        <v>264</v>
      </c>
      <c r="B17" s="190"/>
      <c r="C17" s="190"/>
      <c r="D17" s="190"/>
      <c r="E17" s="190"/>
    </row>
    <row r="18" spans="1:5" ht="14.25">
      <c r="A18" s="314" t="s">
        <v>265</v>
      </c>
      <c r="B18" s="190"/>
      <c r="C18" s="190"/>
      <c r="D18" s="190">
        <v>159929</v>
      </c>
      <c r="E18" s="190">
        <v>847093</v>
      </c>
    </row>
    <row r="19" spans="1:5" ht="14.25">
      <c r="A19" s="314" t="s">
        <v>266</v>
      </c>
      <c r="B19" s="190"/>
      <c r="C19" s="190"/>
      <c r="D19" s="190">
        <v>4400</v>
      </c>
      <c r="E19" s="190">
        <v>689584</v>
      </c>
    </row>
    <row r="20" spans="1:5" ht="14.25">
      <c r="A20" s="314" t="s">
        <v>267</v>
      </c>
      <c r="B20" s="190"/>
      <c r="C20" s="190"/>
      <c r="D20" s="190">
        <v>36906</v>
      </c>
      <c r="E20" s="190">
        <v>817420</v>
      </c>
    </row>
    <row r="21" spans="1:5" ht="14.25">
      <c r="A21" s="297"/>
      <c r="B21" s="190"/>
      <c r="C21" s="190"/>
      <c r="D21" s="190"/>
      <c r="E21" s="190"/>
    </row>
    <row r="22" spans="1:5" ht="14.25">
      <c r="A22" s="297" t="s">
        <v>36</v>
      </c>
      <c r="B22" s="190">
        <v>1009</v>
      </c>
      <c r="C22" s="190">
        <v>1033103</v>
      </c>
      <c r="D22" s="190"/>
      <c r="E22" s="190"/>
    </row>
    <row r="23" spans="1:5" ht="14.25">
      <c r="A23" s="314" t="s">
        <v>259</v>
      </c>
      <c r="B23" s="190"/>
      <c r="C23" s="190"/>
      <c r="D23" s="190">
        <v>834</v>
      </c>
      <c r="E23" s="190">
        <v>2438276</v>
      </c>
    </row>
    <row r="24" spans="1:5" ht="14.25">
      <c r="A24" s="314" t="s">
        <v>260</v>
      </c>
      <c r="B24" s="190"/>
      <c r="C24" s="190"/>
      <c r="D24" s="190">
        <v>128</v>
      </c>
      <c r="E24" s="190">
        <v>394644</v>
      </c>
    </row>
    <row r="25" spans="1:5" ht="14.25">
      <c r="A25" s="314" t="s">
        <v>268</v>
      </c>
      <c r="B25" s="190"/>
      <c r="C25" s="190"/>
      <c r="D25" s="190">
        <v>166</v>
      </c>
      <c r="E25" s="190">
        <v>2180092</v>
      </c>
    </row>
    <row r="26" spans="1:5" ht="14.25">
      <c r="A26" s="314" t="s">
        <v>269</v>
      </c>
      <c r="B26" s="190"/>
      <c r="C26" s="190"/>
      <c r="D26" s="190">
        <v>268</v>
      </c>
      <c r="E26" s="190">
        <v>1069927</v>
      </c>
    </row>
    <row r="27" spans="1:5" ht="14.25">
      <c r="A27" s="314" t="s">
        <v>262</v>
      </c>
      <c r="B27" s="190"/>
      <c r="C27" s="190"/>
      <c r="D27" s="190">
        <v>26</v>
      </c>
      <c r="E27" s="190">
        <v>272177</v>
      </c>
    </row>
    <row r="28" spans="1:5" ht="14.25">
      <c r="A28" s="314" t="s">
        <v>270</v>
      </c>
      <c r="B28" s="190"/>
      <c r="C28" s="190"/>
      <c r="D28" s="190">
        <v>28</v>
      </c>
      <c r="E28" s="190">
        <v>2530700</v>
      </c>
    </row>
    <row r="29" spans="1:5" ht="14.25">
      <c r="A29" s="314" t="s">
        <v>269</v>
      </c>
      <c r="B29" s="190"/>
      <c r="C29" s="190"/>
      <c r="D29" s="190">
        <v>33</v>
      </c>
      <c r="E29" s="190">
        <v>1504885</v>
      </c>
    </row>
    <row r="30" spans="1:5" ht="14.25">
      <c r="A30" s="297"/>
      <c r="B30" s="190"/>
      <c r="C30" s="190"/>
      <c r="D30" s="190"/>
      <c r="E30" s="190"/>
    </row>
    <row r="31" spans="1:5" ht="14.25">
      <c r="A31" s="297" t="s">
        <v>271</v>
      </c>
      <c r="B31" s="190">
        <v>473579</v>
      </c>
      <c r="C31" s="190">
        <v>13300</v>
      </c>
      <c r="D31" s="190"/>
      <c r="E31" s="190"/>
    </row>
    <row r="32" spans="1:5" ht="14.25">
      <c r="A32" s="314" t="s">
        <v>272</v>
      </c>
      <c r="B32" s="190"/>
      <c r="C32" s="342" t="s">
        <v>273</v>
      </c>
      <c r="D32" s="190"/>
      <c r="E32" s="190"/>
    </row>
    <row r="33" spans="1:5" ht="14.25">
      <c r="A33" s="299" t="s">
        <v>274</v>
      </c>
      <c r="B33" s="190"/>
      <c r="C33" s="190"/>
      <c r="D33" s="190">
        <v>362220</v>
      </c>
      <c r="E33" s="190">
        <v>527216</v>
      </c>
    </row>
    <row r="34" spans="1:5" ht="14.25">
      <c r="A34" s="299" t="s">
        <v>275</v>
      </c>
      <c r="B34" s="190"/>
      <c r="C34" s="190"/>
      <c r="D34" s="190">
        <v>28437</v>
      </c>
      <c r="E34" s="190">
        <v>926407</v>
      </c>
    </row>
    <row r="35" spans="1:5" ht="14.25">
      <c r="A35" s="299" t="s">
        <v>276</v>
      </c>
      <c r="B35" s="190"/>
      <c r="C35" s="190"/>
      <c r="D35" s="190">
        <v>7790</v>
      </c>
      <c r="E35" s="190">
        <v>724451</v>
      </c>
    </row>
    <row r="36" spans="1:5" ht="14.25">
      <c r="A36" s="314" t="s">
        <v>277</v>
      </c>
      <c r="B36" s="190"/>
      <c r="C36" s="190"/>
      <c r="D36" s="190"/>
      <c r="E36" s="190"/>
    </row>
    <row r="37" spans="1:5" ht="14.25">
      <c r="A37" s="299" t="s">
        <v>278</v>
      </c>
      <c r="B37" s="190"/>
      <c r="C37" s="190"/>
      <c r="D37" s="190">
        <v>3500</v>
      </c>
      <c r="E37" s="190">
        <v>310186</v>
      </c>
    </row>
    <row r="38" spans="1:5" ht="14.25">
      <c r="A38" s="290"/>
      <c r="B38" s="190"/>
      <c r="C38" s="190"/>
      <c r="D38" s="190"/>
      <c r="E38" s="190"/>
    </row>
    <row r="39" spans="1:5" ht="14.25">
      <c r="A39" s="297" t="s">
        <v>279</v>
      </c>
      <c r="B39" s="315" t="s">
        <v>38</v>
      </c>
      <c r="C39" s="315" t="s">
        <v>38</v>
      </c>
      <c r="D39" s="190">
        <v>3791</v>
      </c>
      <c r="E39" s="190">
        <v>1735080</v>
      </c>
    </row>
    <row r="40" spans="1:5" ht="14.25">
      <c r="A40" s="300"/>
      <c r="B40" s="57"/>
      <c r="C40" s="57"/>
      <c r="D40" s="57"/>
      <c r="E40" s="57"/>
    </row>
    <row r="41" spans="1:2" ht="14.25">
      <c r="A41" s="117" t="s">
        <v>280</v>
      </c>
      <c r="B41" s="58"/>
    </row>
    <row r="42" spans="1:2" ht="14.25">
      <c r="A42" s="58"/>
      <c r="B42" s="58"/>
    </row>
    <row r="43" spans="1:2" ht="14.25">
      <c r="A43" s="58"/>
      <c r="B43" s="58"/>
    </row>
    <row r="44" spans="1:2" ht="14.25">
      <c r="A44" s="58"/>
      <c r="B44" s="58"/>
    </row>
    <row r="45" spans="1:2" ht="14.25">
      <c r="A45" s="58"/>
      <c r="B45" s="58"/>
    </row>
    <row r="46" spans="1:2" ht="14.25">
      <c r="A46" s="58"/>
      <c r="B46" s="58"/>
    </row>
    <row r="47" spans="1:2" ht="14.25">
      <c r="A47" s="58"/>
      <c r="B47" s="58"/>
    </row>
    <row r="48" spans="1:2" ht="14.25">
      <c r="A48" s="58"/>
      <c r="B48" s="58"/>
    </row>
  </sheetData>
  <printOptions/>
  <pageMargins left="0.7874015748031497" right="0.7874015748031497" top="0.7874015748031497" bottom="0.7874015748031497" header="0.5118110236220472" footer="0.5118110236220472"/>
  <pageSetup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情報チーム</cp:lastModifiedBy>
  <cp:lastPrinted>2000-08-01T00:40:38Z</cp:lastPrinted>
  <dcterms:created xsi:type="dcterms:W3CDTF">2002-02-25T06:38:06Z</dcterms:created>
  <dcterms:modified xsi:type="dcterms:W3CDTF">2002-02-25T06:38:06Z</dcterms:modified>
  <cp:category/>
  <cp:version/>
  <cp:contentType/>
  <cp:contentStatus/>
</cp:coreProperties>
</file>