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65521" windowWidth="8325" windowHeight="10815" activeTab="6"/>
  </bookViews>
  <sheets>
    <sheet name="151" sheetId="1" r:id="rId1"/>
    <sheet name="152" sheetId="2" r:id="rId2"/>
    <sheet name="153" sheetId="3" r:id="rId3"/>
    <sheet name="154" sheetId="4" r:id="rId4"/>
    <sheet name="155" sheetId="5" r:id="rId5"/>
    <sheet name="156" sheetId="6" r:id="rId6"/>
    <sheet name="159" sheetId="7" r:id="rId7"/>
  </sheets>
  <definedNames/>
  <calcPr fullCalcOnLoad="1"/>
</workbook>
</file>

<file path=xl/sharedStrings.xml><?xml version="1.0" encoding="utf-8"?>
<sst xmlns="http://schemas.openxmlformats.org/spreadsheetml/2006/main" count="373" uniqueCount="312">
  <si>
    <t>151.自然公園の現況（平成11年3月現在）</t>
  </si>
  <si>
    <t>（単位：ha）</t>
  </si>
  <si>
    <t>区　　　　分</t>
  </si>
  <si>
    <t>指定年月日</t>
  </si>
  <si>
    <t>面　　　積</t>
  </si>
  <si>
    <t>特別保護地区</t>
  </si>
  <si>
    <t>特別地域</t>
  </si>
  <si>
    <t>普通地域</t>
  </si>
  <si>
    <t>総　　　　　　　数</t>
  </si>
  <si>
    <t>国　　立　　公　　園</t>
  </si>
  <si>
    <t>磐梯朝日</t>
  </si>
  <si>
    <t>昭和25.  9.  5</t>
  </si>
  <si>
    <t>日光</t>
  </si>
  <si>
    <t>9.12.  4</t>
  </si>
  <si>
    <t>国　　定　　公　　園</t>
  </si>
  <si>
    <t>越後三山只見</t>
  </si>
  <si>
    <t>48.  5.15</t>
  </si>
  <si>
    <t>県　立　自　然　公　園</t>
  </si>
  <si>
    <t>-</t>
  </si>
  <si>
    <t>霊山</t>
  </si>
  <si>
    <t>23.10.18</t>
  </si>
  <si>
    <t>霞ヶ城</t>
  </si>
  <si>
    <t>南湖</t>
  </si>
  <si>
    <t>奥久慈</t>
  </si>
  <si>
    <t>磐城海岸</t>
  </si>
  <si>
    <t>松川浦</t>
  </si>
  <si>
    <t>26.  3.27</t>
  </si>
  <si>
    <t>勿来</t>
  </si>
  <si>
    <t>只見柳津</t>
  </si>
  <si>
    <t>大川羽鳥</t>
  </si>
  <si>
    <t>28.  3.14</t>
  </si>
  <si>
    <t>阿武隈高原中部</t>
  </si>
  <si>
    <t>夏井川渓谷</t>
  </si>
  <si>
    <t>　　注：1.県立自然公園には、特別保護地区の制度がない。</t>
  </si>
  <si>
    <t>　　　　2.国立・国定公園似ついては、福島県側の面積。</t>
  </si>
  <si>
    <t>　　　　3.面積は陸域の部分であり、（　）内に海域の部分を示した。</t>
  </si>
  <si>
    <t>　資料：県環境保全課「環境白書」</t>
  </si>
  <si>
    <t>152.都市公園の現況（平成11年3月31日現在）</t>
  </si>
  <si>
    <t>（単位：箇所、ha）</t>
  </si>
  <si>
    <t>箇所数</t>
  </si>
  <si>
    <t>面　積</t>
  </si>
  <si>
    <t>総　　　　　　　　数</t>
  </si>
  <si>
    <t>都市基幹公園</t>
  </si>
  <si>
    <t xml:space="preserve">  　総　  合  　公　  園</t>
  </si>
  <si>
    <t>住　区　基　幹　公　園</t>
  </si>
  <si>
    <t>　  運　  動  　公　  園</t>
  </si>
  <si>
    <t>街区公園</t>
  </si>
  <si>
    <t>広域公園</t>
  </si>
  <si>
    <t>近隣公園</t>
  </si>
  <si>
    <t>風致公園</t>
  </si>
  <si>
    <t>地区公園</t>
  </si>
  <si>
    <t>墓園</t>
  </si>
  <si>
    <t>都市緑地</t>
  </si>
  <si>
    <t>緑道</t>
  </si>
  <si>
    <t>　資料：県都市計画課</t>
  </si>
  <si>
    <t>153.スキー場入込状況</t>
  </si>
  <si>
    <t>　</t>
  </si>
  <si>
    <t>　　　　　（単位：人、％）</t>
  </si>
  <si>
    <t>区　　　分</t>
  </si>
  <si>
    <t>8年</t>
  </si>
  <si>
    <t>構成比</t>
  </si>
  <si>
    <t>総数</t>
  </si>
  <si>
    <t>吾妻</t>
  </si>
  <si>
    <t>あだたら高原</t>
  </si>
  <si>
    <t>塩沢</t>
  </si>
  <si>
    <t>羽鳥湖</t>
  </si>
  <si>
    <t>スキーリゾート天栄</t>
  </si>
  <si>
    <t>白河高原</t>
  </si>
  <si>
    <t>沼尻</t>
  </si>
  <si>
    <t>箕輪</t>
  </si>
  <si>
    <t>横向</t>
  </si>
  <si>
    <t>猪苗代</t>
  </si>
  <si>
    <t>磐梯国際</t>
  </si>
  <si>
    <t>猪苗代リゾート</t>
  </si>
  <si>
    <t>リステルスキーファンタジア</t>
  </si>
  <si>
    <t>裏磐梯</t>
  </si>
  <si>
    <t>裏磐梯猫魔</t>
  </si>
  <si>
    <t>グランデコスキーリゾート</t>
  </si>
  <si>
    <t>アルツ磐梯</t>
  </si>
  <si>
    <t>五分一</t>
  </si>
  <si>
    <t>雷神山</t>
  </si>
  <si>
    <t>三ノ倉</t>
  </si>
  <si>
    <t>フェアリーランドかねやま</t>
  </si>
  <si>
    <t>会津坂下町営</t>
  </si>
  <si>
    <t>柳津温泉</t>
  </si>
  <si>
    <t>昭和村営権現山</t>
  </si>
  <si>
    <t>おおすご</t>
  </si>
  <si>
    <t>－</t>
  </si>
  <si>
    <t>三島町営</t>
  </si>
  <si>
    <t>只見</t>
  </si>
  <si>
    <t>会津高原南郷</t>
  </si>
  <si>
    <t>会津高原たかつえ</t>
  </si>
  <si>
    <t>檜枝岐温泉</t>
  </si>
  <si>
    <t>会津高原台鞍山</t>
  </si>
  <si>
    <t>会津高原高畑</t>
  </si>
  <si>
    <t>資料：県観光課「観光客入込状況」</t>
  </si>
  <si>
    <t>154．観光客入込状況（平成１１年）</t>
  </si>
  <si>
    <t>（単位：人）</t>
  </si>
  <si>
    <t>総　　　数</t>
  </si>
  <si>
    <t>日帰り</t>
  </si>
  <si>
    <t>宿泊</t>
  </si>
  <si>
    <t>総　　数</t>
  </si>
  <si>
    <t>県　外　客</t>
  </si>
  <si>
    <t>県　内　客</t>
  </si>
  <si>
    <t>総　　　　　　　　　数</t>
  </si>
  <si>
    <t>　ス　　　キ　　　ー</t>
  </si>
  <si>
    <t>　行   　  楽      地</t>
  </si>
  <si>
    <t>スカイライン</t>
  </si>
  <si>
    <t>スカイランド</t>
  </si>
  <si>
    <t>福島市民家園</t>
  </si>
  <si>
    <t>古関裕而記念館</t>
  </si>
  <si>
    <t>高子沼</t>
  </si>
  <si>
    <t>白鳥飛来地</t>
  </si>
  <si>
    <t>西田記念館</t>
  </si>
  <si>
    <t>四季の里</t>
  </si>
  <si>
    <t>東北サファリパーク</t>
  </si>
  <si>
    <t>安達ヶ原ふるさと村</t>
  </si>
  <si>
    <t>智恵子記念館</t>
  </si>
  <si>
    <t>希望の森公園</t>
  </si>
  <si>
    <t>半田山自然公園</t>
  </si>
  <si>
    <t>県民の森</t>
  </si>
  <si>
    <t>蛇の鼻公園</t>
  </si>
  <si>
    <t>郡山カルチャーパーク</t>
  </si>
  <si>
    <t>石筵ふれあい牧場</t>
  </si>
  <si>
    <t>ビッグパレット</t>
  </si>
  <si>
    <t>岩瀬牧場</t>
  </si>
  <si>
    <t>高柴山</t>
  </si>
  <si>
    <t>リカちゃんキャッスル</t>
  </si>
  <si>
    <t>あぶくま洞</t>
  </si>
  <si>
    <t>仙台平</t>
  </si>
  <si>
    <t>カブトムシ自然王国</t>
  </si>
  <si>
    <t>田園生活館</t>
  </si>
  <si>
    <t>ハーブガーデン</t>
  </si>
  <si>
    <t>三春滝桜</t>
  </si>
  <si>
    <t>キョロロン村</t>
  </si>
  <si>
    <t>白河関の里</t>
  </si>
  <si>
    <t>山本不動尊</t>
  </si>
  <si>
    <t>ルネサンス棚倉</t>
  </si>
  <si>
    <t>童里夢公園なかじま</t>
  </si>
  <si>
    <t>磐梯高原</t>
  </si>
  <si>
    <t>雄国沼</t>
  </si>
  <si>
    <t>ラビスパ裏磐梯</t>
  </si>
  <si>
    <t>野口記念館</t>
  </si>
  <si>
    <t>天鏡閣</t>
  </si>
  <si>
    <t>南ヶ丘牧場</t>
  </si>
  <si>
    <t>世界のガラス館</t>
  </si>
  <si>
    <t>喜多方市街</t>
  </si>
  <si>
    <t>パーク喜多の郷</t>
  </si>
  <si>
    <t>大山祇神社</t>
  </si>
  <si>
    <t>飯豊とそばの里</t>
  </si>
  <si>
    <t>若松市街</t>
  </si>
  <si>
    <t>伊佐須美神社</t>
  </si>
  <si>
    <t>本郷窯元</t>
  </si>
  <si>
    <t>会津村・日新館</t>
  </si>
  <si>
    <t>ふるさと村</t>
  </si>
  <si>
    <t>沼沢湖</t>
  </si>
  <si>
    <t>大内宿</t>
  </si>
  <si>
    <t>大川ライン</t>
  </si>
  <si>
    <t>田島祗園の町</t>
  </si>
  <si>
    <t>尾瀬</t>
  </si>
  <si>
    <t>田子倉湖</t>
  </si>
  <si>
    <t>河井記念館</t>
  </si>
  <si>
    <t>天神岬スポーツ公園</t>
  </si>
  <si>
    <t>グリーンフィールド富岡</t>
  </si>
  <si>
    <t>原子力発電所</t>
  </si>
  <si>
    <t>高瀬川</t>
  </si>
  <si>
    <t>五十人山</t>
  </si>
  <si>
    <t>Ｊヴィレッジ</t>
  </si>
  <si>
    <t>水石山</t>
  </si>
  <si>
    <t>勿来の関</t>
  </si>
  <si>
    <t>三崎</t>
  </si>
  <si>
    <t>石炭化石館</t>
  </si>
  <si>
    <t>塩屋埼</t>
  </si>
  <si>
    <t>いわき北部</t>
  </si>
  <si>
    <t>ら・ら・ミュウ</t>
  </si>
  <si>
    <t>　温　　　　　　泉</t>
  </si>
  <si>
    <t>飯坂</t>
  </si>
  <si>
    <t>土湯</t>
  </si>
  <si>
    <t>土湯峠</t>
  </si>
  <si>
    <t>高湯</t>
  </si>
  <si>
    <t>岳</t>
  </si>
  <si>
    <t>磐梯熱海</t>
  </si>
  <si>
    <t>湯本・二岐</t>
  </si>
  <si>
    <t>母畑・石川</t>
  </si>
  <si>
    <t>甲子・新甲子</t>
  </si>
  <si>
    <t>沼尻・中の沢</t>
  </si>
  <si>
    <t>熱塩</t>
  </si>
  <si>
    <t>東山</t>
  </si>
  <si>
    <t>芦ノ牧</t>
  </si>
  <si>
    <t>柳津</t>
  </si>
  <si>
    <t>湯野上</t>
  </si>
  <si>
    <t>檜枝岐</t>
  </si>
  <si>
    <t>南会津温泉郷(館岩村)</t>
  </si>
  <si>
    <t xml:space="preserve">        〃 　   （伊南村)</t>
  </si>
  <si>
    <t xml:space="preserve">        〃    　（南郷村)</t>
  </si>
  <si>
    <t>いわき湯本</t>
  </si>
  <si>
    <t>ハワイアンズ</t>
  </si>
  <si>
    <t>　湖　・　海　水　浴</t>
  </si>
  <si>
    <t>湖南七浜</t>
  </si>
  <si>
    <t>志田浜</t>
  </si>
  <si>
    <t>長浜</t>
  </si>
  <si>
    <t>天神浜</t>
  </si>
  <si>
    <t>相馬・原釜</t>
  </si>
  <si>
    <t>双葉海岸</t>
  </si>
  <si>
    <t>薄磯・豊間</t>
  </si>
  <si>
    <t>勿来海岸</t>
  </si>
  <si>
    <t>永崎</t>
  </si>
  <si>
    <t>四倉</t>
  </si>
  <si>
    <t>久之浜</t>
  </si>
  <si>
    <t>新舞子ビーチ</t>
  </si>
  <si>
    <t>　登　　　　　  　山</t>
  </si>
  <si>
    <t>吾妻山</t>
  </si>
  <si>
    <t>安達太良山</t>
  </si>
  <si>
    <t>那須山</t>
  </si>
  <si>
    <t>磐梯山(北塩原村)</t>
  </si>
  <si>
    <t>　〃　(猪苗代町)</t>
  </si>
  <si>
    <t>飯豊山</t>
  </si>
  <si>
    <t>田代山</t>
  </si>
  <si>
    <t>浅草岳</t>
  </si>
  <si>
    <t>　行　　　　　 　事</t>
  </si>
  <si>
    <t>夏まつり（福島市)</t>
  </si>
  <si>
    <t>提灯まつり</t>
  </si>
  <si>
    <t>うねめまつり</t>
  </si>
  <si>
    <t>牡丹園</t>
  </si>
  <si>
    <t>松明あかし</t>
  </si>
  <si>
    <t>だるま市</t>
  </si>
  <si>
    <t>秋まつり(会津若松市)</t>
  </si>
  <si>
    <t>相馬野馬追</t>
  </si>
  <si>
    <t>夏まつり（いわき市)</t>
  </si>
  <si>
    <t>155.有料観光道路車両通行台数と料金収入</t>
  </si>
  <si>
    <t>（単位：台、万円）</t>
  </si>
  <si>
    <t>供用開始年月日</t>
  </si>
  <si>
    <t>平成８年度</t>
  </si>
  <si>
    <t>区　　　　　間</t>
  </si>
  <si>
    <t>磐梯吾妻スカイライン</t>
  </si>
  <si>
    <t>　昭和34. 11.　6</t>
  </si>
  <si>
    <t>　　　　通　行　台　数</t>
  </si>
  <si>
    <t>　福島市町庭坂～</t>
  </si>
  <si>
    <t>　　　　通　行　料　金</t>
  </si>
  <si>
    <t>　　福島市土湯温泉町</t>
  </si>
  <si>
    <t>磐梯山ゴールドライン</t>
  </si>
  <si>
    <t>　昭和45.　6.　1</t>
  </si>
  <si>
    <t>　磐梯町大字更科～</t>
  </si>
  <si>
    <t>　　北塩原村大字桧原</t>
  </si>
  <si>
    <t>磐梯吾妻レークライン</t>
  </si>
  <si>
    <t>　昭和47. 10. 20</t>
  </si>
  <si>
    <t>　猪苗代町若宮～</t>
  </si>
  <si>
    <t>西吾妻スカイバレー</t>
  </si>
  <si>
    <t>　昭和48.　7.　1</t>
  </si>
  <si>
    <t>　北塩原村大字桧原～</t>
  </si>
  <si>
    <t>母成グリーンライン</t>
  </si>
  <si>
    <t>　昭和51.　9.　1</t>
  </si>
  <si>
    <t>　猪苗代町蚕養～</t>
  </si>
  <si>
    <t>　　郡山市熱海町大字石筵</t>
  </si>
  <si>
    <t>那須甲子有料道路</t>
  </si>
  <si>
    <t>　昭和53.　9.　1</t>
  </si>
  <si>
    <t>　西郷村大字小田倉～</t>
  </si>
  <si>
    <t>　　西郷村大字真船</t>
  </si>
  <si>
    <t>　資料：福島県道路公社</t>
  </si>
  <si>
    <t>156　道の駅（平成12年3月31日現在)</t>
  </si>
  <si>
    <t>駅　　名</t>
  </si>
  <si>
    <t>路線名</t>
  </si>
  <si>
    <t>所在地</t>
  </si>
  <si>
    <t>ＴＥＬ</t>
  </si>
  <si>
    <t>施　設　概　要</t>
  </si>
  <si>
    <t>安達</t>
  </si>
  <si>
    <t>国道４号線</t>
  </si>
  <si>
    <t>安達町</t>
  </si>
  <si>
    <t>0243-61-3100</t>
  </si>
  <si>
    <t>ふるさとあだち館</t>
  </si>
  <si>
    <t>川俣</t>
  </si>
  <si>
    <t>国道１１４号線</t>
  </si>
  <si>
    <t>川俣町</t>
  </si>
  <si>
    <t>024-566-5253</t>
  </si>
  <si>
    <t>おりもの展示館</t>
  </si>
  <si>
    <t>つちゆ</t>
  </si>
  <si>
    <t>国道１１５号線</t>
  </si>
  <si>
    <t>福島市</t>
  </si>
  <si>
    <t>0243-24-2148</t>
  </si>
  <si>
    <t>レストラン、園地</t>
  </si>
  <si>
    <t>たじま</t>
  </si>
  <si>
    <t>国道１２１号線</t>
  </si>
  <si>
    <t>田島町</t>
  </si>
  <si>
    <t>0241-66-3333</t>
  </si>
  <si>
    <t>林産物展示販売</t>
  </si>
  <si>
    <t>喜多の郷</t>
  </si>
  <si>
    <t>喜多方市</t>
  </si>
  <si>
    <t>0241-24-2920</t>
  </si>
  <si>
    <t>レストラン、物産館</t>
  </si>
  <si>
    <t>国道４５９号線</t>
  </si>
  <si>
    <t>北塩原村</t>
  </si>
  <si>
    <t>0241-33-2241</t>
  </si>
  <si>
    <t>林産物展示販売施設</t>
  </si>
  <si>
    <t>資料：建設省東北地方建設局</t>
  </si>
  <si>
    <t>159.一般旅券発行件数</t>
  </si>
  <si>
    <t>（単位：件）</t>
  </si>
  <si>
    <t>区　　　　　分</t>
  </si>
  <si>
    <t>平成７年</t>
  </si>
  <si>
    <t>旅券発行件数</t>
  </si>
  <si>
    <t>　　性　　　　　　　　　別</t>
  </si>
  <si>
    <t>　　　　　　男</t>
  </si>
  <si>
    <t>　　　　　　女</t>
  </si>
  <si>
    <t>　　年 　齢 　階 　層 　別</t>
  </si>
  <si>
    <t>　　　　20　歳　未　満</t>
  </si>
  <si>
    <t>　　　　20　　　　　代</t>
  </si>
  <si>
    <t>　　　　30　　　　　代</t>
  </si>
  <si>
    <t>　　　　40　　　　　代</t>
  </si>
  <si>
    <t>　　　　50　　　　　代</t>
  </si>
  <si>
    <t>　　　　60　　　　　代</t>
  </si>
  <si>
    <t>　　　　70　　　　　代</t>
  </si>
  <si>
    <t>　　　　80　　　　　代</t>
  </si>
  <si>
    <t>資料：県国際課「旅券（パスポート）取扱状況」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</si>
</sst>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&quot;平&quot;\ \7"/>
    <numFmt numFmtId="178" formatCode="#,##0.0;[Red]\-#,##0.0"/>
    <numFmt numFmtId="179" formatCode="0.0"/>
    <numFmt numFmtId="180" formatCode="0.000"/>
    <numFmt numFmtId="181" formatCode="0.0000"/>
    <numFmt numFmtId="182" formatCode="0.00000"/>
    <numFmt numFmtId="183" formatCode="0.000000"/>
    <numFmt numFmtId="184" formatCode="0.0000000"/>
    <numFmt numFmtId="185" formatCode="#,##0;\(#,##0\)"/>
    <numFmt numFmtId="186" formatCode="#,##0.0;\(#,##0.0\)"/>
    <numFmt numFmtId="187" formatCode="\(0.0%\)"/>
    <numFmt numFmtId="188" formatCode="#,##0.00;\(#,##0.00\)"/>
    <numFmt numFmtId="189" formatCode="#,##0.000;[Red]\-#,##0.000"/>
    <numFmt numFmtId="190" formatCode="\(#,##0.0\)"/>
  </numFmts>
  <fonts count="11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color indexed="8"/>
      <name val="Osaka"/>
      <family val="3"/>
    </font>
    <font>
      <b/>
      <sz val="12"/>
      <color indexed="8"/>
      <name val="Osaka"/>
      <family val="3"/>
    </font>
    <font>
      <sz val="11"/>
      <name val="Osaka"/>
      <family val="3"/>
    </font>
    <font>
      <sz val="8"/>
      <name val="Osaka"/>
      <family val="3"/>
    </font>
    <font>
      <sz val="18"/>
      <color indexed="8"/>
      <name val="Osaka"/>
      <family val="3"/>
    </font>
    <font>
      <sz val="10"/>
      <color indexed="8"/>
      <name val="Osaka"/>
      <family val="3"/>
    </font>
    <font>
      <sz val="6"/>
      <name val="Osaka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</cellStyleXfs>
  <cellXfs count="180">
    <xf numFmtId="0" fontId="0" fillId="0" borderId="0" xfId="0" applyAlignment="1">
      <alignment/>
    </xf>
    <xf numFmtId="0" fontId="4" fillId="0" borderId="0" xfId="20">
      <alignment/>
      <protection/>
    </xf>
    <xf numFmtId="0" fontId="4" fillId="0" borderId="0" xfId="20" applyAlignment="1">
      <alignment horizontal="right"/>
      <protection/>
    </xf>
    <xf numFmtId="0" fontId="5" fillId="0" borderId="0" xfId="20" applyFont="1">
      <alignment/>
      <protection/>
    </xf>
    <xf numFmtId="0" fontId="4" fillId="0" borderId="1" xfId="20" applyBorder="1">
      <alignment/>
      <protection/>
    </xf>
    <xf numFmtId="0" fontId="4" fillId="0" borderId="1" xfId="20" applyBorder="1" applyAlignment="1">
      <alignment horizontal="right"/>
      <protection/>
    </xf>
    <xf numFmtId="0" fontId="4" fillId="0" borderId="2" xfId="20" applyBorder="1" applyAlignment="1">
      <alignment horizontal="centerContinuous" vertical="center"/>
      <protection/>
    </xf>
    <xf numFmtId="0" fontId="4" fillId="0" borderId="3" xfId="20" applyBorder="1" applyAlignment="1">
      <alignment horizontal="centerContinuous" vertical="center"/>
      <protection/>
    </xf>
    <xf numFmtId="0" fontId="4" fillId="0" borderId="3" xfId="20" applyBorder="1" applyAlignment="1">
      <alignment horizontal="center" vertical="center"/>
      <protection/>
    </xf>
    <xf numFmtId="0" fontId="4" fillId="0" borderId="2" xfId="20" applyBorder="1" applyAlignment="1">
      <alignment horizontal="center" vertical="center"/>
      <protection/>
    </xf>
    <xf numFmtId="0" fontId="4" fillId="0" borderId="0" xfId="20" applyAlignment="1">
      <alignment vertical="center"/>
      <protection/>
    </xf>
    <xf numFmtId="0" fontId="4" fillId="0" borderId="0" xfId="20" applyBorder="1">
      <alignment/>
      <protection/>
    </xf>
    <xf numFmtId="0" fontId="4" fillId="0" borderId="4" xfId="20" applyBorder="1">
      <alignment/>
      <protection/>
    </xf>
    <xf numFmtId="0" fontId="5" fillId="0" borderId="0" xfId="20" applyFont="1" applyBorder="1">
      <alignment/>
      <protection/>
    </xf>
    <xf numFmtId="0" fontId="4" fillId="0" borderId="4" xfId="20" applyBorder="1" applyAlignment="1">
      <alignment horizontal="distributed"/>
      <protection/>
    </xf>
    <xf numFmtId="49" fontId="4" fillId="0" borderId="0" xfId="20" applyNumberFormat="1" applyAlignment="1">
      <alignment horizontal="right"/>
      <protection/>
    </xf>
    <xf numFmtId="0" fontId="4" fillId="0" borderId="2" xfId="20" applyBorder="1">
      <alignment/>
      <protection/>
    </xf>
    <xf numFmtId="0" fontId="4" fillId="0" borderId="3" xfId="20" applyBorder="1" applyAlignment="1">
      <alignment horizontal="distributed"/>
      <protection/>
    </xf>
    <xf numFmtId="0" fontId="4" fillId="0" borderId="0" xfId="20" applyAlignment="1">
      <alignment horizontal="distributed"/>
      <protection/>
    </xf>
    <xf numFmtId="0" fontId="5" fillId="0" borderId="0" xfId="21" applyFont="1">
      <alignment/>
      <protection/>
    </xf>
    <xf numFmtId="0" fontId="4" fillId="0" borderId="0" xfId="21">
      <alignment/>
      <protection/>
    </xf>
    <xf numFmtId="0" fontId="4" fillId="0" borderId="1" xfId="21" applyBorder="1">
      <alignment/>
      <protection/>
    </xf>
    <xf numFmtId="0" fontId="4" fillId="0" borderId="1" xfId="21" applyBorder="1" applyAlignment="1">
      <alignment horizontal="right"/>
      <protection/>
    </xf>
    <xf numFmtId="0" fontId="4" fillId="0" borderId="2" xfId="21" applyBorder="1" applyAlignment="1">
      <alignment horizontal="centerContinuous" vertical="center"/>
      <protection/>
    </xf>
    <xf numFmtId="0" fontId="4" fillId="0" borderId="3" xfId="21" applyBorder="1" applyAlignment="1">
      <alignment horizontal="centerContinuous" vertical="center"/>
      <protection/>
    </xf>
    <xf numFmtId="0" fontId="4" fillId="0" borderId="3" xfId="21" applyBorder="1" applyAlignment="1">
      <alignment horizontal="center" vertical="center"/>
      <protection/>
    </xf>
    <xf numFmtId="0" fontId="4" fillId="0" borderId="5" xfId="21" applyBorder="1" applyAlignment="1">
      <alignment horizontal="center" vertical="center"/>
      <protection/>
    </xf>
    <xf numFmtId="0" fontId="4" fillId="0" borderId="2" xfId="21" applyBorder="1" applyAlignment="1">
      <alignment horizontal="center" vertical="center"/>
      <protection/>
    </xf>
    <xf numFmtId="0" fontId="4" fillId="0" borderId="0" xfId="21" applyAlignment="1">
      <alignment vertical="center"/>
      <protection/>
    </xf>
    <xf numFmtId="0" fontId="4" fillId="0" borderId="4" xfId="21" applyBorder="1">
      <alignment/>
      <protection/>
    </xf>
    <xf numFmtId="0" fontId="4" fillId="0" borderId="6" xfId="21" applyBorder="1">
      <alignment/>
      <protection/>
    </xf>
    <xf numFmtId="38" fontId="4" fillId="0" borderId="0" xfId="16" applyAlignment="1">
      <alignment/>
    </xf>
    <xf numFmtId="40" fontId="4" fillId="0" borderId="6" xfId="16" applyNumberFormat="1" applyBorder="1" applyAlignment="1">
      <alignment/>
    </xf>
    <xf numFmtId="0" fontId="4" fillId="0" borderId="4" xfId="21" applyBorder="1" applyAlignment="1">
      <alignment horizontal="distributed"/>
      <protection/>
    </xf>
    <xf numFmtId="40" fontId="4" fillId="0" borderId="0" xfId="16" applyNumberFormat="1" applyAlignment="1">
      <alignment/>
    </xf>
    <xf numFmtId="38" fontId="4" fillId="0" borderId="0" xfId="16" applyFont="1" applyAlignment="1">
      <alignment/>
    </xf>
    <xf numFmtId="0" fontId="4" fillId="0" borderId="2" xfId="21" applyBorder="1">
      <alignment/>
      <protection/>
    </xf>
    <xf numFmtId="0" fontId="4" fillId="0" borderId="3" xfId="21" applyBorder="1">
      <alignment/>
      <protection/>
    </xf>
    <xf numFmtId="0" fontId="4" fillId="0" borderId="5" xfId="21" applyBorder="1">
      <alignment/>
      <protection/>
    </xf>
    <xf numFmtId="0" fontId="4" fillId="0" borderId="0" xfId="22">
      <alignment/>
      <protection/>
    </xf>
    <xf numFmtId="0" fontId="4" fillId="0" borderId="0" xfId="22" applyFont="1" applyAlignment="1">
      <alignment horizontal="right"/>
      <protection/>
    </xf>
    <xf numFmtId="0" fontId="5" fillId="0" borderId="0" xfId="22" applyFont="1">
      <alignment/>
      <protection/>
    </xf>
    <xf numFmtId="0" fontId="1" fillId="0" borderId="1" xfId="22" applyFont="1" applyBorder="1">
      <alignment/>
      <protection/>
    </xf>
    <xf numFmtId="0" fontId="4" fillId="0" borderId="1" xfId="22" applyBorder="1">
      <alignment/>
      <protection/>
    </xf>
    <xf numFmtId="0" fontId="0" fillId="0" borderId="1" xfId="22" applyFont="1" applyBorder="1" applyAlignment="1">
      <alignment horizontal="right"/>
      <protection/>
    </xf>
    <xf numFmtId="0" fontId="4" fillId="0" borderId="3" xfId="22" applyBorder="1" applyAlignment="1">
      <alignment horizontal="center" vertical="center"/>
      <protection/>
    </xf>
    <xf numFmtId="0" fontId="4" fillId="0" borderId="7" xfId="22" applyBorder="1" applyAlignment="1">
      <alignment horizontal="center" vertical="center"/>
      <protection/>
    </xf>
    <xf numFmtId="0" fontId="4" fillId="0" borderId="8" xfId="22" applyBorder="1" applyAlignment="1">
      <alignment horizontal="center" vertical="center"/>
      <protection/>
    </xf>
    <xf numFmtId="0" fontId="4" fillId="0" borderId="0" xfId="22" applyAlignment="1">
      <alignment vertical="center"/>
      <protection/>
    </xf>
    <xf numFmtId="0" fontId="4" fillId="0" borderId="4" xfId="22" applyBorder="1" applyAlignment="1">
      <alignment horizontal="distributed"/>
      <protection/>
    </xf>
    <xf numFmtId="0" fontId="4" fillId="0" borderId="0" xfId="22" applyBorder="1" applyAlignment="1">
      <alignment horizontal="center"/>
      <protection/>
    </xf>
    <xf numFmtId="0" fontId="5" fillId="0" borderId="0" xfId="22" applyFont="1" applyBorder="1" applyAlignment="1">
      <alignment horizontal="center"/>
      <protection/>
    </xf>
    <xf numFmtId="0" fontId="5" fillId="0" borderId="4" xfId="22" applyFont="1" applyBorder="1" applyAlignment="1">
      <alignment horizontal="distributed"/>
      <protection/>
    </xf>
    <xf numFmtId="38" fontId="5" fillId="0" borderId="0" xfId="22" applyNumberFormat="1" applyFont="1">
      <alignment/>
      <protection/>
    </xf>
    <xf numFmtId="179" fontId="5" fillId="0" borderId="0" xfId="22" applyNumberFormat="1" applyFont="1">
      <alignment/>
      <protection/>
    </xf>
    <xf numFmtId="38" fontId="4" fillId="0" borderId="0" xfId="16" applyAlignment="1">
      <alignment horizontal="right"/>
    </xf>
    <xf numFmtId="38" fontId="5" fillId="0" borderId="0" xfId="16" applyFont="1" applyAlignment="1">
      <alignment horizontal="right"/>
    </xf>
    <xf numFmtId="0" fontId="6" fillId="0" borderId="4" xfId="22" applyFont="1" applyBorder="1" applyAlignment="1">
      <alignment horizontal="distributed"/>
      <protection/>
    </xf>
    <xf numFmtId="38" fontId="4" fillId="0" borderId="0" xfId="16" applyFont="1" applyAlignment="1">
      <alignment horizontal="right"/>
    </xf>
    <xf numFmtId="38" fontId="4" fillId="0" borderId="0" xfId="16" applyBorder="1" applyAlignment="1">
      <alignment horizontal="right"/>
    </xf>
    <xf numFmtId="0" fontId="7" fillId="0" borderId="4" xfId="22" applyFont="1" applyBorder="1" applyAlignment="1">
      <alignment horizontal="distributed"/>
      <protection/>
    </xf>
    <xf numFmtId="0" fontId="4" fillId="0" borderId="3" xfId="22" applyBorder="1">
      <alignment/>
      <protection/>
    </xf>
    <xf numFmtId="0" fontId="4" fillId="0" borderId="2" xfId="22" applyBorder="1">
      <alignment/>
      <protection/>
    </xf>
    <xf numFmtId="38" fontId="5" fillId="0" borderId="2" xfId="16" applyFont="1" applyBorder="1" applyAlignment="1">
      <alignment horizontal="right"/>
    </xf>
    <xf numFmtId="0" fontId="4" fillId="0" borderId="0" xfId="22" applyBorder="1" applyAlignment="1">
      <alignment horizontal="distributed"/>
      <protection/>
    </xf>
    <xf numFmtId="38" fontId="5" fillId="0" borderId="0" xfId="16" applyFont="1" applyBorder="1" applyAlignment="1">
      <alignment horizontal="right"/>
    </xf>
    <xf numFmtId="0" fontId="4" fillId="0" borderId="0" xfId="22" applyBorder="1">
      <alignment/>
      <protection/>
    </xf>
    <xf numFmtId="0" fontId="4" fillId="0" borderId="0" xfId="23">
      <alignment/>
      <protection/>
    </xf>
    <xf numFmtId="0" fontId="5" fillId="0" borderId="0" xfId="23" applyFont="1">
      <alignment/>
      <protection/>
    </xf>
    <xf numFmtId="0" fontId="4" fillId="0" borderId="1" xfId="23" applyBorder="1">
      <alignment/>
      <protection/>
    </xf>
    <xf numFmtId="0" fontId="1" fillId="0" borderId="1" xfId="23" applyFont="1" applyBorder="1">
      <alignment/>
      <protection/>
    </xf>
    <xf numFmtId="0" fontId="4" fillId="0" borderId="1" xfId="23" applyBorder="1" applyAlignment="1">
      <alignment horizontal="right"/>
      <protection/>
    </xf>
    <xf numFmtId="0" fontId="4" fillId="0" borderId="0" xfId="23" applyAlignment="1">
      <alignment horizontal="centerContinuous"/>
      <protection/>
    </xf>
    <xf numFmtId="0" fontId="4" fillId="0" borderId="4" xfId="23" applyBorder="1" applyAlignment="1">
      <alignment horizontal="centerContinuous"/>
      <protection/>
    </xf>
    <xf numFmtId="0" fontId="4" fillId="0" borderId="0" xfId="23" applyAlignment="1">
      <alignment horizontal="center"/>
      <protection/>
    </xf>
    <xf numFmtId="0" fontId="4" fillId="0" borderId="8" xfId="23" applyBorder="1">
      <alignment/>
      <protection/>
    </xf>
    <xf numFmtId="0" fontId="4" fillId="0" borderId="2" xfId="23" applyBorder="1" applyAlignment="1">
      <alignment horizontal="distributed"/>
      <protection/>
    </xf>
    <xf numFmtId="0" fontId="4" fillId="0" borderId="3" xfId="23" applyBorder="1">
      <alignment/>
      <protection/>
    </xf>
    <xf numFmtId="0" fontId="4" fillId="0" borderId="2" xfId="23" applyBorder="1">
      <alignment/>
      <protection/>
    </xf>
    <xf numFmtId="0" fontId="4" fillId="0" borderId="3" xfId="23" applyBorder="1" applyAlignment="1">
      <alignment horizontal="center"/>
      <protection/>
    </xf>
    <xf numFmtId="0" fontId="4" fillId="0" borderId="2" xfId="23" applyBorder="1" applyAlignment="1">
      <alignment horizontal="center"/>
      <protection/>
    </xf>
    <xf numFmtId="0" fontId="4" fillId="0" borderId="7" xfId="23" applyBorder="1" applyAlignment="1">
      <alignment horizontal="center"/>
      <protection/>
    </xf>
    <xf numFmtId="0" fontId="4" fillId="0" borderId="9" xfId="23" applyBorder="1" applyAlignment="1">
      <alignment horizontal="center"/>
      <protection/>
    </xf>
    <xf numFmtId="0" fontId="4" fillId="0" borderId="4" xfId="23" applyBorder="1" applyAlignment="1">
      <alignment horizontal="center"/>
      <protection/>
    </xf>
    <xf numFmtId="0" fontId="4" fillId="0" borderId="0" xfId="23" applyBorder="1" applyAlignment="1">
      <alignment horizontal="center"/>
      <protection/>
    </xf>
    <xf numFmtId="0" fontId="1" fillId="0" borderId="4" xfId="23" applyFont="1" applyBorder="1" applyAlignment="1">
      <alignment horizontal="distributed"/>
      <protection/>
    </xf>
    <xf numFmtId="0" fontId="4" fillId="0" borderId="4" xfId="23" applyBorder="1" applyAlignment="1">
      <alignment horizontal="distributed"/>
      <protection/>
    </xf>
    <xf numFmtId="38" fontId="4" fillId="0" borderId="4" xfId="16" applyBorder="1" applyAlignment="1">
      <alignment horizontal="distributed"/>
    </xf>
    <xf numFmtId="38" fontId="4" fillId="0" borderId="4" xfId="16" applyFont="1" applyBorder="1" applyAlignment="1">
      <alignment horizontal="distributed"/>
    </xf>
    <xf numFmtId="0" fontId="4" fillId="0" borderId="4" xfId="23" applyFont="1" applyBorder="1" applyAlignment="1">
      <alignment horizontal="distributed"/>
      <protection/>
    </xf>
    <xf numFmtId="0" fontId="9" fillId="0" borderId="4" xfId="23" applyFont="1" applyBorder="1" applyAlignment="1">
      <alignment horizontal="distributed"/>
      <protection/>
    </xf>
    <xf numFmtId="38" fontId="4" fillId="0" borderId="0" xfId="16" applyBorder="1" applyAlignment="1">
      <alignment/>
    </xf>
    <xf numFmtId="38" fontId="5" fillId="0" borderId="0" xfId="16" applyFont="1" applyAlignment="1">
      <alignment/>
    </xf>
    <xf numFmtId="0" fontId="1" fillId="0" borderId="4" xfId="23" applyFont="1" applyBorder="1" applyAlignment="1">
      <alignment/>
      <protection/>
    </xf>
    <xf numFmtId="0" fontId="4" fillId="0" borderId="4" xfId="23" applyBorder="1" applyAlignment="1">
      <alignment/>
      <protection/>
    </xf>
    <xf numFmtId="38" fontId="4" fillId="0" borderId="0" xfId="23" applyNumberFormat="1">
      <alignment/>
      <protection/>
    </xf>
    <xf numFmtId="0" fontId="4" fillId="0" borderId="0" xfId="24">
      <alignment/>
      <protection/>
    </xf>
    <xf numFmtId="38" fontId="4" fillId="0" borderId="2" xfId="16" applyBorder="1" applyAlignment="1">
      <alignment horizontal="center"/>
    </xf>
    <xf numFmtId="38" fontId="4" fillId="0" borderId="2" xfId="16" applyBorder="1" applyAlignment="1">
      <alignment/>
    </xf>
    <xf numFmtId="0" fontId="4" fillId="0" borderId="0" xfId="24" applyBorder="1" applyAlignment="1">
      <alignment horizontal="center"/>
      <protection/>
    </xf>
    <xf numFmtId="0" fontId="4" fillId="0" borderId="0" xfId="24" applyBorder="1">
      <alignment/>
      <protection/>
    </xf>
    <xf numFmtId="0" fontId="5" fillId="0" borderId="0" xfId="25" applyFont="1">
      <alignment/>
      <protection/>
    </xf>
    <xf numFmtId="0" fontId="4" fillId="0" borderId="0" xfId="25">
      <alignment/>
      <protection/>
    </xf>
    <xf numFmtId="0" fontId="4" fillId="0" borderId="1" xfId="25" applyBorder="1">
      <alignment/>
      <protection/>
    </xf>
    <xf numFmtId="0" fontId="4" fillId="0" borderId="2" xfId="25" applyBorder="1" applyAlignment="1">
      <alignment horizontal="center"/>
      <protection/>
    </xf>
    <xf numFmtId="0" fontId="4" fillId="0" borderId="8" xfId="25" applyBorder="1" applyAlignment="1">
      <alignment horizontal="center"/>
      <protection/>
    </xf>
    <xf numFmtId="0" fontId="4" fillId="0" borderId="10" xfId="25" applyBorder="1" applyAlignment="1">
      <alignment horizontal="center"/>
      <protection/>
    </xf>
    <xf numFmtId="0" fontId="4" fillId="0" borderId="11" xfId="25" applyBorder="1">
      <alignment/>
      <protection/>
    </xf>
    <xf numFmtId="0" fontId="4" fillId="0" borderId="0" xfId="25" applyAlignment="1">
      <alignment horizontal="distributed"/>
      <protection/>
    </xf>
    <xf numFmtId="0" fontId="4" fillId="0" borderId="11" xfId="25" applyBorder="1" applyAlignment="1">
      <alignment horizontal="distributed"/>
      <protection/>
    </xf>
    <xf numFmtId="0" fontId="4" fillId="0" borderId="0" xfId="25" quotePrefix="1">
      <alignment/>
      <protection/>
    </xf>
    <xf numFmtId="0" fontId="4" fillId="0" borderId="2" xfId="25" applyBorder="1">
      <alignment/>
      <protection/>
    </xf>
    <xf numFmtId="0" fontId="4" fillId="0" borderId="8" xfId="25" applyBorder="1">
      <alignment/>
      <protection/>
    </xf>
    <xf numFmtId="0" fontId="4" fillId="0" borderId="0" xfId="26">
      <alignment/>
      <protection/>
    </xf>
    <xf numFmtId="0" fontId="5" fillId="0" borderId="0" xfId="26" applyFont="1">
      <alignment/>
      <protection/>
    </xf>
    <xf numFmtId="0" fontId="1" fillId="0" borderId="1" xfId="26" applyFont="1" applyBorder="1">
      <alignment/>
      <protection/>
    </xf>
    <xf numFmtId="0" fontId="4" fillId="0" borderId="1" xfId="26" applyBorder="1">
      <alignment/>
      <protection/>
    </xf>
    <xf numFmtId="0" fontId="0" fillId="0" borderId="1" xfId="26" applyFont="1" applyBorder="1" applyAlignment="1">
      <alignment horizontal="right"/>
      <protection/>
    </xf>
    <xf numFmtId="0" fontId="4" fillId="0" borderId="3" xfId="26" applyBorder="1" applyAlignment="1">
      <alignment horizontal="center" vertical="center"/>
      <protection/>
    </xf>
    <xf numFmtId="0" fontId="4" fillId="0" borderId="7" xfId="26" applyBorder="1" applyAlignment="1">
      <alignment horizontal="center" vertical="center"/>
      <protection/>
    </xf>
    <xf numFmtId="0" fontId="4" fillId="0" borderId="0" xfId="26" applyAlignment="1">
      <alignment vertical="center"/>
      <protection/>
    </xf>
    <xf numFmtId="0" fontId="4" fillId="0" borderId="4" xfId="26" applyBorder="1" applyAlignment="1">
      <alignment horizontal="distributed"/>
      <protection/>
    </xf>
    <xf numFmtId="0" fontId="4" fillId="0" borderId="0" xfId="26" applyBorder="1" applyAlignment="1">
      <alignment horizontal="center"/>
      <protection/>
    </xf>
    <xf numFmtId="0" fontId="5" fillId="0" borderId="4" xfId="26" applyFont="1" applyBorder="1" applyAlignment="1">
      <alignment horizontal="distributed"/>
      <protection/>
    </xf>
    <xf numFmtId="38" fontId="5" fillId="0" borderId="0" xfId="26" applyNumberFormat="1" applyFont="1">
      <alignment/>
      <protection/>
    </xf>
    <xf numFmtId="0" fontId="4" fillId="0" borderId="4" xfId="26" applyFont="1" applyBorder="1" applyAlignment="1">
      <alignment/>
      <protection/>
    </xf>
    <xf numFmtId="0" fontId="0" fillId="0" borderId="4" xfId="26" applyFont="1" applyBorder="1" applyAlignment="1">
      <alignment/>
      <protection/>
    </xf>
    <xf numFmtId="0" fontId="4" fillId="0" borderId="3" xfId="26" applyBorder="1">
      <alignment/>
      <protection/>
    </xf>
    <xf numFmtId="0" fontId="4" fillId="0" borderId="2" xfId="26" applyBorder="1">
      <alignment/>
      <protection/>
    </xf>
    <xf numFmtId="38" fontId="4" fillId="0" borderId="2" xfId="16" applyNumberFormat="1" applyBorder="1" applyAlignment="1">
      <alignment horizontal="right"/>
    </xf>
    <xf numFmtId="0" fontId="4" fillId="0" borderId="0" xfId="26" applyBorder="1" applyAlignment="1">
      <alignment horizontal="distributed"/>
      <protection/>
    </xf>
    <xf numFmtId="0" fontId="4" fillId="0" borderId="0" xfId="26" applyBorder="1">
      <alignment/>
      <protection/>
    </xf>
    <xf numFmtId="178" fontId="4" fillId="0" borderId="0" xfId="16" applyNumberFormat="1" applyAlignment="1">
      <alignment/>
    </xf>
    <xf numFmtId="190" fontId="4" fillId="0" borderId="0" xfId="16" applyNumberFormat="1" applyAlignment="1">
      <alignment/>
    </xf>
    <xf numFmtId="38" fontId="4" fillId="0" borderId="0" xfId="16" applyNumberFormat="1" applyAlignment="1">
      <alignment/>
    </xf>
    <xf numFmtId="178" fontId="4" fillId="0" borderId="0" xfId="16" applyNumberFormat="1" applyFont="1" applyAlignment="1">
      <alignment horizontal="right"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4" xfId="0" applyBorder="1" applyAlignment="1">
      <alignment/>
    </xf>
    <xf numFmtId="0" fontId="1" fillId="0" borderId="4" xfId="0" applyFont="1" applyBorder="1" applyAlignment="1">
      <alignment/>
    </xf>
    <xf numFmtId="0" fontId="0" fillId="0" borderId="3" xfId="0" applyBorder="1" applyAlignment="1">
      <alignment horizontal="center"/>
    </xf>
    <xf numFmtId="0" fontId="5" fillId="0" borderId="0" xfId="0" applyFont="1" applyAlignment="1">
      <alignment/>
    </xf>
    <xf numFmtId="0" fontId="4" fillId="0" borderId="4" xfId="0" applyFont="1" applyBorder="1" applyAlignment="1">
      <alignment horizontal="left"/>
    </xf>
    <xf numFmtId="38" fontId="4" fillId="0" borderId="0" xfId="16" applyFont="1" applyAlignment="1">
      <alignment/>
    </xf>
    <xf numFmtId="0" fontId="0" fillId="0" borderId="4" xfId="0" applyBorder="1" applyAlignment="1">
      <alignment horizontal="center"/>
    </xf>
    <xf numFmtId="0" fontId="0" fillId="0" borderId="0" xfId="0" applyAlignment="1">
      <alignment/>
    </xf>
    <xf numFmtId="38" fontId="0" fillId="0" borderId="0" xfId="16" applyAlignment="1">
      <alignment/>
    </xf>
    <xf numFmtId="0" fontId="0" fillId="0" borderId="4" xfId="0" applyBorder="1" applyAlignment="1">
      <alignment horizontal="left"/>
    </xf>
    <xf numFmtId="38" fontId="4" fillId="0" borderId="0" xfId="16" applyFont="1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38" fontId="4" fillId="0" borderId="0" xfId="23" applyNumberFormat="1" applyBorder="1">
      <alignment/>
      <protection/>
    </xf>
    <xf numFmtId="0" fontId="4" fillId="0" borderId="10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0" fillId="0" borderId="1" xfId="0" applyBorder="1" applyAlignment="1">
      <alignment horizontal="right"/>
    </xf>
    <xf numFmtId="0" fontId="4" fillId="0" borderId="0" xfId="20" applyFont="1" applyAlignment="1">
      <alignment horizontal="right"/>
      <protection/>
    </xf>
    <xf numFmtId="0" fontId="4" fillId="0" borderId="4" xfId="21" applyFont="1" applyBorder="1" applyAlignment="1">
      <alignment horizontal="distributed"/>
      <protection/>
    </xf>
    <xf numFmtId="0" fontId="4" fillId="0" borderId="0" xfId="21" applyFont="1" applyAlignment="1">
      <alignment horizontal="right"/>
      <protection/>
    </xf>
    <xf numFmtId="0" fontId="4" fillId="0" borderId="0" xfId="23" applyFont="1">
      <alignment/>
      <protection/>
    </xf>
    <xf numFmtId="0" fontId="4" fillId="0" borderId="0" xfId="23" applyFont="1" applyAlignment="1">
      <alignment horizontal="right"/>
      <protection/>
    </xf>
    <xf numFmtId="0" fontId="4" fillId="0" borderId="0" xfId="24" applyFont="1">
      <alignment/>
      <protection/>
    </xf>
    <xf numFmtId="0" fontId="4" fillId="0" borderId="0" xfId="25" applyFont="1">
      <alignment/>
      <protection/>
    </xf>
    <xf numFmtId="0" fontId="4" fillId="0" borderId="0" xfId="26" applyFont="1">
      <alignment/>
      <protection/>
    </xf>
    <xf numFmtId="0" fontId="4" fillId="0" borderId="7" xfId="26" applyFont="1" applyBorder="1" applyAlignment="1">
      <alignment horizontal="center" vertical="center"/>
      <protection/>
    </xf>
    <xf numFmtId="0" fontId="4" fillId="0" borderId="2" xfId="26" applyFont="1" applyBorder="1" applyAlignment="1">
      <alignment horizontal="center" vertical="center"/>
      <protection/>
    </xf>
    <xf numFmtId="0" fontId="4" fillId="0" borderId="0" xfId="26" applyFont="1" applyBorder="1" applyAlignment="1">
      <alignment horizontal="center"/>
      <protection/>
    </xf>
    <xf numFmtId="38" fontId="4" fillId="0" borderId="0" xfId="16" applyNumberFormat="1" applyFont="1" applyAlignment="1">
      <alignment horizontal="right"/>
    </xf>
    <xf numFmtId="0" fontId="4" fillId="0" borderId="2" xfId="0" applyFont="1" applyBorder="1" applyAlignment="1">
      <alignment horizontal="center"/>
    </xf>
    <xf numFmtId="0" fontId="4" fillId="0" borderId="0" xfId="0" applyFont="1" applyAlignment="1">
      <alignment/>
    </xf>
    <xf numFmtId="0" fontId="1" fillId="0" borderId="13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4" fillId="0" borderId="0" xfId="21" applyFont="1">
      <alignment/>
      <protection/>
    </xf>
    <xf numFmtId="38" fontId="1" fillId="0" borderId="0" xfId="16" applyFont="1" applyAlignment="1">
      <alignment/>
    </xf>
    <xf numFmtId="0" fontId="5" fillId="0" borderId="14" xfId="26" applyFont="1" applyBorder="1" applyAlignment="1">
      <alignment horizontal="center" vertical="center"/>
      <protection/>
    </xf>
    <xf numFmtId="0" fontId="4" fillId="0" borderId="7" xfId="22" applyFont="1" applyBorder="1" applyAlignment="1">
      <alignment horizontal="center" vertical="center"/>
      <protection/>
    </xf>
    <xf numFmtId="0" fontId="4" fillId="0" borderId="2" xfId="22" applyFont="1" applyBorder="1" applyAlignment="1">
      <alignment horizontal="center" vertical="center"/>
      <protection/>
    </xf>
    <xf numFmtId="0" fontId="5" fillId="0" borderId="15" xfId="22" applyFont="1" applyBorder="1" applyAlignment="1">
      <alignment horizontal="center" vertical="center"/>
      <protection/>
    </xf>
    <xf numFmtId="179" fontId="5" fillId="0" borderId="0" xfId="22" applyNumberFormat="1" applyFont="1" applyAlignment="1">
      <alignment horizontal="right"/>
      <protection/>
    </xf>
    <xf numFmtId="40" fontId="5" fillId="0" borderId="6" xfId="16" applyNumberFormat="1" applyFont="1" applyBorder="1" applyAlignment="1">
      <alignment/>
    </xf>
  </cellXfs>
  <cellStyles count="13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145" xfId="20"/>
    <cellStyle name="標準_146" xfId="21"/>
    <cellStyle name="標準_147" xfId="22"/>
    <cellStyle name="標準_148" xfId="23"/>
    <cellStyle name="標準_149" xfId="24"/>
    <cellStyle name="標準_150" xfId="25"/>
    <cellStyle name="標準_152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9525</xdr:rowOff>
    </xdr:from>
    <xdr:to>
      <xdr:col>1</xdr:col>
      <xdr:colOff>0</xdr:colOff>
      <xdr:row>25</xdr:row>
      <xdr:rowOff>114300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2085975" y="4514850"/>
          <a:ext cx="0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Osaka"/>
              <a:ea typeface="Osaka"/>
              <a:cs typeface="Osaka"/>
            </a:rPr>
            <a:t>｝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workbookViewId="0" topLeftCell="A1">
      <selection activeCell="G1" sqref="G1"/>
    </sheetView>
  </sheetViews>
  <sheetFormatPr defaultColWidth="8.796875" defaultRowHeight="15"/>
  <cols>
    <col min="1" max="1" width="2.59765625" style="1" customWidth="1"/>
    <col min="2" max="2" width="22.19921875" style="1" customWidth="1"/>
    <col min="3" max="3" width="14.19921875" style="1" customWidth="1"/>
    <col min="4" max="7" width="13" style="1" customWidth="1"/>
    <col min="8" max="16384" width="10.59765625" style="1" customWidth="1"/>
  </cols>
  <sheetData>
    <row r="1" ht="14.25">
      <c r="G1" s="156"/>
    </row>
    <row r="3" spans="1:2" ht="14.25">
      <c r="A3" s="3" t="s">
        <v>0</v>
      </c>
      <c r="B3" s="3"/>
    </row>
    <row r="4" spans="1:7" ht="15" thickBot="1">
      <c r="A4" s="4"/>
      <c r="B4" s="4"/>
      <c r="C4" s="4"/>
      <c r="D4" s="4"/>
      <c r="E4" s="4"/>
      <c r="F4" s="4"/>
      <c r="G4" s="5" t="s">
        <v>1</v>
      </c>
    </row>
    <row r="5" spans="1:7" s="10" customFormat="1" ht="30" customHeight="1" thickTop="1">
      <c r="A5" s="6" t="s">
        <v>2</v>
      </c>
      <c r="B5" s="7"/>
      <c r="C5" s="8" t="s">
        <v>3</v>
      </c>
      <c r="D5" s="8" t="s">
        <v>4</v>
      </c>
      <c r="E5" s="8" t="s">
        <v>5</v>
      </c>
      <c r="F5" s="8" t="s">
        <v>6</v>
      </c>
      <c r="G5" s="9" t="s">
        <v>7</v>
      </c>
    </row>
    <row r="6" spans="1:2" ht="14.25">
      <c r="A6" s="11"/>
      <c r="B6" s="12"/>
    </row>
    <row r="7" spans="1:7" ht="14.25">
      <c r="A7" s="13" t="s">
        <v>8</v>
      </c>
      <c r="B7" s="12"/>
      <c r="D7" s="132">
        <f>SUM(D9+D13+D16)</f>
        <v>168343.8</v>
      </c>
      <c r="E7" s="132">
        <f>SUM(E9+E13)</f>
        <v>16059.4</v>
      </c>
      <c r="F7" s="132">
        <f>SUM(F9+F13+F16)</f>
        <v>97723.5</v>
      </c>
      <c r="G7" s="132">
        <f>SUM(G9+G13+G16)</f>
        <v>54560.90000000001</v>
      </c>
    </row>
    <row r="8" spans="1:7" ht="14.25">
      <c r="A8" s="11"/>
      <c r="B8" s="12"/>
      <c r="D8" s="133">
        <f>SUM(D17)</f>
        <v>2892.2</v>
      </c>
      <c r="E8" s="132"/>
      <c r="F8" s="132"/>
      <c r="G8" s="133">
        <f>SUM(G17)</f>
        <v>2892.2</v>
      </c>
    </row>
    <row r="9" spans="1:7" ht="14.25">
      <c r="A9" s="11" t="s">
        <v>9</v>
      </c>
      <c r="B9" s="12"/>
      <c r="D9" s="132">
        <f>SUM(D10:D11)</f>
        <v>79342.8</v>
      </c>
      <c r="E9" s="132">
        <f>SUM(E10:E11)</f>
        <v>5436.4</v>
      </c>
      <c r="F9" s="132">
        <f>SUM(F10:F11)</f>
        <v>62078.1</v>
      </c>
      <c r="G9" s="132">
        <f>SUM(G10:G11)</f>
        <v>11828.3</v>
      </c>
    </row>
    <row r="10" spans="1:7" ht="14.25">
      <c r="A10" s="11"/>
      <c r="B10" s="14" t="s">
        <v>10</v>
      </c>
      <c r="C10" s="2" t="s">
        <v>11</v>
      </c>
      <c r="D10" s="132">
        <v>65727.8</v>
      </c>
      <c r="E10" s="132">
        <v>3315.4</v>
      </c>
      <c r="F10" s="132">
        <v>53837.1</v>
      </c>
      <c r="G10" s="132">
        <v>8575.3</v>
      </c>
    </row>
    <row r="11" spans="1:7" ht="14.25">
      <c r="A11" s="11"/>
      <c r="B11" s="14" t="s">
        <v>12</v>
      </c>
      <c r="C11" s="15" t="s">
        <v>13</v>
      </c>
      <c r="D11" s="132">
        <v>13615</v>
      </c>
      <c r="E11" s="132">
        <v>2121</v>
      </c>
      <c r="F11" s="132">
        <v>8241</v>
      </c>
      <c r="G11" s="132">
        <v>3253</v>
      </c>
    </row>
    <row r="12" spans="1:7" ht="14.25">
      <c r="A12" s="11"/>
      <c r="B12" s="14"/>
      <c r="C12" s="15"/>
      <c r="D12" s="132"/>
      <c r="E12" s="132"/>
      <c r="F12" s="132"/>
      <c r="G12" s="132"/>
    </row>
    <row r="13" spans="1:7" ht="14.25">
      <c r="A13" s="11" t="s">
        <v>14</v>
      </c>
      <c r="B13" s="14"/>
      <c r="C13" s="15"/>
      <c r="D13" s="132">
        <f>SUM(D14)</f>
        <v>33665</v>
      </c>
      <c r="E13" s="132">
        <f>SUM(E14)</f>
        <v>10623</v>
      </c>
      <c r="F13" s="132">
        <f>SUM(F14)</f>
        <v>23042</v>
      </c>
      <c r="G13" s="134">
        <f>SUM(G14)</f>
        <v>0</v>
      </c>
    </row>
    <row r="14" spans="1:7" ht="14.25">
      <c r="A14" s="11"/>
      <c r="B14" s="14" t="s">
        <v>15</v>
      </c>
      <c r="C14" s="15" t="s">
        <v>16</v>
      </c>
      <c r="D14" s="132">
        <v>33665</v>
      </c>
      <c r="E14" s="132">
        <v>10623</v>
      </c>
      <c r="F14" s="132">
        <v>23042</v>
      </c>
      <c r="G14" s="134">
        <v>0</v>
      </c>
    </row>
    <row r="15" spans="1:7" ht="14.25">
      <c r="A15" s="11"/>
      <c r="B15" s="14"/>
      <c r="C15" s="15"/>
      <c r="D15" s="132"/>
      <c r="E15" s="132"/>
      <c r="F15" s="132"/>
      <c r="G15" s="132"/>
    </row>
    <row r="16" spans="1:7" ht="14.25">
      <c r="A16" s="11" t="s">
        <v>17</v>
      </c>
      <c r="B16" s="14"/>
      <c r="C16" s="15"/>
      <c r="D16" s="132">
        <f>SUM(D18+D19+D20+D21+D22+D24+D26+D28+D29+D30+D31)</f>
        <v>55336</v>
      </c>
      <c r="E16" s="135" t="s">
        <v>18</v>
      </c>
      <c r="F16" s="132">
        <f>SUM(F18+F19+F20+F21+F22+F24+F26+F28+F29+F30+F31)</f>
        <v>12603.4</v>
      </c>
      <c r="G16" s="132">
        <f>SUM(G18+G19+G20+G21+G22+G24+G26+G28+G29+G30+G31)</f>
        <v>42732.600000000006</v>
      </c>
    </row>
    <row r="17" spans="1:7" ht="14.25">
      <c r="A17" s="11"/>
      <c r="B17" s="14"/>
      <c r="C17" s="15"/>
      <c r="D17" s="133">
        <f>SUM(D23+D25+D27)</f>
        <v>2892.2</v>
      </c>
      <c r="E17" s="132"/>
      <c r="F17" s="132"/>
      <c r="G17" s="133">
        <f>SUM(G23+G25+G27)</f>
        <v>2892.2</v>
      </c>
    </row>
    <row r="18" spans="1:7" ht="14.25">
      <c r="A18" s="11"/>
      <c r="B18" s="14" t="s">
        <v>19</v>
      </c>
      <c r="C18" s="15" t="s">
        <v>20</v>
      </c>
      <c r="D18" s="132">
        <v>2271</v>
      </c>
      <c r="E18" s="135" t="s">
        <v>18</v>
      </c>
      <c r="F18" s="132">
        <v>661</v>
      </c>
      <c r="G18" s="132">
        <v>1610</v>
      </c>
    </row>
    <row r="19" spans="1:7" ht="14.25">
      <c r="A19" s="11"/>
      <c r="B19" s="14" t="s">
        <v>21</v>
      </c>
      <c r="C19" s="15" t="s">
        <v>20</v>
      </c>
      <c r="D19" s="132">
        <v>170.4</v>
      </c>
      <c r="E19" s="135" t="s">
        <v>18</v>
      </c>
      <c r="F19" s="132">
        <v>23.9</v>
      </c>
      <c r="G19" s="132">
        <v>146.5</v>
      </c>
    </row>
    <row r="20" spans="1:7" ht="14.25">
      <c r="A20" s="11"/>
      <c r="B20" s="14" t="s">
        <v>22</v>
      </c>
      <c r="C20" s="15" t="s">
        <v>20</v>
      </c>
      <c r="D20" s="132">
        <v>777</v>
      </c>
      <c r="E20" s="135" t="s">
        <v>18</v>
      </c>
      <c r="F20" s="132">
        <v>112.3</v>
      </c>
      <c r="G20" s="132">
        <v>664.7</v>
      </c>
    </row>
    <row r="21" spans="1:7" ht="14.25">
      <c r="A21" s="11"/>
      <c r="B21" s="14" t="s">
        <v>23</v>
      </c>
      <c r="C21" s="15" t="s">
        <v>20</v>
      </c>
      <c r="D21" s="132">
        <v>4831.1</v>
      </c>
      <c r="E21" s="135" t="s">
        <v>18</v>
      </c>
      <c r="F21" s="132">
        <v>776.1</v>
      </c>
      <c r="G21" s="132">
        <v>4055</v>
      </c>
    </row>
    <row r="22" spans="1:7" ht="14.25">
      <c r="A22" s="11"/>
      <c r="B22" s="14" t="s">
        <v>24</v>
      </c>
      <c r="C22" s="15" t="s">
        <v>20</v>
      </c>
      <c r="D22" s="132">
        <v>710.2</v>
      </c>
      <c r="E22" s="135" t="s">
        <v>18</v>
      </c>
      <c r="F22" s="132">
        <v>328.7</v>
      </c>
      <c r="G22" s="132">
        <v>381.5</v>
      </c>
    </row>
    <row r="23" spans="1:7" ht="14.25">
      <c r="A23" s="11"/>
      <c r="B23" s="14"/>
      <c r="C23" s="15"/>
      <c r="D23" s="133">
        <v>1594.4</v>
      </c>
      <c r="E23" s="132"/>
      <c r="F23" s="132"/>
      <c r="G23" s="133">
        <v>1594.4</v>
      </c>
    </row>
    <row r="24" spans="1:7" ht="14.25">
      <c r="A24" s="11"/>
      <c r="B24" s="14" t="s">
        <v>25</v>
      </c>
      <c r="C24" s="15" t="s">
        <v>26</v>
      </c>
      <c r="D24" s="132">
        <v>979</v>
      </c>
      <c r="E24" s="135" t="s">
        <v>18</v>
      </c>
      <c r="F24" s="132">
        <v>842</v>
      </c>
      <c r="G24" s="132">
        <v>137</v>
      </c>
    </row>
    <row r="25" spans="1:7" ht="14.25">
      <c r="A25" s="11"/>
      <c r="B25" s="14"/>
      <c r="C25" s="15"/>
      <c r="D25" s="133">
        <v>738</v>
      </c>
      <c r="E25" s="132"/>
      <c r="F25" s="132"/>
      <c r="G25" s="133">
        <v>738</v>
      </c>
    </row>
    <row r="26" spans="2:7" ht="14.25">
      <c r="B26" s="14" t="s">
        <v>27</v>
      </c>
      <c r="C26" s="15" t="s">
        <v>26</v>
      </c>
      <c r="D26" s="132">
        <v>1395.6</v>
      </c>
      <c r="E26" s="135" t="s">
        <v>18</v>
      </c>
      <c r="F26" s="132">
        <v>314.8</v>
      </c>
      <c r="G26" s="132">
        <v>1080.8</v>
      </c>
    </row>
    <row r="27" spans="2:7" ht="14.25">
      <c r="B27" s="14"/>
      <c r="C27" s="15"/>
      <c r="D27" s="133">
        <v>559.8</v>
      </c>
      <c r="E27" s="132"/>
      <c r="F27" s="132"/>
      <c r="G27" s="133">
        <v>559.8</v>
      </c>
    </row>
    <row r="28" spans="2:7" ht="14.25">
      <c r="B28" s="14" t="s">
        <v>28</v>
      </c>
      <c r="C28" s="15" t="s">
        <v>26</v>
      </c>
      <c r="D28" s="132">
        <v>15668.2</v>
      </c>
      <c r="E28" s="135" t="s">
        <v>18</v>
      </c>
      <c r="F28" s="132">
        <v>573.3</v>
      </c>
      <c r="G28" s="132">
        <v>15094.9</v>
      </c>
    </row>
    <row r="29" spans="2:7" ht="14.25">
      <c r="B29" s="14" t="s">
        <v>29</v>
      </c>
      <c r="C29" s="15" t="s">
        <v>30</v>
      </c>
      <c r="D29" s="132">
        <v>16544</v>
      </c>
      <c r="E29" s="135" t="s">
        <v>18</v>
      </c>
      <c r="F29" s="132">
        <v>4543</v>
      </c>
      <c r="G29" s="132">
        <v>12001</v>
      </c>
    </row>
    <row r="30" spans="2:7" ht="14.25">
      <c r="B30" s="14" t="s">
        <v>31</v>
      </c>
      <c r="C30" s="15" t="s">
        <v>30</v>
      </c>
      <c r="D30" s="132">
        <v>7658.5</v>
      </c>
      <c r="E30" s="135" t="s">
        <v>18</v>
      </c>
      <c r="F30" s="132">
        <v>2765.7</v>
      </c>
      <c r="G30" s="132">
        <v>4892.8</v>
      </c>
    </row>
    <row r="31" spans="2:7" ht="14.25">
      <c r="B31" s="14" t="s">
        <v>32</v>
      </c>
      <c r="C31" s="15" t="s">
        <v>30</v>
      </c>
      <c r="D31" s="132">
        <v>4331</v>
      </c>
      <c r="E31" s="135" t="s">
        <v>18</v>
      </c>
      <c r="F31" s="132">
        <v>1662.6</v>
      </c>
      <c r="G31" s="132">
        <v>2668.4</v>
      </c>
    </row>
    <row r="32" spans="1:7" ht="14.25">
      <c r="A32" s="16"/>
      <c r="B32" s="17"/>
      <c r="C32" s="16"/>
      <c r="D32" s="16"/>
      <c r="E32" s="16"/>
      <c r="F32" s="16"/>
      <c r="G32" s="16"/>
    </row>
    <row r="33" spans="1:2" ht="14.25">
      <c r="A33" s="1" t="s">
        <v>33</v>
      </c>
      <c r="B33" s="18"/>
    </row>
    <row r="34" spans="1:2" ht="14.25">
      <c r="A34" s="1" t="s">
        <v>34</v>
      </c>
      <c r="B34" s="18"/>
    </row>
    <row r="35" spans="1:2" ht="14.25">
      <c r="A35" s="1" t="s">
        <v>35</v>
      </c>
      <c r="B35" s="18"/>
    </row>
    <row r="36" spans="1:2" ht="14.25">
      <c r="A36" s="1" t="s">
        <v>36</v>
      </c>
      <c r="B36" s="18"/>
    </row>
    <row r="37" ht="14.25">
      <c r="B37" s="18"/>
    </row>
    <row r="38" ht="14.25">
      <c r="B38" s="18"/>
    </row>
    <row r="39" ht="14.25">
      <c r="B39" s="18"/>
    </row>
    <row r="40" ht="14.25">
      <c r="B40" s="18"/>
    </row>
    <row r="41" ht="14.25">
      <c r="B41" s="18"/>
    </row>
    <row r="42" ht="14.25">
      <c r="B42" s="18"/>
    </row>
    <row r="43" ht="14.25">
      <c r="B43" s="18"/>
    </row>
    <row r="44" ht="14.25">
      <c r="B44" s="18"/>
    </row>
    <row r="45" ht="14.25">
      <c r="B45" s="18"/>
    </row>
    <row r="46" ht="14.25">
      <c r="B46" s="18"/>
    </row>
  </sheetData>
  <printOptions/>
  <pageMargins left="0.7874015748031497" right="0.7874015748031497" top="0.984251968503937" bottom="0.984251968503937" header="0.5118110236220472" footer="0.5118110236220472"/>
  <pageSetup orientation="portrait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6"/>
  <sheetViews>
    <sheetView workbookViewId="0" topLeftCell="A1">
      <selection activeCell="G1" sqref="G1"/>
    </sheetView>
  </sheetViews>
  <sheetFormatPr defaultColWidth="8.796875" defaultRowHeight="15"/>
  <cols>
    <col min="1" max="1" width="2.09765625" style="20" customWidth="1"/>
    <col min="2" max="2" width="21.19921875" style="20" customWidth="1"/>
    <col min="3" max="3" width="8.59765625" style="20" customWidth="1"/>
    <col min="4" max="4" width="10.19921875" style="20" customWidth="1"/>
    <col min="5" max="5" width="26.19921875" style="20" customWidth="1"/>
    <col min="6" max="7" width="8.59765625" style="20" customWidth="1"/>
    <col min="8" max="16384" width="10.59765625" style="20" customWidth="1"/>
  </cols>
  <sheetData>
    <row r="1" spans="1:7" ht="14.25">
      <c r="A1" s="172"/>
      <c r="G1" s="158"/>
    </row>
    <row r="3" ht="14.25">
      <c r="A3" s="19" t="s">
        <v>37</v>
      </c>
    </row>
    <row r="4" spans="1:7" ht="15" thickBot="1">
      <c r="A4" s="21"/>
      <c r="B4" s="21"/>
      <c r="C4" s="21"/>
      <c r="D4" s="21"/>
      <c r="E4" s="21"/>
      <c r="F4" s="21"/>
      <c r="G4" s="22" t="s">
        <v>38</v>
      </c>
    </row>
    <row r="5" spans="1:7" s="28" customFormat="1" ht="24.75" customHeight="1" thickTop="1">
      <c r="A5" s="23" t="s">
        <v>2</v>
      </c>
      <c r="B5" s="24"/>
      <c r="C5" s="25" t="s">
        <v>39</v>
      </c>
      <c r="D5" s="26" t="s">
        <v>40</v>
      </c>
      <c r="E5" s="25" t="s">
        <v>2</v>
      </c>
      <c r="F5" s="25" t="s">
        <v>39</v>
      </c>
      <c r="G5" s="27" t="s">
        <v>40</v>
      </c>
    </row>
    <row r="6" spans="2:5" ht="14.25">
      <c r="B6" s="29"/>
      <c r="D6" s="30"/>
      <c r="E6" s="29"/>
    </row>
    <row r="7" spans="1:7" ht="14.25">
      <c r="A7" s="19" t="s">
        <v>41</v>
      </c>
      <c r="B7" s="29"/>
      <c r="C7" s="92">
        <v>871</v>
      </c>
      <c r="D7" s="179">
        <v>1628.23</v>
      </c>
      <c r="E7" s="33" t="s">
        <v>42</v>
      </c>
      <c r="F7" s="31">
        <v>30</v>
      </c>
      <c r="G7" s="34">
        <v>517.8</v>
      </c>
    </row>
    <row r="8" spans="2:7" ht="14.25">
      <c r="B8" s="29"/>
      <c r="C8" s="31"/>
      <c r="D8" s="32"/>
      <c r="E8" s="29" t="s">
        <v>43</v>
      </c>
      <c r="F8" s="35">
        <v>22</v>
      </c>
      <c r="G8" s="34">
        <v>400.23</v>
      </c>
    </row>
    <row r="9" spans="1:7" ht="14.25">
      <c r="A9" s="20" t="s">
        <v>44</v>
      </c>
      <c r="B9" s="29"/>
      <c r="C9" s="31">
        <v>671</v>
      </c>
      <c r="D9" s="32">
        <v>342.5</v>
      </c>
      <c r="E9" s="29" t="s">
        <v>45</v>
      </c>
      <c r="F9" s="31">
        <v>8</v>
      </c>
      <c r="G9" s="34">
        <v>117.57</v>
      </c>
    </row>
    <row r="10" spans="2:7" ht="14.25">
      <c r="B10" s="33" t="s">
        <v>46</v>
      </c>
      <c r="C10" s="31">
        <v>590</v>
      </c>
      <c r="D10" s="32">
        <v>146.82</v>
      </c>
      <c r="E10" s="33" t="s">
        <v>47</v>
      </c>
      <c r="F10" s="35">
        <v>5</v>
      </c>
      <c r="G10" s="34">
        <v>153.72</v>
      </c>
    </row>
    <row r="11" spans="2:7" ht="14.25">
      <c r="B11" s="33" t="s">
        <v>48</v>
      </c>
      <c r="C11" s="31">
        <v>64</v>
      </c>
      <c r="D11" s="32">
        <v>120.49</v>
      </c>
      <c r="E11" s="33" t="s">
        <v>49</v>
      </c>
      <c r="F11" s="31">
        <v>29</v>
      </c>
      <c r="G11" s="34">
        <v>344.57</v>
      </c>
    </row>
    <row r="12" spans="2:7" ht="14.25">
      <c r="B12" s="33" t="s">
        <v>50</v>
      </c>
      <c r="C12" s="35">
        <v>17</v>
      </c>
      <c r="D12" s="32">
        <v>75.19</v>
      </c>
      <c r="E12" s="157" t="s">
        <v>51</v>
      </c>
      <c r="F12" s="31">
        <v>10</v>
      </c>
      <c r="G12" s="34">
        <v>117.33</v>
      </c>
    </row>
    <row r="13" spans="2:7" ht="14.25">
      <c r="B13" s="33"/>
      <c r="C13" s="31"/>
      <c r="D13" s="32"/>
      <c r="E13" s="33" t="s">
        <v>52</v>
      </c>
      <c r="F13" s="31">
        <v>104</v>
      </c>
      <c r="G13" s="34">
        <v>140.22</v>
      </c>
    </row>
    <row r="14" spans="2:7" ht="14.25">
      <c r="B14" s="33"/>
      <c r="C14" s="31"/>
      <c r="D14" s="32"/>
      <c r="E14" s="33" t="s">
        <v>53</v>
      </c>
      <c r="F14" s="31">
        <v>22</v>
      </c>
      <c r="G14" s="34">
        <v>12.09</v>
      </c>
    </row>
    <row r="15" spans="1:7" ht="14.25">
      <c r="A15" s="36"/>
      <c r="B15" s="37"/>
      <c r="C15" s="36"/>
      <c r="D15" s="38"/>
      <c r="E15" s="37"/>
      <c r="F15" s="36"/>
      <c r="G15" s="36"/>
    </row>
    <row r="16" ht="14.25">
      <c r="A16" s="172" t="s">
        <v>54</v>
      </c>
    </row>
  </sheetData>
  <printOptions/>
  <pageMargins left="0.984251968503937" right="0.5905511811023623" top="0.984251968503937" bottom="0.984251968503937" header="0.5118110236220472" footer="0.5118110236220472"/>
  <pageSetup orientation="portrait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workbookViewId="0" topLeftCell="A1">
      <pane ySplit="7245" topLeftCell="BM30" activePane="topLeft" state="split"/>
      <selection pane="topLeft" activeCell="F1" sqref="F1"/>
      <selection pane="bottomLeft" activeCell="A30" sqref="A30"/>
    </sheetView>
  </sheetViews>
  <sheetFormatPr defaultColWidth="8.796875" defaultRowHeight="15"/>
  <cols>
    <col min="1" max="1" width="21.8984375" style="39" customWidth="1"/>
    <col min="2" max="4" width="12.59765625" style="39" customWidth="1"/>
    <col min="5" max="5" width="12.59765625" style="41" customWidth="1"/>
    <col min="6" max="6" width="6.8984375" style="39" customWidth="1"/>
    <col min="7" max="16384" width="10.59765625" style="39" customWidth="1"/>
  </cols>
  <sheetData>
    <row r="1" spans="5:6" ht="14.25">
      <c r="E1" s="40"/>
      <c r="F1" s="40"/>
    </row>
    <row r="3" spans="1:4" ht="14.25">
      <c r="A3" s="41" t="s">
        <v>55</v>
      </c>
      <c r="D3" s="39" t="s">
        <v>56</v>
      </c>
    </row>
    <row r="4" spans="1:6" ht="15" thickBot="1">
      <c r="A4" s="42"/>
      <c r="B4" s="43"/>
      <c r="C4" s="43"/>
      <c r="D4" s="43"/>
      <c r="E4" s="44" t="s">
        <v>57</v>
      </c>
      <c r="F4" s="44" t="s">
        <v>56</v>
      </c>
    </row>
    <row r="5" spans="1:6" s="48" customFormat="1" ht="24" customHeight="1" thickTop="1">
      <c r="A5" s="45" t="s">
        <v>58</v>
      </c>
      <c r="B5" s="175" t="s">
        <v>59</v>
      </c>
      <c r="C5" s="46">
        <v>9</v>
      </c>
      <c r="D5" s="176">
        <v>10</v>
      </c>
      <c r="E5" s="177">
        <v>11</v>
      </c>
      <c r="F5" s="47" t="s">
        <v>60</v>
      </c>
    </row>
    <row r="6" spans="1:5" ht="14.25">
      <c r="A6" s="49"/>
      <c r="B6" s="50"/>
      <c r="C6" s="50"/>
      <c r="D6" s="51"/>
      <c r="E6" s="51"/>
    </row>
    <row r="7" spans="1:6" s="41" customFormat="1" ht="14.25">
      <c r="A7" s="52" t="s">
        <v>61</v>
      </c>
      <c r="B7" s="53">
        <v>4506856</v>
      </c>
      <c r="C7" s="53">
        <v>3775477</v>
      </c>
      <c r="D7" s="53">
        <f>SUM(D8:D39)</f>
        <v>3555274</v>
      </c>
      <c r="E7" s="53">
        <f>SUM(E8:E39)</f>
        <v>3278979</v>
      </c>
      <c r="F7" s="54">
        <f aca="true" t="shared" si="0" ref="F7:F39">E7/$E$7*100</f>
        <v>100</v>
      </c>
    </row>
    <row r="8" spans="1:6" ht="14.25">
      <c r="A8" s="49" t="s">
        <v>62</v>
      </c>
      <c r="B8" s="55">
        <v>44635</v>
      </c>
      <c r="C8" s="58">
        <v>32840</v>
      </c>
      <c r="D8" s="58">
        <v>51120</v>
      </c>
      <c r="E8" s="56">
        <v>31509</v>
      </c>
      <c r="F8" s="54">
        <f t="shared" si="0"/>
        <v>0.9609393655769066</v>
      </c>
    </row>
    <row r="9" spans="1:6" ht="14.25">
      <c r="A9" s="49" t="s">
        <v>63</v>
      </c>
      <c r="B9" s="55">
        <v>179940</v>
      </c>
      <c r="C9" s="58">
        <v>161730</v>
      </c>
      <c r="D9" s="58">
        <v>134700</v>
      </c>
      <c r="E9" s="56">
        <v>119500</v>
      </c>
      <c r="F9" s="54">
        <f t="shared" si="0"/>
        <v>3.6444271219791284</v>
      </c>
    </row>
    <row r="10" spans="1:6" ht="14.25">
      <c r="A10" s="49" t="s">
        <v>64</v>
      </c>
      <c r="B10" s="55">
        <v>43694</v>
      </c>
      <c r="C10" s="58">
        <v>60626</v>
      </c>
      <c r="D10" s="58">
        <v>42563</v>
      </c>
      <c r="E10" s="56">
        <v>37679</v>
      </c>
      <c r="F10" s="54">
        <f t="shared" si="0"/>
        <v>1.1491076948037788</v>
      </c>
    </row>
    <row r="11" spans="1:6" ht="14.25">
      <c r="A11" s="49" t="s">
        <v>65</v>
      </c>
      <c r="B11" s="55">
        <v>254339</v>
      </c>
      <c r="C11" s="58">
        <v>221767</v>
      </c>
      <c r="D11" s="58">
        <v>207810</v>
      </c>
      <c r="E11" s="56">
        <v>205676</v>
      </c>
      <c r="F11" s="54">
        <f t="shared" si="0"/>
        <v>6.272562282344596</v>
      </c>
    </row>
    <row r="12" spans="1:6" ht="15" customHeight="1">
      <c r="A12" s="57" t="s">
        <v>66</v>
      </c>
      <c r="B12" s="55">
        <v>12324</v>
      </c>
      <c r="C12" s="58">
        <v>14894</v>
      </c>
      <c r="D12" s="58">
        <v>11006</v>
      </c>
      <c r="E12" s="56">
        <v>12115</v>
      </c>
      <c r="F12" s="54">
        <f t="shared" si="0"/>
        <v>0.3694747663830723</v>
      </c>
    </row>
    <row r="13" spans="1:6" ht="14.25">
      <c r="A13" s="49" t="s">
        <v>67</v>
      </c>
      <c r="B13" s="55">
        <v>90579</v>
      </c>
      <c r="C13" s="58">
        <v>59750</v>
      </c>
      <c r="D13" s="58">
        <v>58022</v>
      </c>
      <c r="E13" s="56">
        <v>49758</v>
      </c>
      <c r="F13" s="54">
        <f t="shared" si="0"/>
        <v>1.5174845584555436</v>
      </c>
    </row>
    <row r="14" spans="1:6" ht="14.25">
      <c r="A14" s="49" t="s">
        <v>68</v>
      </c>
      <c r="B14" s="55">
        <v>163325</v>
      </c>
      <c r="C14" s="58">
        <v>126658</v>
      </c>
      <c r="D14" s="58">
        <v>116128</v>
      </c>
      <c r="E14" s="56">
        <v>104092</v>
      </c>
      <c r="F14" s="54">
        <f t="shared" si="0"/>
        <v>3.17452475297951</v>
      </c>
    </row>
    <row r="15" spans="1:6" ht="14.25">
      <c r="A15" s="49" t="s">
        <v>69</v>
      </c>
      <c r="B15" s="55">
        <v>248709</v>
      </c>
      <c r="C15" s="58">
        <v>248690</v>
      </c>
      <c r="D15" s="58">
        <v>242862</v>
      </c>
      <c r="E15" s="56">
        <v>192521</v>
      </c>
      <c r="F15" s="54">
        <f t="shared" si="0"/>
        <v>5.871370325945973</v>
      </c>
    </row>
    <row r="16" spans="1:6" ht="14.25">
      <c r="A16" s="49" t="s">
        <v>70</v>
      </c>
      <c r="B16" s="55">
        <v>13095</v>
      </c>
      <c r="C16" s="58">
        <v>11944</v>
      </c>
      <c r="D16" s="58">
        <v>11419</v>
      </c>
      <c r="E16" s="56">
        <v>10647</v>
      </c>
      <c r="F16" s="54">
        <f t="shared" si="0"/>
        <v>0.324704732784199</v>
      </c>
    </row>
    <row r="17" spans="1:6" ht="14.25">
      <c r="A17" s="49" t="s">
        <v>71</v>
      </c>
      <c r="B17" s="55">
        <v>449662</v>
      </c>
      <c r="C17" s="58">
        <v>305373</v>
      </c>
      <c r="D17" s="58">
        <v>282328</v>
      </c>
      <c r="E17" s="56">
        <v>285336</v>
      </c>
      <c r="F17" s="54">
        <f t="shared" si="0"/>
        <v>8.701977048343403</v>
      </c>
    </row>
    <row r="18" spans="1:6" ht="14.25">
      <c r="A18" s="49" t="s">
        <v>72</v>
      </c>
      <c r="B18" s="55">
        <v>83915</v>
      </c>
      <c r="C18" s="58">
        <v>69611</v>
      </c>
      <c r="D18" s="58">
        <v>64016</v>
      </c>
      <c r="E18" s="56">
        <v>66893</v>
      </c>
      <c r="F18" s="54">
        <f t="shared" si="0"/>
        <v>2.0400557612598313</v>
      </c>
    </row>
    <row r="19" spans="1:6" ht="14.25">
      <c r="A19" s="49" t="s">
        <v>73</v>
      </c>
      <c r="B19" s="55">
        <v>220028</v>
      </c>
      <c r="C19" s="58">
        <v>186173</v>
      </c>
      <c r="D19" s="58">
        <v>171886</v>
      </c>
      <c r="E19" s="56">
        <v>156410</v>
      </c>
      <c r="F19" s="54">
        <f t="shared" si="0"/>
        <v>4.770082394550255</v>
      </c>
    </row>
    <row r="20" spans="1:6" ht="14.25" customHeight="1">
      <c r="A20" s="60" t="s">
        <v>74</v>
      </c>
      <c r="B20" s="55">
        <v>85671</v>
      </c>
      <c r="C20" s="58">
        <v>62418</v>
      </c>
      <c r="D20" s="58">
        <v>52300</v>
      </c>
      <c r="E20" s="56">
        <v>43233</v>
      </c>
      <c r="F20" s="54">
        <f t="shared" si="0"/>
        <v>1.3184896884060557</v>
      </c>
    </row>
    <row r="21" spans="1:6" ht="14.25">
      <c r="A21" s="49" t="s">
        <v>75</v>
      </c>
      <c r="B21" s="55">
        <v>67516</v>
      </c>
      <c r="C21" s="58">
        <v>56726</v>
      </c>
      <c r="D21" s="58">
        <v>59274</v>
      </c>
      <c r="E21" s="56">
        <v>54072</v>
      </c>
      <c r="F21" s="54">
        <f t="shared" si="0"/>
        <v>1.6490499024238947</v>
      </c>
    </row>
    <row r="22" spans="1:6" ht="14.25">
      <c r="A22" s="49" t="s">
        <v>76</v>
      </c>
      <c r="B22" s="55">
        <v>495993</v>
      </c>
      <c r="C22" s="58">
        <v>395716</v>
      </c>
      <c r="D22" s="58">
        <v>387898</v>
      </c>
      <c r="E22" s="56">
        <v>296859</v>
      </c>
      <c r="F22" s="54">
        <f t="shared" si="0"/>
        <v>9.053397414256084</v>
      </c>
    </row>
    <row r="23" spans="1:6" ht="15" customHeight="1">
      <c r="A23" s="60" t="s">
        <v>77</v>
      </c>
      <c r="B23" s="55">
        <v>386262</v>
      </c>
      <c r="C23" s="58">
        <v>308216</v>
      </c>
      <c r="D23" s="58">
        <v>356586</v>
      </c>
      <c r="E23" s="56">
        <v>310611</v>
      </c>
      <c r="F23" s="54">
        <f t="shared" si="0"/>
        <v>9.472796257615556</v>
      </c>
    </row>
    <row r="24" spans="1:6" ht="14.25">
      <c r="A24" s="49" t="s">
        <v>78</v>
      </c>
      <c r="B24" s="55">
        <v>705760</v>
      </c>
      <c r="C24" s="58">
        <v>641950</v>
      </c>
      <c r="D24" s="58">
        <v>572860</v>
      </c>
      <c r="E24" s="56">
        <v>545750</v>
      </c>
      <c r="F24" s="54">
        <f t="shared" si="0"/>
        <v>16.643900433641083</v>
      </c>
    </row>
    <row r="25" spans="1:6" ht="14.25">
      <c r="A25" s="49" t="s">
        <v>79</v>
      </c>
      <c r="B25" s="55">
        <v>7454</v>
      </c>
      <c r="C25" s="58">
        <v>3830</v>
      </c>
      <c r="D25" s="58">
        <v>4303</v>
      </c>
      <c r="E25" s="56">
        <v>870</v>
      </c>
      <c r="F25" s="54">
        <f t="shared" si="0"/>
        <v>0.02653264933993173</v>
      </c>
    </row>
    <row r="26" spans="1:6" ht="14.25">
      <c r="A26" s="49" t="s">
        <v>80</v>
      </c>
      <c r="B26" s="55">
        <v>2787</v>
      </c>
      <c r="C26" s="58">
        <v>4535</v>
      </c>
      <c r="D26" s="58">
        <v>3872</v>
      </c>
      <c r="E26" s="56">
        <v>1548</v>
      </c>
      <c r="F26" s="54">
        <f t="shared" si="0"/>
        <v>0.04720981744622335</v>
      </c>
    </row>
    <row r="27" spans="1:6" ht="14.25">
      <c r="A27" s="49" t="s">
        <v>81</v>
      </c>
      <c r="B27" s="58">
        <v>2060</v>
      </c>
      <c r="C27" s="58">
        <v>17691</v>
      </c>
      <c r="D27" s="58">
        <v>20470</v>
      </c>
      <c r="E27" s="56">
        <v>23103</v>
      </c>
      <c r="F27" s="54">
        <f t="shared" si="0"/>
        <v>0.7045790778166009</v>
      </c>
    </row>
    <row r="28" spans="1:6" ht="12" customHeight="1">
      <c r="A28" s="60" t="s">
        <v>82</v>
      </c>
      <c r="B28" s="55">
        <v>14410</v>
      </c>
      <c r="C28" s="58">
        <v>13712</v>
      </c>
      <c r="D28" s="58">
        <v>12940</v>
      </c>
      <c r="E28" s="56">
        <v>14188</v>
      </c>
      <c r="F28" s="54">
        <f t="shared" si="0"/>
        <v>0.43269566532753034</v>
      </c>
    </row>
    <row r="29" spans="1:6" ht="14.25">
      <c r="A29" s="49" t="s">
        <v>83</v>
      </c>
      <c r="B29" s="55">
        <v>27985</v>
      </c>
      <c r="C29" s="58">
        <v>19100</v>
      </c>
      <c r="D29" s="58">
        <v>16865</v>
      </c>
      <c r="E29" s="56">
        <v>8840</v>
      </c>
      <c r="F29" s="54">
        <f t="shared" si="0"/>
        <v>0.26959611513217985</v>
      </c>
    </row>
    <row r="30" spans="1:6" ht="14.25">
      <c r="A30" s="49" t="s">
        <v>84</v>
      </c>
      <c r="B30" s="55">
        <v>7833</v>
      </c>
      <c r="C30" s="58">
        <v>6537</v>
      </c>
      <c r="D30" s="58">
        <v>5906</v>
      </c>
      <c r="E30" s="56">
        <v>6536</v>
      </c>
      <c r="F30" s="54">
        <f t="shared" si="0"/>
        <v>0.19933034032849858</v>
      </c>
    </row>
    <row r="31" spans="1:6" ht="14.25">
      <c r="A31" s="49" t="s">
        <v>85</v>
      </c>
      <c r="B31" s="55">
        <v>2373</v>
      </c>
      <c r="C31" s="58">
        <v>1854</v>
      </c>
      <c r="D31" s="58">
        <v>1963</v>
      </c>
      <c r="E31" s="56">
        <v>2122</v>
      </c>
      <c r="F31" s="54">
        <f t="shared" si="0"/>
        <v>0.06471526655095991</v>
      </c>
    </row>
    <row r="32" spans="1:6" ht="14.25">
      <c r="A32" s="49" t="s">
        <v>86</v>
      </c>
      <c r="B32" s="55">
        <v>19120</v>
      </c>
      <c r="C32" s="58">
        <v>13682</v>
      </c>
      <c r="D32" s="58" t="s">
        <v>87</v>
      </c>
      <c r="E32" s="56" t="s">
        <v>87</v>
      </c>
      <c r="F32" s="178" t="s">
        <v>87</v>
      </c>
    </row>
    <row r="33" spans="1:6" ht="14.25">
      <c r="A33" s="49" t="s">
        <v>88</v>
      </c>
      <c r="B33" s="55">
        <v>2948</v>
      </c>
      <c r="C33" s="58">
        <v>3465</v>
      </c>
      <c r="D33" s="58">
        <v>2927</v>
      </c>
      <c r="E33" s="56">
        <v>2731</v>
      </c>
      <c r="F33" s="54">
        <f t="shared" si="0"/>
        <v>0.08328812108891213</v>
      </c>
    </row>
    <row r="34" spans="1:6" ht="14.25">
      <c r="A34" s="49" t="s">
        <v>89</v>
      </c>
      <c r="B34" s="55">
        <v>11360</v>
      </c>
      <c r="C34" s="58">
        <v>11025</v>
      </c>
      <c r="D34" s="58">
        <v>9765</v>
      </c>
      <c r="E34" s="56">
        <v>12240</v>
      </c>
      <c r="F34" s="54">
        <f t="shared" si="0"/>
        <v>0.37328692864455676</v>
      </c>
    </row>
    <row r="35" spans="1:6" ht="14.25">
      <c r="A35" s="49" t="s">
        <v>90</v>
      </c>
      <c r="B35" s="55">
        <v>102633</v>
      </c>
      <c r="C35" s="58">
        <v>79125</v>
      </c>
      <c r="D35" s="58">
        <v>62738</v>
      </c>
      <c r="E35" s="56">
        <v>72881</v>
      </c>
      <c r="F35" s="54">
        <f t="shared" si="0"/>
        <v>2.222673582233982</v>
      </c>
    </row>
    <row r="36" spans="1:6" ht="15.75" customHeight="1">
      <c r="A36" s="49" t="s">
        <v>91</v>
      </c>
      <c r="B36" s="55">
        <v>435670</v>
      </c>
      <c r="C36" s="58">
        <v>385100</v>
      </c>
      <c r="D36" s="58">
        <v>393550</v>
      </c>
      <c r="E36" s="56">
        <v>376504</v>
      </c>
      <c r="F36" s="54">
        <f t="shared" si="0"/>
        <v>11.482354720783512</v>
      </c>
    </row>
    <row r="37" spans="1:6" ht="14.25">
      <c r="A37" s="49" t="s">
        <v>92</v>
      </c>
      <c r="B37" s="55">
        <v>8461</v>
      </c>
      <c r="C37" s="58">
        <v>9084</v>
      </c>
      <c r="D37" s="58">
        <v>7553</v>
      </c>
      <c r="E37" s="56">
        <v>5589</v>
      </c>
      <c r="F37" s="54">
        <f t="shared" si="0"/>
        <v>0.17044939903549244</v>
      </c>
    </row>
    <row r="38" spans="1:6" ht="14.25">
      <c r="A38" s="49" t="s">
        <v>93</v>
      </c>
      <c r="B38" s="55">
        <v>182679</v>
      </c>
      <c r="C38" s="58">
        <v>141897</v>
      </c>
      <c r="D38" s="58">
        <v>105064</v>
      </c>
      <c r="E38" s="56">
        <v>137314</v>
      </c>
      <c r="F38" s="54">
        <f t="shared" si="0"/>
        <v>4.187705990187799</v>
      </c>
    </row>
    <row r="39" spans="1:6" ht="14.25">
      <c r="A39" s="49" t="s">
        <v>94</v>
      </c>
      <c r="B39" s="55">
        <v>133636</v>
      </c>
      <c r="C39" s="58">
        <v>99758</v>
      </c>
      <c r="D39" s="58">
        <v>84580</v>
      </c>
      <c r="E39" s="56">
        <v>91852</v>
      </c>
      <c r="F39" s="54">
        <f t="shared" si="0"/>
        <v>2.8012378243349527</v>
      </c>
    </row>
    <row r="40" spans="1:6" ht="14.25">
      <c r="A40" s="61"/>
      <c r="B40" s="62"/>
      <c r="C40" s="62"/>
      <c r="D40" s="62"/>
      <c r="E40" s="63"/>
      <c r="F40" s="62"/>
    </row>
    <row r="41" spans="1:5" ht="14.25">
      <c r="A41" s="39" t="s">
        <v>95</v>
      </c>
      <c r="E41" s="56"/>
    </row>
    <row r="42" ht="14.25">
      <c r="E42" s="56"/>
    </row>
    <row r="43" ht="14.25">
      <c r="E43" s="56"/>
    </row>
    <row r="44" ht="14.25">
      <c r="E44" s="56"/>
    </row>
    <row r="45" ht="14.25">
      <c r="E45" s="56"/>
    </row>
    <row r="46" ht="14.25">
      <c r="E46" s="56"/>
    </row>
    <row r="47" spans="1:5" ht="14.25">
      <c r="A47" s="64"/>
      <c r="B47" s="59"/>
      <c r="C47" s="59"/>
      <c r="D47" s="59"/>
      <c r="E47" s="65"/>
    </row>
    <row r="48" spans="1:5" ht="14.25">
      <c r="A48" s="66"/>
      <c r="B48" s="59"/>
      <c r="C48" s="59"/>
      <c r="D48" s="59"/>
      <c r="E48" s="56"/>
    </row>
  </sheetData>
  <printOptions/>
  <pageMargins left="0.7874015748031497" right="0.7874015748031497" top="0.5905511811023623" bottom="0.5905511811023623" header="0.5118110236220472" footer="0.5118110236220472"/>
  <pageSetup orientation="portrait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47"/>
  <sheetViews>
    <sheetView zoomScale="75" zoomScaleNormal="75" workbookViewId="0" topLeftCell="A1">
      <selection activeCell="I1" sqref="I1"/>
    </sheetView>
  </sheetViews>
  <sheetFormatPr defaultColWidth="8.796875" defaultRowHeight="15"/>
  <cols>
    <col min="1" max="1" width="2.59765625" style="67" customWidth="1"/>
    <col min="2" max="2" width="32.09765625" style="67" customWidth="1"/>
    <col min="3" max="9" width="14" style="67" customWidth="1"/>
    <col min="10" max="13" width="11" style="0" customWidth="1"/>
    <col min="14" max="16384" width="10.59765625" style="67" customWidth="1"/>
  </cols>
  <sheetData>
    <row r="1" spans="1:9" ht="14.25">
      <c r="A1" s="159"/>
      <c r="I1" s="160"/>
    </row>
    <row r="3" ht="18" customHeight="1">
      <c r="A3" s="68" t="s">
        <v>96</v>
      </c>
    </row>
    <row r="4" spans="1:9" ht="18" customHeight="1" thickBot="1">
      <c r="A4" s="69"/>
      <c r="B4" s="70"/>
      <c r="C4" s="69"/>
      <c r="D4" s="69"/>
      <c r="E4" s="69"/>
      <c r="F4" s="69"/>
      <c r="G4" s="69"/>
      <c r="H4" s="69"/>
      <c r="I4" s="71" t="s">
        <v>97</v>
      </c>
    </row>
    <row r="5" spans="1:9" ht="19.5" customHeight="1" thickTop="1">
      <c r="A5" s="72" t="s">
        <v>2</v>
      </c>
      <c r="B5" s="73"/>
      <c r="C5" s="74" t="s">
        <v>98</v>
      </c>
      <c r="D5" s="75"/>
      <c r="E5" s="76" t="s">
        <v>99</v>
      </c>
      <c r="F5" s="77"/>
      <c r="G5" s="78"/>
      <c r="H5" s="76" t="s">
        <v>100</v>
      </c>
      <c r="I5" s="78"/>
    </row>
    <row r="6" spans="1:9" ht="19.5" customHeight="1">
      <c r="A6" s="78"/>
      <c r="B6" s="79"/>
      <c r="C6" s="80"/>
      <c r="D6" s="81" t="s">
        <v>101</v>
      </c>
      <c r="E6" s="82" t="s">
        <v>102</v>
      </c>
      <c r="F6" s="81" t="s">
        <v>103</v>
      </c>
      <c r="G6" s="81" t="s">
        <v>101</v>
      </c>
      <c r="H6" s="82" t="s">
        <v>102</v>
      </c>
      <c r="I6" s="81" t="s">
        <v>103</v>
      </c>
    </row>
    <row r="7" spans="2:9" ht="19.5" customHeight="1">
      <c r="B7" s="83"/>
      <c r="C7" s="84"/>
      <c r="D7" s="84"/>
      <c r="E7" s="84"/>
      <c r="F7" s="84"/>
      <c r="G7" s="84"/>
      <c r="H7" s="84"/>
      <c r="I7" s="84"/>
    </row>
    <row r="8" spans="1:9" ht="19.5" customHeight="1">
      <c r="A8" s="68" t="s">
        <v>104</v>
      </c>
      <c r="B8" s="85"/>
      <c r="C8" s="31">
        <f>SUM(D8+G8+C9)</f>
        <v>43361250</v>
      </c>
      <c r="D8" s="31">
        <f>SUM(E8:F8)</f>
        <v>32863924</v>
      </c>
      <c r="E8" s="31">
        <f>SUM(E10+E88+E113+E127+E137)</f>
        <v>15667899</v>
      </c>
      <c r="F8" s="31">
        <f>SUM(F10+F88+F113+F127+F137)</f>
        <v>17196025</v>
      </c>
      <c r="G8" s="31">
        <f aca="true" t="shared" si="0" ref="G8:G23">SUM(H8:I8)</f>
        <v>7218347</v>
      </c>
      <c r="H8" s="31">
        <f>SUM(H10+H88+H113+H127+H137)</f>
        <v>5178083</v>
      </c>
      <c r="I8" s="31">
        <f>SUM(I10+I88+I113+I127+I137)</f>
        <v>2040264</v>
      </c>
    </row>
    <row r="9" spans="1:9" ht="19.5" customHeight="1">
      <c r="A9" s="68" t="s">
        <v>105</v>
      </c>
      <c r="B9" s="85"/>
      <c r="C9" s="35">
        <v>3278979</v>
      </c>
      <c r="D9" s="58" t="s">
        <v>18</v>
      </c>
      <c r="E9" s="58" t="s">
        <v>18</v>
      </c>
      <c r="F9" s="58" t="s">
        <v>18</v>
      </c>
      <c r="G9" s="58" t="s">
        <v>18</v>
      </c>
      <c r="H9" s="58" t="s">
        <v>18</v>
      </c>
      <c r="I9" s="58" t="s">
        <v>18</v>
      </c>
    </row>
    <row r="10" spans="1:9" ht="19.5" customHeight="1">
      <c r="A10" s="68" t="s">
        <v>106</v>
      </c>
      <c r="B10" s="85"/>
      <c r="C10" s="31">
        <f aca="true" t="shared" si="1" ref="C10:C25">SUM(D10+G10)</f>
        <v>26378686</v>
      </c>
      <c r="D10" s="31">
        <f aca="true" t="shared" si="2" ref="D10:D16">SUM(E10:F10)</f>
        <v>24393725</v>
      </c>
      <c r="E10" s="31">
        <f>SUM(E11:E86)</f>
        <v>12347188</v>
      </c>
      <c r="F10" s="31">
        <f>SUM(F11:F86)</f>
        <v>12046537</v>
      </c>
      <c r="G10" s="31">
        <f t="shared" si="0"/>
        <v>1984961</v>
      </c>
      <c r="H10" s="31">
        <f>SUM(H11:H86)</f>
        <v>1447713</v>
      </c>
      <c r="I10" s="31">
        <f>SUM(I11:I86)</f>
        <v>537248</v>
      </c>
    </row>
    <row r="11" spans="2:9" ht="19.5" customHeight="1">
      <c r="B11" s="86" t="s">
        <v>107</v>
      </c>
      <c r="C11" s="31">
        <f t="shared" si="1"/>
        <v>764664</v>
      </c>
      <c r="D11" s="31">
        <f t="shared" si="2"/>
        <v>764664</v>
      </c>
      <c r="E11" s="31">
        <v>527606</v>
      </c>
      <c r="F11" s="31">
        <v>237058</v>
      </c>
      <c r="G11" s="31">
        <f t="shared" si="0"/>
        <v>0</v>
      </c>
      <c r="H11" s="31">
        <v>0</v>
      </c>
      <c r="I11" s="31">
        <v>0</v>
      </c>
    </row>
    <row r="12" spans="2:9" ht="19.5" customHeight="1">
      <c r="B12" s="86" t="s">
        <v>108</v>
      </c>
      <c r="C12" s="31">
        <f t="shared" si="1"/>
        <v>65711</v>
      </c>
      <c r="D12" s="31">
        <f t="shared" si="2"/>
        <v>65624</v>
      </c>
      <c r="E12" s="31">
        <v>11538</v>
      </c>
      <c r="F12" s="31">
        <v>54086</v>
      </c>
      <c r="G12" s="31">
        <f t="shared" si="0"/>
        <v>87</v>
      </c>
      <c r="H12" s="31">
        <v>14</v>
      </c>
      <c r="I12" s="31">
        <v>73</v>
      </c>
    </row>
    <row r="13" spans="2:9" ht="19.5" customHeight="1">
      <c r="B13" s="86" t="s">
        <v>109</v>
      </c>
      <c r="C13" s="31">
        <f t="shared" si="1"/>
        <v>28097</v>
      </c>
      <c r="D13" s="31">
        <f t="shared" si="2"/>
        <v>28097</v>
      </c>
      <c r="E13" s="31">
        <v>19668</v>
      </c>
      <c r="F13" s="31">
        <v>8429</v>
      </c>
      <c r="G13" s="31">
        <f t="shared" si="0"/>
        <v>0</v>
      </c>
      <c r="H13" s="31">
        <v>0</v>
      </c>
      <c r="I13" s="31">
        <v>0</v>
      </c>
    </row>
    <row r="14" spans="2:9" ht="19.5" customHeight="1">
      <c r="B14" s="86" t="s">
        <v>110</v>
      </c>
      <c r="C14" s="31">
        <f t="shared" si="1"/>
        <v>21616</v>
      </c>
      <c r="D14" s="31">
        <f t="shared" si="2"/>
        <v>21616</v>
      </c>
      <c r="E14" s="31">
        <v>14807</v>
      </c>
      <c r="F14" s="31">
        <v>6809</v>
      </c>
      <c r="G14" s="31">
        <f t="shared" si="0"/>
        <v>0</v>
      </c>
      <c r="H14" s="31">
        <v>0</v>
      </c>
      <c r="I14" s="31">
        <v>0</v>
      </c>
    </row>
    <row r="15" spans="2:9" ht="19.5" customHeight="1">
      <c r="B15" s="86" t="s">
        <v>111</v>
      </c>
      <c r="C15" s="31">
        <f t="shared" si="1"/>
        <v>22987</v>
      </c>
      <c r="D15" s="31">
        <f t="shared" si="2"/>
        <v>22987</v>
      </c>
      <c r="E15" s="31">
        <v>4598</v>
      </c>
      <c r="F15" s="31">
        <v>18389</v>
      </c>
      <c r="G15" s="31">
        <f t="shared" si="0"/>
        <v>0</v>
      </c>
      <c r="H15" s="31">
        <v>0</v>
      </c>
      <c r="I15" s="31">
        <v>0</v>
      </c>
    </row>
    <row r="16" spans="2:9" ht="19.5" customHeight="1">
      <c r="B16" s="86" t="s">
        <v>112</v>
      </c>
      <c r="C16" s="31">
        <f t="shared" si="1"/>
        <v>240934</v>
      </c>
      <c r="D16" s="31">
        <f t="shared" si="2"/>
        <v>240934</v>
      </c>
      <c r="E16" s="31">
        <v>35899</v>
      </c>
      <c r="F16" s="31">
        <v>205035</v>
      </c>
      <c r="G16" s="31">
        <f t="shared" si="0"/>
        <v>0</v>
      </c>
      <c r="H16" s="31">
        <v>0</v>
      </c>
      <c r="I16" s="31">
        <v>0</v>
      </c>
    </row>
    <row r="17" spans="2:9" ht="19.5" customHeight="1">
      <c r="B17" s="86" t="s">
        <v>113</v>
      </c>
      <c r="C17" s="31">
        <f t="shared" si="1"/>
        <v>13501</v>
      </c>
      <c r="D17" s="31">
        <f aca="true" t="shared" si="3" ref="D17:D23">SUM(E17:F17)</f>
        <v>13501</v>
      </c>
      <c r="E17" s="31">
        <v>9610</v>
      </c>
      <c r="F17" s="31">
        <v>3891</v>
      </c>
      <c r="G17" s="31">
        <f t="shared" si="0"/>
        <v>0</v>
      </c>
      <c r="H17" s="31">
        <v>0</v>
      </c>
      <c r="I17" s="31">
        <v>0</v>
      </c>
    </row>
    <row r="18" spans="2:9" ht="19.5" customHeight="1">
      <c r="B18" s="86" t="s">
        <v>114</v>
      </c>
      <c r="C18" s="31">
        <f t="shared" si="1"/>
        <v>475751</v>
      </c>
      <c r="D18" s="31">
        <f t="shared" si="3"/>
        <v>475751</v>
      </c>
      <c r="E18" s="31">
        <v>95150</v>
      </c>
      <c r="F18" s="31">
        <v>380601</v>
      </c>
      <c r="G18" s="31">
        <f t="shared" si="0"/>
        <v>0</v>
      </c>
      <c r="H18" s="31">
        <v>0</v>
      </c>
      <c r="I18" s="31">
        <v>0</v>
      </c>
    </row>
    <row r="19" spans="2:9" ht="19.5" customHeight="1">
      <c r="B19" s="86" t="s">
        <v>21</v>
      </c>
      <c r="C19" s="31">
        <f t="shared" si="1"/>
        <v>596920</v>
      </c>
      <c r="D19" s="31">
        <f t="shared" si="3"/>
        <v>596920</v>
      </c>
      <c r="E19" s="31">
        <v>309480</v>
      </c>
      <c r="F19" s="31">
        <v>287440</v>
      </c>
      <c r="G19" s="31">
        <f t="shared" si="0"/>
        <v>0</v>
      </c>
      <c r="H19" s="31">
        <v>0</v>
      </c>
      <c r="I19" s="31">
        <v>0</v>
      </c>
    </row>
    <row r="20" spans="2:9" ht="19.5" customHeight="1">
      <c r="B20" s="86" t="s">
        <v>115</v>
      </c>
      <c r="C20" s="31">
        <f t="shared" si="1"/>
        <v>480786</v>
      </c>
      <c r="D20" s="31">
        <f t="shared" si="3"/>
        <v>480786</v>
      </c>
      <c r="E20" s="31">
        <v>374860</v>
      </c>
      <c r="F20" s="31">
        <v>105926</v>
      </c>
      <c r="G20" s="31">
        <f t="shared" si="0"/>
        <v>0</v>
      </c>
      <c r="H20" s="31">
        <v>0</v>
      </c>
      <c r="I20" s="31">
        <v>0</v>
      </c>
    </row>
    <row r="21" spans="2:9" ht="19.5" customHeight="1">
      <c r="B21" s="86" t="s">
        <v>116</v>
      </c>
      <c r="C21" s="31">
        <f t="shared" si="1"/>
        <v>178921</v>
      </c>
      <c r="D21" s="31">
        <f t="shared" si="3"/>
        <v>178921</v>
      </c>
      <c r="E21" s="31">
        <v>48130</v>
      </c>
      <c r="F21" s="31">
        <v>130791</v>
      </c>
      <c r="G21" s="31">
        <f t="shared" si="0"/>
        <v>0</v>
      </c>
      <c r="H21" s="31">
        <v>0</v>
      </c>
      <c r="I21" s="31">
        <v>0</v>
      </c>
    </row>
    <row r="22" spans="2:9" ht="19.5" customHeight="1">
      <c r="B22" s="86" t="s">
        <v>117</v>
      </c>
      <c r="C22" s="31">
        <f t="shared" si="1"/>
        <v>65083</v>
      </c>
      <c r="D22" s="31">
        <f t="shared" si="3"/>
        <v>65083</v>
      </c>
      <c r="E22" s="31">
        <v>52084</v>
      </c>
      <c r="F22" s="31">
        <v>12999</v>
      </c>
      <c r="G22" s="31">
        <f t="shared" si="0"/>
        <v>0</v>
      </c>
      <c r="H22" s="31">
        <v>0</v>
      </c>
      <c r="I22" s="31">
        <v>0</v>
      </c>
    </row>
    <row r="23" spans="2:9" ht="19.5" customHeight="1">
      <c r="B23" s="86" t="s">
        <v>118</v>
      </c>
      <c r="C23" s="31">
        <f t="shared" si="1"/>
        <v>64276</v>
      </c>
      <c r="D23" s="31">
        <f t="shared" si="3"/>
        <v>62976</v>
      </c>
      <c r="E23" s="31">
        <v>9380</v>
      </c>
      <c r="F23" s="31">
        <v>53596</v>
      </c>
      <c r="G23" s="31">
        <f t="shared" si="0"/>
        <v>1300</v>
      </c>
      <c r="H23" s="31">
        <v>274</v>
      </c>
      <c r="I23" s="31">
        <v>1026</v>
      </c>
    </row>
    <row r="24" spans="2:9" ht="19.5" customHeight="1">
      <c r="B24" s="86" t="s">
        <v>19</v>
      </c>
      <c r="C24" s="31">
        <f t="shared" si="1"/>
        <v>199192</v>
      </c>
      <c r="D24" s="31">
        <f>SUM(E24:F24)</f>
        <v>194159</v>
      </c>
      <c r="E24" s="31">
        <v>70289</v>
      </c>
      <c r="F24" s="31">
        <v>123870</v>
      </c>
      <c r="G24" s="31">
        <f aca="true" t="shared" si="4" ref="G24:G38">SUM(H24:I24)</f>
        <v>5033</v>
      </c>
      <c r="H24" s="31">
        <v>2016</v>
      </c>
      <c r="I24" s="31">
        <v>3017</v>
      </c>
    </row>
    <row r="25" spans="2:9" ht="19.5" customHeight="1">
      <c r="B25" s="86" t="s">
        <v>119</v>
      </c>
      <c r="C25" s="31">
        <f t="shared" si="1"/>
        <v>84464</v>
      </c>
      <c r="D25" s="31">
        <f aca="true" t="shared" si="5" ref="D25:D37">SUM(E25:F25)</f>
        <v>83627</v>
      </c>
      <c r="E25" s="31">
        <v>10440</v>
      </c>
      <c r="F25" s="31">
        <v>73187</v>
      </c>
      <c r="G25" s="31">
        <f t="shared" si="4"/>
        <v>837</v>
      </c>
      <c r="H25" s="31">
        <v>64</v>
      </c>
      <c r="I25" s="31">
        <v>773</v>
      </c>
    </row>
    <row r="26" spans="2:9" ht="19.5" customHeight="1">
      <c r="B26" s="86" t="s">
        <v>120</v>
      </c>
      <c r="C26" s="31">
        <f aca="true" t="shared" si="6" ref="C26:C41">SUM(D26+G26)</f>
        <v>257685</v>
      </c>
      <c r="D26" s="31">
        <f t="shared" si="5"/>
        <v>159962</v>
      </c>
      <c r="E26" s="31">
        <v>10025</v>
      </c>
      <c r="F26" s="31">
        <v>149937</v>
      </c>
      <c r="G26" s="31">
        <f t="shared" si="4"/>
        <v>97723</v>
      </c>
      <c r="H26" s="31">
        <v>42943</v>
      </c>
      <c r="I26" s="31">
        <v>54780</v>
      </c>
    </row>
    <row r="27" spans="2:9" ht="19.5" customHeight="1">
      <c r="B27" s="86" t="s">
        <v>121</v>
      </c>
      <c r="C27" s="31">
        <f t="shared" si="6"/>
        <v>33350</v>
      </c>
      <c r="D27" s="31">
        <f t="shared" si="5"/>
        <v>33350</v>
      </c>
      <c r="E27" s="31">
        <v>10005</v>
      </c>
      <c r="F27" s="31">
        <v>23345</v>
      </c>
      <c r="G27" s="31">
        <f t="shared" si="4"/>
        <v>0</v>
      </c>
      <c r="H27" s="31">
        <v>0</v>
      </c>
      <c r="I27" s="31">
        <v>0</v>
      </c>
    </row>
    <row r="28" spans="2:9" ht="19.5" customHeight="1">
      <c r="B28" s="86" t="s">
        <v>122</v>
      </c>
      <c r="C28" s="31">
        <f t="shared" si="6"/>
        <v>1051765</v>
      </c>
      <c r="D28" s="31">
        <f t="shared" si="5"/>
        <v>1051765</v>
      </c>
      <c r="E28" s="31">
        <v>58234</v>
      </c>
      <c r="F28" s="31">
        <v>993531</v>
      </c>
      <c r="G28" s="31">
        <f t="shared" si="4"/>
        <v>0</v>
      </c>
      <c r="H28" s="31">
        <v>0</v>
      </c>
      <c r="I28" s="31">
        <v>0</v>
      </c>
    </row>
    <row r="29" spans="2:9" ht="19.5" customHeight="1">
      <c r="B29" s="86" t="s">
        <v>123</v>
      </c>
      <c r="C29" s="31">
        <f t="shared" si="6"/>
        <v>107788</v>
      </c>
      <c r="D29" s="31">
        <f t="shared" si="5"/>
        <v>107788</v>
      </c>
      <c r="E29" s="31">
        <v>32333</v>
      </c>
      <c r="F29" s="31">
        <v>75455</v>
      </c>
      <c r="G29" s="31">
        <f t="shared" si="4"/>
        <v>0</v>
      </c>
      <c r="H29" s="31">
        <v>0</v>
      </c>
      <c r="I29" s="31">
        <v>0</v>
      </c>
    </row>
    <row r="30" spans="2:9" ht="19.5" customHeight="1">
      <c r="B30" s="89" t="s">
        <v>124</v>
      </c>
      <c r="C30" s="31">
        <f t="shared" si="6"/>
        <v>915666</v>
      </c>
      <c r="D30" s="31">
        <f t="shared" si="5"/>
        <v>915666</v>
      </c>
      <c r="E30" s="31">
        <v>183129</v>
      </c>
      <c r="F30" s="31">
        <v>732537</v>
      </c>
      <c r="G30" s="31">
        <f t="shared" si="4"/>
        <v>0</v>
      </c>
      <c r="H30" s="31">
        <v>0</v>
      </c>
      <c r="I30" s="31">
        <v>0</v>
      </c>
    </row>
    <row r="31" spans="2:9" ht="19.5" customHeight="1">
      <c r="B31" s="86" t="s">
        <v>125</v>
      </c>
      <c r="C31" s="31">
        <f t="shared" si="6"/>
        <v>70709</v>
      </c>
      <c r="D31" s="31">
        <f t="shared" si="5"/>
        <v>70709</v>
      </c>
      <c r="E31" s="31">
        <v>6931</v>
      </c>
      <c r="F31" s="31">
        <v>63778</v>
      </c>
      <c r="G31" s="31">
        <f t="shared" si="4"/>
        <v>0</v>
      </c>
      <c r="H31" s="31">
        <v>0</v>
      </c>
      <c r="I31" s="31">
        <v>0</v>
      </c>
    </row>
    <row r="32" spans="2:9" ht="19.5" customHeight="1">
      <c r="B32" s="86" t="s">
        <v>65</v>
      </c>
      <c r="C32" s="31">
        <f t="shared" si="6"/>
        <v>251657</v>
      </c>
      <c r="D32" s="31">
        <f t="shared" si="5"/>
        <v>182569</v>
      </c>
      <c r="E32" s="31">
        <v>115853</v>
      </c>
      <c r="F32" s="31">
        <v>66716</v>
      </c>
      <c r="G32" s="31">
        <f t="shared" si="4"/>
        <v>69088</v>
      </c>
      <c r="H32" s="31">
        <v>53492</v>
      </c>
      <c r="I32" s="31">
        <v>15596</v>
      </c>
    </row>
    <row r="33" spans="2:9" ht="19.5" customHeight="1">
      <c r="B33" s="86" t="s">
        <v>126</v>
      </c>
      <c r="C33" s="31">
        <f t="shared" si="6"/>
        <v>26708</v>
      </c>
      <c r="D33" s="31">
        <f t="shared" si="5"/>
        <v>23905</v>
      </c>
      <c r="E33" s="31">
        <v>7926</v>
      </c>
      <c r="F33" s="31">
        <v>15979</v>
      </c>
      <c r="G33" s="31">
        <f t="shared" si="4"/>
        <v>2803</v>
      </c>
      <c r="H33" s="35">
        <v>1432</v>
      </c>
      <c r="I33" s="31">
        <v>1371</v>
      </c>
    </row>
    <row r="34" spans="2:9" ht="19.5" customHeight="1">
      <c r="B34" s="86" t="s">
        <v>127</v>
      </c>
      <c r="C34" s="31">
        <f t="shared" si="6"/>
        <v>160074</v>
      </c>
      <c r="D34" s="31">
        <f t="shared" si="5"/>
        <v>160074</v>
      </c>
      <c r="E34" s="31">
        <v>64029</v>
      </c>
      <c r="F34" s="31">
        <v>96045</v>
      </c>
      <c r="G34" s="31">
        <f t="shared" si="4"/>
        <v>0</v>
      </c>
      <c r="H34" s="31">
        <v>0</v>
      </c>
      <c r="I34" s="31">
        <v>0</v>
      </c>
    </row>
    <row r="35" spans="2:9" ht="19.5" customHeight="1">
      <c r="B35" s="86" t="s">
        <v>128</v>
      </c>
      <c r="C35" s="31">
        <f t="shared" si="6"/>
        <v>719740</v>
      </c>
      <c r="D35" s="31">
        <f t="shared" si="5"/>
        <v>717584</v>
      </c>
      <c r="E35" s="31">
        <v>567827</v>
      </c>
      <c r="F35" s="31">
        <v>149757</v>
      </c>
      <c r="G35" s="31">
        <f t="shared" si="4"/>
        <v>2156</v>
      </c>
      <c r="H35" s="31">
        <v>1761</v>
      </c>
      <c r="I35" s="31">
        <v>395</v>
      </c>
    </row>
    <row r="36" spans="2:9" ht="19.5" customHeight="1">
      <c r="B36" s="86" t="s">
        <v>129</v>
      </c>
      <c r="C36" s="31">
        <f t="shared" si="6"/>
        <v>84353</v>
      </c>
      <c r="D36" s="31">
        <f t="shared" si="5"/>
        <v>82962</v>
      </c>
      <c r="E36" s="31">
        <v>55422</v>
      </c>
      <c r="F36" s="31">
        <v>27540</v>
      </c>
      <c r="G36" s="31">
        <f t="shared" si="4"/>
        <v>1391</v>
      </c>
      <c r="H36" s="31">
        <v>975</v>
      </c>
      <c r="I36" s="31">
        <v>416</v>
      </c>
    </row>
    <row r="37" spans="2:9" ht="19.5" customHeight="1">
      <c r="B37" s="86" t="s">
        <v>130</v>
      </c>
      <c r="C37" s="31">
        <f t="shared" si="6"/>
        <v>122949</v>
      </c>
      <c r="D37" s="31">
        <f t="shared" si="5"/>
        <v>119871</v>
      </c>
      <c r="E37" s="31">
        <v>71923</v>
      </c>
      <c r="F37" s="31">
        <v>47948</v>
      </c>
      <c r="G37" s="31">
        <f t="shared" si="4"/>
        <v>3078</v>
      </c>
      <c r="H37" s="31">
        <v>1846</v>
      </c>
      <c r="I37" s="31">
        <v>1232</v>
      </c>
    </row>
    <row r="38" spans="2:9" ht="19.5" customHeight="1">
      <c r="B38" s="86" t="s">
        <v>131</v>
      </c>
      <c r="C38" s="31">
        <f t="shared" si="6"/>
        <v>239272</v>
      </c>
      <c r="D38" s="31">
        <f aca="true" t="shared" si="7" ref="D38:D45">SUM(E38:F38)</f>
        <v>234841</v>
      </c>
      <c r="E38" s="31">
        <v>38680</v>
      </c>
      <c r="F38" s="31">
        <v>196161</v>
      </c>
      <c r="G38" s="31">
        <f t="shared" si="4"/>
        <v>4431</v>
      </c>
      <c r="H38" s="31">
        <v>2994</v>
      </c>
      <c r="I38" s="31">
        <v>1437</v>
      </c>
    </row>
    <row r="39" spans="2:9" ht="19.5" customHeight="1">
      <c r="B39" s="89" t="s">
        <v>132</v>
      </c>
      <c r="C39" s="31">
        <f t="shared" si="6"/>
        <v>152537</v>
      </c>
      <c r="D39" s="31">
        <f t="shared" si="7"/>
        <v>152537</v>
      </c>
      <c r="E39" s="31">
        <v>30504</v>
      </c>
      <c r="F39" s="31">
        <v>122033</v>
      </c>
      <c r="G39" s="31">
        <f aca="true" t="shared" si="8" ref="G39:G55">SUM(H39:I39)</f>
        <v>0</v>
      </c>
      <c r="H39" s="31">
        <v>0</v>
      </c>
      <c r="I39" s="31">
        <v>0</v>
      </c>
    </row>
    <row r="40" spans="2:9" ht="19.5" customHeight="1">
      <c r="B40" s="89" t="s">
        <v>133</v>
      </c>
      <c r="C40" s="31">
        <f t="shared" si="6"/>
        <v>197702</v>
      </c>
      <c r="D40" s="31">
        <f t="shared" si="7"/>
        <v>197702</v>
      </c>
      <c r="E40" s="31">
        <v>138392</v>
      </c>
      <c r="F40" s="31">
        <v>59310</v>
      </c>
      <c r="G40" s="31">
        <f t="shared" si="8"/>
        <v>0</v>
      </c>
      <c r="H40" s="31">
        <v>0</v>
      </c>
      <c r="I40" s="31">
        <v>0</v>
      </c>
    </row>
    <row r="41" spans="2:9" ht="19.5" customHeight="1">
      <c r="B41" s="86" t="s">
        <v>22</v>
      </c>
      <c r="C41" s="31">
        <f t="shared" si="6"/>
        <v>728509</v>
      </c>
      <c r="D41" s="31">
        <f t="shared" si="7"/>
        <v>728509</v>
      </c>
      <c r="E41" s="31">
        <v>487981</v>
      </c>
      <c r="F41" s="31">
        <v>240528</v>
      </c>
      <c r="G41" s="31">
        <f t="shared" si="8"/>
        <v>0</v>
      </c>
      <c r="H41" s="31">
        <v>0</v>
      </c>
      <c r="I41" s="31">
        <v>0</v>
      </c>
    </row>
    <row r="42" spans="2:9" ht="19.5" customHeight="1">
      <c r="B42" s="86" t="s">
        <v>134</v>
      </c>
      <c r="C42" s="31">
        <f aca="true" t="shared" si="9" ref="C42:C57">SUM(D42+G42)</f>
        <v>78018</v>
      </c>
      <c r="D42" s="31">
        <f t="shared" si="7"/>
        <v>71044</v>
      </c>
      <c r="E42" s="31">
        <v>47321</v>
      </c>
      <c r="F42" s="31">
        <v>23723</v>
      </c>
      <c r="G42" s="31">
        <f t="shared" si="8"/>
        <v>6974</v>
      </c>
      <c r="H42" s="31">
        <v>5196</v>
      </c>
      <c r="I42" s="31">
        <v>1778</v>
      </c>
    </row>
    <row r="43" spans="2:9" ht="19.5" customHeight="1">
      <c r="B43" s="86" t="s">
        <v>135</v>
      </c>
      <c r="C43" s="31">
        <f t="shared" si="9"/>
        <v>89148</v>
      </c>
      <c r="D43" s="31">
        <f t="shared" si="7"/>
        <v>32431</v>
      </c>
      <c r="E43" s="31">
        <v>10809</v>
      </c>
      <c r="F43" s="31">
        <v>21622</v>
      </c>
      <c r="G43" s="31">
        <f t="shared" si="8"/>
        <v>56717</v>
      </c>
      <c r="H43" s="31">
        <v>42509</v>
      </c>
      <c r="I43" s="31">
        <v>14208</v>
      </c>
    </row>
    <row r="44" spans="2:9" ht="19.5" customHeight="1">
      <c r="B44" s="86" t="s">
        <v>136</v>
      </c>
      <c r="C44" s="31">
        <f t="shared" si="9"/>
        <v>227500</v>
      </c>
      <c r="D44" s="31">
        <f t="shared" si="7"/>
        <v>227500</v>
      </c>
      <c r="E44" s="31">
        <v>102000</v>
      </c>
      <c r="F44" s="31">
        <v>125500</v>
      </c>
      <c r="G44" s="31">
        <f t="shared" si="8"/>
        <v>0</v>
      </c>
      <c r="H44" s="31">
        <v>0</v>
      </c>
      <c r="I44" s="31">
        <v>0</v>
      </c>
    </row>
    <row r="45" spans="2:9" ht="19.5" customHeight="1">
      <c r="B45" s="86" t="s">
        <v>137</v>
      </c>
      <c r="C45" s="31">
        <f t="shared" si="9"/>
        <v>432266</v>
      </c>
      <c r="D45" s="31">
        <f t="shared" si="7"/>
        <v>373053</v>
      </c>
      <c r="E45" s="31">
        <v>320826</v>
      </c>
      <c r="F45" s="31">
        <v>52227</v>
      </c>
      <c r="G45" s="31">
        <f t="shared" si="8"/>
        <v>59213</v>
      </c>
      <c r="H45" s="31">
        <v>50924</v>
      </c>
      <c r="I45" s="31">
        <v>8289</v>
      </c>
    </row>
    <row r="46" spans="1:9" ht="19.5" customHeight="1">
      <c r="A46" s="31"/>
      <c r="B46" s="87" t="s">
        <v>23</v>
      </c>
      <c r="C46" s="31">
        <f t="shared" si="9"/>
        <v>415154</v>
      </c>
      <c r="D46" s="31">
        <f aca="true" t="shared" si="10" ref="D46:D64">SUM(E46:F46)</f>
        <v>381580</v>
      </c>
      <c r="E46" s="31">
        <v>230367</v>
      </c>
      <c r="F46" s="31">
        <v>151213</v>
      </c>
      <c r="G46" s="31">
        <f t="shared" si="8"/>
        <v>33574</v>
      </c>
      <c r="H46" s="31">
        <v>20283</v>
      </c>
      <c r="I46" s="31">
        <v>13291</v>
      </c>
    </row>
    <row r="47" spans="1:9" ht="19.5" customHeight="1">
      <c r="A47" s="31"/>
      <c r="B47" s="88" t="s">
        <v>138</v>
      </c>
      <c r="C47" s="31">
        <f t="shared" si="9"/>
        <v>73774</v>
      </c>
      <c r="D47" s="31">
        <f t="shared" si="10"/>
        <v>73774</v>
      </c>
      <c r="E47" s="31">
        <v>13909</v>
      </c>
      <c r="F47" s="31">
        <v>59865</v>
      </c>
      <c r="G47" s="31">
        <f t="shared" si="8"/>
        <v>0</v>
      </c>
      <c r="H47" s="31">
        <v>0</v>
      </c>
      <c r="I47" s="31">
        <v>0</v>
      </c>
    </row>
    <row r="48" spans="1:9" ht="19.5" customHeight="1">
      <c r="A48" s="31"/>
      <c r="B48" s="86" t="s">
        <v>139</v>
      </c>
      <c r="C48" s="31">
        <f t="shared" si="9"/>
        <v>2514419</v>
      </c>
      <c r="D48" s="31">
        <f t="shared" si="10"/>
        <v>2031392</v>
      </c>
      <c r="E48" s="31">
        <v>939588</v>
      </c>
      <c r="F48" s="31">
        <v>1091804</v>
      </c>
      <c r="G48" s="31">
        <f t="shared" si="8"/>
        <v>483027</v>
      </c>
      <c r="H48" s="31">
        <v>434124</v>
      </c>
      <c r="I48" s="31">
        <v>48903</v>
      </c>
    </row>
    <row r="49" spans="1:9" ht="19.5" customHeight="1">
      <c r="A49" s="31"/>
      <c r="B49" s="89" t="s">
        <v>140</v>
      </c>
      <c r="C49" s="31">
        <f t="shared" si="9"/>
        <v>83279</v>
      </c>
      <c r="D49" s="31">
        <f t="shared" si="10"/>
        <v>76057</v>
      </c>
      <c r="E49" s="31">
        <v>31389</v>
      </c>
      <c r="F49" s="31">
        <v>44668</v>
      </c>
      <c r="G49" s="31">
        <f t="shared" si="8"/>
        <v>7222</v>
      </c>
      <c r="H49" s="31">
        <v>6728</v>
      </c>
      <c r="I49" s="31">
        <v>494</v>
      </c>
    </row>
    <row r="50" spans="1:9" ht="19.5" customHeight="1">
      <c r="A50" s="31"/>
      <c r="B50" s="89" t="s">
        <v>141</v>
      </c>
      <c r="C50" s="31">
        <f t="shared" si="9"/>
        <v>188419</v>
      </c>
      <c r="D50" s="31">
        <f t="shared" si="10"/>
        <v>177458</v>
      </c>
      <c r="E50" s="31">
        <v>45922</v>
      </c>
      <c r="F50" s="31">
        <v>131536</v>
      </c>
      <c r="G50" s="31">
        <f t="shared" si="8"/>
        <v>10961</v>
      </c>
      <c r="H50" s="31">
        <v>10266</v>
      </c>
      <c r="I50" s="31">
        <v>695</v>
      </c>
    </row>
    <row r="51" spans="1:9" ht="19.5" customHeight="1">
      <c r="A51" s="31"/>
      <c r="B51" s="89" t="s">
        <v>142</v>
      </c>
      <c r="C51" s="31">
        <f t="shared" si="9"/>
        <v>453146</v>
      </c>
      <c r="D51" s="31">
        <f t="shared" si="10"/>
        <v>453146</v>
      </c>
      <c r="E51" s="31">
        <v>330797</v>
      </c>
      <c r="F51" s="31">
        <v>122349</v>
      </c>
      <c r="G51" s="31">
        <f t="shared" si="8"/>
        <v>0</v>
      </c>
      <c r="H51" s="31">
        <v>0</v>
      </c>
      <c r="I51" s="31">
        <v>0</v>
      </c>
    </row>
    <row r="52" spans="1:9" ht="19.5" customHeight="1">
      <c r="A52" s="31"/>
      <c r="B52" s="86" t="s">
        <v>143</v>
      </c>
      <c r="C52" s="31">
        <f t="shared" si="9"/>
        <v>58041</v>
      </c>
      <c r="D52" s="31">
        <f t="shared" si="10"/>
        <v>58041</v>
      </c>
      <c r="E52" s="31">
        <v>40622</v>
      </c>
      <c r="F52" s="31">
        <v>17419</v>
      </c>
      <c r="G52" s="31">
        <f t="shared" si="8"/>
        <v>0</v>
      </c>
      <c r="H52" s="31">
        <v>0</v>
      </c>
      <c r="I52" s="31">
        <v>0</v>
      </c>
    </row>
    <row r="53" spans="1:9" ht="19.5" customHeight="1">
      <c r="A53" s="31"/>
      <c r="B53" s="86" t="s">
        <v>144</v>
      </c>
      <c r="C53" s="31">
        <f t="shared" si="9"/>
        <v>199325</v>
      </c>
      <c r="D53" s="31">
        <f t="shared" si="10"/>
        <v>198770</v>
      </c>
      <c r="E53" s="31">
        <v>91251</v>
      </c>
      <c r="F53" s="31">
        <v>107519</v>
      </c>
      <c r="G53" s="31">
        <f t="shared" si="8"/>
        <v>555</v>
      </c>
      <c r="H53" s="31">
        <v>293</v>
      </c>
      <c r="I53" s="31">
        <v>262</v>
      </c>
    </row>
    <row r="54" spans="1:9" ht="19.5" customHeight="1">
      <c r="A54" s="31"/>
      <c r="B54" s="86" t="s">
        <v>145</v>
      </c>
      <c r="C54" s="31">
        <f t="shared" si="9"/>
        <v>873114</v>
      </c>
      <c r="D54" s="31">
        <f t="shared" si="10"/>
        <v>873114</v>
      </c>
      <c r="E54" s="31">
        <v>583810</v>
      </c>
      <c r="F54" s="31">
        <v>289304</v>
      </c>
      <c r="G54" s="31">
        <f t="shared" si="8"/>
        <v>0</v>
      </c>
      <c r="H54" s="31">
        <v>0</v>
      </c>
      <c r="I54" s="31">
        <v>0</v>
      </c>
    </row>
    <row r="55" spans="1:9" ht="19.5" customHeight="1">
      <c r="A55" s="31"/>
      <c r="B55" s="86" t="s">
        <v>146</v>
      </c>
      <c r="C55" s="31">
        <f t="shared" si="9"/>
        <v>1005800</v>
      </c>
      <c r="D55" s="31">
        <f t="shared" si="10"/>
        <v>883700</v>
      </c>
      <c r="E55" s="31">
        <v>725000</v>
      </c>
      <c r="F55" s="31">
        <v>158700</v>
      </c>
      <c r="G55" s="31">
        <f t="shared" si="8"/>
        <v>122100</v>
      </c>
      <c r="H55" s="31">
        <v>89700</v>
      </c>
      <c r="I55" s="31">
        <v>32400</v>
      </c>
    </row>
    <row r="56" spans="1:9" ht="19.5" customHeight="1">
      <c r="A56" s="31"/>
      <c r="B56" s="86" t="s">
        <v>147</v>
      </c>
      <c r="C56" s="31">
        <f t="shared" si="9"/>
        <v>365300</v>
      </c>
      <c r="D56" s="31">
        <f t="shared" si="10"/>
        <v>365300</v>
      </c>
      <c r="E56" s="31">
        <v>295700</v>
      </c>
      <c r="F56" s="31">
        <v>69600</v>
      </c>
      <c r="G56" s="31">
        <f aca="true" t="shared" si="11" ref="G56:G71">SUM(H56:I56)</f>
        <v>0</v>
      </c>
      <c r="H56" s="31">
        <v>0</v>
      </c>
      <c r="I56" s="31">
        <v>0</v>
      </c>
    </row>
    <row r="57" spans="1:9" ht="18.75" customHeight="1">
      <c r="A57" s="31"/>
      <c r="B57" s="86" t="s">
        <v>148</v>
      </c>
      <c r="C57" s="31">
        <f t="shared" si="9"/>
        <v>193076</v>
      </c>
      <c r="D57" s="31">
        <f t="shared" si="10"/>
        <v>191444</v>
      </c>
      <c r="E57" s="31">
        <v>156357</v>
      </c>
      <c r="F57" s="31">
        <v>35087</v>
      </c>
      <c r="G57" s="31">
        <f t="shared" si="11"/>
        <v>1632</v>
      </c>
      <c r="H57" s="31">
        <v>1192</v>
      </c>
      <c r="I57" s="31">
        <v>440</v>
      </c>
    </row>
    <row r="58" spans="1:9" ht="19.5" customHeight="1">
      <c r="A58" s="31"/>
      <c r="B58" s="86" t="s">
        <v>149</v>
      </c>
      <c r="C58" s="31">
        <f aca="true" t="shared" si="12" ref="C58:C73">SUM(D58+G58)</f>
        <v>35133</v>
      </c>
      <c r="D58" s="31">
        <f t="shared" si="10"/>
        <v>35133</v>
      </c>
      <c r="E58" s="31">
        <v>7059</v>
      </c>
      <c r="F58" s="31">
        <v>28074</v>
      </c>
      <c r="G58" s="31">
        <f t="shared" si="11"/>
        <v>0</v>
      </c>
      <c r="H58" s="31">
        <v>0</v>
      </c>
      <c r="I58" s="31">
        <v>0</v>
      </c>
    </row>
    <row r="59" spans="1:9" ht="19.5" customHeight="1">
      <c r="A59" s="31"/>
      <c r="B59" s="86" t="s">
        <v>150</v>
      </c>
      <c r="C59" s="31">
        <f t="shared" si="12"/>
        <v>1629276</v>
      </c>
      <c r="D59" s="31">
        <f t="shared" si="10"/>
        <v>1274319</v>
      </c>
      <c r="E59" s="31">
        <v>943617</v>
      </c>
      <c r="F59" s="31">
        <v>330702</v>
      </c>
      <c r="G59" s="31">
        <f t="shared" si="11"/>
        <v>354957</v>
      </c>
      <c r="H59" s="31">
        <v>231052</v>
      </c>
      <c r="I59" s="31">
        <v>123905</v>
      </c>
    </row>
    <row r="60" spans="1:9" ht="19.5" customHeight="1">
      <c r="A60" s="31"/>
      <c r="B60" s="86" t="s">
        <v>151</v>
      </c>
      <c r="C60" s="31">
        <f t="shared" si="12"/>
        <v>694000</v>
      </c>
      <c r="D60" s="31">
        <f t="shared" si="10"/>
        <v>694000</v>
      </c>
      <c r="E60" s="31">
        <v>269000</v>
      </c>
      <c r="F60" s="31">
        <v>425000</v>
      </c>
      <c r="G60" s="31">
        <f t="shared" si="11"/>
        <v>0</v>
      </c>
      <c r="H60" s="31">
        <v>0</v>
      </c>
      <c r="I60" s="31">
        <v>0</v>
      </c>
    </row>
    <row r="61" spans="1:9" ht="19.5" customHeight="1">
      <c r="A61" s="31"/>
      <c r="B61" s="86" t="s">
        <v>152</v>
      </c>
      <c r="C61" s="31">
        <f t="shared" si="12"/>
        <v>213082</v>
      </c>
      <c r="D61" s="31">
        <f t="shared" si="10"/>
        <v>213082</v>
      </c>
      <c r="E61" s="31">
        <v>108761</v>
      </c>
      <c r="F61" s="31">
        <v>104321</v>
      </c>
      <c r="G61" s="31">
        <f t="shared" si="11"/>
        <v>0</v>
      </c>
      <c r="H61" s="31">
        <v>0</v>
      </c>
      <c r="I61" s="31">
        <v>0</v>
      </c>
    </row>
    <row r="62" spans="1:9" ht="19.5" customHeight="1">
      <c r="A62" s="31"/>
      <c r="B62" s="86" t="s">
        <v>153</v>
      </c>
      <c r="C62" s="31">
        <f t="shared" si="12"/>
        <v>315318</v>
      </c>
      <c r="D62" s="31">
        <f t="shared" si="10"/>
        <v>315318</v>
      </c>
      <c r="E62" s="31">
        <v>252253</v>
      </c>
      <c r="F62" s="31">
        <v>63065</v>
      </c>
      <c r="G62" s="31">
        <f t="shared" si="11"/>
        <v>0</v>
      </c>
      <c r="H62" s="31">
        <v>0</v>
      </c>
      <c r="I62" s="31">
        <v>0</v>
      </c>
    </row>
    <row r="63" spans="1:9" ht="19.5" customHeight="1">
      <c r="A63" s="31"/>
      <c r="B63" s="86" t="s">
        <v>154</v>
      </c>
      <c r="C63" s="31">
        <f t="shared" si="12"/>
        <v>129271</v>
      </c>
      <c r="D63" s="31">
        <f t="shared" si="10"/>
        <v>112318</v>
      </c>
      <c r="E63" s="31">
        <v>22147</v>
      </c>
      <c r="F63" s="31">
        <v>90171</v>
      </c>
      <c r="G63" s="31">
        <f t="shared" si="11"/>
        <v>16953</v>
      </c>
      <c r="H63" s="31">
        <v>3246</v>
      </c>
      <c r="I63" s="31">
        <v>13707</v>
      </c>
    </row>
    <row r="64" spans="1:9" ht="19.5" customHeight="1">
      <c r="A64" s="31"/>
      <c r="B64" s="86" t="s">
        <v>155</v>
      </c>
      <c r="C64" s="31">
        <f t="shared" si="12"/>
        <v>100038</v>
      </c>
      <c r="D64" s="31">
        <f t="shared" si="10"/>
        <v>40151</v>
      </c>
      <c r="E64" s="31">
        <v>5116</v>
      </c>
      <c r="F64" s="31">
        <v>35035</v>
      </c>
      <c r="G64" s="31">
        <f t="shared" si="11"/>
        <v>59887</v>
      </c>
      <c r="H64" s="31">
        <v>31820</v>
      </c>
      <c r="I64" s="31">
        <v>28067</v>
      </c>
    </row>
    <row r="65" spans="1:9" ht="19.5" customHeight="1">
      <c r="A65" s="31"/>
      <c r="B65" s="86" t="s">
        <v>156</v>
      </c>
      <c r="C65" s="31">
        <f t="shared" si="12"/>
        <v>697650</v>
      </c>
      <c r="D65" s="31">
        <f aca="true" t="shared" si="13" ref="D65:D81">SUM(E65:F65)</f>
        <v>695009</v>
      </c>
      <c r="E65" s="31">
        <v>413487</v>
      </c>
      <c r="F65" s="31">
        <v>281522</v>
      </c>
      <c r="G65" s="31">
        <f t="shared" si="11"/>
        <v>2641</v>
      </c>
      <c r="H65" s="31">
        <v>2617</v>
      </c>
      <c r="I65" s="31">
        <v>24</v>
      </c>
    </row>
    <row r="66" spans="1:9" ht="19.5" customHeight="1">
      <c r="A66" s="31"/>
      <c r="B66" s="86" t="s">
        <v>157</v>
      </c>
      <c r="C66" s="31">
        <f t="shared" si="12"/>
        <v>438575</v>
      </c>
      <c r="D66" s="31">
        <f t="shared" si="13"/>
        <v>438575</v>
      </c>
      <c r="E66" s="31">
        <v>263142</v>
      </c>
      <c r="F66" s="31">
        <v>175433</v>
      </c>
      <c r="G66" s="31">
        <f t="shared" si="11"/>
        <v>0</v>
      </c>
      <c r="H66" s="31">
        <v>0</v>
      </c>
      <c r="I66" s="31">
        <v>0</v>
      </c>
    </row>
    <row r="67" spans="1:9" ht="19.5" customHeight="1">
      <c r="A67" s="31"/>
      <c r="B67" s="86" t="s">
        <v>158</v>
      </c>
      <c r="C67" s="31">
        <f t="shared" si="12"/>
        <v>186961</v>
      </c>
      <c r="D67" s="31">
        <f t="shared" si="13"/>
        <v>166550</v>
      </c>
      <c r="E67" s="31">
        <v>105697</v>
      </c>
      <c r="F67" s="31">
        <v>60853</v>
      </c>
      <c r="G67" s="31">
        <f t="shared" si="11"/>
        <v>20411</v>
      </c>
      <c r="H67" s="31">
        <v>15814</v>
      </c>
      <c r="I67" s="31">
        <v>4597</v>
      </c>
    </row>
    <row r="68" spans="1:9" ht="19.5" customHeight="1">
      <c r="A68" s="31"/>
      <c r="B68" s="86" t="s">
        <v>159</v>
      </c>
      <c r="C68" s="31">
        <f t="shared" si="12"/>
        <v>400393</v>
      </c>
      <c r="D68" s="31">
        <f t="shared" si="13"/>
        <v>296410</v>
      </c>
      <c r="E68" s="31">
        <v>241920</v>
      </c>
      <c r="F68" s="31">
        <v>54490</v>
      </c>
      <c r="G68" s="31">
        <f t="shared" si="11"/>
        <v>103983</v>
      </c>
      <c r="H68" s="31">
        <v>91173</v>
      </c>
      <c r="I68" s="31">
        <v>12810</v>
      </c>
    </row>
    <row r="69" spans="1:9" ht="19.5" customHeight="1">
      <c r="A69" s="31"/>
      <c r="B69" s="86" t="s">
        <v>160</v>
      </c>
      <c r="C69" s="31">
        <f t="shared" si="12"/>
        <v>137087</v>
      </c>
      <c r="D69" s="31">
        <f t="shared" si="13"/>
        <v>137087</v>
      </c>
      <c r="E69" s="31">
        <v>82252</v>
      </c>
      <c r="F69" s="31">
        <v>54835</v>
      </c>
      <c r="G69" s="31">
        <f t="shared" si="11"/>
        <v>0</v>
      </c>
      <c r="H69" s="31">
        <v>0</v>
      </c>
      <c r="I69" s="31">
        <v>0</v>
      </c>
    </row>
    <row r="70" spans="1:9" ht="19.5" customHeight="1">
      <c r="A70" s="31"/>
      <c r="B70" s="86" t="s">
        <v>161</v>
      </c>
      <c r="C70" s="31">
        <f t="shared" si="12"/>
        <v>7616</v>
      </c>
      <c r="D70" s="31">
        <f t="shared" si="13"/>
        <v>7616</v>
      </c>
      <c r="E70" s="31">
        <v>4569</v>
      </c>
      <c r="F70" s="31">
        <v>3047</v>
      </c>
      <c r="G70" s="31">
        <f t="shared" si="11"/>
        <v>0</v>
      </c>
      <c r="H70" s="31">
        <v>0</v>
      </c>
      <c r="I70" s="31">
        <v>0</v>
      </c>
    </row>
    <row r="71" spans="1:9" ht="19.5" customHeight="1">
      <c r="A71" s="31"/>
      <c r="B71" s="86" t="s">
        <v>25</v>
      </c>
      <c r="C71" s="31">
        <f t="shared" si="12"/>
        <v>976900</v>
      </c>
      <c r="D71" s="31">
        <f t="shared" si="13"/>
        <v>787500</v>
      </c>
      <c r="E71" s="31">
        <v>295100</v>
      </c>
      <c r="F71" s="31">
        <v>492400</v>
      </c>
      <c r="G71" s="31">
        <f t="shared" si="11"/>
        <v>189400</v>
      </c>
      <c r="H71" s="31">
        <v>117200</v>
      </c>
      <c r="I71" s="31">
        <v>72200</v>
      </c>
    </row>
    <row r="72" spans="1:9" ht="19.5" customHeight="1">
      <c r="A72" s="31"/>
      <c r="B72" s="86" t="s">
        <v>162</v>
      </c>
      <c r="C72" s="31">
        <f t="shared" si="12"/>
        <v>390783</v>
      </c>
      <c r="D72" s="31">
        <f t="shared" si="13"/>
        <v>379000</v>
      </c>
      <c r="E72" s="31">
        <v>151600</v>
      </c>
      <c r="F72" s="31">
        <v>227400</v>
      </c>
      <c r="G72" s="31">
        <f aca="true" t="shared" si="14" ref="G72:G86">SUM(H72:I72)</f>
        <v>11783</v>
      </c>
      <c r="H72" s="31">
        <v>3534</v>
      </c>
      <c r="I72" s="31">
        <v>8249</v>
      </c>
    </row>
    <row r="73" spans="1:9" ht="19.5" customHeight="1">
      <c r="A73" s="31"/>
      <c r="B73" s="90" t="s">
        <v>163</v>
      </c>
      <c r="C73" s="31">
        <f t="shared" si="12"/>
        <v>24622</v>
      </c>
      <c r="D73" s="31">
        <f t="shared" si="13"/>
        <v>17769</v>
      </c>
      <c r="E73" s="31">
        <v>420</v>
      </c>
      <c r="F73" s="31">
        <v>17349</v>
      </c>
      <c r="G73" s="31">
        <f t="shared" si="14"/>
        <v>6853</v>
      </c>
      <c r="H73" s="31">
        <v>2347</v>
      </c>
      <c r="I73" s="31">
        <v>4506</v>
      </c>
    </row>
    <row r="74" spans="1:9" ht="19.5" customHeight="1">
      <c r="A74" s="31"/>
      <c r="B74" s="86" t="s">
        <v>164</v>
      </c>
      <c r="C74" s="31">
        <f aca="true" t="shared" si="15" ref="C74:C86">SUM(D74+G74)</f>
        <v>23738</v>
      </c>
      <c r="D74" s="31">
        <f t="shared" si="13"/>
        <v>23738</v>
      </c>
      <c r="E74" s="31">
        <v>10636</v>
      </c>
      <c r="F74" s="31">
        <v>13102</v>
      </c>
      <c r="G74" s="31">
        <f t="shared" si="14"/>
        <v>0</v>
      </c>
      <c r="H74" s="31">
        <v>0</v>
      </c>
      <c r="I74" s="31">
        <v>0</v>
      </c>
    </row>
    <row r="75" spans="1:9" ht="19.5" customHeight="1">
      <c r="A75" s="31"/>
      <c r="B75" s="86" t="s">
        <v>165</v>
      </c>
      <c r="C75" s="31">
        <f t="shared" si="15"/>
        <v>23092</v>
      </c>
      <c r="D75" s="31">
        <f t="shared" si="13"/>
        <v>19846</v>
      </c>
      <c r="E75" s="31">
        <v>5976</v>
      </c>
      <c r="F75" s="31">
        <v>13870</v>
      </c>
      <c r="G75" s="31">
        <f t="shared" si="14"/>
        <v>3246</v>
      </c>
      <c r="H75" s="31">
        <v>1184</v>
      </c>
      <c r="I75" s="31">
        <v>2062</v>
      </c>
    </row>
    <row r="76" spans="1:9" ht="19.5" customHeight="1">
      <c r="A76" s="31"/>
      <c r="B76" s="86" t="s">
        <v>166</v>
      </c>
      <c r="C76" s="31">
        <f t="shared" si="15"/>
        <v>4500</v>
      </c>
      <c r="D76" s="31">
        <f t="shared" si="13"/>
        <v>4500</v>
      </c>
      <c r="E76" s="31">
        <v>735</v>
      </c>
      <c r="F76" s="31">
        <v>3765</v>
      </c>
      <c r="G76" s="31">
        <f t="shared" si="14"/>
        <v>0</v>
      </c>
      <c r="H76" s="31">
        <v>0</v>
      </c>
      <c r="I76" s="31">
        <v>0</v>
      </c>
    </row>
    <row r="77" spans="1:9" ht="19.5" customHeight="1">
      <c r="A77" s="31"/>
      <c r="B77" s="86" t="s">
        <v>167</v>
      </c>
      <c r="C77" s="31">
        <f t="shared" si="15"/>
        <v>523695</v>
      </c>
      <c r="D77" s="31">
        <f t="shared" si="13"/>
        <v>475820</v>
      </c>
      <c r="E77" s="31">
        <v>404434</v>
      </c>
      <c r="F77" s="31">
        <v>71386</v>
      </c>
      <c r="G77" s="31">
        <f t="shared" si="14"/>
        <v>47875</v>
      </c>
      <c r="H77" s="31">
        <v>40693</v>
      </c>
      <c r="I77" s="31">
        <v>7182</v>
      </c>
    </row>
    <row r="78" spans="1:9" ht="19.5" customHeight="1">
      <c r="A78" s="31"/>
      <c r="B78" s="86" t="s">
        <v>168</v>
      </c>
      <c r="C78" s="31">
        <f t="shared" si="15"/>
        <v>128730</v>
      </c>
      <c r="D78" s="31">
        <f t="shared" si="13"/>
        <v>128730</v>
      </c>
      <c r="E78" s="31">
        <v>25748</v>
      </c>
      <c r="F78" s="31">
        <v>102982</v>
      </c>
      <c r="G78" s="31">
        <f t="shared" si="14"/>
        <v>0</v>
      </c>
      <c r="H78" s="31">
        <v>0</v>
      </c>
      <c r="I78" s="31">
        <v>0</v>
      </c>
    </row>
    <row r="79" spans="1:9" ht="19.5" customHeight="1">
      <c r="A79" s="31"/>
      <c r="B79" s="86" t="s">
        <v>24</v>
      </c>
      <c r="C79" s="31">
        <f t="shared" si="15"/>
        <v>216178</v>
      </c>
      <c r="D79" s="31">
        <f t="shared" si="13"/>
        <v>131684</v>
      </c>
      <c r="E79" s="31">
        <v>12184</v>
      </c>
      <c r="F79" s="31">
        <v>119500</v>
      </c>
      <c r="G79" s="31">
        <f t="shared" si="14"/>
        <v>84494</v>
      </c>
      <c r="H79" s="31">
        <v>47434</v>
      </c>
      <c r="I79" s="31">
        <v>37060</v>
      </c>
    </row>
    <row r="80" spans="1:9" ht="19.5" customHeight="1">
      <c r="A80" s="31"/>
      <c r="B80" s="86" t="s">
        <v>169</v>
      </c>
      <c r="C80" s="31">
        <f t="shared" si="15"/>
        <v>145996</v>
      </c>
      <c r="D80" s="31">
        <f t="shared" si="13"/>
        <v>136959</v>
      </c>
      <c r="E80" s="31">
        <v>85131</v>
      </c>
      <c r="F80" s="31">
        <v>51828</v>
      </c>
      <c r="G80" s="31">
        <f t="shared" si="14"/>
        <v>9037</v>
      </c>
      <c r="H80" s="31">
        <v>6660</v>
      </c>
      <c r="I80" s="31">
        <v>2377</v>
      </c>
    </row>
    <row r="81" spans="1:9" ht="19.5" customHeight="1">
      <c r="A81" s="31"/>
      <c r="B81" s="86" t="s">
        <v>170</v>
      </c>
      <c r="C81" s="31">
        <f t="shared" si="15"/>
        <v>264403</v>
      </c>
      <c r="D81" s="31">
        <f t="shared" si="13"/>
        <v>264403</v>
      </c>
      <c r="E81" s="31">
        <v>105762</v>
      </c>
      <c r="F81" s="31">
        <v>158641</v>
      </c>
      <c r="G81" s="31">
        <f t="shared" si="14"/>
        <v>0</v>
      </c>
      <c r="H81" s="35">
        <v>0</v>
      </c>
      <c r="I81" s="31">
        <v>0</v>
      </c>
    </row>
    <row r="82" spans="1:9" ht="19.5" customHeight="1">
      <c r="A82" s="31"/>
      <c r="B82" s="86" t="s">
        <v>32</v>
      </c>
      <c r="C82" s="31">
        <f t="shared" si="15"/>
        <v>914099</v>
      </c>
      <c r="D82" s="31">
        <f>SUM(E82:F82)</f>
        <v>882105</v>
      </c>
      <c r="E82" s="31">
        <v>282272</v>
      </c>
      <c r="F82" s="91">
        <v>599833</v>
      </c>
      <c r="G82" s="91">
        <f t="shared" si="14"/>
        <v>31994</v>
      </c>
      <c r="H82" s="91">
        <v>22396</v>
      </c>
      <c r="I82" s="91">
        <v>9598</v>
      </c>
    </row>
    <row r="83" spans="1:9" ht="19.5" customHeight="1">
      <c r="A83" s="31"/>
      <c r="B83" s="86" t="s">
        <v>171</v>
      </c>
      <c r="C83" s="91">
        <f t="shared" si="15"/>
        <v>179506</v>
      </c>
      <c r="D83" s="91">
        <f>SUM(E83:F83)</f>
        <v>179506</v>
      </c>
      <c r="E83" s="91">
        <v>118475</v>
      </c>
      <c r="F83" s="31">
        <v>61031</v>
      </c>
      <c r="G83" s="31">
        <f t="shared" si="14"/>
        <v>0</v>
      </c>
      <c r="H83" s="31">
        <v>0</v>
      </c>
      <c r="I83" s="31">
        <v>0</v>
      </c>
    </row>
    <row r="84" spans="1:9" ht="19.5" customHeight="1">
      <c r="A84" s="31"/>
      <c r="B84" s="86" t="s">
        <v>172</v>
      </c>
      <c r="C84" s="31">
        <f t="shared" si="15"/>
        <v>147765</v>
      </c>
      <c r="D84" s="31">
        <f>SUM(E84:F84)</f>
        <v>76220</v>
      </c>
      <c r="E84" s="31">
        <v>57715</v>
      </c>
      <c r="F84" s="91">
        <v>18505</v>
      </c>
      <c r="G84" s="91">
        <f t="shared" si="14"/>
        <v>71545</v>
      </c>
      <c r="H84" s="91">
        <v>61517</v>
      </c>
      <c r="I84" s="91">
        <v>10028</v>
      </c>
    </row>
    <row r="85" spans="1:9" ht="19.5" customHeight="1">
      <c r="A85" s="31"/>
      <c r="B85" s="86" t="s">
        <v>173</v>
      </c>
      <c r="C85" s="91">
        <f t="shared" si="15"/>
        <v>74133</v>
      </c>
      <c r="D85" s="91">
        <f>SUM(E85:F85)</f>
        <v>74133</v>
      </c>
      <c r="E85" s="91">
        <v>30379</v>
      </c>
      <c r="F85" s="31">
        <v>43754</v>
      </c>
      <c r="G85" s="31">
        <f t="shared" si="14"/>
        <v>0</v>
      </c>
      <c r="H85" s="91">
        <v>0</v>
      </c>
      <c r="I85" s="91">
        <v>0</v>
      </c>
    </row>
    <row r="86" spans="1:9" ht="19.5" customHeight="1">
      <c r="A86" s="31"/>
      <c r="B86" s="86" t="s">
        <v>174</v>
      </c>
      <c r="C86" s="31">
        <f t="shared" si="15"/>
        <v>1683000</v>
      </c>
      <c r="D86" s="31">
        <f>SUM(E86:F86)</f>
        <v>1683000</v>
      </c>
      <c r="E86" s="31">
        <v>603200</v>
      </c>
      <c r="F86" s="31">
        <v>1079800</v>
      </c>
      <c r="G86" s="31">
        <f t="shared" si="14"/>
        <v>0</v>
      </c>
      <c r="H86" s="91">
        <v>0</v>
      </c>
      <c r="I86" s="91">
        <v>0</v>
      </c>
    </row>
    <row r="87" spans="1:9" ht="19.5" customHeight="1">
      <c r="A87" s="31"/>
      <c r="B87" s="86"/>
      <c r="C87" s="91"/>
      <c r="D87" s="91"/>
      <c r="E87" s="152"/>
      <c r="F87" s="152"/>
      <c r="G87" s="91"/>
      <c r="H87" s="91"/>
      <c r="I87" s="91"/>
    </row>
    <row r="88" spans="1:9" ht="19.5" customHeight="1">
      <c r="A88" s="92" t="s">
        <v>175</v>
      </c>
      <c r="B88" s="93"/>
      <c r="C88" s="31">
        <f aca="true" t="shared" si="16" ref="C88:C111">SUM(D88+G88)</f>
        <v>8675708</v>
      </c>
      <c r="D88" s="31">
        <f aca="true" t="shared" si="17" ref="D88:D111">SUM(E88:F88)</f>
        <v>3798842</v>
      </c>
      <c r="E88" s="31">
        <f>SUM(E89:E111)</f>
        <v>1845310</v>
      </c>
      <c r="F88" s="31">
        <f>SUM(F89:F111)</f>
        <v>1953532</v>
      </c>
      <c r="G88" s="31">
        <f>SUM(G89:G111)</f>
        <v>4876866</v>
      </c>
      <c r="H88" s="31">
        <f>SUM(H89:H111)</f>
        <v>3455376</v>
      </c>
      <c r="I88" s="31">
        <f>SUM(I89:I111)</f>
        <v>1421490</v>
      </c>
    </row>
    <row r="89" spans="1:9" ht="19.5" customHeight="1">
      <c r="A89" s="31"/>
      <c r="B89" s="89" t="s">
        <v>176</v>
      </c>
      <c r="C89" s="31">
        <f t="shared" si="16"/>
        <v>1107533</v>
      </c>
      <c r="D89" s="31">
        <f t="shared" si="17"/>
        <v>148701</v>
      </c>
      <c r="E89" s="31">
        <v>72865</v>
      </c>
      <c r="F89" s="31">
        <v>75836</v>
      </c>
      <c r="G89" s="31">
        <f aca="true" t="shared" si="18" ref="G89:G104">SUM(H89:I89)</f>
        <v>958832</v>
      </c>
      <c r="H89" s="31">
        <v>776654</v>
      </c>
      <c r="I89" s="31">
        <v>182178</v>
      </c>
    </row>
    <row r="90" spans="1:9" ht="19.5" customHeight="1">
      <c r="A90" s="31"/>
      <c r="B90" s="89" t="s">
        <v>177</v>
      </c>
      <c r="C90" s="31">
        <f t="shared" si="16"/>
        <v>461020</v>
      </c>
      <c r="D90" s="31">
        <f t="shared" si="17"/>
        <v>192624</v>
      </c>
      <c r="E90" s="31">
        <v>95565</v>
      </c>
      <c r="F90" s="31">
        <v>97059</v>
      </c>
      <c r="G90" s="31">
        <f t="shared" si="18"/>
        <v>268396</v>
      </c>
      <c r="H90" s="31">
        <v>126425</v>
      </c>
      <c r="I90" s="31">
        <v>141971</v>
      </c>
    </row>
    <row r="91" spans="1:9" ht="19.5" customHeight="1">
      <c r="A91" s="31"/>
      <c r="B91" s="86" t="s">
        <v>178</v>
      </c>
      <c r="C91" s="31">
        <f t="shared" si="16"/>
        <v>143040</v>
      </c>
      <c r="D91" s="31">
        <f t="shared" si="17"/>
        <v>11428</v>
      </c>
      <c r="E91" s="31">
        <v>5616</v>
      </c>
      <c r="F91" s="31">
        <v>5812</v>
      </c>
      <c r="G91" s="31">
        <f t="shared" si="18"/>
        <v>131612</v>
      </c>
      <c r="H91" s="31">
        <v>51562</v>
      </c>
      <c r="I91" s="31">
        <v>80050</v>
      </c>
    </row>
    <row r="92" spans="1:9" ht="19.5" customHeight="1">
      <c r="A92" s="31"/>
      <c r="B92" s="86" t="s">
        <v>179</v>
      </c>
      <c r="C92" s="31">
        <f t="shared" si="16"/>
        <v>121885</v>
      </c>
      <c r="D92" s="31">
        <f t="shared" si="17"/>
        <v>15115</v>
      </c>
      <c r="E92" s="31">
        <v>8438</v>
      </c>
      <c r="F92" s="31">
        <v>6677</v>
      </c>
      <c r="G92" s="31">
        <f t="shared" si="18"/>
        <v>106770</v>
      </c>
      <c r="H92" s="31">
        <v>82100</v>
      </c>
      <c r="I92" s="31">
        <v>24670</v>
      </c>
    </row>
    <row r="93" spans="1:9" ht="19.5" customHeight="1">
      <c r="A93" s="31"/>
      <c r="B93" s="86" t="s">
        <v>180</v>
      </c>
      <c r="C93" s="31">
        <f t="shared" si="16"/>
        <v>526274</v>
      </c>
      <c r="D93" s="31">
        <f t="shared" si="17"/>
        <v>122450</v>
      </c>
      <c r="E93" s="31">
        <v>31701</v>
      </c>
      <c r="F93" s="31">
        <v>90749</v>
      </c>
      <c r="G93" s="31">
        <f t="shared" si="18"/>
        <v>403824</v>
      </c>
      <c r="H93" s="31">
        <v>262253</v>
      </c>
      <c r="I93" s="31">
        <v>141571</v>
      </c>
    </row>
    <row r="94" spans="1:9" ht="19.5" customHeight="1">
      <c r="A94" s="31"/>
      <c r="B94" s="86" t="s">
        <v>64</v>
      </c>
      <c r="C94" s="31">
        <f t="shared" si="16"/>
        <v>16158</v>
      </c>
      <c r="D94" s="31">
        <f t="shared" si="17"/>
        <v>2632</v>
      </c>
      <c r="E94" s="31">
        <v>831</v>
      </c>
      <c r="F94" s="31">
        <v>1801</v>
      </c>
      <c r="G94" s="31">
        <f t="shared" si="18"/>
        <v>13526</v>
      </c>
      <c r="H94" s="31">
        <v>9862</v>
      </c>
      <c r="I94" s="31">
        <v>3664</v>
      </c>
    </row>
    <row r="95" spans="1:9" ht="19.5" customHeight="1">
      <c r="A95" s="31"/>
      <c r="B95" s="86" t="s">
        <v>181</v>
      </c>
      <c r="C95" s="31">
        <f t="shared" si="16"/>
        <v>1070185</v>
      </c>
      <c r="D95" s="31">
        <f t="shared" si="17"/>
        <v>579896</v>
      </c>
      <c r="E95" s="31">
        <v>135987</v>
      </c>
      <c r="F95" s="31">
        <v>443909</v>
      </c>
      <c r="G95" s="31">
        <f t="shared" si="18"/>
        <v>490289</v>
      </c>
      <c r="H95" s="31">
        <v>318996</v>
      </c>
      <c r="I95" s="31">
        <v>171293</v>
      </c>
    </row>
    <row r="96" spans="1:9" ht="19.5" customHeight="1">
      <c r="A96" s="31"/>
      <c r="B96" s="86" t="s">
        <v>182</v>
      </c>
      <c r="C96" s="31">
        <f t="shared" si="16"/>
        <v>60411</v>
      </c>
      <c r="D96" s="31">
        <f t="shared" si="17"/>
        <v>9958</v>
      </c>
      <c r="E96" s="31">
        <v>6471</v>
      </c>
      <c r="F96" s="31">
        <v>3487</v>
      </c>
      <c r="G96" s="31">
        <f t="shared" si="18"/>
        <v>50453</v>
      </c>
      <c r="H96" s="31">
        <v>26825</v>
      </c>
      <c r="I96" s="31">
        <v>23628</v>
      </c>
    </row>
    <row r="97" spans="1:9" ht="19.5" customHeight="1">
      <c r="A97" s="31"/>
      <c r="B97" s="86" t="s">
        <v>183</v>
      </c>
      <c r="C97" s="31">
        <f t="shared" si="16"/>
        <v>235636</v>
      </c>
      <c r="D97" s="31">
        <f t="shared" si="17"/>
        <v>59106</v>
      </c>
      <c r="E97" s="31">
        <v>6664</v>
      </c>
      <c r="F97" s="31">
        <v>52442</v>
      </c>
      <c r="G97" s="31">
        <f t="shared" si="18"/>
        <v>176530</v>
      </c>
      <c r="H97" s="31">
        <v>127004</v>
      </c>
      <c r="I97" s="31">
        <v>49526</v>
      </c>
    </row>
    <row r="98" spans="1:9" ht="19.5" customHeight="1">
      <c r="A98" s="31"/>
      <c r="B98" s="86" t="s">
        <v>184</v>
      </c>
      <c r="C98" s="31">
        <f t="shared" si="16"/>
        <v>248199</v>
      </c>
      <c r="D98" s="31">
        <f t="shared" si="17"/>
        <v>180237</v>
      </c>
      <c r="E98" s="31">
        <v>45795</v>
      </c>
      <c r="F98" s="31">
        <v>134442</v>
      </c>
      <c r="G98" s="31">
        <f t="shared" si="18"/>
        <v>67962</v>
      </c>
      <c r="H98" s="31">
        <v>45546</v>
      </c>
      <c r="I98" s="31">
        <v>22416</v>
      </c>
    </row>
    <row r="99" spans="1:9" ht="19.5" customHeight="1">
      <c r="A99" s="31"/>
      <c r="B99" s="86" t="s">
        <v>185</v>
      </c>
      <c r="C99" s="31">
        <f t="shared" si="16"/>
        <v>139342</v>
      </c>
      <c r="D99" s="31">
        <f t="shared" si="17"/>
        <v>8417</v>
      </c>
      <c r="E99" s="31">
        <v>1247</v>
      </c>
      <c r="F99" s="31">
        <v>7170</v>
      </c>
      <c r="G99" s="31">
        <f t="shared" si="18"/>
        <v>130925</v>
      </c>
      <c r="H99" s="31">
        <v>55673</v>
      </c>
      <c r="I99" s="31">
        <v>75252</v>
      </c>
    </row>
    <row r="100" spans="1:9" ht="19.5" customHeight="1">
      <c r="A100" s="31"/>
      <c r="B100" s="86" t="s">
        <v>70</v>
      </c>
      <c r="C100" s="31">
        <f t="shared" si="16"/>
        <v>79429</v>
      </c>
      <c r="D100" s="31">
        <f t="shared" si="17"/>
        <v>5842</v>
      </c>
      <c r="E100" s="31">
        <v>3519</v>
      </c>
      <c r="F100" s="31">
        <v>2323</v>
      </c>
      <c r="G100" s="31">
        <f t="shared" si="18"/>
        <v>73587</v>
      </c>
      <c r="H100" s="31">
        <v>51157</v>
      </c>
      <c r="I100" s="31">
        <v>22430</v>
      </c>
    </row>
    <row r="101" spans="1:9" ht="19.5" customHeight="1">
      <c r="A101" s="31"/>
      <c r="B101" s="86" t="s">
        <v>186</v>
      </c>
      <c r="C101" s="31">
        <f t="shared" si="16"/>
        <v>74180</v>
      </c>
      <c r="D101" s="31">
        <f t="shared" si="17"/>
        <v>25938</v>
      </c>
      <c r="E101" s="31">
        <v>3093</v>
      </c>
      <c r="F101" s="31">
        <v>22845</v>
      </c>
      <c r="G101" s="31">
        <f t="shared" si="18"/>
        <v>48242</v>
      </c>
      <c r="H101" s="31">
        <v>24568</v>
      </c>
      <c r="I101" s="31">
        <v>23674</v>
      </c>
    </row>
    <row r="102" spans="1:9" ht="19.5" customHeight="1">
      <c r="A102" s="31"/>
      <c r="B102" s="86" t="s">
        <v>187</v>
      </c>
      <c r="C102" s="31">
        <f t="shared" si="16"/>
        <v>673929</v>
      </c>
      <c r="D102" s="31">
        <f t="shared" si="17"/>
        <v>74566</v>
      </c>
      <c r="E102" s="31">
        <v>49064</v>
      </c>
      <c r="F102" s="31">
        <v>25502</v>
      </c>
      <c r="G102" s="31">
        <f t="shared" si="18"/>
        <v>599363</v>
      </c>
      <c r="H102" s="31">
        <v>414070</v>
      </c>
      <c r="I102" s="31">
        <v>185293</v>
      </c>
    </row>
    <row r="103" spans="1:9" ht="19.5" customHeight="1">
      <c r="A103" s="31"/>
      <c r="B103" s="86" t="s">
        <v>188</v>
      </c>
      <c r="C103" s="31">
        <f t="shared" si="16"/>
        <v>399307</v>
      </c>
      <c r="D103" s="31">
        <f t="shared" si="17"/>
        <v>20931</v>
      </c>
      <c r="E103" s="31">
        <v>15308</v>
      </c>
      <c r="F103" s="31">
        <v>5623</v>
      </c>
      <c r="G103" s="31">
        <f t="shared" si="18"/>
        <v>378376</v>
      </c>
      <c r="H103" s="31">
        <v>275062</v>
      </c>
      <c r="I103" s="31">
        <v>103314</v>
      </c>
    </row>
    <row r="104" spans="1:9" ht="19.5" customHeight="1">
      <c r="A104" s="31"/>
      <c r="B104" s="86" t="s">
        <v>189</v>
      </c>
      <c r="C104" s="31">
        <f t="shared" si="16"/>
        <v>854683</v>
      </c>
      <c r="D104" s="31">
        <f t="shared" si="17"/>
        <v>828812</v>
      </c>
      <c r="E104" s="31">
        <v>436304</v>
      </c>
      <c r="F104" s="31">
        <v>392508</v>
      </c>
      <c r="G104" s="31">
        <f t="shared" si="18"/>
        <v>25871</v>
      </c>
      <c r="H104" s="31">
        <v>16819</v>
      </c>
      <c r="I104" s="31">
        <v>9052</v>
      </c>
    </row>
    <row r="105" spans="1:9" ht="19.5" customHeight="1">
      <c r="A105" s="31"/>
      <c r="B105" s="89" t="s">
        <v>190</v>
      </c>
      <c r="C105" s="31">
        <f t="shared" si="16"/>
        <v>90185</v>
      </c>
      <c r="D105" s="31">
        <f t="shared" si="17"/>
        <v>20277</v>
      </c>
      <c r="E105" s="31">
        <v>1534</v>
      </c>
      <c r="F105" s="31">
        <v>18743</v>
      </c>
      <c r="G105" s="31">
        <f aca="true" t="shared" si="19" ref="G105:G111">SUM(H105:I105)</f>
        <v>69908</v>
      </c>
      <c r="H105" s="31">
        <v>47188</v>
      </c>
      <c r="I105" s="31">
        <v>22720</v>
      </c>
    </row>
    <row r="106" spans="1:9" ht="19.5" customHeight="1">
      <c r="A106" s="31"/>
      <c r="B106" s="86" t="s">
        <v>191</v>
      </c>
      <c r="C106" s="31">
        <f t="shared" si="16"/>
        <v>54840</v>
      </c>
      <c r="D106" s="31">
        <f t="shared" si="17"/>
        <v>4670</v>
      </c>
      <c r="E106" s="31">
        <v>3190</v>
      </c>
      <c r="F106" s="31">
        <v>1480</v>
      </c>
      <c r="G106" s="31">
        <f t="shared" si="19"/>
        <v>50170</v>
      </c>
      <c r="H106" s="31">
        <v>40130</v>
      </c>
      <c r="I106" s="31">
        <v>10040</v>
      </c>
    </row>
    <row r="107" spans="1:9" ht="19.5" customHeight="1">
      <c r="A107" s="31"/>
      <c r="B107" s="86" t="s">
        <v>192</v>
      </c>
      <c r="C107" s="31">
        <f t="shared" si="16"/>
        <v>211368</v>
      </c>
      <c r="D107" s="31">
        <f t="shared" si="17"/>
        <v>38685</v>
      </c>
      <c r="E107" s="31">
        <v>32983</v>
      </c>
      <c r="F107" s="31">
        <v>5702</v>
      </c>
      <c r="G107" s="31">
        <f t="shared" si="19"/>
        <v>172683</v>
      </c>
      <c r="H107" s="31">
        <v>154410</v>
      </c>
      <c r="I107" s="31">
        <v>18273</v>
      </c>
    </row>
    <row r="108" spans="1:9" ht="19.5" customHeight="1">
      <c r="A108" s="31"/>
      <c r="B108" s="94" t="s">
        <v>193</v>
      </c>
      <c r="C108" s="31">
        <f t="shared" si="16"/>
        <v>83666</v>
      </c>
      <c r="D108" s="31">
        <f t="shared" si="17"/>
        <v>83666</v>
      </c>
      <c r="E108" s="31">
        <v>66823</v>
      </c>
      <c r="F108" s="31">
        <v>16843</v>
      </c>
      <c r="G108" s="31">
        <f t="shared" si="19"/>
        <v>0</v>
      </c>
      <c r="H108" s="31">
        <v>0</v>
      </c>
      <c r="I108" s="31">
        <v>0</v>
      </c>
    </row>
    <row r="109" spans="1:9" ht="19.5" customHeight="1">
      <c r="A109" s="31"/>
      <c r="B109" s="94" t="s">
        <v>194</v>
      </c>
      <c r="C109" s="31">
        <f t="shared" si="16"/>
        <v>23143</v>
      </c>
      <c r="D109" s="31">
        <f t="shared" si="17"/>
        <v>13553</v>
      </c>
      <c r="E109" s="31">
        <v>4107</v>
      </c>
      <c r="F109" s="31">
        <v>9446</v>
      </c>
      <c r="G109" s="31">
        <f t="shared" si="19"/>
        <v>9590</v>
      </c>
      <c r="H109" s="31">
        <v>7537</v>
      </c>
      <c r="I109" s="31">
        <v>2053</v>
      </c>
    </row>
    <row r="110" spans="1:9" ht="19.5" customHeight="1">
      <c r="A110" s="31"/>
      <c r="B110" s="86" t="s">
        <v>195</v>
      </c>
      <c r="C110" s="31">
        <f t="shared" si="16"/>
        <v>543734</v>
      </c>
      <c r="D110" s="31">
        <f t="shared" si="17"/>
        <v>179433</v>
      </c>
      <c r="E110" s="31">
        <v>68185</v>
      </c>
      <c r="F110" s="31">
        <v>111248</v>
      </c>
      <c r="G110" s="31">
        <f t="shared" si="19"/>
        <v>364301</v>
      </c>
      <c r="H110" s="31">
        <v>298727</v>
      </c>
      <c r="I110" s="31">
        <v>65574</v>
      </c>
    </row>
    <row r="111" spans="1:9" ht="19.5" customHeight="1">
      <c r="A111" s="31"/>
      <c r="B111" s="86" t="s">
        <v>196</v>
      </c>
      <c r="C111" s="31">
        <f t="shared" si="16"/>
        <v>1457561</v>
      </c>
      <c r="D111" s="31">
        <f t="shared" si="17"/>
        <v>1171905</v>
      </c>
      <c r="E111" s="31">
        <v>750020</v>
      </c>
      <c r="F111" s="31">
        <v>421885</v>
      </c>
      <c r="G111" s="31">
        <f t="shared" si="19"/>
        <v>285656</v>
      </c>
      <c r="H111" s="31">
        <v>242808</v>
      </c>
      <c r="I111" s="31">
        <v>42848</v>
      </c>
    </row>
    <row r="112" spans="1:9" ht="19.5" customHeight="1">
      <c r="A112" s="31"/>
      <c r="B112" s="86"/>
      <c r="C112" s="31"/>
      <c r="D112" s="31"/>
      <c r="E112" s="31"/>
      <c r="F112" s="31"/>
      <c r="G112" s="31"/>
      <c r="H112" s="31"/>
      <c r="I112" s="31"/>
    </row>
    <row r="113" spans="1:9" ht="19.5" customHeight="1">
      <c r="A113" s="92" t="s">
        <v>197</v>
      </c>
      <c r="B113" s="85"/>
      <c r="C113" s="31">
        <f aca="true" t="shared" si="20" ref="C113:C125">SUM(D113+G113)</f>
        <v>1778892</v>
      </c>
      <c r="D113" s="31">
        <f>SUM(E113:F113)</f>
        <v>1551001</v>
      </c>
      <c r="E113" s="31">
        <f>SUM(E114:E125)</f>
        <v>651482</v>
      </c>
      <c r="F113" s="31">
        <f>SUM(F114:F125)</f>
        <v>899519</v>
      </c>
      <c r="G113" s="31">
        <f>SUM(H113:I113)</f>
        <v>227891</v>
      </c>
      <c r="H113" s="31">
        <f>SUM(H114:H125)</f>
        <v>181967</v>
      </c>
      <c r="I113" s="31">
        <f>SUM(I114:I125)</f>
        <v>45924</v>
      </c>
    </row>
    <row r="114" spans="1:9" ht="19.5" customHeight="1">
      <c r="A114" s="31"/>
      <c r="B114" s="86" t="s">
        <v>198</v>
      </c>
      <c r="C114" s="31">
        <f t="shared" si="20"/>
        <v>152724</v>
      </c>
      <c r="D114" s="31">
        <f aca="true" t="shared" si="21" ref="D114:D125">SUM(E114:F114)</f>
        <v>137455</v>
      </c>
      <c r="E114" s="31">
        <v>15137</v>
      </c>
      <c r="F114" s="31">
        <v>122318</v>
      </c>
      <c r="G114" s="31">
        <f aca="true" t="shared" si="22" ref="G114:G125">SUM(H114:I114)</f>
        <v>15269</v>
      </c>
      <c r="H114" s="31">
        <v>6160</v>
      </c>
      <c r="I114" s="31">
        <v>9109</v>
      </c>
    </row>
    <row r="115" spans="1:9" ht="19.5" customHeight="1">
      <c r="A115" s="31"/>
      <c r="B115" s="86" t="s">
        <v>199</v>
      </c>
      <c r="C115" s="31">
        <f t="shared" si="20"/>
        <v>394775</v>
      </c>
      <c r="D115" s="31">
        <f t="shared" si="21"/>
        <v>381585</v>
      </c>
      <c r="E115" s="31">
        <v>171596</v>
      </c>
      <c r="F115" s="31">
        <v>209989</v>
      </c>
      <c r="G115" s="31">
        <f t="shared" si="22"/>
        <v>13190</v>
      </c>
      <c r="H115" s="31">
        <v>7626</v>
      </c>
      <c r="I115" s="31">
        <v>5564</v>
      </c>
    </row>
    <row r="116" spans="1:9" ht="19.5" customHeight="1">
      <c r="A116" s="31"/>
      <c r="B116" s="86" t="s">
        <v>200</v>
      </c>
      <c r="C116" s="31">
        <f t="shared" si="20"/>
        <v>53439</v>
      </c>
      <c r="D116" s="31">
        <f t="shared" si="21"/>
        <v>23772</v>
      </c>
      <c r="E116" s="31">
        <v>17313</v>
      </c>
      <c r="F116" s="31">
        <v>6459</v>
      </c>
      <c r="G116" s="31">
        <f t="shared" si="22"/>
        <v>29667</v>
      </c>
      <c r="H116" s="31">
        <v>24780</v>
      </c>
      <c r="I116" s="31">
        <v>4887</v>
      </c>
    </row>
    <row r="117" spans="1:9" ht="19.5" customHeight="1">
      <c r="A117" s="31"/>
      <c r="B117" s="86" t="s">
        <v>201</v>
      </c>
      <c r="C117" s="31">
        <f t="shared" si="20"/>
        <v>44401</v>
      </c>
      <c r="D117" s="31">
        <f t="shared" si="21"/>
        <v>33892</v>
      </c>
      <c r="E117" s="31">
        <v>13436</v>
      </c>
      <c r="F117" s="31">
        <v>20456</v>
      </c>
      <c r="G117" s="31">
        <f t="shared" si="22"/>
        <v>10509</v>
      </c>
      <c r="H117" s="31">
        <v>4545</v>
      </c>
      <c r="I117" s="31">
        <v>5964</v>
      </c>
    </row>
    <row r="118" spans="1:9" ht="19.5" customHeight="1">
      <c r="A118" s="31"/>
      <c r="B118" s="89" t="s">
        <v>202</v>
      </c>
      <c r="C118" s="31">
        <f t="shared" si="20"/>
        <v>122770</v>
      </c>
      <c r="D118" s="31">
        <f t="shared" si="21"/>
        <v>122770</v>
      </c>
      <c r="E118" s="31">
        <v>25130</v>
      </c>
      <c r="F118" s="31">
        <v>97640</v>
      </c>
      <c r="G118" s="31">
        <f t="shared" si="22"/>
        <v>0</v>
      </c>
      <c r="H118" s="31">
        <v>0</v>
      </c>
      <c r="I118" s="31">
        <v>0</v>
      </c>
    </row>
    <row r="119" spans="1:9" ht="19.5" customHeight="1">
      <c r="A119" s="31"/>
      <c r="B119" s="86" t="s">
        <v>203</v>
      </c>
      <c r="C119" s="31">
        <f t="shared" si="20"/>
        <v>66350</v>
      </c>
      <c r="D119" s="31">
        <f t="shared" si="21"/>
        <v>60380</v>
      </c>
      <c r="E119" s="91">
        <v>11530</v>
      </c>
      <c r="F119" s="91">
        <v>48850</v>
      </c>
      <c r="G119" s="31">
        <f t="shared" si="22"/>
        <v>5970</v>
      </c>
      <c r="H119" s="91">
        <v>1070</v>
      </c>
      <c r="I119" s="91">
        <v>4900</v>
      </c>
    </row>
    <row r="120" spans="1:9" ht="19.5" customHeight="1">
      <c r="A120" s="31"/>
      <c r="B120" s="86" t="s">
        <v>204</v>
      </c>
      <c r="C120" s="31">
        <f t="shared" si="20"/>
        <v>280966</v>
      </c>
      <c r="D120" s="31">
        <f t="shared" si="21"/>
        <v>280966</v>
      </c>
      <c r="E120" s="91">
        <v>98339</v>
      </c>
      <c r="F120" s="91">
        <v>182627</v>
      </c>
      <c r="G120" s="31">
        <f t="shared" si="22"/>
        <v>0</v>
      </c>
      <c r="H120" s="31">
        <v>0</v>
      </c>
      <c r="I120" s="31">
        <v>0</v>
      </c>
    </row>
    <row r="121" spans="1:9" ht="19.5" customHeight="1">
      <c r="A121" s="91"/>
      <c r="B121" s="86" t="s">
        <v>205</v>
      </c>
      <c r="C121" s="31">
        <f t="shared" si="20"/>
        <v>369401</v>
      </c>
      <c r="D121" s="31">
        <f t="shared" si="21"/>
        <v>240111</v>
      </c>
      <c r="E121" s="31">
        <v>156073</v>
      </c>
      <c r="F121" s="31">
        <v>84038</v>
      </c>
      <c r="G121" s="31">
        <f t="shared" si="22"/>
        <v>129290</v>
      </c>
      <c r="H121" s="31">
        <v>116361</v>
      </c>
      <c r="I121" s="31">
        <v>12929</v>
      </c>
    </row>
    <row r="122" spans="1:9" ht="19.5" customHeight="1">
      <c r="A122" s="31"/>
      <c r="B122" s="89" t="s">
        <v>206</v>
      </c>
      <c r="C122" s="31">
        <f t="shared" si="20"/>
        <v>108206</v>
      </c>
      <c r="D122" s="31">
        <f t="shared" si="21"/>
        <v>91975</v>
      </c>
      <c r="E122" s="31">
        <v>50587</v>
      </c>
      <c r="F122" s="31">
        <v>41388</v>
      </c>
      <c r="G122" s="31">
        <f t="shared" si="22"/>
        <v>16231</v>
      </c>
      <c r="H122" s="31">
        <v>14608</v>
      </c>
      <c r="I122" s="31">
        <v>1623</v>
      </c>
    </row>
    <row r="123" spans="1:9" ht="19.5" customHeight="1">
      <c r="A123" s="31"/>
      <c r="B123" s="89" t="s">
        <v>207</v>
      </c>
      <c r="C123" s="31">
        <f t="shared" si="20"/>
        <v>43303</v>
      </c>
      <c r="D123" s="31">
        <f t="shared" si="21"/>
        <v>38972</v>
      </c>
      <c r="E123" s="31">
        <v>17538</v>
      </c>
      <c r="F123" s="31">
        <v>21434</v>
      </c>
      <c r="G123" s="31">
        <f t="shared" si="22"/>
        <v>4331</v>
      </c>
      <c r="H123" s="31">
        <v>3898</v>
      </c>
      <c r="I123" s="31">
        <v>433</v>
      </c>
    </row>
    <row r="124" spans="1:9" ht="19.5" customHeight="1">
      <c r="A124" s="31"/>
      <c r="B124" s="89" t="s">
        <v>208</v>
      </c>
      <c r="C124" s="31">
        <f t="shared" si="20"/>
        <v>38161</v>
      </c>
      <c r="D124" s="31">
        <f t="shared" si="21"/>
        <v>34727</v>
      </c>
      <c r="E124" s="31">
        <v>6945</v>
      </c>
      <c r="F124" s="31">
        <v>27782</v>
      </c>
      <c r="G124" s="31">
        <f t="shared" si="22"/>
        <v>3434</v>
      </c>
      <c r="H124" s="31">
        <v>2919</v>
      </c>
      <c r="I124" s="31">
        <v>515</v>
      </c>
    </row>
    <row r="125" spans="1:9" ht="19.5" customHeight="1">
      <c r="A125" s="31"/>
      <c r="B125" s="86" t="s">
        <v>209</v>
      </c>
      <c r="C125" s="31">
        <f t="shared" si="20"/>
        <v>104396</v>
      </c>
      <c r="D125" s="31">
        <f t="shared" si="21"/>
        <v>104396</v>
      </c>
      <c r="E125" s="31">
        <v>67858</v>
      </c>
      <c r="F125" s="31">
        <v>36538</v>
      </c>
      <c r="G125" s="31">
        <f t="shared" si="22"/>
        <v>0</v>
      </c>
      <c r="H125" s="31">
        <v>0</v>
      </c>
      <c r="I125" s="31">
        <v>0</v>
      </c>
    </row>
    <row r="126" spans="1:2" ht="19.5" customHeight="1">
      <c r="A126" s="31"/>
      <c r="B126" s="86"/>
    </row>
    <row r="127" spans="1:9" ht="19.5" customHeight="1">
      <c r="A127" s="92" t="s">
        <v>210</v>
      </c>
      <c r="B127" s="85"/>
      <c r="C127" s="95">
        <f aca="true" t="shared" si="23" ref="C127:C135">SUM(D127+G127)</f>
        <v>355674</v>
      </c>
      <c r="D127" s="95">
        <f aca="true" t="shared" si="24" ref="D127:D135">SUM(E127:F127)</f>
        <v>301207</v>
      </c>
      <c r="E127" s="95">
        <f>SUM(E128:E135)</f>
        <v>147721</v>
      </c>
      <c r="F127" s="95">
        <f>SUM(F128:F135)</f>
        <v>153486</v>
      </c>
      <c r="G127" s="95">
        <f aca="true" t="shared" si="25" ref="G127:G135">SUM(H127:I127)</f>
        <v>54467</v>
      </c>
      <c r="H127" s="95">
        <f>SUM(H128:H135)</f>
        <v>31252</v>
      </c>
      <c r="I127" s="95">
        <f>SUM(I128:I135)</f>
        <v>23215</v>
      </c>
    </row>
    <row r="128" spans="1:9" ht="19.5" customHeight="1">
      <c r="A128" s="31"/>
      <c r="B128" s="86" t="s">
        <v>211</v>
      </c>
      <c r="C128" s="31">
        <f t="shared" si="23"/>
        <v>39287</v>
      </c>
      <c r="D128" s="31">
        <f t="shared" si="24"/>
        <v>39287</v>
      </c>
      <c r="E128" s="31">
        <v>18465</v>
      </c>
      <c r="F128" s="31">
        <v>20822</v>
      </c>
      <c r="G128" s="31">
        <f t="shared" si="25"/>
        <v>0</v>
      </c>
      <c r="H128" s="31">
        <v>0</v>
      </c>
      <c r="I128" s="31">
        <v>0</v>
      </c>
    </row>
    <row r="129" spans="1:9" ht="19.5" customHeight="1">
      <c r="A129" s="31"/>
      <c r="B129" s="86" t="s">
        <v>212</v>
      </c>
      <c r="C129" s="31">
        <f t="shared" si="23"/>
        <v>202739</v>
      </c>
      <c r="D129" s="31">
        <f t="shared" si="24"/>
        <v>199036</v>
      </c>
      <c r="E129" s="31">
        <v>104801</v>
      </c>
      <c r="F129" s="31">
        <v>94235</v>
      </c>
      <c r="G129" s="31">
        <f t="shared" si="25"/>
        <v>3703</v>
      </c>
      <c r="H129" s="31">
        <v>3320</v>
      </c>
      <c r="I129" s="31">
        <v>383</v>
      </c>
    </row>
    <row r="130" spans="1:9" ht="19.5" customHeight="1">
      <c r="A130" s="31"/>
      <c r="B130" s="86" t="s">
        <v>213</v>
      </c>
      <c r="C130" s="31">
        <f t="shared" si="23"/>
        <v>16192</v>
      </c>
      <c r="D130" s="31">
        <f t="shared" si="24"/>
        <v>1</v>
      </c>
      <c r="E130" s="31">
        <v>0</v>
      </c>
      <c r="F130" s="31">
        <v>1</v>
      </c>
      <c r="G130" s="31">
        <f t="shared" si="25"/>
        <v>16191</v>
      </c>
      <c r="H130" s="31">
        <v>9567</v>
      </c>
      <c r="I130" s="31">
        <v>6624</v>
      </c>
    </row>
    <row r="131" spans="1:9" ht="19.5" customHeight="1">
      <c r="A131" s="31"/>
      <c r="B131" s="86" t="s">
        <v>214</v>
      </c>
      <c r="C131" s="31">
        <f t="shared" si="23"/>
        <v>39204</v>
      </c>
      <c r="D131" s="31">
        <f t="shared" si="24"/>
        <v>30953</v>
      </c>
      <c r="E131" s="31">
        <v>12173</v>
      </c>
      <c r="F131" s="31">
        <v>18780</v>
      </c>
      <c r="G131" s="31">
        <f t="shared" si="25"/>
        <v>8251</v>
      </c>
      <c r="H131" s="31">
        <v>7511</v>
      </c>
      <c r="I131" s="31">
        <v>740</v>
      </c>
    </row>
    <row r="132" spans="1:9" ht="19.5" customHeight="1">
      <c r="A132" s="31"/>
      <c r="B132" s="86" t="s">
        <v>215</v>
      </c>
      <c r="C132" s="31">
        <f t="shared" si="23"/>
        <v>24787</v>
      </c>
      <c r="D132" s="31">
        <f t="shared" si="24"/>
        <v>24787</v>
      </c>
      <c r="E132" s="31">
        <v>9256</v>
      </c>
      <c r="F132" s="31">
        <v>15531</v>
      </c>
      <c r="G132" s="31">
        <f t="shared" si="25"/>
        <v>0</v>
      </c>
      <c r="H132" s="31">
        <v>0</v>
      </c>
      <c r="I132" s="31">
        <v>0</v>
      </c>
    </row>
    <row r="133" spans="1:9" ht="19.5" customHeight="1">
      <c r="A133" s="31"/>
      <c r="B133" s="86" t="s">
        <v>216</v>
      </c>
      <c r="C133" s="31">
        <f t="shared" si="23"/>
        <v>21579</v>
      </c>
      <c r="D133" s="31">
        <f t="shared" si="24"/>
        <v>899</v>
      </c>
      <c r="E133" s="31">
        <v>0</v>
      </c>
      <c r="F133" s="31">
        <v>899</v>
      </c>
      <c r="G133" s="31">
        <f t="shared" si="25"/>
        <v>20680</v>
      </c>
      <c r="H133" s="31">
        <v>8414</v>
      </c>
      <c r="I133" s="31">
        <v>12266</v>
      </c>
    </row>
    <row r="134" spans="1:9" ht="19.5" customHeight="1">
      <c r="A134" s="31"/>
      <c r="B134" s="86" t="s">
        <v>217</v>
      </c>
      <c r="C134" s="31">
        <f t="shared" si="23"/>
        <v>9106</v>
      </c>
      <c r="D134" s="31">
        <f t="shared" si="24"/>
        <v>3464</v>
      </c>
      <c r="E134" s="31">
        <v>1358</v>
      </c>
      <c r="F134" s="31">
        <v>2106</v>
      </c>
      <c r="G134" s="31">
        <f t="shared" si="25"/>
        <v>5642</v>
      </c>
      <c r="H134" s="31">
        <v>2440</v>
      </c>
      <c r="I134" s="31">
        <v>3202</v>
      </c>
    </row>
    <row r="135" spans="1:9" ht="19.5" customHeight="1">
      <c r="A135" s="31"/>
      <c r="B135" s="86" t="s">
        <v>218</v>
      </c>
      <c r="C135" s="31">
        <f t="shared" si="23"/>
        <v>2780</v>
      </c>
      <c r="D135" s="31">
        <f t="shared" si="24"/>
        <v>2780</v>
      </c>
      <c r="E135" s="31">
        <v>1668</v>
      </c>
      <c r="F135" s="31">
        <v>1112</v>
      </c>
      <c r="G135" s="31">
        <f t="shared" si="25"/>
        <v>0</v>
      </c>
      <c r="H135" s="31">
        <v>0</v>
      </c>
      <c r="I135" s="31">
        <v>0</v>
      </c>
    </row>
    <row r="136" spans="1:2" ht="19.5" customHeight="1">
      <c r="A136" s="31"/>
      <c r="B136" s="86"/>
    </row>
    <row r="137" spans="1:9" ht="19.5" customHeight="1">
      <c r="A137" s="92" t="s">
        <v>219</v>
      </c>
      <c r="B137" s="85"/>
      <c r="C137" s="95">
        <f aca="true" t="shared" si="26" ref="C137:C146">SUM(D137+G137)</f>
        <v>2893311</v>
      </c>
      <c r="D137" s="95">
        <f aca="true" t="shared" si="27" ref="D137:D146">SUM(E137:F137)</f>
        <v>2819149</v>
      </c>
      <c r="E137" s="95">
        <f>SUM(E138:E146)</f>
        <v>676198</v>
      </c>
      <c r="F137" s="95">
        <f>SUM(F138:F146)</f>
        <v>2142951</v>
      </c>
      <c r="G137" s="95">
        <f>SUM(H137:I137)</f>
        <v>74162</v>
      </c>
      <c r="H137" s="95">
        <f>SUM(H138:H146)</f>
        <v>61775</v>
      </c>
      <c r="I137" s="95">
        <f>SUM(I138:I146)</f>
        <v>12387</v>
      </c>
    </row>
    <row r="138" spans="1:9" ht="19.5" customHeight="1">
      <c r="A138" s="31"/>
      <c r="B138" s="86" t="s">
        <v>220</v>
      </c>
      <c r="C138" s="31">
        <f t="shared" si="26"/>
        <v>455000</v>
      </c>
      <c r="D138" s="31">
        <f t="shared" si="27"/>
        <v>455000</v>
      </c>
      <c r="E138" s="31">
        <v>43600</v>
      </c>
      <c r="F138" s="31">
        <v>411400</v>
      </c>
      <c r="G138" s="31">
        <f aca="true" t="shared" si="28" ref="G138:G146">SUM(H138:I138)</f>
        <v>0</v>
      </c>
      <c r="H138" s="31">
        <v>0</v>
      </c>
      <c r="I138" s="31">
        <v>0</v>
      </c>
    </row>
    <row r="139" spans="1:9" ht="19.5" customHeight="1">
      <c r="A139" s="31"/>
      <c r="B139" s="86" t="s">
        <v>221</v>
      </c>
      <c r="C139" s="31">
        <f t="shared" si="26"/>
        <v>180000</v>
      </c>
      <c r="D139" s="31">
        <f t="shared" si="27"/>
        <v>180000</v>
      </c>
      <c r="E139" s="31">
        <v>45000</v>
      </c>
      <c r="F139" s="31">
        <v>135000</v>
      </c>
      <c r="G139" s="31">
        <f t="shared" si="28"/>
        <v>0</v>
      </c>
      <c r="H139" s="31">
        <v>0</v>
      </c>
      <c r="I139" s="31">
        <v>0</v>
      </c>
    </row>
    <row r="140" spans="1:9" ht="19.5" customHeight="1">
      <c r="A140" s="31"/>
      <c r="B140" s="86" t="s">
        <v>222</v>
      </c>
      <c r="C140" s="31">
        <f t="shared" si="26"/>
        <v>138000</v>
      </c>
      <c r="D140" s="31">
        <f t="shared" si="27"/>
        <v>138000</v>
      </c>
      <c r="E140" s="31">
        <v>27600</v>
      </c>
      <c r="F140" s="31">
        <v>110400</v>
      </c>
      <c r="G140" s="31">
        <f t="shared" si="28"/>
        <v>0</v>
      </c>
      <c r="H140" s="31">
        <v>0</v>
      </c>
      <c r="I140" s="31">
        <v>0</v>
      </c>
    </row>
    <row r="141" spans="1:9" ht="19.5" customHeight="1">
      <c r="A141" s="31"/>
      <c r="B141" s="86" t="s">
        <v>223</v>
      </c>
      <c r="C141" s="31">
        <f t="shared" si="26"/>
        <v>127111</v>
      </c>
      <c r="D141" s="31">
        <f t="shared" si="27"/>
        <v>117729</v>
      </c>
      <c r="E141" s="31">
        <v>44438</v>
      </c>
      <c r="F141" s="31">
        <v>73291</v>
      </c>
      <c r="G141" s="31">
        <f t="shared" si="28"/>
        <v>9382</v>
      </c>
      <c r="H141" s="31">
        <v>3865</v>
      </c>
      <c r="I141" s="31">
        <v>5517</v>
      </c>
    </row>
    <row r="142" spans="1:9" ht="19.5" customHeight="1">
      <c r="A142" s="31"/>
      <c r="B142" s="86" t="s">
        <v>224</v>
      </c>
      <c r="C142" s="31">
        <f t="shared" si="26"/>
        <v>125000</v>
      </c>
      <c r="D142" s="31">
        <f t="shared" si="27"/>
        <v>123600</v>
      </c>
      <c r="E142" s="31">
        <v>400</v>
      </c>
      <c r="F142" s="31">
        <v>123200</v>
      </c>
      <c r="G142" s="31">
        <f t="shared" si="28"/>
        <v>1400</v>
      </c>
      <c r="H142" s="31">
        <v>1100</v>
      </c>
      <c r="I142" s="31">
        <v>300</v>
      </c>
    </row>
    <row r="143" spans="1:9" ht="19.5" customHeight="1">
      <c r="A143" s="31"/>
      <c r="B143" s="86" t="s">
        <v>225</v>
      </c>
      <c r="C143" s="31">
        <f t="shared" si="26"/>
        <v>130000</v>
      </c>
      <c r="D143" s="31">
        <f t="shared" si="27"/>
        <v>130000</v>
      </c>
      <c r="E143" s="31">
        <v>26000</v>
      </c>
      <c r="F143" s="31">
        <v>104000</v>
      </c>
      <c r="G143" s="31">
        <f t="shared" si="28"/>
        <v>0</v>
      </c>
      <c r="H143" s="31">
        <v>0</v>
      </c>
      <c r="I143" s="31">
        <v>0</v>
      </c>
    </row>
    <row r="144" spans="1:9" ht="19.5" customHeight="1">
      <c r="A144" s="31"/>
      <c r="B144" s="86" t="s">
        <v>226</v>
      </c>
      <c r="C144" s="31">
        <f t="shared" si="26"/>
        <v>230200</v>
      </c>
      <c r="D144" s="31">
        <f t="shared" si="27"/>
        <v>230200</v>
      </c>
      <c r="E144" s="31">
        <v>80570</v>
      </c>
      <c r="F144" s="31">
        <v>149630</v>
      </c>
      <c r="G144" s="31">
        <f t="shared" si="28"/>
        <v>0</v>
      </c>
      <c r="H144" s="31">
        <v>0</v>
      </c>
      <c r="I144" s="31">
        <v>0</v>
      </c>
    </row>
    <row r="145" spans="1:9" ht="19.5" customHeight="1">
      <c r="A145" s="31"/>
      <c r="B145" s="86" t="s">
        <v>227</v>
      </c>
      <c r="C145" s="31">
        <f t="shared" si="26"/>
        <v>290000</v>
      </c>
      <c r="D145" s="31">
        <f t="shared" si="27"/>
        <v>287400</v>
      </c>
      <c r="E145" s="31">
        <v>98000</v>
      </c>
      <c r="F145" s="31">
        <v>189400</v>
      </c>
      <c r="G145" s="31">
        <f t="shared" si="28"/>
        <v>2600</v>
      </c>
      <c r="H145" s="31">
        <v>2000</v>
      </c>
      <c r="I145" s="31">
        <v>600</v>
      </c>
    </row>
    <row r="146" spans="1:9" ht="19.5" customHeight="1">
      <c r="A146" s="31"/>
      <c r="B146" s="86" t="s">
        <v>228</v>
      </c>
      <c r="C146" s="31">
        <f t="shared" si="26"/>
        <v>1218000</v>
      </c>
      <c r="D146" s="31">
        <f t="shared" si="27"/>
        <v>1157220</v>
      </c>
      <c r="E146" s="31">
        <v>310590</v>
      </c>
      <c r="F146" s="31">
        <v>846630</v>
      </c>
      <c r="G146" s="31">
        <f t="shared" si="28"/>
        <v>60780</v>
      </c>
      <c r="H146" s="31">
        <v>54810</v>
      </c>
      <c r="I146" s="31">
        <v>5970</v>
      </c>
    </row>
    <row r="147" spans="1:9" ht="14.25">
      <c r="A147" s="78"/>
      <c r="B147" s="78"/>
      <c r="C147" s="75"/>
      <c r="D147" s="78"/>
      <c r="E147" s="78"/>
      <c r="F147" s="78"/>
      <c r="G147" s="78"/>
      <c r="H147" s="78"/>
      <c r="I147" s="78"/>
    </row>
  </sheetData>
  <printOptions/>
  <pageMargins left="0.7874015748031497" right="0.3937007874015748" top="0.984251968503937" bottom="0.984251968503937" header="0.5118110236220472" footer="0.5118110236220472"/>
  <pageSetup orientation="portrait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8"/>
  <sheetViews>
    <sheetView workbookViewId="0" topLeftCell="A1">
      <selection activeCell="A1" sqref="A1"/>
    </sheetView>
  </sheetViews>
  <sheetFormatPr defaultColWidth="8.796875" defaultRowHeight="15"/>
  <cols>
    <col min="1" max="1" width="26.59765625" style="96" customWidth="1"/>
    <col min="2" max="2" width="11.59765625" style="96" customWidth="1"/>
    <col min="3" max="5" width="9.8984375" style="96" customWidth="1"/>
    <col min="6" max="6" width="25.3984375" style="96" customWidth="1"/>
    <col min="7" max="16384" width="10.59765625" style="96" customWidth="1"/>
  </cols>
  <sheetData>
    <row r="1" ht="14.25">
      <c r="A1" s="161"/>
    </row>
    <row r="3" spans="1:5" ht="14.25">
      <c r="A3" s="136" t="s">
        <v>229</v>
      </c>
      <c r="B3"/>
      <c r="C3"/>
      <c r="D3"/>
      <c r="E3"/>
    </row>
    <row r="4" spans="1:6" ht="15" thickBot="1">
      <c r="A4" s="137"/>
      <c r="B4" s="137"/>
      <c r="C4" s="137"/>
      <c r="D4"/>
      <c r="E4" s="137"/>
      <c r="F4" s="155" t="s">
        <v>230</v>
      </c>
    </row>
    <row r="5" spans="1:6" ht="15" thickTop="1">
      <c r="A5" s="138"/>
      <c r="B5" s="139"/>
      <c r="C5" s="139"/>
      <c r="D5" s="154"/>
      <c r="E5" s="170"/>
      <c r="F5" s="153" t="s">
        <v>231</v>
      </c>
    </row>
    <row r="6" spans="1:6" ht="16.5" customHeight="1">
      <c r="A6" s="140" t="s">
        <v>2</v>
      </c>
      <c r="B6" s="140" t="s">
        <v>232</v>
      </c>
      <c r="C6" s="140">
        <v>9</v>
      </c>
      <c r="D6" s="168">
        <v>10</v>
      </c>
      <c r="E6" s="171">
        <v>11</v>
      </c>
      <c r="F6" s="153" t="s">
        <v>233</v>
      </c>
    </row>
    <row r="7" spans="1:6" ht="14.25">
      <c r="A7" s="138"/>
      <c r="B7"/>
      <c r="C7"/>
      <c r="D7" s="169"/>
      <c r="E7" s="141"/>
      <c r="F7"/>
    </row>
    <row r="8" spans="1:6" ht="14.25">
      <c r="A8" s="142" t="s">
        <v>234</v>
      </c>
      <c r="B8" s="31"/>
      <c r="C8" s="31"/>
      <c r="D8" s="169"/>
      <c r="E8" s="141"/>
      <c r="F8" s="143" t="s">
        <v>235</v>
      </c>
    </row>
    <row r="9" spans="1:6" ht="14.25">
      <c r="A9" s="144" t="s">
        <v>236</v>
      </c>
      <c r="B9" s="31">
        <v>180253</v>
      </c>
      <c r="C9" s="146">
        <v>160837</v>
      </c>
      <c r="D9" s="35">
        <v>126113</v>
      </c>
      <c r="E9" s="146">
        <v>149335</v>
      </c>
      <c r="F9" s="145" t="s">
        <v>237</v>
      </c>
    </row>
    <row r="10" spans="1:6" ht="14.25">
      <c r="A10" s="144" t="s">
        <v>238</v>
      </c>
      <c r="B10" s="31">
        <v>28893</v>
      </c>
      <c r="C10" s="146">
        <v>26634</v>
      </c>
      <c r="D10" s="35">
        <v>20678</v>
      </c>
      <c r="E10" s="146">
        <v>24165</v>
      </c>
      <c r="F10" s="145" t="s">
        <v>239</v>
      </c>
    </row>
    <row r="11" spans="1:6" ht="14.25">
      <c r="A11" s="142" t="s">
        <v>240</v>
      </c>
      <c r="B11" s="31"/>
      <c r="C11" s="146"/>
      <c r="D11" s="35"/>
      <c r="E11" s="146"/>
      <c r="F11" s="145" t="s">
        <v>241</v>
      </c>
    </row>
    <row r="12" spans="1:6" ht="14.25">
      <c r="A12" s="144" t="s">
        <v>236</v>
      </c>
      <c r="B12" s="31">
        <v>175328</v>
      </c>
      <c r="C12" s="146">
        <v>163483</v>
      </c>
      <c r="D12" s="35">
        <v>140241</v>
      </c>
      <c r="E12" s="146">
        <v>142774</v>
      </c>
      <c r="F12" s="145" t="s">
        <v>242</v>
      </c>
    </row>
    <row r="13" spans="1:6" ht="14.25">
      <c r="A13" s="144" t="s">
        <v>238</v>
      </c>
      <c r="B13" s="31">
        <v>13369</v>
      </c>
      <c r="C13" s="146">
        <v>12618</v>
      </c>
      <c r="D13" s="35">
        <v>10775</v>
      </c>
      <c r="E13" s="146">
        <v>10845</v>
      </c>
      <c r="F13" s="145" t="s">
        <v>243</v>
      </c>
    </row>
    <row r="14" spans="1:6" ht="14.25">
      <c r="A14" s="142" t="s">
        <v>244</v>
      </c>
      <c r="B14" s="31"/>
      <c r="C14" s="146"/>
      <c r="D14" s="35"/>
      <c r="E14" s="146"/>
      <c r="F14" s="145" t="s">
        <v>245</v>
      </c>
    </row>
    <row r="15" spans="1:6" ht="14.25">
      <c r="A15" s="144" t="s">
        <v>236</v>
      </c>
      <c r="B15" s="31">
        <v>183983</v>
      </c>
      <c r="C15" s="146">
        <v>167814</v>
      </c>
      <c r="D15" s="35">
        <v>139289</v>
      </c>
      <c r="E15" s="146">
        <v>148279</v>
      </c>
      <c r="F15" s="145" t="s">
        <v>246</v>
      </c>
    </row>
    <row r="16" spans="1:6" ht="14.25">
      <c r="A16" s="144" t="s">
        <v>238</v>
      </c>
      <c r="B16" s="31">
        <v>17535</v>
      </c>
      <c r="C16" s="146">
        <v>16336</v>
      </c>
      <c r="D16" s="35">
        <v>13385</v>
      </c>
      <c r="E16" s="146">
        <v>14086</v>
      </c>
      <c r="F16" s="145" t="s">
        <v>243</v>
      </c>
    </row>
    <row r="17" spans="1:6" ht="14.25">
      <c r="A17" s="142" t="s">
        <v>247</v>
      </c>
      <c r="B17" s="31"/>
      <c r="C17" s="146"/>
      <c r="D17" s="35"/>
      <c r="E17" s="146"/>
      <c r="F17" s="145" t="s">
        <v>248</v>
      </c>
    </row>
    <row r="18" spans="1:6" ht="14.25">
      <c r="A18" s="144" t="s">
        <v>236</v>
      </c>
      <c r="B18" s="31">
        <v>54325</v>
      </c>
      <c r="C18" s="146">
        <v>52190</v>
      </c>
      <c r="D18" s="35">
        <v>49342</v>
      </c>
      <c r="E18" s="146">
        <v>52896</v>
      </c>
      <c r="F18" s="145" t="s">
        <v>249</v>
      </c>
    </row>
    <row r="19" spans="1:6" ht="14.25">
      <c r="A19" s="144" t="s">
        <v>238</v>
      </c>
      <c r="B19" s="31">
        <v>4937</v>
      </c>
      <c r="C19" s="146">
        <v>4941</v>
      </c>
      <c r="D19" s="35">
        <v>4718</v>
      </c>
      <c r="E19" s="146">
        <v>5003</v>
      </c>
      <c r="F19" s="145" t="s">
        <v>243</v>
      </c>
    </row>
    <row r="20" spans="1:6" ht="14.25">
      <c r="A20" s="147" t="s">
        <v>250</v>
      </c>
      <c r="B20" s="31"/>
      <c r="C20" s="146"/>
      <c r="D20" s="35"/>
      <c r="E20" s="146"/>
      <c r="F20" s="145" t="s">
        <v>251</v>
      </c>
    </row>
    <row r="21" spans="1:6" ht="14.25">
      <c r="A21" s="144" t="s">
        <v>236</v>
      </c>
      <c r="B21" s="31">
        <v>138318</v>
      </c>
      <c r="C21" s="146">
        <v>128009</v>
      </c>
      <c r="D21" s="35">
        <v>114653</v>
      </c>
      <c r="E21" s="146">
        <v>108678</v>
      </c>
      <c r="F21" s="145" t="s">
        <v>252</v>
      </c>
    </row>
    <row r="22" spans="1:6" ht="14.25">
      <c r="A22" s="144" t="s">
        <v>238</v>
      </c>
      <c r="B22" s="31">
        <v>9744</v>
      </c>
      <c r="C22" s="146">
        <v>9193</v>
      </c>
      <c r="D22" s="35">
        <v>8193</v>
      </c>
      <c r="E22" s="146">
        <v>7744</v>
      </c>
      <c r="F22" s="145" t="s">
        <v>253</v>
      </c>
    </row>
    <row r="23" spans="1:6" ht="14.25">
      <c r="A23" s="147" t="s">
        <v>254</v>
      </c>
      <c r="B23" s="31"/>
      <c r="C23" s="146"/>
      <c r="D23" s="35"/>
      <c r="E23" s="146"/>
      <c r="F23" s="143" t="s">
        <v>255</v>
      </c>
    </row>
    <row r="24" spans="1:6" ht="14.25">
      <c r="A24" s="144" t="s">
        <v>236</v>
      </c>
      <c r="B24" s="31">
        <v>41473</v>
      </c>
      <c r="C24" s="146">
        <v>45364</v>
      </c>
      <c r="D24" s="35">
        <v>33082</v>
      </c>
      <c r="E24" s="146">
        <v>33102</v>
      </c>
      <c r="F24" s="143" t="s">
        <v>256</v>
      </c>
    </row>
    <row r="25" spans="1:6" ht="14.25">
      <c r="A25" s="144" t="s">
        <v>238</v>
      </c>
      <c r="B25" s="91">
        <v>3917</v>
      </c>
      <c r="C25" s="146">
        <v>5954</v>
      </c>
      <c r="D25" s="35">
        <v>5681</v>
      </c>
      <c r="E25" s="146">
        <v>5127</v>
      </c>
      <c r="F25" s="148" t="s">
        <v>257</v>
      </c>
    </row>
    <row r="26" spans="1:6" ht="14.25">
      <c r="A26" s="140"/>
      <c r="B26" s="98"/>
      <c r="C26" s="98"/>
      <c r="D26" s="149"/>
      <c r="E26" s="98"/>
      <c r="F26" s="97"/>
    </row>
    <row r="27" spans="1:6" ht="14.25">
      <c r="A27" s="150" t="s">
        <v>258</v>
      </c>
      <c r="B27" s="151"/>
      <c r="C27" s="151"/>
      <c r="D27" s="151"/>
      <c r="E27"/>
      <c r="F27" s="91"/>
    </row>
    <row r="28" spans="1:4" ht="14.25">
      <c r="A28" s="99"/>
      <c r="B28" s="100"/>
      <c r="C28" s="100"/>
      <c r="D28" s="100"/>
    </row>
  </sheetData>
  <printOptions/>
  <pageMargins left="0.75" right="0.75" top="1" bottom="1" header="0.5" footer="0.5"/>
  <pageSetup orientation="landscape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4"/>
  <sheetViews>
    <sheetView workbookViewId="0" topLeftCell="A1">
      <selection activeCell="A1" sqref="A1"/>
    </sheetView>
  </sheetViews>
  <sheetFormatPr defaultColWidth="8.796875" defaultRowHeight="15"/>
  <cols>
    <col min="1" max="1" width="19.19921875" style="102" customWidth="1"/>
    <col min="2" max="2" width="19.09765625" style="102" customWidth="1"/>
    <col min="3" max="3" width="10.5" style="102" customWidth="1"/>
    <col min="4" max="4" width="13.09765625" style="102" customWidth="1"/>
    <col min="5" max="5" width="19.09765625" style="102" customWidth="1"/>
    <col min="6" max="16384" width="10.59765625" style="102" customWidth="1"/>
  </cols>
  <sheetData>
    <row r="1" ht="14.25">
      <c r="A1" s="162"/>
    </row>
    <row r="3" ht="14.25">
      <c r="A3" s="101" t="s">
        <v>259</v>
      </c>
    </row>
    <row r="4" spans="1:5" ht="15" thickBot="1">
      <c r="A4" s="103"/>
      <c r="B4" s="103"/>
      <c r="C4" s="103"/>
      <c r="D4" s="103"/>
      <c r="E4" s="103"/>
    </row>
    <row r="5" spans="1:5" ht="15" thickTop="1">
      <c r="A5" s="104" t="s">
        <v>260</v>
      </c>
      <c r="B5" s="105" t="s">
        <v>261</v>
      </c>
      <c r="C5" s="106" t="s">
        <v>262</v>
      </c>
      <c r="D5" s="104" t="s">
        <v>263</v>
      </c>
      <c r="E5" s="105" t="s">
        <v>264</v>
      </c>
    </row>
    <row r="6" ht="14.25">
      <c r="B6" s="107"/>
    </row>
    <row r="7" spans="1:5" ht="14.25">
      <c r="A7" s="108" t="s">
        <v>265</v>
      </c>
      <c r="B7" s="109" t="s">
        <v>266</v>
      </c>
      <c r="C7" s="108" t="s">
        <v>267</v>
      </c>
      <c r="D7" s="110" t="s">
        <v>268</v>
      </c>
      <c r="E7" s="102" t="s">
        <v>269</v>
      </c>
    </row>
    <row r="8" spans="1:5" ht="15.75" customHeight="1">
      <c r="A8" s="108" t="s">
        <v>270</v>
      </c>
      <c r="B8" s="109" t="s">
        <v>271</v>
      </c>
      <c r="C8" s="108" t="s">
        <v>272</v>
      </c>
      <c r="D8" s="110" t="s">
        <v>273</v>
      </c>
      <c r="E8" s="102" t="s">
        <v>274</v>
      </c>
    </row>
    <row r="9" spans="1:5" ht="16.5" customHeight="1">
      <c r="A9" s="108" t="s">
        <v>275</v>
      </c>
      <c r="B9" s="109" t="s">
        <v>276</v>
      </c>
      <c r="C9" s="108" t="s">
        <v>277</v>
      </c>
      <c r="D9" s="110" t="s">
        <v>278</v>
      </c>
      <c r="E9" s="102" t="s">
        <v>279</v>
      </c>
    </row>
    <row r="10" spans="1:5" ht="16.5" customHeight="1">
      <c r="A10" s="108" t="s">
        <v>280</v>
      </c>
      <c r="B10" s="109" t="s">
        <v>281</v>
      </c>
      <c r="C10" s="108" t="s">
        <v>282</v>
      </c>
      <c r="D10" s="110" t="s">
        <v>283</v>
      </c>
      <c r="E10" s="102" t="s">
        <v>284</v>
      </c>
    </row>
    <row r="11" spans="1:5" ht="15" customHeight="1">
      <c r="A11" s="108" t="s">
        <v>285</v>
      </c>
      <c r="B11" s="109" t="s">
        <v>281</v>
      </c>
      <c r="C11" s="108" t="s">
        <v>286</v>
      </c>
      <c r="D11" s="110" t="s">
        <v>287</v>
      </c>
      <c r="E11" s="102" t="s">
        <v>288</v>
      </c>
    </row>
    <row r="12" spans="1:5" ht="17.25" customHeight="1">
      <c r="A12" s="108" t="s">
        <v>75</v>
      </c>
      <c r="B12" s="109" t="s">
        <v>289</v>
      </c>
      <c r="C12" s="108" t="s">
        <v>290</v>
      </c>
      <c r="D12" s="110" t="s">
        <v>291</v>
      </c>
      <c r="E12" s="102" t="s">
        <v>292</v>
      </c>
    </row>
    <row r="13" spans="1:5" ht="14.25">
      <c r="A13" s="111"/>
      <c r="B13" s="112"/>
      <c r="C13" s="111"/>
      <c r="D13" s="111"/>
      <c r="E13" s="111"/>
    </row>
    <row r="14" ht="14.25">
      <c r="A14" s="102" t="s">
        <v>293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9"/>
  <sheetViews>
    <sheetView tabSelected="1" workbookViewId="0" topLeftCell="A1">
      <selection activeCell="A1" sqref="A1"/>
    </sheetView>
  </sheetViews>
  <sheetFormatPr defaultColWidth="8.796875" defaultRowHeight="15"/>
  <cols>
    <col min="1" max="1" width="28.19921875" style="113" customWidth="1"/>
    <col min="2" max="16384" width="10.59765625" style="113" customWidth="1"/>
  </cols>
  <sheetData>
    <row r="1" ht="14.25">
      <c r="A1" s="163"/>
    </row>
    <row r="3" ht="14.25">
      <c r="A3" s="114" t="s">
        <v>294</v>
      </c>
    </row>
    <row r="4" spans="1:6" ht="15" thickBot="1">
      <c r="A4" s="115"/>
      <c r="B4" s="116"/>
      <c r="C4" s="116"/>
      <c r="D4" s="116"/>
      <c r="E4" s="116"/>
      <c r="F4" s="117" t="s">
        <v>295</v>
      </c>
    </row>
    <row r="5" spans="1:6" s="120" customFormat="1" ht="24" customHeight="1" thickTop="1">
      <c r="A5" s="118" t="s">
        <v>296</v>
      </c>
      <c r="B5" s="164" t="s">
        <v>297</v>
      </c>
      <c r="C5" s="119">
        <v>8</v>
      </c>
      <c r="D5" s="119">
        <v>9</v>
      </c>
      <c r="E5" s="165">
        <v>10</v>
      </c>
      <c r="F5" s="174">
        <v>11</v>
      </c>
    </row>
    <row r="6" spans="1:6" ht="14.25">
      <c r="A6" s="121"/>
      <c r="B6" s="122"/>
      <c r="C6" s="122"/>
      <c r="D6" s="122"/>
      <c r="E6" s="166"/>
      <c r="F6" s="122"/>
    </row>
    <row r="7" spans="1:6" ht="14.25">
      <c r="A7" s="123" t="s">
        <v>298</v>
      </c>
      <c r="B7" s="124">
        <v>68886</v>
      </c>
      <c r="C7" s="124">
        <v>71891</v>
      </c>
      <c r="D7" s="124">
        <v>66204</v>
      </c>
      <c r="E7" s="124">
        <v>58746</v>
      </c>
      <c r="F7" s="173">
        <f>SUM(F9:F10)</f>
        <v>63706</v>
      </c>
    </row>
    <row r="8" spans="1:6" ht="14.25">
      <c r="A8" s="125" t="s">
        <v>299</v>
      </c>
      <c r="B8" s="55"/>
      <c r="C8" s="55"/>
      <c r="D8" s="55"/>
      <c r="E8" s="58"/>
      <c r="F8" s="173"/>
    </row>
    <row r="9" spans="1:6" ht="14.25">
      <c r="A9" s="125" t="s">
        <v>300</v>
      </c>
      <c r="B9" s="55">
        <v>38262</v>
      </c>
      <c r="C9" s="31">
        <v>38572</v>
      </c>
      <c r="D9" s="58">
        <v>35974</v>
      </c>
      <c r="E9" s="58">
        <v>31364</v>
      </c>
      <c r="F9" s="173">
        <v>33490</v>
      </c>
    </row>
    <row r="10" spans="1:6" ht="14.25">
      <c r="A10" s="125" t="s">
        <v>301</v>
      </c>
      <c r="B10" s="55">
        <v>30624</v>
      </c>
      <c r="C10" s="31">
        <v>33319</v>
      </c>
      <c r="D10" s="58">
        <v>30230</v>
      </c>
      <c r="E10" s="58">
        <v>27382</v>
      </c>
      <c r="F10" s="173">
        <v>30216</v>
      </c>
    </row>
    <row r="11" spans="1:6" ht="14.25">
      <c r="A11" s="125"/>
      <c r="B11" s="55"/>
      <c r="C11" s="55"/>
      <c r="D11" s="58"/>
      <c r="E11" s="58"/>
      <c r="F11" s="173"/>
    </row>
    <row r="12" spans="1:6" ht="14.25">
      <c r="A12" s="126" t="s">
        <v>302</v>
      </c>
      <c r="B12" s="58"/>
      <c r="C12" s="58"/>
      <c r="D12" s="58"/>
      <c r="E12" s="58"/>
      <c r="F12" s="173"/>
    </row>
    <row r="13" spans="1:6" ht="14.25">
      <c r="A13" s="125" t="s">
        <v>303</v>
      </c>
      <c r="B13" s="55">
        <v>8624</v>
      </c>
      <c r="C13" s="55">
        <v>10415</v>
      </c>
      <c r="D13" s="58">
        <v>9628</v>
      </c>
      <c r="E13" s="167">
        <v>10075</v>
      </c>
      <c r="F13" s="173">
        <v>10406</v>
      </c>
    </row>
    <row r="14" spans="1:6" ht="14.25">
      <c r="A14" s="125" t="s">
        <v>304</v>
      </c>
      <c r="B14" s="55">
        <v>18260</v>
      </c>
      <c r="C14" s="55">
        <v>18175</v>
      </c>
      <c r="D14" s="58">
        <v>17116</v>
      </c>
      <c r="E14" s="167">
        <v>14884</v>
      </c>
      <c r="F14" s="173">
        <v>15023</v>
      </c>
    </row>
    <row r="15" spans="1:6" ht="14.25">
      <c r="A15" s="125" t="s">
        <v>305</v>
      </c>
      <c r="B15" s="55">
        <v>11575</v>
      </c>
      <c r="C15" s="55">
        <v>11653</v>
      </c>
      <c r="D15" s="58">
        <v>10453</v>
      </c>
      <c r="E15" s="167">
        <v>8728</v>
      </c>
      <c r="F15" s="173">
        <v>9481</v>
      </c>
    </row>
    <row r="16" spans="1:6" ht="14.25">
      <c r="A16" s="125" t="s">
        <v>306</v>
      </c>
      <c r="B16" s="55">
        <v>12081</v>
      </c>
      <c r="C16" s="55">
        <v>12421</v>
      </c>
      <c r="D16" s="58">
        <v>11553</v>
      </c>
      <c r="E16" s="167">
        <v>8976</v>
      </c>
      <c r="F16" s="173">
        <v>9961</v>
      </c>
    </row>
    <row r="17" spans="1:6" ht="14.25">
      <c r="A17" s="125" t="s">
        <v>307</v>
      </c>
      <c r="B17" s="58">
        <v>9561</v>
      </c>
      <c r="C17" s="55">
        <v>9536</v>
      </c>
      <c r="D17" s="58">
        <v>8833</v>
      </c>
      <c r="E17" s="167">
        <v>7712</v>
      </c>
      <c r="F17" s="173">
        <v>9445</v>
      </c>
    </row>
    <row r="18" spans="1:6" ht="14.25">
      <c r="A18" s="125" t="s">
        <v>308</v>
      </c>
      <c r="B18" s="59">
        <v>7145</v>
      </c>
      <c r="C18" s="58">
        <v>7722</v>
      </c>
      <c r="D18" s="58">
        <v>6719</v>
      </c>
      <c r="E18" s="167">
        <v>6438</v>
      </c>
      <c r="F18" s="173">
        <v>6982</v>
      </c>
    </row>
    <row r="19" spans="1:6" ht="14.25">
      <c r="A19" s="125" t="s">
        <v>309</v>
      </c>
      <c r="B19" s="55">
        <v>1532</v>
      </c>
      <c r="C19" s="55">
        <v>1821</v>
      </c>
      <c r="D19" s="58">
        <v>1772</v>
      </c>
      <c r="E19" s="167">
        <v>1809</v>
      </c>
      <c r="F19" s="173">
        <v>2261</v>
      </c>
    </row>
    <row r="20" spans="1:6" ht="14.25">
      <c r="A20" s="125" t="s">
        <v>310</v>
      </c>
      <c r="B20" s="55">
        <v>108</v>
      </c>
      <c r="C20" s="55">
        <v>148</v>
      </c>
      <c r="D20" s="58">
        <v>130</v>
      </c>
      <c r="E20" s="167">
        <v>124</v>
      </c>
      <c r="F20" s="173">
        <v>147</v>
      </c>
    </row>
    <row r="21" spans="1:6" ht="14.25">
      <c r="A21" s="127"/>
      <c r="B21" s="128"/>
      <c r="C21" s="128"/>
      <c r="D21" s="128"/>
      <c r="E21" s="128"/>
      <c r="F21" s="129"/>
    </row>
    <row r="22" spans="1:6" ht="14.25">
      <c r="A22" s="113" t="s">
        <v>311</v>
      </c>
      <c r="F22" s="55"/>
    </row>
    <row r="23" ht="14.25">
      <c r="F23" s="55"/>
    </row>
    <row r="24" ht="14.25">
      <c r="F24" s="55"/>
    </row>
    <row r="25" ht="14.25">
      <c r="F25" s="55"/>
    </row>
    <row r="26" ht="14.25">
      <c r="F26" s="55"/>
    </row>
    <row r="27" ht="14.25">
      <c r="F27" s="55"/>
    </row>
    <row r="28" spans="1:6" ht="14.25">
      <c r="A28" s="130"/>
      <c r="B28" s="59"/>
      <c r="C28" s="59"/>
      <c r="D28" s="59"/>
      <c r="E28" s="59"/>
      <c r="F28" s="59"/>
    </row>
    <row r="29" spans="1:6" ht="14.25">
      <c r="A29" s="131"/>
      <c r="B29" s="59"/>
      <c r="C29" s="59"/>
      <c r="D29" s="59"/>
      <c r="E29" s="59"/>
      <c r="F29" s="55"/>
    </row>
  </sheetData>
  <printOptions/>
  <pageMargins left="0.75" right="0.75" top="1" bottom="1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統計情報班</dc:creator>
  <cp:keywords/>
  <dc:description/>
  <cp:lastModifiedBy>情報チーム</cp:lastModifiedBy>
  <cp:lastPrinted>2000-08-23T02:21:45Z</cp:lastPrinted>
  <dcterms:created xsi:type="dcterms:W3CDTF">2002-02-25T06:38:34Z</dcterms:created>
  <dcterms:modified xsi:type="dcterms:W3CDTF">2002-02-25T06:38:35Z</dcterms:modified>
  <cp:category/>
  <cp:version/>
  <cp:contentType/>
  <cp:contentStatus/>
</cp:coreProperties>
</file>