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0" yWindow="65356" windowWidth="8385" windowHeight="10200" activeTab="0"/>
  </bookViews>
  <sheets>
    <sheet name="(1)(2)" sheetId="1" r:id="rId1"/>
    <sheet name="(3)" sheetId="2" r:id="rId2"/>
  </sheets>
  <definedNames>
    <definedName name="_xlnm.Print_Area" localSheetId="0">'(1)(2)'!$A$1:$V$40</definedName>
    <definedName name="_xlnm.Print_Area" localSheetId="1">'(3)'!$A$1:$K$30</definedName>
  </definedNames>
  <calcPr fullCalcOnLoad="1"/>
</workbook>
</file>

<file path=xl/sharedStrings.xml><?xml version="1.0" encoding="utf-8"?>
<sst xmlns="http://schemas.openxmlformats.org/spreadsheetml/2006/main" count="159" uniqueCount="103">
  <si>
    <t>（180）鉱工業</t>
  </si>
  <si>
    <t>鉱工業（181）</t>
  </si>
  <si>
    <t>分類別・従業者３０人以上の事業所）</t>
  </si>
  <si>
    <t>（１）水　源　別</t>
  </si>
  <si>
    <t>（２）用　途　別</t>
  </si>
  <si>
    <t>年　　　　次</t>
  </si>
  <si>
    <t>総数</t>
  </si>
  <si>
    <t>　　　淡　　　　　　　　　　　　　　　　　水</t>
  </si>
  <si>
    <t>淡　　　　水</t>
  </si>
  <si>
    <t>(淡水＋海水)</t>
  </si>
  <si>
    <t>計</t>
  </si>
  <si>
    <t>公　共　水　道</t>
  </si>
  <si>
    <t>地表水・</t>
  </si>
  <si>
    <t>井戸水</t>
  </si>
  <si>
    <t>その他</t>
  </si>
  <si>
    <t>回収水</t>
  </si>
  <si>
    <t>海　水</t>
  </si>
  <si>
    <t>原料用水</t>
  </si>
  <si>
    <t>製品処理用水と</t>
  </si>
  <si>
    <t>冷却用水</t>
  </si>
  <si>
    <t>温調用水</t>
  </si>
  <si>
    <t>海　　水</t>
  </si>
  <si>
    <t>産 業 中 分 類</t>
  </si>
  <si>
    <t>工業用水道</t>
  </si>
  <si>
    <t>上水道</t>
  </si>
  <si>
    <t>伏流水</t>
  </si>
  <si>
    <t>の淡水</t>
  </si>
  <si>
    <t>用水</t>
  </si>
  <si>
    <t>洗じょう用水</t>
  </si>
  <si>
    <t>食料</t>
  </si>
  <si>
    <t>X</t>
  </si>
  <si>
    <t>-</t>
  </si>
  <si>
    <t>飲料</t>
  </si>
  <si>
    <t>繊維</t>
  </si>
  <si>
    <t>衣服</t>
  </si>
  <si>
    <t>木材</t>
  </si>
  <si>
    <t>家具</t>
  </si>
  <si>
    <t>紙</t>
  </si>
  <si>
    <t>化学</t>
  </si>
  <si>
    <t>石油</t>
  </si>
  <si>
    <t>ゴム</t>
  </si>
  <si>
    <t>窯業</t>
  </si>
  <si>
    <t>鉄鋼</t>
  </si>
  <si>
    <t>非鉄</t>
  </si>
  <si>
    <t>金属</t>
  </si>
  <si>
    <t>機械</t>
  </si>
  <si>
    <t>電気</t>
  </si>
  <si>
    <t>輸送</t>
  </si>
  <si>
    <t>精密</t>
  </si>
  <si>
    <t>（182）鉱工業</t>
  </si>
  <si>
    <t>鉱工業（183）</t>
  </si>
  <si>
    <t>（３）地　区　別</t>
  </si>
  <si>
    <t>年　　　　　　　　　　　次</t>
  </si>
  <si>
    <t>総　　　　　数</t>
  </si>
  <si>
    <t>県　北　地　区</t>
  </si>
  <si>
    <t>県　中　地　区</t>
  </si>
  <si>
    <t>県　南　地　区</t>
  </si>
  <si>
    <t>会　津　地　区</t>
  </si>
  <si>
    <t>南　会　津　地　区</t>
  </si>
  <si>
    <t>相　双　地　区</t>
  </si>
  <si>
    <t>い　わ　き　地　区</t>
  </si>
  <si>
    <t>淡　　　　　　　　　　　　　　水</t>
  </si>
  <si>
    <t>水</t>
  </si>
  <si>
    <t>源</t>
  </si>
  <si>
    <t>その他の淡水</t>
  </si>
  <si>
    <t>別</t>
  </si>
  <si>
    <t>用</t>
  </si>
  <si>
    <t>製品処理用水と洗じょう用水</t>
  </si>
  <si>
    <t>途</t>
  </si>
  <si>
    <t>海　　　　　　　　　　　　　   水</t>
  </si>
  <si>
    <t>分類別・従業者３０人以上の事業所）（続き）</t>
  </si>
  <si>
    <t>その他の淡水に含む</t>
  </si>
  <si>
    <t>単位　ｍ３</t>
  </si>
  <si>
    <t>冷却温調用水</t>
  </si>
  <si>
    <r>
      <t>単位　ｍ</t>
    </r>
    <r>
      <rPr>
        <sz val="6"/>
        <rFont val="ＭＳ Ｐ明朝"/>
        <family val="1"/>
      </rPr>
      <t>３</t>
    </r>
  </si>
  <si>
    <t>　資料　福島県産業統計グループ「工業統計調査結果報告書」</t>
  </si>
  <si>
    <t>Ｘ</t>
  </si>
  <si>
    <t>印刷</t>
  </si>
  <si>
    <t>プラスチック</t>
  </si>
  <si>
    <t>皮革</t>
  </si>
  <si>
    <t>情報</t>
  </si>
  <si>
    <t>電子</t>
  </si>
  <si>
    <t>７３　１日当たりの工業用水量（産業中</t>
  </si>
  <si>
    <t>７３　１日当たりの工業用水量（産業中</t>
  </si>
  <si>
    <t xml:space="preserve">                    13</t>
  </si>
  <si>
    <t>　注　　  その他の淡水には、地表水・伏流水を含む。</t>
  </si>
  <si>
    <t>平　成　 12　 年</t>
  </si>
  <si>
    <t>平　成　 12　 年</t>
  </si>
  <si>
    <t>　　  13</t>
  </si>
  <si>
    <t>　　  13</t>
  </si>
  <si>
    <t>14</t>
  </si>
  <si>
    <t>14</t>
  </si>
  <si>
    <t>15</t>
  </si>
  <si>
    <t>15</t>
  </si>
  <si>
    <t>16</t>
  </si>
  <si>
    <t>16</t>
  </si>
  <si>
    <t>その他の淡水に含む</t>
  </si>
  <si>
    <t>平成12年</t>
  </si>
  <si>
    <t xml:space="preserve">                    14</t>
  </si>
  <si>
    <t xml:space="preserve">                    15</t>
  </si>
  <si>
    <t>16</t>
  </si>
  <si>
    <t>ボイラ</t>
  </si>
  <si>
    <t>ボイラ用水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</si>
</sst>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\ ##0"/>
    <numFmt numFmtId="177" formatCode="#\ \ ###\ \ ##0"/>
    <numFmt numFmtId="178" formatCode="#\ \ \ ###\ \ \ ##0"/>
    <numFmt numFmtId="179" formatCode="#,##0;[Red]\-#,##0;&quot;-&quot;"/>
    <numFmt numFmtId="180" formatCode="\(#\ \ ###\ \ ##0\)"/>
    <numFmt numFmtId="181" formatCode="_-* #,##0_-;\-* #,##0_-;_-* &quot;-&quot;_-;_-@_-"/>
    <numFmt numFmtId="182" formatCode="\(#,##0\)"/>
    <numFmt numFmtId="183" formatCode="####\ ####\ ###0;;&quot;－&quot;;&quot;Ｘ&quot;"/>
    <numFmt numFmtId="184" formatCode="00"/>
    <numFmt numFmtId="185" formatCode="####\ ####\ ###0\ ;&quot;△&quot;####\ ####\ ###0\ ;&quot;－&quot;\ ;&quot;Ｘ &quot;"/>
  </numFmts>
  <fonts count="1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10"/>
      <name val="ＭＳ Ｐゴシック"/>
      <family val="3"/>
    </font>
    <font>
      <sz val="6"/>
      <name val="ＭＳ Ｐ明朝"/>
      <family val="1"/>
    </font>
    <font>
      <sz val="16"/>
      <name val="ＭＳ Ｐ明朝"/>
      <family val="1"/>
    </font>
    <font>
      <sz val="9"/>
      <name val="ＭＳ Ｐ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8"/>
      <name val="ＭＳ Ｐ明朝"/>
      <family val="1"/>
    </font>
    <font>
      <sz val="10"/>
      <name val="ＭＳ ゴシック"/>
      <family val="3"/>
    </font>
    <font>
      <sz val="8"/>
      <name val="平成明朝"/>
      <family val="3"/>
    </font>
    <font>
      <sz val="9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177" fontId="5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top"/>
    </xf>
    <xf numFmtId="0" fontId="5" fillId="0" borderId="3" xfId="0" applyFont="1" applyBorder="1" applyAlignment="1">
      <alignment horizontal="centerContinuous" vertical="top"/>
    </xf>
    <xf numFmtId="0" fontId="5" fillId="0" borderId="3" xfId="0" applyFont="1" applyBorder="1" applyAlignment="1">
      <alignment horizontal="centerContinuous" vertical="distributed" wrapText="1"/>
    </xf>
    <xf numFmtId="0" fontId="5" fillId="0" borderId="3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9" fontId="5" fillId="0" borderId="0" xfId="0" applyNumberFormat="1" applyFont="1" applyAlignment="1">
      <alignment horizontal="centerContinuous" vertical="center"/>
    </xf>
    <xf numFmtId="49" fontId="5" fillId="0" borderId="1" xfId="0" applyNumberFormat="1" applyFont="1" applyBorder="1" applyAlignment="1">
      <alignment horizontal="centerContinuous" vertical="center"/>
    </xf>
    <xf numFmtId="177" fontId="5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shrinkToFi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4" xfId="0" applyFont="1" applyFill="1" applyBorder="1" applyAlignment="1">
      <alignment/>
    </xf>
    <xf numFmtId="0" fontId="5" fillId="0" borderId="2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177" fontId="5" fillId="0" borderId="0" xfId="17" applyNumberFormat="1" applyFont="1" applyFill="1" applyBorder="1" applyAlignment="1" quotePrefix="1">
      <alignment horizontal="right"/>
    </xf>
    <xf numFmtId="176" fontId="5" fillId="0" borderId="0" xfId="17" applyNumberFormat="1" applyFont="1" applyBorder="1" applyAlignment="1" quotePrefix="1">
      <alignment horizontal="right" vertical="center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49" fontId="17" fillId="0" borderId="0" xfId="0" applyNumberFormat="1" applyFont="1" applyFill="1" applyAlignment="1">
      <alignment vertical="center"/>
    </xf>
    <xf numFmtId="49" fontId="8" fillId="0" borderId="0" xfId="0" applyNumberFormat="1" applyFont="1" applyAlignment="1">
      <alignment horizontal="centerContinuous" vertical="center"/>
    </xf>
    <xf numFmtId="49" fontId="8" fillId="0" borderId="1" xfId="0" applyNumberFormat="1" applyFont="1" applyBorder="1" applyAlignment="1">
      <alignment horizontal="centerContinuous" vertical="center"/>
    </xf>
    <xf numFmtId="177" fontId="14" fillId="0" borderId="0" xfId="0" applyNumberFormat="1" applyFont="1" applyFill="1" applyBorder="1" applyAlignment="1">
      <alignment horizontal="right" vertical="center" wrapText="1"/>
    </xf>
    <xf numFmtId="0" fontId="14" fillId="0" borderId="3" xfId="0" applyFont="1" applyBorder="1" applyAlignment="1">
      <alignment horizontal="left" vertical="center"/>
    </xf>
    <xf numFmtId="177" fontId="8" fillId="0" borderId="0" xfId="0" applyNumberFormat="1" applyFont="1" applyFill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1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Continuous" vertical="center"/>
    </xf>
    <xf numFmtId="49" fontId="8" fillId="0" borderId="1" xfId="0" applyNumberFormat="1" applyFont="1" applyFill="1" applyBorder="1" applyAlignment="1">
      <alignment horizontal="centerContinuous" vertical="center"/>
    </xf>
    <xf numFmtId="176" fontId="8" fillId="0" borderId="0" xfId="17" applyNumberFormat="1" applyFont="1" applyFill="1" applyBorder="1" applyAlignment="1" quotePrefix="1">
      <alignment horizontal="right" vertical="center"/>
    </xf>
    <xf numFmtId="176" fontId="5" fillId="0" borderId="0" xfId="17" applyNumberFormat="1" applyFont="1" applyFill="1" applyBorder="1" applyAlignment="1" quotePrefix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83" fontId="5" fillId="0" borderId="0" xfId="17" applyNumberFormat="1" applyFont="1" applyFill="1" applyBorder="1" applyAlignment="1">
      <alignment horizontal="right"/>
    </xf>
    <xf numFmtId="183" fontId="15" fillId="0" borderId="0" xfId="0" applyNumberFormat="1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76" fontId="5" fillId="0" borderId="0" xfId="17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/>
    </xf>
    <xf numFmtId="177" fontId="5" fillId="0" borderId="2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Continuous" vertical="center"/>
    </xf>
    <xf numFmtId="0" fontId="17" fillId="0" borderId="1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left" vertical="distributed" wrapText="1"/>
    </xf>
    <xf numFmtId="0" fontId="5" fillId="0" borderId="3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176" fontId="5" fillId="0" borderId="0" xfId="17" applyNumberFormat="1" applyFont="1" applyBorder="1" applyAlignment="1" quotePrefix="1">
      <alignment horizontal="center" vertical="center"/>
    </xf>
    <xf numFmtId="176" fontId="5" fillId="0" borderId="0" xfId="17" applyNumberFormat="1" applyFont="1" applyFill="1" applyBorder="1" applyAlignment="1">
      <alignment horizontal="center" vertical="center"/>
    </xf>
    <xf numFmtId="176" fontId="8" fillId="0" borderId="0" xfId="17" applyNumberFormat="1" applyFont="1" applyFill="1" applyBorder="1" applyAlignment="1" quotePrefix="1">
      <alignment horizontal="center" vertical="center"/>
    </xf>
    <xf numFmtId="183" fontId="5" fillId="0" borderId="0" xfId="17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Hyperlink" xfId="16"/>
    <cellStyle name="Comma [0]" xfId="17"/>
    <cellStyle name="Currency [0]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13</xdr:row>
      <xdr:rowOff>0</xdr:rowOff>
    </xdr:from>
    <xdr:to>
      <xdr:col>1</xdr:col>
      <xdr:colOff>381000</xdr:colOff>
      <xdr:row>18</xdr:row>
      <xdr:rowOff>28575</xdr:rowOff>
    </xdr:to>
    <xdr:sp>
      <xdr:nvSpPr>
        <xdr:cNvPr id="1" name="AutoShape 16"/>
        <xdr:cNvSpPr>
          <a:spLocks/>
        </xdr:cNvSpPr>
      </xdr:nvSpPr>
      <xdr:spPr>
        <a:xfrm>
          <a:off x="533400" y="2343150"/>
          <a:ext cx="95250" cy="981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276225</xdr:colOff>
      <xdr:row>19</xdr:row>
      <xdr:rowOff>38100</xdr:rowOff>
    </xdr:from>
    <xdr:to>
      <xdr:col>1</xdr:col>
      <xdr:colOff>371475</xdr:colOff>
      <xdr:row>23</xdr:row>
      <xdr:rowOff>133350</xdr:rowOff>
    </xdr:to>
    <xdr:sp>
      <xdr:nvSpPr>
        <xdr:cNvPr id="2" name="AutoShape 17"/>
        <xdr:cNvSpPr>
          <a:spLocks/>
        </xdr:cNvSpPr>
      </xdr:nvSpPr>
      <xdr:spPr>
        <a:xfrm>
          <a:off x="523875" y="3438525"/>
          <a:ext cx="95250" cy="857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2.59765625" style="2" customWidth="1"/>
    <col min="2" max="2" width="9.5" style="2" customWidth="1"/>
    <col min="3" max="4" width="9.09765625" style="36" customWidth="1"/>
    <col min="5" max="6" width="8.19921875" style="2" customWidth="1"/>
    <col min="7" max="7" width="8.19921875" style="36" customWidth="1"/>
    <col min="8" max="11" width="8.19921875" style="2" customWidth="1"/>
    <col min="12" max="12" width="2.59765625" style="2" customWidth="1"/>
    <col min="13" max="13" width="9.5" style="2" customWidth="1"/>
    <col min="14" max="15" width="9.09765625" style="36" customWidth="1"/>
    <col min="16" max="22" width="8.19921875" style="2" customWidth="1"/>
    <col min="23" max="16384" width="10.59765625" style="2" customWidth="1"/>
  </cols>
  <sheetData>
    <row r="1" spans="1:22" ht="13.5" customHeight="1">
      <c r="A1" s="1" t="s">
        <v>0</v>
      </c>
      <c r="E1" s="36"/>
      <c r="F1" s="36"/>
      <c r="H1" s="36"/>
      <c r="I1" s="36"/>
      <c r="J1" s="36"/>
      <c r="K1" s="36"/>
      <c r="V1" s="3" t="s">
        <v>1</v>
      </c>
    </row>
    <row r="2" spans="1:22" s="35" customFormat="1" ht="30.75" customHeight="1">
      <c r="A2" s="34"/>
      <c r="C2" s="38"/>
      <c r="D2" s="38"/>
      <c r="E2" s="37"/>
      <c r="F2" s="38"/>
      <c r="G2" s="38"/>
      <c r="H2" s="38"/>
      <c r="I2" s="38"/>
      <c r="J2" s="38"/>
      <c r="K2" s="39" t="s">
        <v>82</v>
      </c>
      <c r="L2" s="35" t="s">
        <v>2</v>
      </c>
      <c r="M2" s="34"/>
      <c r="N2" s="37"/>
      <c r="O2" s="37"/>
      <c r="P2" s="34"/>
      <c r="Q2" s="34"/>
      <c r="R2" s="34"/>
      <c r="S2" s="34"/>
      <c r="T2" s="34"/>
      <c r="U2" s="34"/>
      <c r="V2" s="34"/>
    </row>
    <row r="3" spans="1:22" s="4" customFormat="1" ht="13.5" customHeight="1">
      <c r="A3" s="4" t="s">
        <v>3</v>
      </c>
      <c r="C3" s="40"/>
      <c r="D3" s="40"/>
      <c r="E3" s="40"/>
      <c r="F3" s="40"/>
      <c r="G3" s="40"/>
      <c r="H3" s="40"/>
      <c r="I3" s="40"/>
      <c r="J3" s="40"/>
      <c r="K3" s="36"/>
      <c r="M3" s="2"/>
      <c r="N3" s="36"/>
      <c r="O3" s="36"/>
      <c r="P3" s="2"/>
      <c r="Q3" s="2"/>
      <c r="R3" s="2"/>
      <c r="S3" s="2"/>
      <c r="T3" s="2"/>
      <c r="U3" s="2"/>
      <c r="V3" s="2"/>
    </row>
    <row r="4" spans="3:22" s="4" customFormat="1" ht="13.5" customHeight="1">
      <c r="C4" s="40"/>
      <c r="D4" s="40"/>
      <c r="E4" s="40"/>
      <c r="F4" s="40"/>
      <c r="G4" s="40"/>
      <c r="H4" s="40"/>
      <c r="I4" s="40"/>
      <c r="J4" s="40"/>
      <c r="K4" s="41" t="s">
        <v>72</v>
      </c>
      <c r="L4" s="2" t="s">
        <v>4</v>
      </c>
      <c r="M4" s="2"/>
      <c r="N4" s="36"/>
      <c r="O4" s="36"/>
      <c r="P4" s="2"/>
      <c r="Q4" s="2"/>
      <c r="R4" s="2"/>
      <c r="S4" s="2"/>
      <c r="T4" s="2"/>
      <c r="U4" s="2"/>
      <c r="V4" s="5" t="s">
        <v>72</v>
      </c>
    </row>
    <row r="5" spans="1:22" ht="13.5" customHeight="1">
      <c r="A5" s="11" t="s">
        <v>5</v>
      </c>
      <c r="B5" s="12"/>
      <c r="C5" s="97" t="s">
        <v>6</v>
      </c>
      <c r="D5" s="98"/>
      <c r="E5" s="42" t="s">
        <v>7</v>
      </c>
      <c r="F5" s="42"/>
      <c r="G5" s="42"/>
      <c r="H5" s="42"/>
      <c r="I5" s="43"/>
      <c r="J5" s="44"/>
      <c r="K5" s="45"/>
      <c r="L5" s="11" t="s">
        <v>5</v>
      </c>
      <c r="M5" s="13"/>
      <c r="N5" s="101" t="s">
        <v>6</v>
      </c>
      <c r="O5" s="102" t="s">
        <v>8</v>
      </c>
      <c r="P5" s="13"/>
      <c r="Q5" s="13"/>
      <c r="R5" s="13"/>
      <c r="S5" s="13"/>
      <c r="T5" s="13"/>
      <c r="U5" s="13"/>
      <c r="V5" s="14"/>
    </row>
    <row r="6" spans="1:22" ht="13.5" customHeight="1">
      <c r="A6" s="15"/>
      <c r="B6" s="16"/>
      <c r="C6" s="99" t="s">
        <v>9</v>
      </c>
      <c r="D6" s="49" t="s">
        <v>10</v>
      </c>
      <c r="E6" s="46" t="s">
        <v>11</v>
      </c>
      <c r="F6" s="47"/>
      <c r="G6" s="48" t="s">
        <v>12</v>
      </c>
      <c r="H6" s="49" t="s">
        <v>13</v>
      </c>
      <c r="I6" s="49" t="s">
        <v>14</v>
      </c>
      <c r="J6" s="49" t="s">
        <v>15</v>
      </c>
      <c r="K6" s="50" t="s">
        <v>16</v>
      </c>
      <c r="L6" s="17"/>
      <c r="M6" s="17"/>
      <c r="N6" s="103" t="s">
        <v>9</v>
      </c>
      <c r="O6" s="104" t="s">
        <v>10</v>
      </c>
      <c r="P6" s="19" t="s">
        <v>101</v>
      </c>
      <c r="Q6" s="18" t="s">
        <v>17</v>
      </c>
      <c r="R6" s="33" t="s">
        <v>18</v>
      </c>
      <c r="S6" s="18" t="s">
        <v>19</v>
      </c>
      <c r="T6" s="18" t="s">
        <v>20</v>
      </c>
      <c r="U6" s="19" t="s">
        <v>14</v>
      </c>
      <c r="V6" s="20" t="s">
        <v>21</v>
      </c>
    </row>
    <row r="7" spans="1:22" ht="13.5" customHeight="1">
      <c r="A7" s="21" t="s">
        <v>22</v>
      </c>
      <c r="B7" s="22"/>
      <c r="C7" s="53"/>
      <c r="D7" s="53"/>
      <c r="E7" s="51" t="s">
        <v>23</v>
      </c>
      <c r="F7" s="52" t="s">
        <v>24</v>
      </c>
      <c r="G7" s="52" t="s">
        <v>25</v>
      </c>
      <c r="H7" s="52"/>
      <c r="I7" s="53" t="s">
        <v>26</v>
      </c>
      <c r="J7" s="53"/>
      <c r="K7" s="54"/>
      <c r="L7" s="21" t="s">
        <v>22</v>
      </c>
      <c r="M7" s="23"/>
      <c r="N7" s="105"/>
      <c r="O7" s="106"/>
      <c r="P7" s="24" t="s">
        <v>27</v>
      </c>
      <c r="Q7" s="24"/>
      <c r="R7" s="83" t="s">
        <v>28</v>
      </c>
      <c r="S7" s="24"/>
      <c r="T7" s="24"/>
      <c r="U7" s="25"/>
      <c r="V7" s="26"/>
    </row>
    <row r="8" spans="2:15" s="4" customFormat="1" ht="4.5" customHeight="1">
      <c r="B8" s="6"/>
      <c r="C8" s="55"/>
      <c r="D8" s="55"/>
      <c r="E8" s="55"/>
      <c r="F8" s="55"/>
      <c r="G8" s="55"/>
      <c r="H8" s="55"/>
      <c r="I8" s="40"/>
      <c r="J8" s="40"/>
      <c r="K8" s="40"/>
      <c r="L8" s="27"/>
      <c r="M8" s="28"/>
      <c r="N8" s="55"/>
      <c r="O8" s="40"/>
    </row>
    <row r="9" spans="1:22" s="4" customFormat="1" ht="18.75" customHeight="1">
      <c r="A9" s="29" t="s">
        <v>87</v>
      </c>
      <c r="B9" s="30"/>
      <c r="C9" s="56">
        <v>1756176</v>
      </c>
      <c r="D9" s="56">
        <v>1206326</v>
      </c>
      <c r="E9" s="56">
        <v>326370</v>
      </c>
      <c r="F9" s="56">
        <v>72821</v>
      </c>
      <c r="G9" s="56">
        <v>124914</v>
      </c>
      <c r="H9" s="56">
        <v>100116</v>
      </c>
      <c r="I9" s="57">
        <v>7977</v>
      </c>
      <c r="J9" s="57">
        <v>574128</v>
      </c>
      <c r="K9" s="57">
        <v>549850</v>
      </c>
      <c r="L9" s="29" t="s">
        <v>86</v>
      </c>
      <c r="M9" s="30"/>
      <c r="N9" s="56">
        <v>1756176</v>
      </c>
      <c r="O9" s="57">
        <v>1206326</v>
      </c>
      <c r="P9" s="7">
        <v>30924</v>
      </c>
      <c r="Q9" s="7">
        <v>17826</v>
      </c>
      <c r="R9" s="7">
        <v>230952</v>
      </c>
      <c r="S9" s="7">
        <v>781723</v>
      </c>
      <c r="T9" s="7">
        <v>65801</v>
      </c>
      <c r="U9" s="7">
        <v>79100</v>
      </c>
      <c r="V9" s="7">
        <v>549850</v>
      </c>
    </row>
    <row r="10" spans="1:22" s="4" customFormat="1" ht="18.75" customHeight="1">
      <c r="A10" s="29" t="s">
        <v>89</v>
      </c>
      <c r="B10" s="30"/>
      <c r="C10" s="56">
        <v>1747130</v>
      </c>
      <c r="D10" s="56">
        <v>1182529</v>
      </c>
      <c r="E10" s="56">
        <v>327848</v>
      </c>
      <c r="F10" s="56">
        <v>74275</v>
      </c>
      <c r="G10" s="56" t="s">
        <v>96</v>
      </c>
      <c r="H10" s="56">
        <v>103193</v>
      </c>
      <c r="I10" s="56">
        <v>104847</v>
      </c>
      <c r="J10" s="56">
        <v>572366</v>
      </c>
      <c r="K10" s="56">
        <v>564601</v>
      </c>
      <c r="L10" s="29" t="s">
        <v>88</v>
      </c>
      <c r="M10" s="30"/>
      <c r="N10" s="56">
        <v>1747130</v>
      </c>
      <c r="O10" s="57">
        <v>1182529</v>
      </c>
      <c r="P10" s="7">
        <v>25560</v>
      </c>
      <c r="Q10" s="7">
        <v>16285</v>
      </c>
      <c r="R10" s="7">
        <v>219522</v>
      </c>
      <c r="S10" s="108">
        <v>837515</v>
      </c>
      <c r="T10" s="108"/>
      <c r="U10" s="7">
        <v>83647</v>
      </c>
      <c r="V10" s="7">
        <v>564601</v>
      </c>
    </row>
    <row r="11" spans="1:22" s="4" customFormat="1" ht="18.75" customHeight="1">
      <c r="A11" s="29"/>
      <c r="B11" s="30" t="s">
        <v>91</v>
      </c>
      <c r="C11" s="56">
        <v>1715925</v>
      </c>
      <c r="D11" s="56">
        <v>1157684</v>
      </c>
      <c r="E11" s="56">
        <v>329709</v>
      </c>
      <c r="F11" s="56">
        <v>71904</v>
      </c>
      <c r="G11" s="82" t="s">
        <v>96</v>
      </c>
      <c r="H11" s="56">
        <v>88008</v>
      </c>
      <c r="I11" s="56">
        <v>107015</v>
      </c>
      <c r="J11" s="56">
        <v>561048</v>
      </c>
      <c r="K11" s="56">
        <v>558241</v>
      </c>
      <c r="L11" s="29"/>
      <c r="M11" s="30" t="s">
        <v>90</v>
      </c>
      <c r="N11" s="56">
        <v>1715925</v>
      </c>
      <c r="O11" s="57">
        <v>1157684</v>
      </c>
      <c r="P11" s="59">
        <v>26071</v>
      </c>
      <c r="Q11" s="59">
        <v>18852</v>
      </c>
      <c r="R11" s="59">
        <v>212994</v>
      </c>
      <c r="S11" s="108">
        <v>819055</v>
      </c>
      <c r="T11" s="108"/>
      <c r="U11" s="59">
        <v>80712</v>
      </c>
      <c r="V11" s="7">
        <v>558241</v>
      </c>
    </row>
    <row r="12" spans="1:23" s="4" customFormat="1" ht="18.75" customHeight="1">
      <c r="A12" s="29"/>
      <c r="B12" s="30" t="s">
        <v>93</v>
      </c>
      <c r="C12" s="56">
        <v>1730810</v>
      </c>
      <c r="D12" s="56">
        <v>1182892</v>
      </c>
      <c r="E12" s="56">
        <v>335585</v>
      </c>
      <c r="F12" s="56">
        <v>69181</v>
      </c>
      <c r="G12" s="82" t="s">
        <v>96</v>
      </c>
      <c r="H12" s="56">
        <v>88299</v>
      </c>
      <c r="I12" s="56">
        <v>109631</v>
      </c>
      <c r="J12" s="56">
        <v>580196</v>
      </c>
      <c r="K12" s="56">
        <v>547918</v>
      </c>
      <c r="L12" s="29"/>
      <c r="M12" s="30" t="s">
        <v>92</v>
      </c>
      <c r="N12" s="56">
        <v>1730810</v>
      </c>
      <c r="O12" s="57">
        <v>1182892</v>
      </c>
      <c r="P12" s="59">
        <v>26190</v>
      </c>
      <c r="Q12" s="59">
        <v>17298</v>
      </c>
      <c r="R12" s="59">
        <v>217094</v>
      </c>
      <c r="S12" s="110">
        <v>842220</v>
      </c>
      <c r="T12" s="110"/>
      <c r="U12" s="59">
        <v>80090</v>
      </c>
      <c r="V12" s="7">
        <v>547918</v>
      </c>
      <c r="W12" s="58"/>
    </row>
    <row r="13" spans="1:22" s="4" customFormat="1" ht="18.75" customHeight="1">
      <c r="A13" s="80"/>
      <c r="B13" s="81" t="s">
        <v>95</v>
      </c>
      <c r="C13" s="85">
        <f>SUM(D13,K13)</f>
        <v>1727779</v>
      </c>
      <c r="D13" s="85">
        <f>SUM(E13:F13,H13:J13)</f>
        <v>1182924</v>
      </c>
      <c r="E13" s="85">
        <v>339273</v>
      </c>
      <c r="F13" s="85">
        <v>70493</v>
      </c>
      <c r="G13" s="86" t="s">
        <v>71</v>
      </c>
      <c r="H13" s="85">
        <v>96362</v>
      </c>
      <c r="I13" s="85">
        <v>107461</v>
      </c>
      <c r="J13" s="85">
        <v>569335</v>
      </c>
      <c r="K13" s="85">
        <v>544855</v>
      </c>
      <c r="L13" s="87"/>
      <c r="M13" s="88" t="s">
        <v>94</v>
      </c>
      <c r="N13" s="85">
        <f>O13+V13</f>
        <v>1727779</v>
      </c>
      <c r="O13" s="84">
        <f>SUM(P13:U13)</f>
        <v>1182924</v>
      </c>
      <c r="P13" s="89">
        <v>25755</v>
      </c>
      <c r="Q13" s="89">
        <v>17077</v>
      </c>
      <c r="R13" s="89">
        <v>224491</v>
      </c>
      <c r="S13" s="110">
        <v>825990</v>
      </c>
      <c r="T13" s="110"/>
      <c r="U13" s="89">
        <v>89611</v>
      </c>
      <c r="V13" s="85">
        <v>544855</v>
      </c>
    </row>
    <row r="14" spans="2:22" s="4" customFormat="1" ht="18.75" customHeight="1">
      <c r="B14" s="6"/>
      <c r="C14" s="56"/>
      <c r="D14" s="85"/>
      <c r="E14" s="85"/>
      <c r="F14" s="85"/>
      <c r="G14" s="85"/>
      <c r="H14" s="85"/>
      <c r="I14" s="85"/>
      <c r="J14" s="85"/>
      <c r="K14" s="85"/>
      <c r="L14" s="40"/>
      <c r="M14" s="69"/>
      <c r="N14" s="56"/>
      <c r="O14" s="57"/>
      <c r="P14" s="90"/>
      <c r="Q14" s="90"/>
      <c r="R14" s="90"/>
      <c r="S14" s="90"/>
      <c r="T14" s="90"/>
      <c r="U14" s="91"/>
      <c r="V14" s="92"/>
    </row>
    <row r="15" spans="1:22" s="4" customFormat="1" ht="18.75" customHeight="1">
      <c r="A15" s="4">
        <v>9</v>
      </c>
      <c r="B15" s="8" t="s">
        <v>29</v>
      </c>
      <c r="C15" s="56" t="s">
        <v>30</v>
      </c>
      <c r="D15" s="56">
        <f aca="true" t="shared" si="0" ref="D15:D30">SUM(E15:J15)</f>
        <v>30187</v>
      </c>
      <c r="E15" s="93">
        <v>20</v>
      </c>
      <c r="F15" s="56">
        <v>9035</v>
      </c>
      <c r="G15" s="94">
        <v>0</v>
      </c>
      <c r="H15" s="56">
        <v>18548</v>
      </c>
      <c r="I15" s="56">
        <v>2093</v>
      </c>
      <c r="J15" s="56">
        <v>491</v>
      </c>
      <c r="K15" s="95" t="s">
        <v>76</v>
      </c>
      <c r="L15" s="40">
        <v>9</v>
      </c>
      <c r="M15" s="74" t="s">
        <v>29</v>
      </c>
      <c r="N15" s="56" t="s">
        <v>30</v>
      </c>
      <c r="O15" s="57">
        <f>SUM(P15:U15)</f>
        <v>30187</v>
      </c>
      <c r="P15" s="96">
        <v>2514</v>
      </c>
      <c r="Q15" s="96">
        <v>3993</v>
      </c>
      <c r="R15" s="96">
        <v>15988</v>
      </c>
      <c r="S15" s="109">
        <v>6112</v>
      </c>
      <c r="T15" s="109"/>
      <c r="U15" s="96">
        <v>1580</v>
      </c>
      <c r="V15" s="95" t="s">
        <v>76</v>
      </c>
    </row>
    <row r="16" spans="1:22" s="4" customFormat="1" ht="18.75" customHeight="1">
      <c r="A16" s="4">
        <v>10</v>
      </c>
      <c r="B16" s="8" t="s">
        <v>32</v>
      </c>
      <c r="C16" s="56">
        <f aca="true" t="shared" si="1" ref="C16:C29">SUM(D16,K16)</f>
        <v>15897</v>
      </c>
      <c r="D16" s="56">
        <f t="shared" si="0"/>
        <v>15897</v>
      </c>
      <c r="E16" s="56">
        <v>800</v>
      </c>
      <c r="F16" s="56">
        <v>8757</v>
      </c>
      <c r="G16" s="94">
        <v>0</v>
      </c>
      <c r="H16" s="56">
        <v>3637</v>
      </c>
      <c r="I16" s="56">
        <v>2403</v>
      </c>
      <c r="J16" s="56">
        <v>300</v>
      </c>
      <c r="K16" s="95">
        <v>0</v>
      </c>
      <c r="L16" s="40">
        <v>10</v>
      </c>
      <c r="M16" s="74" t="s">
        <v>32</v>
      </c>
      <c r="N16" s="56">
        <f aca="true" t="shared" si="2" ref="N16:N22">O16</f>
        <v>15897</v>
      </c>
      <c r="O16" s="57">
        <f aca="true" t="shared" si="3" ref="O16:O35">SUM(P16:U16)</f>
        <v>15897</v>
      </c>
      <c r="P16" s="96">
        <v>1163</v>
      </c>
      <c r="Q16" s="96">
        <v>4062</v>
      </c>
      <c r="R16" s="96">
        <v>8090</v>
      </c>
      <c r="S16" s="109">
        <v>1310</v>
      </c>
      <c r="T16" s="109"/>
      <c r="U16" s="96">
        <v>1272</v>
      </c>
      <c r="V16" s="95">
        <v>0</v>
      </c>
    </row>
    <row r="17" spans="1:22" s="4" customFormat="1" ht="18.75" customHeight="1">
      <c r="A17" s="4">
        <v>11</v>
      </c>
      <c r="B17" s="8" t="s">
        <v>33</v>
      </c>
      <c r="C17" s="56">
        <f t="shared" si="1"/>
        <v>2804</v>
      </c>
      <c r="D17" s="56">
        <f t="shared" si="0"/>
        <v>2804</v>
      </c>
      <c r="E17" s="56">
        <v>600</v>
      </c>
      <c r="F17" s="56">
        <v>393</v>
      </c>
      <c r="G17" s="94">
        <v>0</v>
      </c>
      <c r="H17" s="56">
        <v>1363</v>
      </c>
      <c r="I17" s="56">
        <v>279</v>
      </c>
      <c r="J17" s="56">
        <v>169</v>
      </c>
      <c r="K17" s="95">
        <v>0</v>
      </c>
      <c r="L17" s="40">
        <v>11</v>
      </c>
      <c r="M17" s="74" t="s">
        <v>33</v>
      </c>
      <c r="N17" s="56">
        <f t="shared" si="2"/>
        <v>2804</v>
      </c>
      <c r="O17" s="57">
        <f t="shared" si="3"/>
        <v>2804</v>
      </c>
      <c r="P17" s="96">
        <v>321</v>
      </c>
      <c r="Q17" s="93">
        <v>0</v>
      </c>
      <c r="R17" s="96">
        <v>2151</v>
      </c>
      <c r="S17" s="109">
        <v>106</v>
      </c>
      <c r="T17" s="109"/>
      <c r="U17" s="96">
        <v>226</v>
      </c>
      <c r="V17" s="95">
        <v>0</v>
      </c>
    </row>
    <row r="18" spans="1:22" s="4" customFormat="1" ht="18.75" customHeight="1">
      <c r="A18" s="4">
        <v>12</v>
      </c>
      <c r="B18" s="8" t="s">
        <v>34</v>
      </c>
      <c r="C18" s="56">
        <f t="shared" si="1"/>
        <v>1584</v>
      </c>
      <c r="D18" s="56">
        <f t="shared" si="0"/>
        <v>1584</v>
      </c>
      <c r="E18" s="56">
        <v>465</v>
      </c>
      <c r="F18" s="56">
        <v>888</v>
      </c>
      <c r="G18" s="94">
        <v>0</v>
      </c>
      <c r="H18" s="56">
        <v>211</v>
      </c>
      <c r="I18" s="93">
        <v>0</v>
      </c>
      <c r="J18" s="56">
        <v>20</v>
      </c>
      <c r="K18" s="95">
        <v>0</v>
      </c>
      <c r="L18" s="40">
        <v>12</v>
      </c>
      <c r="M18" s="74" t="s">
        <v>34</v>
      </c>
      <c r="N18" s="56">
        <f t="shared" si="2"/>
        <v>1584</v>
      </c>
      <c r="O18" s="57">
        <f t="shared" si="3"/>
        <v>1584</v>
      </c>
      <c r="P18" s="96">
        <v>452</v>
      </c>
      <c r="Q18" s="93">
        <v>0</v>
      </c>
      <c r="R18" s="96">
        <v>457</v>
      </c>
      <c r="S18" s="109">
        <v>35</v>
      </c>
      <c r="T18" s="109"/>
      <c r="U18" s="96">
        <v>640</v>
      </c>
      <c r="V18" s="95">
        <v>0</v>
      </c>
    </row>
    <row r="19" spans="1:22" s="4" customFormat="1" ht="18.75" customHeight="1">
      <c r="A19" s="4">
        <v>13</v>
      </c>
      <c r="B19" s="8" t="s">
        <v>35</v>
      </c>
      <c r="C19" s="56">
        <f t="shared" si="1"/>
        <v>576</v>
      </c>
      <c r="D19" s="56">
        <f t="shared" si="0"/>
        <v>576</v>
      </c>
      <c r="E19" s="56">
        <v>243</v>
      </c>
      <c r="F19" s="56">
        <v>309</v>
      </c>
      <c r="G19" s="94">
        <v>0</v>
      </c>
      <c r="H19" s="56">
        <v>24</v>
      </c>
      <c r="I19" s="93">
        <v>0</v>
      </c>
      <c r="J19" s="93">
        <v>0</v>
      </c>
      <c r="K19" s="95">
        <v>0</v>
      </c>
      <c r="L19" s="40">
        <v>13</v>
      </c>
      <c r="M19" s="74" t="s">
        <v>35</v>
      </c>
      <c r="N19" s="56">
        <f t="shared" si="2"/>
        <v>576</v>
      </c>
      <c r="O19" s="57">
        <f t="shared" si="3"/>
        <v>576</v>
      </c>
      <c r="P19" s="96">
        <v>116</v>
      </c>
      <c r="Q19" s="93">
        <v>0</v>
      </c>
      <c r="R19" s="96">
        <v>52</v>
      </c>
      <c r="S19" s="109">
        <v>236</v>
      </c>
      <c r="T19" s="109"/>
      <c r="U19" s="96">
        <v>172</v>
      </c>
      <c r="V19" s="95">
        <v>0</v>
      </c>
    </row>
    <row r="20" spans="1:22" s="4" customFormat="1" ht="18.75" customHeight="1">
      <c r="A20" s="4">
        <v>14</v>
      </c>
      <c r="B20" s="8" t="s">
        <v>36</v>
      </c>
      <c r="C20" s="56">
        <f t="shared" si="1"/>
        <v>429</v>
      </c>
      <c r="D20" s="56">
        <f t="shared" si="0"/>
        <v>429</v>
      </c>
      <c r="E20" s="93">
        <v>0</v>
      </c>
      <c r="F20" s="56">
        <v>400</v>
      </c>
      <c r="G20" s="94">
        <v>0</v>
      </c>
      <c r="H20" s="56">
        <v>17</v>
      </c>
      <c r="I20" s="93">
        <v>12</v>
      </c>
      <c r="J20" s="93">
        <v>0</v>
      </c>
      <c r="K20" s="95">
        <v>0</v>
      </c>
      <c r="L20" s="40">
        <v>14</v>
      </c>
      <c r="M20" s="74" t="s">
        <v>36</v>
      </c>
      <c r="N20" s="56">
        <f t="shared" si="2"/>
        <v>429</v>
      </c>
      <c r="O20" s="57">
        <f t="shared" si="3"/>
        <v>429</v>
      </c>
      <c r="P20" s="96">
        <v>47</v>
      </c>
      <c r="Q20" s="93">
        <v>0</v>
      </c>
      <c r="R20" s="96">
        <v>21</v>
      </c>
      <c r="S20" s="109">
        <v>117</v>
      </c>
      <c r="T20" s="109"/>
      <c r="U20" s="96">
        <v>244</v>
      </c>
      <c r="V20" s="95">
        <v>0</v>
      </c>
    </row>
    <row r="21" spans="1:22" s="4" customFormat="1" ht="18.75" customHeight="1">
      <c r="A21" s="4">
        <v>15</v>
      </c>
      <c r="B21" s="8" t="s">
        <v>37</v>
      </c>
      <c r="C21" s="56">
        <f t="shared" si="1"/>
        <v>137689</v>
      </c>
      <c r="D21" s="56">
        <f t="shared" si="0"/>
        <v>137689</v>
      </c>
      <c r="E21" s="56">
        <v>95271</v>
      </c>
      <c r="F21" s="56">
        <v>739</v>
      </c>
      <c r="G21" s="94">
        <v>0</v>
      </c>
      <c r="H21" s="56">
        <v>8991</v>
      </c>
      <c r="I21" s="56">
        <v>6000</v>
      </c>
      <c r="J21" s="56">
        <v>26688</v>
      </c>
      <c r="K21" s="95">
        <v>0</v>
      </c>
      <c r="L21" s="40">
        <v>15</v>
      </c>
      <c r="M21" s="74" t="s">
        <v>37</v>
      </c>
      <c r="N21" s="56">
        <f t="shared" si="2"/>
        <v>137689</v>
      </c>
      <c r="O21" s="57">
        <f t="shared" si="3"/>
        <v>137689</v>
      </c>
      <c r="P21" s="96">
        <v>5211</v>
      </c>
      <c r="Q21" s="93">
        <v>0</v>
      </c>
      <c r="R21" s="96">
        <v>73123</v>
      </c>
      <c r="S21" s="109">
        <v>42912</v>
      </c>
      <c r="T21" s="109"/>
      <c r="U21" s="96">
        <v>16443</v>
      </c>
      <c r="V21" s="95">
        <v>0</v>
      </c>
    </row>
    <row r="22" spans="1:22" s="4" customFormat="1" ht="18.75" customHeight="1">
      <c r="A22" s="4">
        <v>16</v>
      </c>
      <c r="B22" s="8" t="s">
        <v>77</v>
      </c>
      <c r="C22" s="56">
        <f t="shared" si="1"/>
        <v>800</v>
      </c>
      <c r="D22" s="56">
        <f t="shared" si="0"/>
        <v>800</v>
      </c>
      <c r="E22" s="93">
        <v>0</v>
      </c>
      <c r="F22" s="56">
        <v>741</v>
      </c>
      <c r="G22" s="94">
        <v>0</v>
      </c>
      <c r="H22" s="56">
        <v>59</v>
      </c>
      <c r="I22" s="93">
        <v>0</v>
      </c>
      <c r="J22" s="93">
        <v>0</v>
      </c>
      <c r="K22" s="95">
        <v>0</v>
      </c>
      <c r="L22" s="40">
        <v>16</v>
      </c>
      <c r="M22" s="74" t="s">
        <v>77</v>
      </c>
      <c r="N22" s="56">
        <f t="shared" si="2"/>
        <v>800</v>
      </c>
      <c r="O22" s="57">
        <f t="shared" si="3"/>
        <v>800</v>
      </c>
      <c r="P22" s="96">
        <v>89</v>
      </c>
      <c r="Q22" s="93">
        <v>0</v>
      </c>
      <c r="R22" s="96">
        <v>45</v>
      </c>
      <c r="S22" s="109">
        <v>388</v>
      </c>
      <c r="T22" s="109"/>
      <c r="U22" s="96">
        <v>278</v>
      </c>
      <c r="V22" s="95">
        <v>0</v>
      </c>
    </row>
    <row r="23" spans="1:22" s="4" customFormat="1" ht="18.75" customHeight="1">
      <c r="A23" s="4">
        <v>17</v>
      </c>
      <c r="B23" s="8" t="s">
        <v>38</v>
      </c>
      <c r="C23" s="56">
        <f t="shared" si="1"/>
        <v>792816</v>
      </c>
      <c r="D23" s="56">
        <f t="shared" si="0"/>
        <v>558597</v>
      </c>
      <c r="E23" s="56">
        <v>177974</v>
      </c>
      <c r="F23" s="56">
        <v>6835</v>
      </c>
      <c r="G23" s="94">
        <v>0</v>
      </c>
      <c r="H23" s="56">
        <v>9171</v>
      </c>
      <c r="I23" s="56">
        <v>65239</v>
      </c>
      <c r="J23" s="56">
        <v>299378</v>
      </c>
      <c r="K23" s="56">
        <v>234219</v>
      </c>
      <c r="L23" s="40">
        <v>17</v>
      </c>
      <c r="M23" s="74" t="s">
        <v>38</v>
      </c>
      <c r="N23" s="56">
        <f>O23+V23</f>
        <v>792816</v>
      </c>
      <c r="O23" s="57">
        <f t="shared" si="3"/>
        <v>558597</v>
      </c>
      <c r="P23" s="96">
        <v>7616</v>
      </c>
      <c r="Q23" s="96">
        <v>8465</v>
      </c>
      <c r="R23" s="96">
        <v>46188</v>
      </c>
      <c r="S23" s="109">
        <v>461561</v>
      </c>
      <c r="T23" s="109"/>
      <c r="U23" s="96">
        <v>34767</v>
      </c>
      <c r="V23" s="96">
        <v>234219</v>
      </c>
    </row>
    <row r="24" spans="1:22" ht="18.75" customHeight="1">
      <c r="A24" s="4">
        <v>18</v>
      </c>
      <c r="B24" s="8" t="s">
        <v>39</v>
      </c>
      <c r="C24" s="93">
        <v>0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5">
        <v>0</v>
      </c>
      <c r="L24" s="40">
        <v>18</v>
      </c>
      <c r="M24" s="74" t="s">
        <v>39</v>
      </c>
      <c r="N24" s="93">
        <v>0</v>
      </c>
      <c r="O24" s="93">
        <v>0</v>
      </c>
      <c r="P24" s="93">
        <v>0</v>
      </c>
      <c r="Q24" s="93">
        <v>0</v>
      </c>
      <c r="R24" s="93">
        <v>0</v>
      </c>
      <c r="S24" s="111">
        <v>0</v>
      </c>
      <c r="T24" s="111"/>
      <c r="U24" s="93">
        <v>0</v>
      </c>
      <c r="V24" s="95">
        <v>0</v>
      </c>
    </row>
    <row r="25" spans="1:22" ht="18.75" customHeight="1">
      <c r="A25" s="4">
        <v>19</v>
      </c>
      <c r="B25" s="8" t="s">
        <v>78</v>
      </c>
      <c r="C25" s="56">
        <f t="shared" si="1"/>
        <v>59686</v>
      </c>
      <c r="D25" s="56">
        <f t="shared" si="0"/>
        <v>59686</v>
      </c>
      <c r="E25" s="56">
        <v>281</v>
      </c>
      <c r="F25" s="56">
        <v>1660</v>
      </c>
      <c r="G25" s="94">
        <v>0</v>
      </c>
      <c r="H25" s="56">
        <v>3691</v>
      </c>
      <c r="I25" s="56">
        <v>600</v>
      </c>
      <c r="J25" s="56">
        <v>53454</v>
      </c>
      <c r="K25" s="95">
        <v>0</v>
      </c>
      <c r="L25" s="40">
        <v>19</v>
      </c>
      <c r="M25" s="74" t="s">
        <v>78</v>
      </c>
      <c r="N25" s="56">
        <f>O25</f>
        <v>59686</v>
      </c>
      <c r="O25" s="57">
        <f t="shared" si="3"/>
        <v>59686</v>
      </c>
      <c r="P25" s="96">
        <v>323</v>
      </c>
      <c r="Q25" s="93">
        <v>0</v>
      </c>
      <c r="R25" s="96">
        <v>884</v>
      </c>
      <c r="S25" s="109">
        <v>57753</v>
      </c>
      <c r="T25" s="109"/>
      <c r="U25" s="96">
        <v>726</v>
      </c>
      <c r="V25" s="95">
        <v>0</v>
      </c>
    </row>
    <row r="26" spans="1:22" ht="18.75" customHeight="1">
      <c r="A26" s="4">
        <v>20</v>
      </c>
      <c r="B26" s="8" t="s">
        <v>40</v>
      </c>
      <c r="C26" s="56">
        <f t="shared" si="1"/>
        <v>52017</v>
      </c>
      <c r="D26" s="56">
        <f t="shared" si="0"/>
        <v>52017</v>
      </c>
      <c r="E26" s="56">
        <v>106</v>
      </c>
      <c r="F26" s="56">
        <v>776</v>
      </c>
      <c r="G26" s="94">
        <v>0</v>
      </c>
      <c r="H26" s="56">
        <v>8521</v>
      </c>
      <c r="I26" s="93">
        <v>0</v>
      </c>
      <c r="J26" s="56">
        <v>42614</v>
      </c>
      <c r="K26" s="95">
        <v>0</v>
      </c>
      <c r="L26" s="40">
        <v>20</v>
      </c>
      <c r="M26" s="74" t="s">
        <v>40</v>
      </c>
      <c r="N26" s="56">
        <f>O26</f>
        <v>52017</v>
      </c>
      <c r="O26" s="57">
        <f t="shared" si="3"/>
        <v>52017</v>
      </c>
      <c r="P26" s="96">
        <v>590</v>
      </c>
      <c r="Q26" s="93">
        <v>0</v>
      </c>
      <c r="R26" s="96">
        <v>443</v>
      </c>
      <c r="S26" s="109">
        <v>42537</v>
      </c>
      <c r="T26" s="109"/>
      <c r="U26" s="96">
        <v>8447</v>
      </c>
      <c r="V26" s="95">
        <v>0</v>
      </c>
    </row>
    <row r="27" spans="1:22" ht="18.75" customHeight="1">
      <c r="A27" s="4">
        <v>21</v>
      </c>
      <c r="B27" s="8" t="s">
        <v>79</v>
      </c>
      <c r="C27" s="56">
        <f t="shared" si="1"/>
        <v>328</v>
      </c>
      <c r="D27" s="56">
        <f t="shared" si="0"/>
        <v>328</v>
      </c>
      <c r="E27" s="93">
        <v>0</v>
      </c>
      <c r="F27" s="56">
        <v>51</v>
      </c>
      <c r="G27" s="94">
        <v>0</v>
      </c>
      <c r="H27" s="56">
        <v>37</v>
      </c>
      <c r="I27" s="93">
        <v>0</v>
      </c>
      <c r="J27" s="56">
        <v>240</v>
      </c>
      <c r="K27" s="95">
        <v>0</v>
      </c>
      <c r="L27" s="40">
        <v>21</v>
      </c>
      <c r="M27" s="74" t="s">
        <v>79</v>
      </c>
      <c r="N27" s="56">
        <f>O27</f>
        <v>328</v>
      </c>
      <c r="O27" s="57">
        <f t="shared" si="3"/>
        <v>328</v>
      </c>
      <c r="P27" s="93">
        <v>0</v>
      </c>
      <c r="Q27" s="93">
        <v>0</v>
      </c>
      <c r="R27" s="93">
        <v>0</v>
      </c>
      <c r="S27" s="109">
        <v>253</v>
      </c>
      <c r="T27" s="109"/>
      <c r="U27" s="96">
        <v>75</v>
      </c>
      <c r="V27" s="95">
        <v>0</v>
      </c>
    </row>
    <row r="28" spans="1:22" ht="18.75" customHeight="1">
      <c r="A28" s="4">
        <v>22</v>
      </c>
      <c r="B28" s="8" t="s">
        <v>41</v>
      </c>
      <c r="C28" s="56">
        <f t="shared" si="1"/>
        <v>21952</v>
      </c>
      <c r="D28" s="56">
        <f t="shared" si="0"/>
        <v>21952</v>
      </c>
      <c r="E28" s="56">
        <v>2668</v>
      </c>
      <c r="F28" s="56">
        <v>1688</v>
      </c>
      <c r="G28" s="94">
        <v>0</v>
      </c>
      <c r="H28" s="56">
        <v>6253</v>
      </c>
      <c r="I28" s="56">
        <v>9340</v>
      </c>
      <c r="J28" s="56">
        <v>2003</v>
      </c>
      <c r="K28" s="95">
        <v>0</v>
      </c>
      <c r="L28" s="40">
        <v>22</v>
      </c>
      <c r="M28" s="74" t="s">
        <v>41</v>
      </c>
      <c r="N28" s="56">
        <f>O28</f>
        <v>21952</v>
      </c>
      <c r="O28" s="57">
        <f t="shared" si="3"/>
        <v>21952</v>
      </c>
      <c r="P28" s="96">
        <v>2737</v>
      </c>
      <c r="Q28" s="96">
        <v>557</v>
      </c>
      <c r="R28" s="96">
        <v>9376</v>
      </c>
      <c r="S28" s="109">
        <v>8100</v>
      </c>
      <c r="T28" s="109"/>
      <c r="U28" s="96">
        <v>1182</v>
      </c>
      <c r="V28" s="95">
        <v>0</v>
      </c>
    </row>
    <row r="29" spans="1:22" ht="18.75" customHeight="1">
      <c r="A29" s="4">
        <v>23</v>
      </c>
      <c r="B29" s="8" t="s">
        <v>42</v>
      </c>
      <c r="C29" s="56">
        <f t="shared" si="1"/>
        <v>10891</v>
      </c>
      <c r="D29" s="56">
        <f t="shared" si="0"/>
        <v>10891</v>
      </c>
      <c r="E29" s="56">
        <v>447</v>
      </c>
      <c r="F29" s="56">
        <v>403</v>
      </c>
      <c r="G29" s="94">
        <v>0</v>
      </c>
      <c r="H29" s="56">
        <v>3073</v>
      </c>
      <c r="I29" s="56">
        <v>4110</v>
      </c>
      <c r="J29" s="56">
        <v>2858</v>
      </c>
      <c r="K29" s="95">
        <v>0</v>
      </c>
      <c r="L29" s="40">
        <v>23</v>
      </c>
      <c r="M29" s="74" t="s">
        <v>42</v>
      </c>
      <c r="N29" s="56">
        <f>O29</f>
        <v>10891</v>
      </c>
      <c r="O29" s="57">
        <f t="shared" si="3"/>
        <v>10891</v>
      </c>
      <c r="P29" s="96">
        <v>36</v>
      </c>
      <c r="Q29" s="93">
        <v>0</v>
      </c>
      <c r="R29" s="96">
        <v>1045</v>
      </c>
      <c r="S29" s="109">
        <v>9254</v>
      </c>
      <c r="T29" s="109"/>
      <c r="U29" s="96">
        <v>556</v>
      </c>
      <c r="V29" s="95">
        <v>0</v>
      </c>
    </row>
    <row r="30" spans="1:22" ht="18.75" customHeight="1">
      <c r="A30" s="4">
        <v>24</v>
      </c>
      <c r="B30" s="8" t="s">
        <v>43</v>
      </c>
      <c r="C30" s="56" t="s">
        <v>30</v>
      </c>
      <c r="D30" s="56">
        <f t="shared" si="0"/>
        <v>144537</v>
      </c>
      <c r="E30" s="56">
        <v>40440</v>
      </c>
      <c r="F30" s="56">
        <v>3727</v>
      </c>
      <c r="G30" s="94">
        <v>0</v>
      </c>
      <c r="H30" s="56">
        <v>5907</v>
      </c>
      <c r="I30" s="56">
        <v>15329</v>
      </c>
      <c r="J30" s="56">
        <v>79134</v>
      </c>
      <c r="K30" s="95" t="s">
        <v>76</v>
      </c>
      <c r="L30" s="40">
        <v>24</v>
      </c>
      <c r="M30" s="74" t="s">
        <v>43</v>
      </c>
      <c r="N30" s="56" t="s">
        <v>30</v>
      </c>
      <c r="O30" s="57">
        <f t="shared" si="3"/>
        <v>144537</v>
      </c>
      <c r="P30" s="96">
        <v>1289</v>
      </c>
      <c r="Q30" s="93">
        <v>0</v>
      </c>
      <c r="R30" s="96">
        <v>16240</v>
      </c>
      <c r="S30" s="109">
        <v>124507</v>
      </c>
      <c r="T30" s="109"/>
      <c r="U30" s="96">
        <v>2501</v>
      </c>
      <c r="V30" s="95" t="s">
        <v>76</v>
      </c>
    </row>
    <row r="31" spans="1:22" ht="18.75" customHeight="1">
      <c r="A31" s="4">
        <v>25</v>
      </c>
      <c r="B31" s="8" t="s">
        <v>44</v>
      </c>
      <c r="C31" s="56">
        <f aca="true" t="shared" si="4" ref="C31:C38">SUM(D31,K31)</f>
        <v>10984</v>
      </c>
      <c r="D31" s="56">
        <f aca="true" t="shared" si="5" ref="D31:D38">SUM(E31:J31)</f>
        <v>10984</v>
      </c>
      <c r="E31" s="56">
        <v>813</v>
      </c>
      <c r="F31" s="56">
        <v>3149</v>
      </c>
      <c r="G31" s="94">
        <v>0</v>
      </c>
      <c r="H31" s="56">
        <v>5474</v>
      </c>
      <c r="I31" s="93">
        <v>0</v>
      </c>
      <c r="J31" s="56">
        <v>1548</v>
      </c>
      <c r="K31" s="95">
        <v>0</v>
      </c>
      <c r="L31" s="40">
        <v>25</v>
      </c>
      <c r="M31" s="74" t="s">
        <v>44</v>
      </c>
      <c r="N31" s="56">
        <f aca="true" t="shared" si="6" ref="N31:N38">O31</f>
        <v>10984</v>
      </c>
      <c r="O31" s="57">
        <f t="shared" si="3"/>
        <v>10984</v>
      </c>
      <c r="P31" s="96">
        <v>397</v>
      </c>
      <c r="Q31" s="93">
        <v>0</v>
      </c>
      <c r="R31" s="96">
        <v>3183</v>
      </c>
      <c r="S31" s="109">
        <v>6393</v>
      </c>
      <c r="T31" s="109"/>
      <c r="U31" s="96">
        <v>1011</v>
      </c>
      <c r="V31" s="95">
        <v>0</v>
      </c>
    </row>
    <row r="32" spans="1:22" ht="18.75" customHeight="1">
      <c r="A32" s="4">
        <v>26</v>
      </c>
      <c r="B32" s="8" t="s">
        <v>45</v>
      </c>
      <c r="C32" s="56">
        <f t="shared" si="4"/>
        <v>4558</v>
      </c>
      <c r="D32" s="56">
        <f t="shared" si="5"/>
        <v>4558</v>
      </c>
      <c r="E32" s="56">
        <v>527</v>
      </c>
      <c r="F32" s="56">
        <v>1529</v>
      </c>
      <c r="G32" s="94">
        <v>0</v>
      </c>
      <c r="H32" s="56">
        <v>2367</v>
      </c>
      <c r="I32" s="93">
        <v>9</v>
      </c>
      <c r="J32" s="56">
        <v>126</v>
      </c>
      <c r="K32" s="95">
        <v>0</v>
      </c>
      <c r="L32" s="40">
        <v>26</v>
      </c>
      <c r="M32" s="74" t="s">
        <v>45</v>
      </c>
      <c r="N32" s="56">
        <f t="shared" si="6"/>
        <v>4558</v>
      </c>
      <c r="O32" s="56">
        <f t="shared" si="3"/>
        <v>4558</v>
      </c>
      <c r="P32" s="96">
        <v>122</v>
      </c>
      <c r="Q32" s="93">
        <v>0</v>
      </c>
      <c r="R32" s="96">
        <v>852</v>
      </c>
      <c r="S32" s="109">
        <v>2503</v>
      </c>
      <c r="T32" s="109"/>
      <c r="U32" s="96">
        <v>1081</v>
      </c>
      <c r="V32" s="95">
        <v>0</v>
      </c>
    </row>
    <row r="33" spans="1:22" ht="18.75" customHeight="1">
      <c r="A33" s="4">
        <v>27</v>
      </c>
      <c r="B33" s="8" t="s">
        <v>46</v>
      </c>
      <c r="C33" s="56">
        <f t="shared" si="4"/>
        <v>17530</v>
      </c>
      <c r="D33" s="56">
        <f t="shared" si="5"/>
        <v>17530</v>
      </c>
      <c r="E33" s="56">
        <v>12900</v>
      </c>
      <c r="F33" s="56">
        <v>2175</v>
      </c>
      <c r="G33" s="94">
        <v>0</v>
      </c>
      <c r="H33" s="56">
        <v>2348</v>
      </c>
      <c r="I33" s="56">
        <v>10</v>
      </c>
      <c r="J33" s="56">
        <v>97</v>
      </c>
      <c r="K33" s="95">
        <v>0</v>
      </c>
      <c r="L33" s="40">
        <v>27</v>
      </c>
      <c r="M33" s="74" t="s">
        <v>46</v>
      </c>
      <c r="N33" s="56">
        <f t="shared" si="6"/>
        <v>17530</v>
      </c>
      <c r="O33" s="57">
        <f t="shared" si="3"/>
        <v>17530</v>
      </c>
      <c r="P33" s="96">
        <v>816</v>
      </c>
      <c r="Q33" s="93">
        <v>0</v>
      </c>
      <c r="R33" s="96">
        <v>9423</v>
      </c>
      <c r="S33" s="109">
        <v>1417</v>
      </c>
      <c r="T33" s="109"/>
      <c r="U33" s="96">
        <v>5874</v>
      </c>
      <c r="V33" s="95">
        <v>0</v>
      </c>
    </row>
    <row r="34" spans="1:22" ht="18.75" customHeight="1">
      <c r="A34" s="4">
        <v>28</v>
      </c>
      <c r="B34" s="8" t="s">
        <v>80</v>
      </c>
      <c r="C34" s="56">
        <f t="shared" si="4"/>
        <v>5582</v>
      </c>
      <c r="D34" s="56">
        <f t="shared" si="5"/>
        <v>5582</v>
      </c>
      <c r="E34" s="56">
        <v>39</v>
      </c>
      <c r="F34" s="56">
        <v>3031</v>
      </c>
      <c r="G34" s="94">
        <v>0</v>
      </c>
      <c r="H34" s="56">
        <v>2488</v>
      </c>
      <c r="I34" s="56">
        <v>5</v>
      </c>
      <c r="J34" s="56">
        <v>19</v>
      </c>
      <c r="K34" s="95">
        <v>0</v>
      </c>
      <c r="L34" s="40">
        <v>28</v>
      </c>
      <c r="M34" s="74" t="s">
        <v>80</v>
      </c>
      <c r="N34" s="56">
        <f t="shared" si="6"/>
        <v>5582</v>
      </c>
      <c r="O34" s="57">
        <f t="shared" si="3"/>
        <v>5582</v>
      </c>
      <c r="P34" s="96">
        <v>190</v>
      </c>
      <c r="Q34" s="93">
        <v>0</v>
      </c>
      <c r="R34" s="96">
        <v>1416</v>
      </c>
      <c r="S34" s="109">
        <v>1458</v>
      </c>
      <c r="T34" s="109"/>
      <c r="U34" s="96">
        <v>2518</v>
      </c>
      <c r="V34" s="95">
        <v>0</v>
      </c>
    </row>
    <row r="35" spans="1:22" ht="18.75" customHeight="1">
      <c r="A35" s="4">
        <v>29</v>
      </c>
      <c r="B35" s="8" t="s">
        <v>81</v>
      </c>
      <c r="C35" s="56">
        <f t="shared" si="4"/>
        <v>91338</v>
      </c>
      <c r="D35" s="56">
        <f t="shared" si="5"/>
        <v>91338</v>
      </c>
      <c r="E35" s="56">
        <v>4871</v>
      </c>
      <c r="F35" s="56">
        <v>20690</v>
      </c>
      <c r="G35" s="94">
        <v>0</v>
      </c>
      <c r="H35" s="56">
        <v>7531</v>
      </c>
      <c r="I35" s="93">
        <v>99</v>
      </c>
      <c r="J35" s="56">
        <v>58147</v>
      </c>
      <c r="K35" s="95">
        <v>0</v>
      </c>
      <c r="L35" s="40">
        <v>29</v>
      </c>
      <c r="M35" s="74" t="s">
        <v>81</v>
      </c>
      <c r="N35" s="56">
        <f t="shared" si="6"/>
        <v>91338</v>
      </c>
      <c r="O35" s="57">
        <f t="shared" si="3"/>
        <v>91338</v>
      </c>
      <c r="P35" s="96">
        <v>1144</v>
      </c>
      <c r="Q35" s="93">
        <v>0</v>
      </c>
      <c r="R35" s="96">
        <v>31771</v>
      </c>
      <c r="S35" s="109">
        <v>52522</v>
      </c>
      <c r="T35" s="109"/>
      <c r="U35" s="96">
        <v>5901</v>
      </c>
      <c r="V35" s="95">
        <v>0</v>
      </c>
    </row>
    <row r="36" spans="1:22" ht="18.75" customHeight="1">
      <c r="A36" s="4">
        <v>30</v>
      </c>
      <c r="B36" s="8" t="s">
        <v>47</v>
      </c>
      <c r="C36" s="56">
        <f t="shared" si="4"/>
        <v>9186</v>
      </c>
      <c r="D36" s="56">
        <f t="shared" si="5"/>
        <v>9186</v>
      </c>
      <c r="E36" s="56">
        <v>803</v>
      </c>
      <c r="F36" s="56">
        <v>2069</v>
      </c>
      <c r="G36" s="94">
        <v>0</v>
      </c>
      <c r="H36" s="56">
        <v>2362</v>
      </c>
      <c r="I36" s="56">
        <v>1933</v>
      </c>
      <c r="J36" s="56">
        <v>2019</v>
      </c>
      <c r="K36" s="95">
        <v>0</v>
      </c>
      <c r="L36" s="40">
        <v>30</v>
      </c>
      <c r="M36" s="74" t="s">
        <v>47</v>
      </c>
      <c r="N36" s="56">
        <f t="shared" si="6"/>
        <v>9186</v>
      </c>
      <c r="O36" s="57">
        <f>SUM(P36:U36)</f>
        <v>9186</v>
      </c>
      <c r="P36" s="96">
        <v>389</v>
      </c>
      <c r="Q36" s="93">
        <v>0</v>
      </c>
      <c r="R36" s="96">
        <v>2323</v>
      </c>
      <c r="S36" s="109">
        <v>4777</v>
      </c>
      <c r="T36" s="109"/>
      <c r="U36" s="96">
        <v>1697</v>
      </c>
      <c r="V36" s="95">
        <v>0</v>
      </c>
    </row>
    <row r="37" spans="1:22" ht="18.75" customHeight="1">
      <c r="A37" s="4">
        <v>31</v>
      </c>
      <c r="B37" s="8" t="s">
        <v>48</v>
      </c>
      <c r="C37" s="56">
        <f t="shared" si="4"/>
        <v>2691</v>
      </c>
      <c r="D37" s="56">
        <f t="shared" si="5"/>
        <v>2691</v>
      </c>
      <c r="E37" s="56">
        <v>5</v>
      </c>
      <c r="F37" s="56">
        <v>1306</v>
      </c>
      <c r="G37" s="94">
        <v>0</v>
      </c>
      <c r="H37" s="56">
        <v>1350</v>
      </c>
      <c r="I37" s="93">
        <v>0</v>
      </c>
      <c r="J37" s="56">
        <v>30</v>
      </c>
      <c r="K37" s="95">
        <v>0</v>
      </c>
      <c r="L37" s="40">
        <v>31</v>
      </c>
      <c r="M37" s="74" t="s">
        <v>48</v>
      </c>
      <c r="N37" s="56">
        <f t="shared" si="6"/>
        <v>2691</v>
      </c>
      <c r="O37" s="57">
        <f>SUM(P37:U37)</f>
        <v>2691</v>
      </c>
      <c r="P37" s="96">
        <v>82</v>
      </c>
      <c r="Q37" s="93">
        <v>0</v>
      </c>
      <c r="R37" s="96">
        <v>1107</v>
      </c>
      <c r="S37" s="109">
        <v>909</v>
      </c>
      <c r="T37" s="109"/>
      <c r="U37" s="96">
        <v>593</v>
      </c>
      <c r="V37" s="95">
        <v>0</v>
      </c>
    </row>
    <row r="38" spans="1:22" ht="18.75" customHeight="1">
      <c r="A38" s="4">
        <v>32</v>
      </c>
      <c r="B38" s="8" t="s">
        <v>14</v>
      </c>
      <c r="C38" s="56">
        <f t="shared" si="4"/>
        <v>3081</v>
      </c>
      <c r="D38" s="56">
        <f t="shared" si="5"/>
        <v>3081</v>
      </c>
      <c r="E38" s="93">
        <v>0</v>
      </c>
      <c r="F38" s="56">
        <v>142</v>
      </c>
      <c r="G38" s="94">
        <v>0</v>
      </c>
      <c r="H38" s="56">
        <v>2939</v>
      </c>
      <c r="I38" s="93">
        <v>0</v>
      </c>
      <c r="J38" s="93">
        <v>0</v>
      </c>
      <c r="K38" s="95">
        <v>0</v>
      </c>
      <c r="L38" s="40">
        <v>32</v>
      </c>
      <c r="M38" s="74" t="s">
        <v>14</v>
      </c>
      <c r="N38" s="56">
        <f t="shared" si="6"/>
        <v>3081</v>
      </c>
      <c r="O38" s="57">
        <f>SUM(P38:U38)</f>
        <v>3081</v>
      </c>
      <c r="P38" s="96">
        <v>111</v>
      </c>
      <c r="Q38" s="93">
        <v>0</v>
      </c>
      <c r="R38" s="93">
        <v>313</v>
      </c>
      <c r="S38" s="109">
        <v>830</v>
      </c>
      <c r="T38" s="109"/>
      <c r="U38" s="96">
        <v>1827</v>
      </c>
      <c r="V38" s="95">
        <v>0</v>
      </c>
    </row>
    <row r="39" spans="1:22" ht="4.5" customHeight="1">
      <c r="A39" s="9"/>
      <c r="B39" s="10"/>
      <c r="C39" s="100"/>
      <c r="D39" s="100"/>
      <c r="E39" s="31"/>
      <c r="F39" s="31"/>
      <c r="G39" s="100"/>
      <c r="H39" s="31"/>
      <c r="I39" s="31"/>
      <c r="J39" s="31"/>
      <c r="K39" s="31"/>
      <c r="L39" s="32"/>
      <c r="M39" s="24"/>
      <c r="N39" s="107"/>
      <c r="O39" s="100"/>
      <c r="P39" s="31"/>
      <c r="Q39" s="31"/>
      <c r="R39" s="31"/>
      <c r="S39" s="31"/>
      <c r="T39" s="31"/>
      <c r="U39" s="31"/>
      <c r="V39" s="31"/>
    </row>
    <row r="40" ht="12">
      <c r="A40" s="4" t="s">
        <v>75</v>
      </c>
    </row>
    <row r="41" spans="12:22" ht="12">
      <c r="L41" s="4"/>
      <c r="M41" s="4"/>
      <c r="N41" s="40"/>
      <c r="O41" s="40"/>
      <c r="P41" s="4"/>
      <c r="Q41" s="4"/>
      <c r="R41" s="4"/>
      <c r="S41" s="4"/>
      <c r="T41" s="4"/>
      <c r="U41" s="4"/>
      <c r="V41" s="4"/>
    </row>
  </sheetData>
  <mergeCells count="28">
    <mergeCell ref="S38:T38"/>
    <mergeCell ref="S16:T16"/>
    <mergeCell ref="S17:T17"/>
    <mergeCell ref="S21:T21"/>
    <mergeCell ref="S24:T24"/>
    <mergeCell ref="S37:T37"/>
    <mergeCell ref="S33:T33"/>
    <mergeCell ref="S20:T20"/>
    <mergeCell ref="S35:T35"/>
    <mergeCell ref="S36:T36"/>
    <mergeCell ref="S23:T23"/>
    <mergeCell ref="S34:T34"/>
    <mergeCell ref="S25:T25"/>
    <mergeCell ref="S32:T32"/>
    <mergeCell ref="S26:T26"/>
    <mergeCell ref="S27:T27"/>
    <mergeCell ref="S28:T28"/>
    <mergeCell ref="S29:T29"/>
    <mergeCell ref="S10:T10"/>
    <mergeCell ref="S11:T11"/>
    <mergeCell ref="S30:T30"/>
    <mergeCell ref="S31:T31"/>
    <mergeCell ref="S12:T12"/>
    <mergeCell ref="S22:T22"/>
    <mergeCell ref="S18:T18"/>
    <mergeCell ref="S19:T19"/>
    <mergeCell ref="S13:T13"/>
    <mergeCell ref="S15:T15"/>
  </mergeCells>
  <printOptions/>
  <pageMargins left="0.7874015748031497" right="0" top="0.7874015748031497" bottom="0.3937007874015748" header="0.31496062992125984" footer="0.5118110236220472"/>
  <pageSetup orientation="portrait" paperSize="9" scale="95" r:id="rId1"/>
  <colBreaks count="1" manualBreakCount="1">
    <brk id="11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8.796875" defaultRowHeight="15"/>
  <cols>
    <col min="1" max="1" width="2.59765625" style="36" customWidth="1"/>
    <col min="2" max="2" width="4.5" style="36" customWidth="1"/>
    <col min="3" max="3" width="22.59765625" style="36" customWidth="1"/>
    <col min="4" max="6" width="19.59765625" style="36" customWidth="1"/>
    <col min="7" max="11" width="17.59765625" style="36" customWidth="1"/>
    <col min="12" max="16384" width="10.59765625" style="36" customWidth="1"/>
  </cols>
  <sheetData>
    <row r="1" spans="1:11" ht="13.5" customHeight="1">
      <c r="A1" s="60" t="s">
        <v>49</v>
      </c>
      <c r="K1" s="61" t="s">
        <v>50</v>
      </c>
    </row>
    <row r="2" spans="1:11" s="63" customFormat="1" ht="30" customHeight="1">
      <c r="A2" s="62"/>
      <c r="D2" s="62"/>
      <c r="F2" s="64" t="s">
        <v>83</v>
      </c>
      <c r="G2" s="63" t="s">
        <v>70</v>
      </c>
      <c r="K2" s="62"/>
    </row>
    <row r="3" spans="1:11" s="40" customFormat="1" ht="15.75" customHeight="1">
      <c r="A3" s="40" t="s">
        <v>51</v>
      </c>
      <c r="K3" s="65" t="s">
        <v>74</v>
      </c>
    </row>
    <row r="4" spans="1:11" s="40" customFormat="1" ht="15" customHeight="1">
      <c r="A4" s="42"/>
      <c r="B4" s="42" t="s">
        <v>52</v>
      </c>
      <c r="C4" s="66"/>
      <c r="D4" s="67" t="s">
        <v>53</v>
      </c>
      <c r="E4" s="67" t="s">
        <v>54</v>
      </c>
      <c r="F4" s="67" t="s">
        <v>55</v>
      </c>
      <c r="G4" s="67" t="s">
        <v>56</v>
      </c>
      <c r="H4" s="67" t="s">
        <v>57</v>
      </c>
      <c r="I4" s="67" t="s">
        <v>58</v>
      </c>
      <c r="J4" s="67" t="s">
        <v>59</v>
      </c>
      <c r="K4" s="68" t="s">
        <v>60</v>
      </c>
    </row>
    <row r="5" s="40" customFormat="1" ht="4.5" customHeight="1">
      <c r="C5" s="69"/>
    </row>
    <row r="6" spans="1:11" s="40" customFormat="1" ht="15" customHeight="1">
      <c r="A6" s="112" t="s">
        <v>97</v>
      </c>
      <c r="B6" s="113"/>
      <c r="C6" s="114"/>
      <c r="D6" s="57">
        <v>1756176</v>
      </c>
      <c r="E6" s="57">
        <v>64133</v>
      </c>
      <c r="F6" s="57">
        <v>133184</v>
      </c>
      <c r="G6" s="57">
        <v>77222</v>
      </c>
      <c r="H6" s="57">
        <v>142282</v>
      </c>
      <c r="I6" s="57">
        <v>646</v>
      </c>
      <c r="J6" s="57">
        <v>83240</v>
      </c>
      <c r="K6" s="57">
        <v>1255469</v>
      </c>
    </row>
    <row r="7" spans="1:11" s="40" customFormat="1" ht="15" customHeight="1">
      <c r="A7" s="71"/>
      <c r="B7" s="71"/>
      <c r="C7" s="72" t="s">
        <v>84</v>
      </c>
      <c r="D7" s="57">
        <v>1747130</v>
      </c>
      <c r="E7" s="57">
        <v>59690</v>
      </c>
      <c r="F7" s="57">
        <v>125129</v>
      </c>
      <c r="G7" s="57">
        <v>54448</v>
      </c>
      <c r="H7" s="57">
        <v>140869</v>
      </c>
      <c r="I7" s="57">
        <v>562</v>
      </c>
      <c r="J7" s="57">
        <v>81175</v>
      </c>
      <c r="K7" s="57">
        <v>1285257</v>
      </c>
    </row>
    <row r="8" spans="1:11" s="40" customFormat="1" ht="15" customHeight="1">
      <c r="A8" s="71"/>
      <c r="B8" s="71"/>
      <c r="C8" s="72" t="s">
        <v>98</v>
      </c>
      <c r="D8" s="57">
        <v>1715925</v>
      </c>
      <c r="E8" s="57">
        <v>57421</v>
      </c>
      <c r="F8" s="57">
        <v>118801</v>
      </c>
      <c r="G8" s="57">
        <v>55206</v>
      </c>
      <c r="H8" s="57">
        <v>139786</v>
      </c>
      <c r="I8" s="57">
        <v>585</v>
      </c>
      <c r="J8" s="57">
        <v>80258</v>
      </c>
      <c r="K8" s="57">
        <v>1263868</v>
      </c>
    </row>
    <row r="9" spans="1:11" s="40" customFormat="1" ht="15" customHeight="1">
      <c r="A9" s="79"/>
      <c r="B9" s="79"/>
      <c r="C9" s="72" t="s">
        <v>99</v>
      </c>
      <c r="D9" s="57">
        <v>1730810</v>
      </c>
      <c r="E9" s="57">
        <v>58160</v>
      </c>
      <c r="F9" s="57">
        <v>123492</v>
      </c>
      <c r="G9" s="57">
        <v>60983</v>
      </c>
      <c r="H9" s="57">
        <v>136925</v>
      </c>
      <c r="I9" s="57">
        <v>618</v>
      </c>
      <c r="J9" s="57">
        <v>79606</v>
      </c>
      <c r="K9" s="57">
        <v>1271026</v>
      </c>
    </row>
    <row r="10" spans="1:11" s="78" customFormat="1" ht="15" customHeight="1">
      <c r="A10" s="77"/>
      <c r="B10" s="77"/>
      <c r="C10" s="73" t="s">
        <v>100</v>
      </c>
      <c r="D10" s="84">
        <f>SUM(E10:K10)</f>
        <v>1727779</v>
      </c>
      <c r="E10" s="84">
        <f aca="true" t="shared" si="0" ref="E10:K10">SUM(E14:E18,E26)</f>
        <v>57353</v>
      </c>
      <c r="F10" s="84">
        <f t="shared" si="0"/>
        <v>114756</v>
      </c>
      <c r="G10" s="84">
        <f t="shared" si="0"/>
        <v>70139</v>
      </c>
      <c r="H10" s="84">
        <f t="shared" si="0"/>
        <v>141927</v>
      </c>
      <c r="I10" s="84">
        <f t="shared" si="0"/>
        <v>634</v>
      </c>
      <c r="J10" s="84">
        <f t="shared" si="0"/>
        <v>81788</v>
      </c>
      <c r="K10" s="84">
        <f t="shared" si="0"/>
        <v>1261182</v>
      </c>
    </row>
    <row r="11" spans="3:11" s="40" customFormat="1" ht="9.75" customHeight="1">
      <c r="C11" s="69"/>
      <c r="D11" s="57"/>
      <c r="E11" s="57"/>
      <c r="F11" s="57"/>
      <c r="G11" s="57"/>
      <c r="H11" s="57"/>
      <c r="I11" s="57"/>
      <c r="J11" s="57"/>
      <c r="K11" s="57"/>
    </row>
    <row r="12" spans="1:11" s="40" customFormat="1" ht="15" customHeight="1">
      <c r="A12" s="40" t="s">
        <v>61</v>
      </c>
      <c r="C12" s="69"/>
      <c r="D12" s="57">
        <f>SUM(D14:D18)</f>
        <v>1182924</v>
      </c>
      <c r="E12" s="57">
        <f>SUM(E14:E18)</f>
        <v>57353</v>
      </c>
      <c r="F12" s="57">
        <f aca="true" t="shared" si="1" ref="F12:K12">SUM(F14:F18)</f>
        <v>114756</v>
      </c>
      <c r="G12" s="57">
        <f t="shared" si="1"/>
        <v>70139</v>
      </c>
      <c r="H12" s="57">
        <f t="shared" si="1"/>
        <v>141927</v>
      </c>
      <c r="I12" s="57">
        <f t="shared" si="1"/>
        <v>634</v>
      </c>
      <c r="J12" s="57">
        <f t="shared" si="1"/>
        <v>81788</v>
      </c>
      <c r="K12" s="57">
        <f t="shared" si="1"/>
        <v>716327</v>
      </c>
    </row>
    <row r="13" spans="3:11" s="40" customFormat="1" ht="6" customHeight="1">
      <c r="C13" s="69"/>
      <c r="D13" s="57"/>
      <c r="E13" s="57"/>
      <c r="F13" s="57"/>
      <c r="G13" s="57"/>
      <c r="H13" s="57"/>
      <c r="I13" s="57"/>
      <c r="J13" s="57"/>
      <c r="K13" s="57"/>
    </row>
    <row r="14" spans="3:11" s="40" customFormat="1" ht="15" customHeight="1">
      <c r="C14" s="74" t="s">
        <v>23</v>
      </c>
      <c r="D14" s="57">
        <f>SUM(E14:K14)</f>
        <v>339273</v>
      </c>
      <c r="E14" s="57" t="s">
        <v>31</v>
      </c>
      <c r="F14" s="57">
        <v>1313</v>
      </c>
      <c r="G14" s="57">
        <v>13671</v>
      </c>
      <c r="H14" s="57" t="s">
        <v>31</v>
      </c>
      <c r="I14" s="57" t="s">
        <v>31</v>
      </c>
      <c r="J14" s="57">
        <v>25158</v>
      </c>
      <c r="K14" s="57">
        <v>299131</v>
      </c>
    </row>
    <row r="15" spans="2:11" s="40" customFormat="1" ht="15" customHeight="1">
      <c r="B15" s="40" t="s">
        <v>62</v>
      </c>
      <c r="C15" s="74" t="s">
        <v>24</v>
      </c>
      <c r="D15" s="57">
        <f>SUM(E15:K15)</f>
        <v>70493</v>
      </c>
      <c r="E15" s="57">
        <v>17533</v>
      </c>
      <c r="F15" s="57">
        <v>14141</v>
      </c>
      <c r="G15" s="57">
        <v>3777</v>
      </c>
      <c r="H15" s="57">
        <v>22234</v>
      </c>
      <c r="I15" s="57">
        <v>91</v>
      </c>
      <c r="J15" s="57">
        <v>3203</v>
      </c>
      <c r="K15" s="57">
        <v>9514</v>
      </c>
    </row>
    <row r="16" spans="2:11" s="40" customFormat="1" ht="15" customHeight="1">
      <c r="B16" s="40" t="s">
        <v>63</v>
      </c>
      <c r="C16" s="74" t="s">
        <v>13</v>
      </c>
      <c r="D16" s="57">
        <f>SUM(E16:K16)</f>
        <v>96362</v>
      </c>
      <c r="E16" s="57">
        <v>23794</v>
      </c>
      <c r="F16" s="57">
        <v>18431</v>
      </c>
      <c r="G16" s="57">
        <v>12143</v>
      </c>
      <c r="H16" s="57">
        <v>30287</v>
      </c>
      <c r="I16" s="57">
        <v>532</v>
      </c>
      <c r="J16" s="57">
        <v>9867</v>
      </c>
      <c r="K16" s="57">
        <v>1308</v>
      </c>
    </row>
    <row r="17" spans="2:11" s="40" customFormat="1" ht="15" customHeight="1">
      <c r="B17" s="40" t="s">
        <v>65</v>
      </c>
      <c r="C17" s="74" t="s">
        <v>64</v>
      </c>
      <c r="D17" s="57">
        <f>SUM(E17:K17)</f>
        <v>107461</v>
      </c>
      <c r="E17" s="57">
        <v>12455</v>
      </c>
      <c r="F17" s="57">
        <v>26091</v>
      </c>
      <c r="G17" s="57">
        <v>20</v>
      </c>
      <c r="H17" s="57">
        <v>28871</v>
      </c>
      <c r="I17" s="57">
        <v>10</v>
      </c>
      <c r="J17" s="57">
        <v>6000</v>
      </c>
      <c r="K17" s="57">
        <v>34014</v>
      </c>
    </row>
    <row r="18" spans="3:11" s="40" customFormat="1" ht="15" customHeight="1">
      <c r="C18" s="74" t="s">
        <v>15</v>
      </c>
      <c r="D18" s="57">
        <f>SUM(E18:K18)</f>
        <v>569335</v>
      </c>
      <c r="E18" s="57">
        <v>3571</v>
      </c>
      <c r="F18" s="57">
        <v>54780</v>
      </c>
      <c r="G18" s="57">
        <v>40528</v>
      </c>
      <c r="H18" s="57">
        <v>60535</v>
      </c>
      <c r="I18" s="57">
        <v>1</v>
      </c>
      <c r="J18" s="57">
        <v>37560</v>
      </c>
      <c r="K18" s="57">
        <v>372360</v>
      </c>
    </row>
    <row r="19" spans="3:11" s="40" customFormat="1" ht="8.25" customHeight="1">
      <c r="C19" s="69"/>
      <c r="D19" s="57"/>
      <c r="E19" s="57"/>
      <c r="F19" s="57"/>
      <c r="G19" s="57"/>
      <c r="H19" s="57"/>
      <c r="I19" s="57"/>
      <c r="J19" s="57"/>
      <c r="K19" s="57"/>
    </row>
    <row r="20" spans="3:11" s="40" customFormat="1" ht="15" customHeight="1">
      <c r="C20" s="74" t="s">
        <v>102</v>
      </c>
      <c r="D20" s="57">
        <f aca="true" t="shared" si="2" ref="D20:D26">SUM(E20:K20)</f>
        <v>25755</v>
      </c>
      <c r="E20" s="57">
        <v>3483</v>
      </c>
      <c r="F20" s="57">
        <v>3241</v>
      </c>
      <c r="G20" s="57">
        <v>2510</v>
      </c>
      <c r="H20" s="57">
        <v>2943</v>
      </c>
      <c r="I20" s="57">
        <v>79</v>
      </c>
      <c r="J20" s="57">
        <v>2058</v>
      </c>
      <c r="K20" s="57">
        <v>11441</v>
      </c>
    </row>
    <row r="21" spans="2:11" s="40" customFormat="1" ht="15" customHeight="1">
      <c r="B21" s="40" t="s">
        <v>66</v>
      </c>
      <c r="C21" s="74" t="s">
        <v>17</v>
      </c>
      <c r="D21" s="57">
        <f>SUM(E21:K21)</f>
        <v>17077</v>
      </c>
      <c r="E21" s="57">
        <v>4955</v>
      </c>
      <c r="F21" s="57">
        <v>2004</v>
      </c>
      <c r="G21" s="57">
        <v>176</v>
      </c>
      <c r="H21" s="57">
        <v>999</v>
      </c>
      <c r="I21" s="57">
        <v>19</v>
      </c>
      <c r="J21" s="57">
        <v>1244</v>
      </c>
      <c r="K21" s="57">
        <v>7680</v>
      </c>
    </row>
    <row r="22" spans="2:11" s="40" customFormat="1" ht="15" customHeight="1">
      <c r="B22" s="40" t="s">
        <v>68</v>
      </c>
      <c r="C22" s="74" t="s">
        <v>67</v>
      </c>
      <c r="D22" s="57">
        <f t="shared" si="2"/>
        <v>224491</v>
      </c>
      <c r="E22" s="57">
        <v>23916</v>
      </c>
      <c r="F22" s="57">
        <v>20302</v>
      </c>
      <c r="G22" s="57">
        <v>12075</v>
      </c>
      <c r="H22" s="57">
        <v>43543</v>
      </c>
      <c r="I22" s="57">
        <v>252</v>
      </c>
      <c r="J22" s="57">
        <v>49084</v>
      </c>
      <c r="K22" s="57">
        <v>75319</v>
      </c>
    </row>
    <row r="23" spans="2:11" s="40" customFormat="1" ht="15" customHeight="1">
      <c r="B23" s="40" t="s">
        <v>65</v>
      </c>
      <c r="C23" s="74" t="s">
        <v>73</v>
      </c>
      <c r="D23" s="57">
        <f t="shared" si="2"/>
        <v>825990</v>
      </c>
      <c r="E23" s="57">
        <v>19708</v>
      </c>
      <c r="F23" s="57">
        <v>82726</v>
      </c>
      <c r="G23" s="57">
        <v>39973</v>
      </c>
      <c r="H23" s="57">
        <v>85960</v>
      </c>
      <c r="I23" s="57">
        <v>209</v>
      </c>
      <c r="J23" s="57">
        <v>22339</v>
      </c>
      <c r="K23" s="57">
        <v>575075</v>
      </c>
    </row>
    <row r="24" spans="3:11" s="40" customFormat="1" ht="15" customHeight="1">
      <c r="C24" s="74" t="s">
        <v>14</v>
      </c>
      <c r="D24" s="57">
        <f t="shared" si="2"/>
        <v>89611</v>
      </c>
      <c r="E24" s="57">
        <v>5291</v>
      </c>
      <c r="F24" s="57">
        <v>6483</v>
      </c>
      <c r="G24" s="57">
        <v>15405</v>
      </c>
      <c r="H24" s="57">
        <v>8482</v>
      </c>
      <c r="I24" s="57">
        <v>75</v>
      </c>
      <c r="J24" s="57">
        <v>7063</v>
      </c>
      <c r="K24" s="57">
        <v>46812</v>
      </c>
    </row>
    <row r="25" spans="3:11" s="40" customFormat="1" ht="9" customHeight="1">
      <c r="C25" s="74"/>
      <c r="D25" s="57"/>
      <c r="E25" s="57"/>
      <c r="F25" s="57"/>
      <c r="G25" s="57"/>
      <c r="H25" s="57"/>
      <c r="I25" s="57"/>
      <c r="J25" s="57"/>
      <c r="K25" s="57"/>
    </row>
    <row r="26" spans="1:11" s="40" customFormat="1" ht="15" customHeight="1">
      <c r="A26" s="40" t="s">
        <v>69</v>
      </c>
      <c r="B26" s="62"/>
      <c r="C26" s="69"/>
      <c r="D26" s="57">
        <f t="shared" si="2"/>
        <v>544855</v>
      </c>
      <c r="E26" s="57" t="s">
        <v>31</v>
      </c>
      <c r="F26" s="57" t="s">
        <v>31</v>
      </c>
      <c r="G26" s="57" t="s">
        <v>31</v>
      </c>
      <c r="H26" s="57" t="s">
        <v>31</v>
      </c>
      <c r="I26" s="57" t="s">
        <v>31</v>
      </c>
      <c r="J26" s="57" t="s">
        <v>31</v>
      </c>
      <c r="K26" s="56">
        <v>544855</v>
      </c>
    </row>
    <row r="27" spans="1:11" s="40" customFormat="1" ht="4.5" customHeight="1">
      <c r="A27" s="75"/>
      <c r="B27" s="75"/>
      <c r="C27" s="76"/>
      <c r="D27" s="75"/>
      <c r="E27" s="75"/>
      <c r="F27" s="75"/>
      <c r="G27" s="75"/>
      <c r="H27" s="75"/>
      <c r="I27" s="75"/>
      <c r="J27" s="75"/>
      <c r="K27" s="75"/>
    </row>
    <row r="28" spans="1:11" s="40" customFormat="1" ht="12.75" customHeight="1">
      <c r="A28" s="55" t="s">
        <v>85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</row>
    <row r="29" spans="1:11" s="40" customFormat="1" ht="12.75" customHeight="1">
      <c r="A29" s="40" t="s">
        <v>75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</row>
    <row r="30" s="40" customFormat="1" ht="12.75" customHeight="1">
      <c r="D30" s="70"/>
    </row>
    <row r="31" s="40" customFormat="1" ht="13.5" customHeight="1"/>
  </sheetData>
  <mergeCells count="1">
    <mergeCell ref="A6:C6"/>
  </mergeCells>
  <printOptions/>
  <pageMargins left="0.7874015748031497" right="0" top="0.7874015748031497" bottom="0.3937007874015748" header="0.31496062992125984" footer="0.5118110236220472"/>
  <pageSetup orientation="portrait" paperSize="9" scale="95" r:id="rId2"/>
  <colBreaks count="1" manualBreakCount="1">
    <brk id="6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福島県企画調整部</cp:lastModifiedBy>
  <cp:lastPrinted>2004-03-03T02:00:36Z</cp:lastPrinted>
  <dcterms:modified xsi:type="dcterms:W3CDTF">2006-05-02T04:04:42Z</dcterms:modified>
  <cp:category/>
  <cp:version/>
  <cp:contentType/>
  <cp:contentStatus/>
</cp:coreProperties>
</file>