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第１表、２表" sheetId="1" r:id="rId1"/>
    <sheet name="第３表、４表、５表" sheetId="2" r:id="rId2"/>
    <sheet name="第６表、７表" sheetId="3" r:id="rId3"/>
    <sheet name="第８・９・１０表" sheetId="4" r:id="rId4"/>
    <sheet name="第11" sheetId="5" r:id="rId5"/>
    <sheet name="第12表" sheetId="6" r:id="rId6"/>
  </sheets>
  <definedNames>
    <definedName name="_xlnm.Print_Area" localSheetId="4">'第11'!$A$1:$L$151</definedName>
    <definedName name="_xlnm.Print_Area" localSheetId="5">'第12表'!$A$1:$L$60</definedName>
    <definedName name="_xlnm.Print_Area" localSheetId="0">'第１表、２表'!$A$1:$K$35</definedName>
    <definedName name="_xlnm.Print_Area" localSheetId="1">'第３表、４表、５表'!$A$1:$M$37</definedName>
    <definedName name="_xlnm.Print_Area" localSheetId="2">'第６表、７表'!$A$1:$K$34</definedName>
  </definedNames>
  <calcPr calcMode="manual" fullCalcOnLoad="1"/>
</workbook>
</file>

<file path=xl/comments5.xml><?xml version="1.0" encoding="utf-8"?>
<comments xmlns="http://schemas.openxmlformats.org/spreadsheetml/2006/main">
  <authors>
    <author>G2104563</author>
    <author>FJ-USER</author>
  </authors>
  <commentList>
    <comment ref="I117" authorId="0">
      <text>
        <r>
          <rPr>
            <sz val="16"/>
            <rFont val="ＭＳ Ｐゴシック"/>
            <family val="3"/>
          </rPr>
          <t xml:space="preserve">同事業は重複しないよう計上している。
</t>
        </r>
      </text>
    </comment>
    <comment ref="N9" authorId="1">
      <text>
        <r>
          <rPr>
            <sz val="14"/>
            <rFont val="ＭＳ Ｐゴシック"/>
            <family val="3"/>
          </rPr>
          <t>黄色セルに平成22年の数値を記入願います。</t>
        </r>
      </text>
    </comment>
    <comment ref="N7" authorId="1">
      <text>
        <r>
          <rPr>
            <sz val="16"/>
            <rFont val="ＭＳ Ｐゴシック"/>
            <family val="3"/>
          </rPr>
          <t xml:space="preserve">青ぬりセルは数式が入っているので、記入しないでください。
</t>
        </r>
      </text>
    </comment>
  </commentList>
</comments>
</file>

<file path=xl/sharedStrings.xml><?xml version="1.0" encoding="utf-8"?>
<sst xmlns="http://schemas.openxmlformats.org/spreadsheetml/2006/main" count="598" uniqueCount="317">
  <si>
    <t>いわき市</t>
  </si>
  <si>
    <t>その他</t>
  </si>
  <si>
    <t>計</t>
  </si>
  <si>
    <t>出典：衛生行政報告例</t>
  </si>
  <si>
    <t>保健所</t>
  </si>
  <si>
    <t>施設数</t>
  </si>
  <si>
    <t>（年度末現在）</t>
  </si>
  <si>
    <t>（年度中）</t>
  </si>
  <si>
    <t>総数</t>
  </si>
  <si>
    <t>県北</t>
  </si>
  <si>
    <t>県中</t>
  </si>
  <si>
    <t>県南</t>
  </si>
  <si>
    <t>会津</t>
  </si>
  <si>
    <t>南会津</t>
  </si>
  <si>
    <t>相双</t>
  </si>
  <si>
    <t>郡山市</t>
  </si>
  <si>
    <t>いわき市</t>
  </si>
  <si>
    <t>処分件数（年度中）</t>
  </si>
  <si>
    <t>措置命令</t>
  </si>
  <si>
    <t>興行場</t>
  </si>
  <si>
    <t>百貨店</t>
  </si>
  <si>
    <t>店舗</t>
  </si>
  <si>
    <t>事務所</t>
  </si>
  <si>
    <t>学校</t>
  </si>
  <si>
    <t>旅館</t>
  </si>
  <si>
    <t>その他の特定建築物</t>
  </si>
  <si>
    <t>第９表　建築物環境衛生に係る登録営業所数</t>
  </si>
  <si>
    <t>建築物清掃業</t>
  </si>
  <si>
    <t>建築物空気環境測定業</t>
  </si>
  <si>
    <t>建築物飲料水水質検査業</t>
  </si>
  <si>
    <t>建築物飲料水貯水槽清掃業</t>
  </si>
  <si>
    <t>建築物ねずみ・こん虫等防除業</t>
  </si>
  <si>
    <t>登録営業所数</t>
  </si>
  <si>
    <t>登録件数</t>
  </si>
  <si>
    <t>登録廃止件数</t>
  </si>
  <si>
    <t>登録取消件数</t>
  </si>
  <si>
    <t>第１表　ホテル・旅館・簡易宿所・下宿営業施設数、許可・廃止・処分件数、保健所別</t>
  </si>
  <si>
    <t>簡　易　宿</t>
  </si>
  <si>
    <t>下　　　宿</t>
  </si>
  <si>
    <t>営　　　業</t>
  </si>
  <si>
    <t>保　健　所</t>
  </si>
  <si>
    <t>所　営　業</t>
  </si>
  <si>
    <t>許　　　可</t>
  </si>
  <si>
    <t>廃　　　止</t>
  </si>
  <si>
    <t>施設数</t>
  </si>
  <si>
    <t>客室数</t>
  </si>
  <si>
    <t>施　設　数</t>
  </si>
  <si>
    <t>件　　　数</t>
  </si>
  <si>
    <t>営業許</t>
  </si>
  <si>
    <t>（年度中）</t>
  </si>
  <si>
    <t>可取消</t>
  </si>
  <si>
    <t>営業停止</t>
  </si>
  <si>
    <t>第３表　公衆浴場数、公－私営・許可・廃止・処分件数、保健所別</t>
  </si>
  <si>
    <t>その他</t>
  </si>
  <si>
    <t>保　健　所</t>
  </si>
  <si>
    <t>総数</t>
  </si>
  <si>
    <t>県北</t>
  </si>
  <si>
    <t>県中</t>
  </si>
  <si>
    <t>県南</t>
  </si>
  <si>
    <t>会津</t>
  </si>
  <si>
    <t>南会津</t>
  </si>
  <si>
    <t>相双</t>
  </si>
  <si>
    <t>郡山市</t>
  </si>
  <si>
    <t>出典：衛生行政報告例</t>
  </si>
  <si>
    <t>営　業</t>
  </si>
  <si>
    <t>停　止</t>
  </si>
  <si>
    <t>墓　　　　地</t>
  </si>
  <si>
    <t>納　　骨　　堂</t>
  </si>
  <si>
    <t>区        分</t>
  </si>
  <si>
    <t>用途別内訳</t>
  </si>
  <si>
    <t>総　　　　　　数</t>
  </si>
  <si>
    <t>-</t>
  </si>
  <si>
    <t>食品生活衛生課調べ</t>
  </si>
  <si>
    <t xml:space="preserve"> </t>
  </si>
  <si>
    <t>第８表　特定建築物届出施設数</t>
  </si>
  <si>
    <t>特定建築物届出施設数</t>
  </si>
  <si>
    <t>第２表　興行場数、施設の種類・許可・廃止・処分件数・保健所別</t>
  </si>
  <si>
    <t>市町村営</t>
  </si>
  <si>
    <t>宗教法人</t>
  </si>
  <si>
    <t>閉鎖・停止
命令</t>
  </si>
  <si>
    <t>民　　営</t>
  </si>
  <si>
    <t>海（湖）水浴場数</t>
  </si>
  <si>
    <t>旅　館　営　業</t>
  </si>
  <si>
    <t>（年度末現在）</t>
  </si>
  <si>
    <t>処分件数</t>
  </si>
  <si>
    <t>（年度中）</t>
  </si>
  <si>
    <t>ホ　テ　ル　営　業</t>
  </si>
  <si>
    <t>総数</t>
  </si>
  <si>
    <t>県北</t>
  </si>
  <si>
    <t>県中</t>
  </si>
  <si>
    <t>県南</t>
  </si>
  <si>
    <t>会津</t>
  </si>
  <si>
    <t>南会津</t>
  </si>
  <si>
    <t>相双</t>
  </si>
  <si>
    <t>常設の興行場数（年度末現在）</t>
  </si>
  <si>
    <t>処分件数（年度中）</t>
  </si>
  <si>
    <t>営業許可件数（年度中）</t>
  </si>
  <si>
    <t>営業廃止                     件　　数                               （年度中）</t>
  </si>
  <si>
    <t>営業許可　　　　　取　　消</t>
  </si>
  <si>
    <t>スポーツ　　　　　　　　施　　設</t>
  </si>
  <si>
    <t>常設の　　　　　　　興行場</t>
  </si>
  <si>
    <t>仮設の　　　　　　興行場</t>
  </si>
  <si>
    <t>映画館</t>
  </si>
  <si>
    <t>公　　営</t>
  </si>
  <si>
    <t>私　　　営</t>
  </si>
  <si>
    <t>処分件数</t>
  </si>
  <si>
    <t>営業　　　　　　　停止</t>
  </si>
  <si>
    <t>個室付　　　　　　浴　場</t>
  </si>
  <si>
    <t>サウナ　　　　　　風　呂</t>
  </si>
  <si>
    <t>公　衆　浴　場　（　年　度　末　現　在　）</t>
  </si>
  <si>
    <t>ヘルス　　　　　　センター</t>
  </si>
  <si>
    <t>営業廃止　　　　　件　　　数　　　　　　（年度中）</t>
  </si>
  <si>
    <t>営業許可　　　　　件　　　数　　　　　　（年度中）</t>
  </si>
  <si>
    <t>-</t>
  </si>
  <si>
    <t>-</t>
  </si>
  <si>
    <t>-</t>
  </si>
  <si>
    <t>第４表 理容所施設数、従業者数・確認件数・保健所別</t>
  </si>
  <si>
    <t>第５表 美容所施設数、従業者数・確認件数・保健所別</t>
  </si>
  <si>
    <t>(年度末現在)</t>
  </si>
  <si>
    <t>従　　　業           理容師数</t>
  </si>
  <si>
    <t>使用確認                    件　　　数</t>
  </si>
  <si>
    <t>閉鎖命令                    件　　　数</t>
  </si>
  <si>
    <t>従　　　業                    美容師数</t>
  </si>
  <si>
    <t>使用確認                       件　　　数</t>
  </si>
  <si>
    <t>閉鎖命令                         件　　　数</t>
  </si>
  <si>
    <t>第６表　クリーニング所施設数、従業者数・確認・処分件数・保健所別</t>
  </si>
  <si>
    <t>施    設    数                           （年度末現在）</t>
  </si>
  <si>
    <t>取次所数                           （再掲）</t>
  </si>
  <si>
    <t>使用確認                      件      数                   （年度中）</t>
  </si>
  <si>
    <t>-</t>
  </si>
  <si>
    <t>火　葬　場</t>
  </si>
  <si>
    <t xml:space="preserve"> </t>
  </si>
  <si>
    <r>
      <t xml:space="preserve">従業                 クリーニング                     師数
</t>
    </r>
    <r>
      <rPr>
        <sz val="11"/>
        <rFont val="HGP教科書体"/>
        <family val="1"/>
      </rPr>
      <t>（年度末現在）</t>
    </r>
  </si>
  <si>
    <t>第10表　遊泳用プール・海（湖）水浴場数、保健所別</t>
  </si>
  <si>
    <t>総        数</t>
  </si>
  <si>
    <t>県        北</t>
  </si>
  <si>
    <t>県        中</t>
  </si>
  <si>
    <t>県        南</t>
  </si>
  <si>
    <t>一般公衆浴場</t>
  </si>
  <si>
    <t>（年度中）</t>
  </si>
  <si>
    <t>指定洗たく物を                                取り扱う施設数
（再掲）</t>
  </si>
  <si>
    <t>第７表　火葬場等施設数、経営主体・保健所別</t>
  </si>
  <si>
    <t>建築物環境衛生総合管理業</t>
  </si>
  <si>
    <t>プール                     施設数</t>
  </si>
  <si>
    <t>営業               許可　　　　　　取消</t>
  </si>
  <si>
    <t>平成 22 年度</t>
  </si>
  <si>
    <t>-</t>
  </si>
  <si>
    <t>-</t>
  </si>
  <si>
    <t>-</t>
  </si>
  <si>
    <t>平成 22年度</t>
  </si>
  <si>
    <t>-</t>
  </si>
  <si>
    <t>-</t>
  </si>
  <si>
    <t>-</t>
  </si>
  <si>
    <t>-</t>
  </si>
  <si>
    <t>い  わ  き  市</t>
  </si>
  <si>
    <t xml:space="preserve">郡   山   市 </t>
  </si>
  <si>
    <t>相        双</t>
  </si>
  <si>
    <t>南   会   津</t>
  </si>
  <si>
    <t>会        津</t>
  </si>
  <si>
    <t>※南相馬市については、給水人口データを推計値にて算出</t>
  </si>
  <si>
    <t>　原子力発電所事故の影響で、給水人口データの提出ができなかったため、給水人口を０人として算出</t>
  </si>
  <si>
    <t>※浪江町、広野町、楢葉町、富岡町、大熊町及び双葉町については、東日本大震災及び東京電力福島第一</t>
  </si>
  <si>
    <t>※括弧内数値は広域水道２事業（相馬地方広域水道企業団（相馬市、新地町、南相馬市）及び</t>
  </si>
  <si>
    <t>飯舘村</t>
  </si>
  <si>
    <t>1(1)</t>
  </si>
  <si>
    <t>新地町</t>
  </si>
  <si>
    <t>葛尾村</t>
  </si>
  <si>
    <t>浪江町</t>
  </si>
  <si>
    <t>双葉町</t>
  </si>
  <si>
    <t>大熊町</t>
  </si>
  <si>
    <t>川内村</t>
  </si>
  <si>
    <t>富岡町</t>
  </si>
  <si>
    <t>楢葉町</t>
  </si>
  <si>
    <t>広野町</t>
  </si>
  <si>
    <t>10(1)</t>
  </si>
  <si>
    <t>南相馬市</t>
  </si>
  <si>
    <t>3(1)</t>
  </si>
  <si>
    <t>相馬市</t>
  </si>
  <si>
    <t>相双保健福祉事務所</t>
  </si>
  <si>
    <t>南会津町</t>
  </si>
  <si>
    <t>只見町</t>
  </si>
  <si>
    <t>檜枝岐村</t>
  </si>
  <si>
    <t>下郷町</t>
  </si>
  <si>
    <t>南会津保健福祉事務所</t>
  </si>
  <si>
    <t>会津美里町</t>
  </si>
  <si>
    <t>昭和村</t>
  </si>
  <si>
    <t>金山町</t>
  </si>
  <si>
    <t>三島町</t>
  </si>
  <si>
    <t>柳津町</t>
  </si>
  <si>
    <t>湯川村</t>
  </si>
  <si>
    <t>会津坂下町</t>
  </si>
  <si>
    <t>猪苗代町</t>
  </si>
  <si>
    <t>磐梯町</t>
  </si>
  <si>
    <t>西会津町</t>
  </si>
  <si>
    <t>北塩原村</t>
  </si>
  <si>
    <t>喜多方市</t>
  </si>
  <si>
    <t>会津若松市</t>
  </si>
  <si>
    <t>会津保健福祉事務所</t>
  </si>
  <si>
    <t>普及率(B/A)</t>
  </si>
  <si>
    <t>現在給水人口(B)</t>
  </si>
  <si>
    <t>計画給水人口</t>
  </si>
  <si>
    <t>事業数</t>
  </si>
  <si>
    <t>廃止簡水計画給水人口</t>
  </si>
  <si>
    <t>計画給水人口（廃止考慮前）</t>
  </si>
  <si>
    <t>施設数（簡水廃止後</t>
  </si>
  <si>
    <t>上水だぶり</t>
  </si>
  <si>
    <t>施設設数(簡水廃止考慮前）</t>
  </si>
  <si>
    <t>人口(A)</t>
  </si>
  <si>
    <t>市町村</t>
  </si>
  <si>
    <t>平成 22 年度</t>
  </si>
  <si>
    <t>第11表　水道施設、普及率・市町村別　（2-2）</t>
  </si>
  <si>
    <t>鮫川村</t>
  </si>
  <si>
    <t>塙　町</t>
  </si>
  <si>
    <t>矢祭町</t>
  </si>
  <si>
    <t>棚倉町</t>
  </si>
  <si>
    <t>矢吹町</t>
  </si>
  <si>
    <t>中島村</t>
  </si>
  <si>
    <t>泉崎村</t>
  </si>
  <si>
    <t>西郷村</t>
  </si>
  <si>
    <t>白河市</t>
  </si>
  <si>
    <t>県南保健福祉事務所</t>
  </si>
  <si>
    <t>小野町</t>
  </si>
  <si>
    <t>三春町</t>
  </si>
  <si>
    <t>古殿町</t>
  </si>
  <si>
    <t>浅川町</t>
  </si>
  <si>
    <t>平田村</t>
  </si>
  <si>
    <t>玉川村</t>
  </si>
  <si>
    <t>石川町</t>
  </si>
  <si>
    <t>天栄村</t>
  </si>
  <si>
    <t>鏡石町</t>
  </si>
  <si>
    <t>田村市</t>
  </si>
  <si>
    <t>須賀川市</t>
  </si>
  <si>
    <t>郡山市</t>
  </si>
  <si>
    <t>県中保健福祉事務所</t>
  </si>
  <si>
    <t>大玉村</t>
  </si>
  <si>
    <t>川俣町</t>
  </si>
  <si>
    <t>国見町</t>
  </si>
  <si>
    <t>桑折町</t>
  </si>
  <si>
    <t>本宮市</t>
  </si>
  <si>
    <t>伊達市</t>
  </si>
  <si>
    <t>二本松市</t>
  </si>
  <si>
    <t>福島市</t>
  </si>
  <si>
    <t>県北保健福祉事務所</t>
  </si>
  <si>
    <t>総　　　　　数</t>
  </si>
  <si>
    <t>第11表　水道施設、普及率・市町村別　（2-1）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</si>
  <si>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</si>
  <si>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</si>
  <si>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</si>
  <si>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</si>
  <si>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</si>
  <si>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</si>
  <si>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</si>
  <si>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</si>
  <si>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</si>
  <si>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</si>
  <si>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</si>
  <si>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</si>
  <si>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</si>
  <si>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９</t>
  </si>
  <si>
    <t>８</t>
  </si>
  <si>
    <t>７</t>
  </si>
  <si>
    <t>６</t>
  </si>
  <si>
    <t>５</t>
  </si>
  <si>
    <t>４</t>
  </si>
  <si>
    <t>３</t>
  </si>
  <si>
    <t>２</t>
  </si>
  <si>
    <t>平成元年度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</si>
  <si>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</si>
  <si>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</si>
  <si>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</si>
  <si>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</si>
  <si>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</si>
  <si>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</si>
  <si>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</si>
  <si>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</si>
  <si>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</si>
  <si>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</si>
  <si>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</si>
  <si>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</si>
  <si>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</si>
  <si>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</si>
  <si>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</si>
  <si>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</si>
  <si>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</si>
  <si>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</si>
  <si>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</si>
  <si>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</si>
  <si>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</si>
  <si>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</si>
  <si>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</si>
  <si>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r>
      <t>昭和</t>
    </r>
    <r>
      <rPr>
        <sz val="11"/>
        <rFont val="ＪＳ明朝"/>
        <family val="1"/>
      </rPr>
      <t>40</t>
    </r>
    <r>
      <rPr>
        <sz val="12"/>
        <rFont val="HGP教科書体"/>
        <family val="1"/>
      </rPr>
      <t>年度</t>
    </r>
  </si>
  <si>
    <t>均</t>
  </si>
  <si>
    <t>数</t>
  </si>
  <si>
    <t>平</t>
  </si>
  <si>
    <t>率</t>
  </si>
  <si>
    <t>給水人口</t>
  </si>
  <si>
    <t>所</t>
  </si>
  <si>
    <t>国</t>
  </si>
  <si>
    <t>及</t>
  </si>
  <si>
    <t>個</t>
  </si>
  <si>
    <t>全</t>
  </si>
  <si>
    <t>普</t>
  </si>
  <si>
    <t>合　　計</t>
  </si>
  <si>
    <t>専用水道</t>
  </si>
  <si>
    <t>簡易水道</t>
  </si>
  <si>
    <t>上水道</t>
  </si>
  <si>
    <t>総人口</t>
  </si>
  <si>
    <t>年　度　別</t>
  </si>
  <si>
    <t>第12表　給水人口及び水道普及率、年度別</t>
  </si>
  <si>
    <t>スポーツ　
施　　設</t>
  </si>
  <si>
    <t>(注)東日本大震災の影響により、相双保健福祉事務所管轄内の市町村が含まれていない。</t>
  </si>
  <si>
    <t>地方公共団体</t>
  </si>
  <si>
    <t>地方公共
団体</t>
  </si>
  <si>
    <t>宗教法人
民法法人</t>
  </si>
  <si>
    <t>　双葉地方水道企業団（広野町、楢葉町、富岡町、大熊町、双葉町）)の再掲で内数</t>
  </si>
  <si>
    <t>27(2)</t>
  </si>
  <si>
    <t>（％）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</si>
</sst>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0.0%"/>
    <numFmt numFmtId="179" formatCode="#,##0_);[Red]\(#,##0\)"/>
    <numFmt numFmtId="180" formatCode="0.0_);[Red]\(0.0\)"/>
    <numFmt numFmtId="181" formatCode="#,##0_ "/>
    <numFmt numFmtId="182" formatCode="#,##0_ ;[Red]\-#,##0\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0"/>
      <name val="HG創英角ﾎﾟｯﾌﾟ体"/>
      <family val="3"/>
    </font>
    <font>
      <sz val="11"/>
      <name val="HG創英角ﾎﾟｯﾌﾟ体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name val="HGP教科書体"/>
      <family val="1"/>
    </font>
    <font>
      <sz val="11"/>
      <name val="HGP教科書体"/>
      <family val="1"/>
    </font>
    <font>
      <sz val="9"/>
      <name val="HGP教科書体"/>
      <family val="1"/>
    </font>
    <font>
      <sz val="12"/>
      <name val="HGP教科書体"/>
      <family val="1"/>
    </font>
    <font>
      <b/>
      <sz val="12"/>
      <name val="HGP教科書体"/>
      <family val="1"/>
    </font>
    <font>
      <sz val="14"/>
      <name val="HGPｺﾞｼｯｸM"/>
      <family val="3"/>
    </font>
    <font>
      <sz val="11"/>
      <name val="ＭＳ 明朝"/>
      <family val="1"/>
    </font>
    <font>
      <b/>
      <sz val="12"/>
      <name val="HGPｺﾞｼｯｸM"/>
      <family val="3"/>
    </font>
    <font>
      <sz val="12"/>
      <name val="HGPｺﾞｼｯｸM"/>
      <family val="3"/>
    </font>
    <font>
      <sz val="10"/>
      <name val="HGPｺﾞｼｯｸM"/>
      <family val="3"/>
    </font>
    <font>
      <sz val="11"/>
      <color indexed="8"/>
      <name val="ＭＳ 明朝"/>
      <family val="1"/>
    </font>
    <font>
      <b/>
      <sz val="10"/>
      <name val="HGPｺﾞｼｯｸM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20"/>
      <name val="ＭＳ 明朝"/>
      <family val="1"/>
    </font>
    <font>
      <sz val="20"/>
      <name val="HGPｺﾞｼｯｸM"/>
      <family val="3"/>
    </font>
    <font>
      <sz val="20"/>
      <name val="HGP教科書体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22"/>
      <name val="HGP教科書体"/>
      <family val="1"/>
    </font>
    <font>
      <sz val="11"/>
      <name val="ＪＳ明朝"/>
      <family val="1"/>
    </font>
    <font>
      <sz val="12"/>
      <name val="ＪＳ明朝"/>
      <family val="1"/>
    </font>
    <font>
      <sz val="11"/>
      <name val="HGPｺﾞｼｯｸM"/>
      <family val="3"/>
    </font>
    <font>
      <sz val="10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5F4F7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7" fillId="0" borderId="11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38" fontId="2" fillId="0" borderId="0" xfId="48" applyFont="1" applyAlignment="1">
      <alignment/>
    </xf>
    <xf numFmtId="41" fontId="7" fillId="0" borderId="13" xfId="0" applyNumberFormat="1" applyFont="1" applyBorder="1" applyAlignment="1">
      <alignment/>
    </xf>
    <xf numFmtId="41" fontId="3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12" fillId="0" borderId="10" xfId="0" applyFont="1" applyBorder="1" applyAlignment="1">
      <alignment horizontal="distributed"/>
    </xf>
    <xf numFmtId="0" fontId="15" fillId="0" borderId="10" xfId="0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38" fontId="13" fillId="0" borderId="0" xfId="48" applyFont="1" applyAlignment="1">
      <alignment horizontal="distributed"/>
    </xf>
    <xf numFmtId="38" fontId="12" fillId="0" borderId="0" xfId="48" applyFont="1" applyAlignment="1">
      <alignment horizontal="distributed"/>
    </xf>
    <xf numFmtId="38" fontId="12" fillId="0" borderId="10" xfId="48" applyFont="1" applyBorder="1" applyAlignment="1">
      <alignment horizontal="distributed"/>
    </xf>
    <xf numFmtId="41" fontId="17" fillId="0" borderId="15" xfId="48" applyNumberFormat="1" applyFont="1" applyBorder="1" applyAlignment="1">
      <alignment horizontal="right"/>
    </xf>
    <xf numFmtId="41" fontId="17" fillId="0" borderId="0" xfId="48" applyNumberFormat="1" applyFont="1" applyAlignment="1">
      <alignment horizontal="right"/>
    </xf>
    <xf numFmtId="41" fontId="17" fillId="0" borderId="17" xfId="48" applyNumberFormat="1" applyFont="1" applyBorder="1" applyAlignment="1">
      <alignment horizontal="right"/>
    </xf>
    <xf numFmtId="41" fontId="17" fillId="0" borderId="10" xfId="48" applyNumberFormat="1" applyFont="1" applyBorder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/>
    </xf>
    <xf numFmtId="0" fontId="10" fillId="0" borderId="19" xfId="0" applyFont="1" applyFill="1" applyBorder="1" applyAlignment="1">
      <alignment horizontal="center" vertical="center" wrapText="1"/>
    </xf>
    <xf numFmtId="41" fontId="17" fillId="0" borderId="11" xfId="48" applyNumberFormat="1" applyFont="1" applyBorder="1" applyAlignment="1">
      <alignment/>
    </xf>
    <xf numFmtId="41" fontId="17" fillId="0" borderId="20" xfId="48" applyNumberFormat="1" applyFont="1" applyBorder="1" applyAlignment="1">
      <alignment/>
    </xf>
    <xf numFmtId="41" fontId="17" fillId="0" borderId="0" xfId="48" applyNumberFormat="1" applyFont="1" applyBorder="1" applyAlignment="1">
      <alignment/>
    </xf>
    <xf numFmtId="41" fontId="17" fillId="0" borderId="15" xfId="48" applyNumberFormat="1" applyFont="1" applyBorder="1" applyAlignment="1">
      <alignment/>
    </xf>
    <xf numFmtId="41" fontId="17" fillId="0" borderId="0" xfId="48" applyNumberFormat="1" applyFont="1" applyBorder="1" applyAlignment="1">
      <alignment horizontal="right"/>
    </xf>
    <xf numFmtId="41" fontId="17" fillId="0" borderId="11" xfId="48" applyNumberFormat="1" applyFont="1" applyBorder="1" applyAlignment="1">
      <alignment horizontal="right"/>
    </xf>
    <xf numFmtId="41" fontId="17" fillId="0" borderId="15" xfId="48" applyNumberFormat="1" applyFont="1" applyFill="1" applyBorder="1" applyAlignment="1">
      <alignment/>
    </xf>
    <xf numFmtId="41" fontId="17" fillId="0" borderId="15" xfId="48" applyNumberFormat="1" applyFont="1" applyFill="1" applyBorder="1" applyAlignment="1">
      <alignment horizontal="right"/>
    </xf>
    <xf numFmtId="41" fontId="17" fillId="0" borderId="12" xfId="48" applyNumberFormat="1" applyFont="1" applyBorder="1" applyAlignment="1">
      <alignment/>
    </xf>
    <xf numFmtId="41" fontId="17" fillId="0" borderId="21" xfId="48" applyNumberFormat="1" applyFont="1" applyBorder="1" applyAlignment="1">
      <alignment/>
    </xf>
    <xf numFmtId="41" fontId="17" fillId="0" borderId="10" xfId="48" applyNumberFormat="1" applyFont="1" applyBorder="1" applyAlignment="1">
      <alignment/>
    </xf>
    <xf numFmtId="41" fontId="17" fillId="0" borderId="12" xfId="48" applyNumberFormat="1" applyFont="1" applyBorder="1" applyAlignment="1">
      <alignment horizontal="right"/>
    </xf>
    <xf numFmtId="41" fontId="15" fillId="0" borderId="10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left"/>
    </xf>
    <xf numFmtId="41" fontId="12" fillId="0" borderId="12" xfId="0" applyNumberFormat="1" applyFont="1" applyBorder="1" applyAlignment="1">
      <alignment horizontal="left"/>
    </xf>
    <xf numFmtId="41" fontId="20" fillId="0" borderId="22" xfId="0" applyNumberFormat="1" applyFont="1" applyBorder="1" applyAlignment="1">
      <alignment/>
    </xf>
    <xf numFmtId="41" fontId="20" fillId="0" borderId="23" xfId="0" applyNumberFormat="1" applyFont="1" applyBorder="1" applyAlignment="1">
      <alignment/>
    </xf>
    <xf numFmtId="41" fontId="20" fillId="0" borderId="11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41" fontId="18" fillId="0" borderId="11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41" fontId="14" fillId="0" borderId="0" xfId="0" applyNumberFormat="1" applyFont="1" applyFill="1" applyBorder="1" applyAlignment="1">
      <alignment/>
    </xf>
    <xf numFmtId="41" fontId="18" fillId="0" borderId="12" xfId="0" applyNumberFormat="1" applyFont="1" applyBorder="1" applyAlignment="1">
      <alignment/>
    </xf>
    <xf numFmtId="41" fontId="18" fillId="0" borderId="10" xfId="0" applyNumberFormat="1" applyFont="1" applyBorder="1" applyAlignment="1">
      <alignment/>
    </xf>
    <xf numFmtId="41" fontId="14" fillId="0" borderId="10" xfId="0" applyNumberFormat="1" applyFont="1" applyBorder="1" applyAlignment="1">
      <alignment/>
    </xf>
    <xf numFmtId="0" fontId="15" fillId="0" borderId="0" xfId="0" applyNumberFormat="1" applyFont="1" applyAlignment="1">
      <alignment horizontal="right"/>
    </xf>
    <xf numFmtId="41" fontId="12" fillId="0" borderId="20" xfId="0" applyNumberFormat="1" applyFont="1" applyBorder="1" applyAlignment="1">
      <alignment horizontal="center" vertical="center"/>
    </xf>
    <xf numFmtId="38" fontId="4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17" fillId="0" borderId="15" xfId="48" applyFont="1" applyBorder="1" applyAlignment="1">
      <alignment horizontal="right" shrinkToFit="1"/>
    </xf>
    <xf numFmtId="38" fontId="17" fillId="0" borderId="0" xfId="48" applyFont="1" applyAlignment="1">
      <alignment horizontal="right" shrinkToFit="1"/>
    </xf>
    <xf numFmtId="0" fontId="17" fillId="0" borderId="0" xfId="48" applyNumberFormat="1" applyFont="1" applyAlignment="1">
      <alignment horizontal="right" shrinkToFit="1"/>
    </xf>
    <xf numFmtId="38" fontId="17" fillId="0" borderId="17" xfId="48" applyFont="1" applyBorder="1" applyAlignment="1">
      <alignment horizontal="right" shrinkToFit="1"/>
    </xf>
    <xf numFmtId="38" fontId="17" fillId="0" borderId="10" xfId="48" applyFont="1" applyBorder="1" applyAlignment="1">
      <alignment horizontal="right" shrinkToFit="1"/>
    </xf>
    <xf numFmtId="41" fontId="17" fillId="0" borderId="20" xfId="0" applyNumberFormat="1" applyFont="1" applyBorder="1" applyAlignment="1">
      <alignment/>
    </xf>
    <xf numFmtId="41" fontId="17" fillId="0" borderId="0" xfId="0" applyNumberFormat="1" applyFont="1" applyBorder="1" applyAlignment="1">
      <alignment/>
    </xf>
    <xf numFmtId="41" fontId="17" fillId="0" borderId="11" xfId="0" applyNumberFormat="1" applyFont="1" applyBorder="1" applyAlignment="1">
      <alignment/>
    </xf>
    <xf numFmtId="41" fontId="17" fillId="0" borderId="20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41" fontId="17" fillId="0" borderId="24" xfId="0" applyNumberFormat="1" applyFont="1" applyBorder="1" applyAlignment="1">
      <alignment/>
    </xf>
    <xf numFmtId="41" fontId="17" fillId="0" borderId="16" xfId="0" applyNumberFormat="1" applyFont="1" applyBorder="1" applyAlignment="1">
      <alignment/>
    </xf>
    <xf numFmtId="41" fontId="17" fillId="0" borderId="13" xfId="0" applyNumberFormat="1" applyFont="1" applyBorder="1" applyAlignment="1">
      <alignment/>
    </xf>
    <xf numFmtId="41" fontId="17" fillId="0" borderId="24" xfId="0" applyNumberFormat="1" applyFont="1" applyBorder="1" applyAlignment="1">
      <alignment horizontal="right"/>
    </xf>
    <xf numFmtId="41" fontId="17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0" xfId="48" applyFont="1" applyFill="1" applyBorder="1" applyAlignment="1">
      <alignment horizontal="left" vertical="center"/>
    </xf>
    <xf numFmtId="41" fontId="17" fillId="0" borderId="20" xfId="48" applyNumberFormat="1" applyFont="1" applyBorder="1" applyAlignment="1">
      <alignment horizontal="right"/>
    </xf>
    <xf numFmtId="38" fontId="15" fillId="0" borderId="0" xfId="48" applyFont="1" applyFill="1" applyBorder="1" applyAlignment="1">
      <alignment horizontal="left" vertical="center"/>
    </xf>
    <xf numFmtId="0" fontId="19" fillId="0" borderId="0" xfId="0" applyNumberFormat="1" applyFont="1" applyFill="1" applyAlignment="1">
      <alignment horizontal="right"/>
    </xf>
    <xf numFmtId="41" fontId="8" fillId="0" borderId="0" xfId="0" applyNumberFormat="1" applyFont="1" applyFill="1" applyAlignment="1">
      <alignment/>
    </xf>
    <xf numFmtId="41" fontId="14" fillId="0" borderId="12" xfId="0" applyNumberFormat="1" applyFont="1" applyFill="1" applyBorder="1" applyAlignment="1">
      <alignment/>
    </xf>
    <xf numFmtId="41" fontId="14" fillId="0" borderId="10" xfId="0" applyNumberFormat="1" applyFont="1" applyFill="1" applyBorder="1" applyAlignment="1">
      <alignment/>
    </xf>
    <xf numFmtId="41" fontId="14" fillId="0" borderId="11" xfId="0" applyNumberFormat="1" applyFont="1" applyFill="1" applyBorder="1" applyAlignment="1">
      <alignment/>
    </xf>
    <xf numFmtId="41" fontId="12" fillId="0" borderId="20" xfId="0" applyNumberFormat="1" applyFont="1" applyFill="1" applyBorder="1" applyAlignment="1">
      <alignment horizontal="center"/>
    </xf>
    <xf numFmtId="41" fontId="14" fillId="0" borderId="2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 horizontal="center"/>
    </xf>
    <xf numFmtId="41" fontId="2" fillId="0" borderId="0" xfId="0" applyNumberFormat="1" applyFont="1" applyFill="1" applyBorder="1" applyAlignment="1">
      <alignment/>
    </xf>
    <xf numFmtId="41" fontId="15" fillId="0" borderId="10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178" fontId="24" fillId="0" borderId="0" xfId="0" applyNumberFormat="1" applyFont="1" applyBorder="1" applyAlignment="1">
      <alignment/>
    </xf>
    <xf numFmtId="179" fontId="24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179" fontId="23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179" fontId="25" fillId="0" borderId="15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179" fontId="24" fillId="0" borderId="15" xfId="0" applyNumberFormat="1" applyFont="1" applyFill="1" applyBorder="1" applyAlignment="1">
      <alignment/>
    </xf>
    <xf numFmtId="179" fontId="26" fillId="0" borderId="14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/>
    </xf>
    <xf numFmtId="0" fontId="28" fillId="0" borderId="0" xfId="0" applyFont="1" applyBorder="1" applyAlignment="1">
      <alignment vertical="center"/>
    </xf>
    <xf numFmtId="179" fontId="24" fillId="0" borderId="25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/>
    </xf>
    <xf numFmtId="178" fontId="26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8" fontId="27" fillId="0" borderId="10" xfId="0" applyNumberFormat="1" applyFont="1" applyFill="1" applyBorder="1" applyAlignment="1">
      <alignment horizontal="right"/>
    </xf>
    <xf numFmtId="179" fontId="24" fillId="0" borderId="10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9" fontId="30" fillId="0" borderId="21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180" fontId="32" fillId="0" borderId="15" xfId="0" applyNumberFormat="1" applyFont="1" applyFill="1" applyBorder="1" applyAlignment="1">
      <alignment/>
    </xf>
    <xf numFmtId="181" fontId="32" fillId="0" borderId="15" xfId="0" applyNumberFormat="1" applyFont="1" applyFill="1" applyBorder="1" applyAlignment="1">
      <alignment/>
    </xf>
    <xf numFmtId="49" fontId="30" fillId="0" borderId="2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/>
    </xf>
    <xf numFmtId="180" fontId="32" fillId="0" borderId="11" xfId="0" applyNumberFormat="1" applyFont="1" applyBorder="1" applyAlignment="1">
      <alignment/>
    </xf>
    <xf numFmtId="180" fontId="32" fillId="0" borderId="15" xfId="0" applyNumberFormat="1" applyFont="1" applyBorder="1" applyAlignment="1">
      <alignment/>
    </xf>
    <xf numFmtId="181" fontId="32" fillId="0" borderId="15" xfId="0" applyNumberFormat="1" applyFont="1" applyBorder="1" applyAlignment="1">
      <alignment/>
    </xf>
    <xf numFmtId="49" fontId="30" fillId="0" borderId="0" xfId="0" applyNumberFormat="1" applyFont="1" applyBorder="1" applyAlignment="1">
      <alignment horizontal="center"/>
    </xf>
    <xf numFmtId="180" fontId="32" fillId="0" borderId="0" xfId="0" applyNumberFormat="1" applyFont="1" applyBorder="1" applyAlignment="1">
      <alignment horizontal="right"/>
    </xf>
    <xf numFmtId="182" fontId="32" fillId="0" borderId="15" xfId="50" applyNumberFormat="1" applyFont="1" applyBorder="1" applyAlignment="1">
      <alignment/>
    </xf>
    <xf numFmtId="182" fontId="32" fillId="0" borderId="0" xfId="50" applyNumberFormat="1" applyFont="1" applyBorder="1" applyAlignment="1">
      <alignment/>
    </xf>
    <xf numFmtId="180" fontId="32" fillId="0" borderId="0" xfId="0" applyNumberFormat="1" applyFont="1" applyBorder="1" applyAlignment="1">
      <alignment/>
    </xf>
    <xf numFmtId="49" fontId="3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1" fontId="17" fillId="0" borderId="15" xfId="48" applyNumberFormat="1" applyFont="1" applyBorder="1" applyAlignment="1">
      <alignment horizontal="right" shrinkToFit="1"/>
    </xf>
    <xf numFmtId="41" fontId="17" fillId="0" borderId="0" xfId="48" applyNumberFormat="1" applyFont="1" applyAlignment="1">
      <alignment horizontal="right" shrinkToFit="1"/>
    </xf>
    <xf numFmtId="41" fontId="17" fillId="0" borderId="17" xfId="48" applyNumberFormat="1" applyFont="1" applyBorder="1" applyAlignment="1">
      <alignment horizontal="right" shrinkToFit="1"/>
    </xf>
    <xf numFmtId="41" fontId="17" fillId="0" borderId="10" xfId="48" applyNumberFormat="1" applyFont="1" applyBorder="1" applyAlignment="1">
      <alignment horizontal="right" shrinkToFit="1"/>
    </xf>
    <xf numFmtId="41" fontId="17" fillId="0" borderId="0" xfId="48" applyNumberFormat="1" applyFont="1" applyAlignment="1">
      <alignment/>
    </xf>
    <xf numFmtId="41" fontId="17" fillId="0" borderId="17" xfId="48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37" fontId="26" fillId="0" borderId="0" xfId="0" applyNumberFormat="1" applyFont="1" applyBorder="1" applyAlignment="1" applyProtection="1">
      <alignment/>
      <protection/>
    </xf>
    <xf numFmtId="37" fontId="26" fillId="0" borderId="0" xfId="0" applyNumberFormat="1" applyFont="1" applyBorder="1" applyAlignment="1" applyProtection="1">
      <alignment/>
      <protection locked="0"/>
    </xf>
    <xf numFmtId="37" fontId="26" fillId="0" borderId="0" xfId="0" applyNumberFormat="1" applyFont="1" applyBorder="1" applyAlignment="1" applyProtection="1">
      <alignment/>
      <protection/>
    </xf>
    <xf numFmtId="37" fontId="26" fillId="0" borderId="0" xfId="0" applyNumberFormat="1" applyFont="1" applyFill="1" applyBorder="1" applyAlignment="1" applyProtection="1">
      <alignment/>
      <protection/>
    </xf>
    <xf numFmtId="37" fontId="26" fillId="0" borderId="0" xfId="0" applyNumberFormat="1" applyFont="1" applyFill="1" applyBorder="1" applyAlignment="1" applyProtection="1">
      <alignment/>
      <protection locked="0"/>
    </xf>
    <xf numFmtId="37" fontId="26" fillId="0" borderId="10" xfId="0" applyNumberFormat="1" applyFont="1" applyBorder="1" applyAlignment="1" applyProtection="1">
      <alignment/>
      <protection locked="0"/>
    </xf>
    <xf numFmtId="37" fontId="24" fillId="0" borderId="25" xfId="0" applyNumberFormat="1" applyFont="1" applyBorder="1" applyAlignment="1" applyProtection="1">
      <alignment/>
      <protection/>
    </xf>
    <xf numFmtId="37" fontId="24" fillId="0" borderId="0" xfId="0" applyNumberFormat="1" applyFont="1" applyBorder="1" applyAlignment="1" applyProtection="1">
      <alignment/>
      <protection/>
    </xf>
    <xf numFmtId="0" fontId="24" fillId="0" borderId="10" xfId="0" applyFont="1" applyBorder="1" applyAlignment="1" applyProtection="1">
      <alignment/>
      <protection/>
    </xf>
    <xf numFmtId="0" fontId="12" fillId="0" borderId="2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0" borderId="25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8" fontId="2" fillId="0" borderId="25" xfId="48" applyFont="1" applyFill="1" applyBorder="1" applyAlignment="1">
      <alignment horizontal="left" vertical="center" wrapText="1"/>
    </xf>
    <xf numFmtId="38" fontId="2" fillId="0" borderId="0" xfId="48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8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  <xf numFmtId="0" fontId="12" fillId="0" borderId="2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38" fontId="12" fillId="0" borderId="26" xfId="48" applyFont="1" applyBorder="1" applyAlignment="1">
      <alignment horizontal="center" vertical="center" shrinkToFit="1"/>
    </xf>
    <xf numFmtId="38" fontId="12" fillId="0" borderId="15" xfId="48" applyFont="1" applyBorder="1" applyAlignment="1">
      <alignment horizontal="center" vertical="center" shrinkToFit="1"/>
    </xf>
    <xf numFmtId="38" fontId="12" fillId="0" borderId="14" xfId="48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38" fontId="15" fillId="0" borderId="25" xfId="48" applyFont="1" applyFill="1" applyBorder="1" applyAlignment="1">
      <alignment horizontal="left" vertical="center" wrapText="1"/>
    </xf>
    <xf numFmtId="38" fontId="15" fillId="0" borderId="0" xfId="48" applyFont="1" applyFill="1" applyBorder="1" applyAlignment="1">
      <alignment horizontal="left" vertical="center" wrapText="1"/>
    </xf>
    <xf numFmtId="41" fontId="12" fillId="0" borderId="13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/>
    </xf>
    <xf numFmtId="41" fontId="10" fillId="0" borderId="30" xfId="0" applyNumberFormat="1" applyFont="1" applyBorder="1" applyAlignment="1">
      <alignment horizontal="center" vertical="center"/>
    </xf>
    <xf numFmtId="41" fontId="10" fillId="0" borderId="32" xfId="0" applyNumberFormat="1" applyFont="1" applyBorder="1" applyAlignment="1">
      <alignment horizontal="center" vertical="center"/>
    </xf>
    <xf numFmtId="41" fontId="10" fillId="0" borderId="31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/>
    </xf>
    <xf numFmtId="41" fontId="10" fillId="0" borderId="21" xfId="0" applyNumberFormat="1" applyFont="1" applyBorder="1" applyAlignment="1">
      <alignment horizontal="center"/>
    </xf>
    <xf numFmtId="41" fontId="10" fillId="0" borderId="0" xfId="0" applyNumberFormat="1" applyFont="1" applyAlignment="1">
      <alignment horizontal="left"/>
    </xf>
    <xf numFmtId="41" fontId="10" fillId="0" borderId="0" xfId="0" applyNumberFormat="1" applyFont="1" applyBorder="1" applyAlignment="1">
      <alignment horizontal="left"/>
    </xf>
    <xf numFmtId="41" fontId="10" fillId="0" borderId="16" xfId="0" applyNumberFormat="1" applyFont="1" applyBorder="1" applyAlignment="1">
      <alignment horizontal="left"/>
    </xf>
    <xf numFmtId="41" fontId="12" fillId="0" borderId="34" xfId="0" applyNumberFormat="1" applyFont="1" applyBorder="1" applyAlignment="1">
      <alignment horizontal="distributed" vertical="center" wrapText="1"/>
    </xf>
    <xf numFmtId="41" fontId="12" fillId="0" borderId="20" xfId="0" applyNumberFormat="1" applyFont="1" applyBorder="1" applyAlignment="1">
      <alignment horizontal="distributed" vertical="center" wrapText="1"/>
    </xf>
    <xf numFmtId="41" fontId="12" fillId="0" borderId="21" xfId="0" applyNumberFormat="1" applyFont="1" applyBorder="1" applyAlignment="1">
      <alignment horizontal="distributed" vertical="center" wrapText="1"/>
    </xf>
    <xf numFmtId="41" fontId="10" fillId="0" borderId="23" xfId="0" applyNumberFormat="1" applyFont="1" applyBorder="1" applyAlignment="1">
      <alignment horizontal="left"/>
    </xf>
    <xf numFmtId="41" fontId="10" fillId="0" borderId="34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41" fontId="10" fillId="0" borderId="31" xfId="0" applyNumberFormat="1" applyFont="1" applyBorder="1" applyAlignment="1">
      <alignment/>
    </xf>
    <xf numFmtId="41" fontId="10" fillId="0" borderId="32" xfId="0" applyNumberFormat="1" applyFont="1" applyBorder="1" applyAlignment="1">
      <alignment/>
    </xf>
    <xf numFmtId="41" fontId="12" fillId="0" borderId="25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41" fontId="12" fillId="0" borderId="23" xfId="0" applyNumberFormat="1" applyFont="1" applyBorder="1" applyAlignment="1">
      <alignment horizontal="center" vertical="center"/>
    </xf>
    <xf numFmtId="41" fontId="12" fillId="0" borderId="27" xfId="0" applyNumberFormat="1" applyFont="1" applyBorder="1" applyAlignment="1">
      <alignment horizontal="center" vertical="center"/>
    </xf>
    <xf numFmtId="41" fontId="12" fillId="0" borderId="25" xfId="0" applyNumberFormat="1" applyFont="1" applyBorder="1" applyAlignment="1">
      <alignment horizontal="center"/>
    </xf>
    <xf numFmtId="0" fontId="3" fillId="0" borderId="0" xfId="0" applyNumberFormat="1" applyFont="1" applyFill="1" applyAlignment="1">
      <alignment/>
    </xf>
    <xf numFmtId="41" fontId="12" fillId="0" borderId="0" xfId="0" applyNumberFormat="1" applyFont="1" applyFill="1" applyBorder="1" applyAlignment="1">
      <alignment horizontal="center"/>
    </xf>
    <xf numFmtId="41" fontId="12" fillId="0" borderId="20" xfId="0" applyNumberFormat="1" applyFont="1" applyFill="1" applyBorder="1" applyAlignment="1">
      <alignment horizontal="center"/>
    </xf>
    <xf numFmtId="41" fontId="12" fillId="0" borderId="10" xfId="0" applyNumberFormat="1" applyFont="1" applyFill="1" applyBorder="1" applyAlignment="1">
      <alignment horizontal="center"/>
    </xf>
    <xf numFmtId="41" fontId="12" fillId="0" borderId="21" xfId="0" applyNumberFormat="1" applyFont="1" applyFill="1" applyBorder="1" applyAlignment="1">
      <alignment horizontal="center"/>
    </xf>
    <xf numFmtId="41" fontId="12" fillId="0" borderId="25" xfId="0" applyNumberFormat="1" applyFont="1" applyFill="1" applyBorder="1" applyAlignment="1">
      <alignment horizontal="center" vertical="center"/>
    </xf>
    <xf numFmtId="41" fontId="12" fillId="0" borderId="29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 horizontal="center" vertical="center"/>
    </xf>
    <xf numFmtId="41" fontId="12" fillId="0" borderId="20" xfId="0" applyNumberFormat="1" applyFont="1" applyFill="1" applyBorder="1" applyAlignment="1">
      <alignment horizontal="center" vertical="center"/>
    </xf>
    <xf numFmtId="41" fontId="12" fillId="0" borderId="16" xfId="0" applyNumberFormat="1" applyFont="1" applyFill="1" applyBorder="1" applyAlignment="1">
      <alignment horizontal="center" vertical="center"/>
    </xf>
    <xf numFmtId="41" fontId="12" fillId="0" borderId="24" xfId="0" applyNumberFormat="1" applyFont="1" applyFill="1" applyBorder="1" applyAlignment="1">
      <alignment horizontal="center" vertical="center"/>
    </xf>
    <xf numFmtId="41" fontId="12" fillId="0" borderId="23" xfId="0" applyNumberFormat="1" applyFont="1" applyFill="1" applyBorder="1" applyAlignment="1">
      <alignment horizontal="center"/>
    </xf>
    <xf numFmtId="41" fontId="12" fillId="0" borderId="34" xfId="0" applyNumberFormat="1" applyFont="1" applyFill="1" applyBorder="1" applyAlignment="1">
      <alignment horizontal="center"/>
    </xf>
    <xf numFmtId="41" fontId="5" fillId="0" borderId="0" xfId="0" applyNumberFormat="1" applyFont="1" applyFill="1" applyAlignment="1">
      <alignment shrinkToFit="1"/>
    </xf>
    <xf numFmtId="0" fontId="6" fillId="0" borderId="0" xfId="0" applyFont="1" applyFill="1" applyAlignment="1">
      <alignment shrinkToFit="1"/>
    </xf>
    <xf numFmtId="41" fontId="12" fillId="0" borderId="27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1" fontId="12" fillId="0" borderId="31" xfId="0" applyNumberFormat="1" applyFont="1" applyFill="1" applyBorder="1" applyAlignment="1">
      <alignment horizontal="center" vertical="center"/>
    </xf>
    <xf numFmtId="41" fontId="12" fillId="0" borderId="32" xfId="0" applyNumberFormat="1" applyFont="1" applyFill="1" applyBorder="1" applyAlignment="1">
      <alignment horizontal="center" vertical="center"/>
    </xf>
    <xf numFmtId="41" fontId="12" fillId="0" borderId="22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41" fontId="12" fillId="0" borderId="34" xfId="0" applyNumberFormat="1" applyFont="1" applyFill="1" applyBorder="1" applyAlignment="1">
      <alignment horizontal="center" vertical="center"/>
    </xf>
    <xf numFmtId="41" fontId="12" fillId="0" borderId="13" xfId="0" applyNumberFormat="1" applyFont="1" applyFill="1" applyBorder="1" applyAlignment="1">
      <alignment horizontal="center" vertical="center"/>
    </xf>
    <xf numFmtId="41" fontId="12" fillId="0" borderId="27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/>
    </xf>
    <xf numFmtId="0" fontId="26" fillId="0" borderId="20" xfId="0" applyFont="1" applyBorder="1" applyAlignment="1">
      <alignment horizontal="distributed"/>
    </xf>
    <xf numFmtId="0" fontId="10" fillId="0" borderId="30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2" fillId="0" borderId="20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9" fontId="25" fillId="33" borderId="15" xfId="0" applyNumberFormat="1" applyFont="1" applyFill="1" applyBorder="1" applyAlignment="1">
      <alignment/>
    </xf>
    <xf numFmtId="0" fontId="21" fillId="34" borderId="35" xfId="0" applyFont="1" applyFill="1" applyBorder="1" applyAlignment="1">
      <alignment/>
    </xf>
    <xf numFmtId="0" fontId="22" fillId="0" borderId="0" xfId="0" applyFont="1" applyAlignment="1">
      <alignment/>
    </xf>
    <xf numFmtId="0" fontId="21" fillId="33" borderId="35" xfId="0" applyFont="1" applyFill="1" applyBorder="1" applyAlignment="1">
      <alignment/>
    </xf>
    <xf numFmtId="0" fontId="51" fillId="0" borderId="1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37" fontId="23" fillId="0" borderId="0" xfId="0" applyNumberFormat="1" applyFont="1" applyBorder="1" applyAlignment="1" applyProtection="1">
      <alignment/>
      <protection/>
    </xf>
    <xf numFmtId="179" fontId="25" fillId="28" borderId="15" xfId="0" applyNumberFormat="1" applyFont="1" applyFill="1" applyBorder="1" applyAlignment="1">
      <alignment/>
    </xf>
    <xf numFmtId="179" fontId="25" fillId="28" borderId="15" xfId="0" applyNumberFormat="1" applyFont="1" applyFill="1" applyBorder="1" applyAlignment="1">
      <alignment horizontal="right"/>
    </xf>
    <xf numFmtId="179" fontId="25" fillId="28" borderId="17" xfId="0" applyNumberFormat="1" applyFont="1" applyFill="1" applyBorder="1" applyAlignment="1">
      <alignment/>
    </xf>
    <xf numFmtId="181" fontId="32" fillId="28" borderId="17" xfId="0" applyNumberFormat="1" applyFont="1" applyFill="1" applyBorder="1" applyAlignment="1">
      <alignment/>
    </xf>
    <xf numFmtId="180" fontId="32" fillId="28" borderId="17" xfId="0" applyNumberFormat="1" applyFont="1" applyFill="1" applyBorder="1" applyAlignment="1">
      <alignment/>
    </xf>
    <xf numFmtId="0" fontId="32" fillId="28" borderId="12" xfId="0" applyFont="1" applyFill="1" applyBorder="1" applyAlignment="1">
      <alignment horizontal="center"/>
    </xf>
    <xf numFmtId="41" fontId="14" fillId="28" borderId="20" xfId="0" applyNumberFormat="1" applyFont="1" applyFill="1" applyBorder="1" applyAlignment="1">
      <alignment/>
    </xf>
    <xf numFmtId="41" fontId="14" fillId="28" borderId="21" xfId="0" applyNumberFormat="1" applyFont="1" applyFill="1" applyBorder="1" applyAlignment="1">
      <alignment/>
    </xf>
    <xf numFmtId="41" fontId="14" fillId="28" borderId="10" xfId="0" applyNumberFormat="1" applyFont="1" applyFill="1" applyBorder="1" applyAlignment="1">
      <alignment/>
    </xf>
    <xf numFmtId="41" fontId="14" fillId="28" borderId="0" xfId="0" applyNumberFormat="1" applyFont="1" applyFill="1" applyBorder="1" applyAlignment="1">
      <alignment/>
    </xf>
    <xf numFmtId="41" fontId="16" fillId="35" borderId="15" xfId="48" applyNumberFormat="1" applyFont="1" applyFill="1" applyBorder="1" applyAlignment="1">
      <alignment horizontal="right"/>
    </xf>
    <xf numFmtId="41" fontId="16" fillId="35" borderId="0" xfId="48" applyNumberFormat="1" applyFont="1" applyFill="1" applyAlignment="1">
      <alignment horizontal="right"/>
    </xf>
    <xf numFmtId="38" fontId="16" fillId="35" borderId="26" xfId="48" applyFont="1" applyFill="1" applyBorder="1" applyAlignment="1">
      <alignment horizontal="right" shrinkToFit="1"/>
    </xf>
    <xf numFmtId="41" fontId="16" fillId="35" borderId="26" xfId="48" applyNumberFormat="1" applyFont="1" applyFill="1" applyBorder="1" applyAlignment="1">
      <alignment horizontal="right" shrinkToFit="1"/>
    </xf>
    <xf numFmtId="41" fontId="16" fillId="35" borderId="0" xfId="48" applyNumberFormat="1" applyFont="1" applyFill="1" applyAlignment="1">
      <alignment horizontal="right" shrinkToFit="1"/>
    </xf>
    <xf numFmtId="41" fontId="16" fillId="35" borderId="26" xfId="48" applyNumberFormat="1" applyFont="1" applyFill="1" applyBorder="1" applyAlignment="1">
      <alignment horizontal="right"/>
    </xf>
    <xf numFmtId="41" fontId="17" fillId="35" borderId="26" xfId="48" applyNumberFormat="1" applyFont="1" applyFill="1" applyBorder="1" applyAlignment="1">
      <alignment/>
    </xf>
    <xf numFmtId="41" fontId="17" fillId="35" borderId="11" xfId="48" applyNumberFormat="1" applyFont="1" applyFill="1" applyBorder="1" applyAlignment="1">
      <alignment horizontal="right"/>
    </xf>
    <xf numFmtId="41" fontId="17" fillId="35" borderId="11" xfId="48" applyNumberFormat="1" applyFont="1" applyFill="1" applyBorder="1" applyAlignment="1">
      <alignment/>
    </xf>
    <xf numFmtId="41" fontId="17" fillId="35" borderId="20" xfId="48" applyNumberFormat="1" applyFont="1" applyFill="1" applyBorder="1" applyAlignment="1">
      <alignment/>
    </xf>
    <xf numFmtId="41" fontId="17" fillId="35" borderId="0" xfId="48" applyNumberFormat="1" applyFont="1" applyFill="1" applyBorder="1" applyAlignment="1">
      <alignment/>
    </xf>
    <xf numFmtId="41" fontId="17" fillId="35" borderId="15" xfId="48" applyNumberFormat="1" applyFont="1" applyFill="1" applyBorder="1" applyAlignment="1">
      <alignment/>
    </xf>
    <xf numFmtId="41" fontId="17" fillId="35" borderId="0" xfId="48" applyNumberFormat="1" applyFont="1" applyFill="1" applyBorder="1" applyAlignment="1">
      <alignment horizontal="right"/>
    </xf>
    <xf numFmtId="41" fontId="17" fillId="35" borderId="26" xfId="48" applyNumberFormat="1" applyFont="1" applyFill="1" applyBorder="1" applyAlignment="1">
      <alignment horizontal="right"/>
    </xf>
    <xf numFmtId="41" fontId="17" fillId="35" borderId="0" xfId="48" applyNumberFormat="1" applyFont="1" applyFill="1" applyAlignment="1">
      <alignment horizontal="right"/>
    </xf>
    <xf numFmtId="41" fontId="17" fillId="35" borderId="22" xfId="48" applyNumberFormat="1" applyFont="1" applyFill="1" applyBorder="1" applyAlignment="1">
      <alignment horizontal="right"/>
    </xf>
    <xf numFmtId="41" fontId="17" fillId="35" borderId="15" xfId="48" applyNumberFormat="1" applyFont="1" applyFill="1" applyBorder="1" applyAlignment="1">
      <alignment horizontal="right"/>
    </xf>
    <xf numFmtId="41" fontId="17" fillId="35" borderId="17" xfId="48" applyNumberFormat="1" applyFont="1" applyFill="1" applyBorder="1" applyAlignment="1">
      <alignment horizontal="right"/>
    </xf>
    <xf numFmtId="41" fontId="17" fillId="35" borderId="10" xfId="48" applyNumberFormat="1" applyFont="1" applyFill="1" applyBorder="1" applyAlignment="1">
      <alignment horizontal="right"/>
    </xf>
    <xf numFmtId="41" fontId="17" fillId="35" borderId="21" xfId="0" applyNumberFormat="1" applyFont="1" applyFill="1" applyBorder="1" applyAlignment="1">
      <alignment/>
    </xf>
    <xf numFmtId="41" fontId="17" fillId="35" borderId="10" xfId="0" applyNumberFormat="1" applyFont="1" applyFill="1" applyBorder="1" applyAlignment="1">
      <alignment/>
    </xf>
    <xf numFmtId="41" fontId="17" fillId="35" borderId="12" xfId="0" applyNumberFormat="1" applyFont="1" applyFill="1" applyBorder="1" applyAlignment="1">
      <alignment/>
    </xf>
    <xf numFmtId="41" fontId="17" fillId="35" borderId="10" xfId="0" applyNumberFormat="1" applyFont="1" applyFill="1" applyBorder="1" applyAlignment="1">
      <alignment horizontal="right"/>
    </xf>
    <xf numFmtId="41" fontId="14" fillId="35" borderId="11" xfId="0" applyNumberFormat="1" applyFont="1" applyFill="1" applyBorder="1" applyAlignment="1">
      <alignment/>
    </xf>
    <xf numFmtId="41" fontId="14" fillId="35" borderId="20" xfId="0" applyNumberFormat="1" applyFont="1" applyFill="1" applyBorder="1" applyAlignment="1">
      <alignment/>
    </xf>
    <xf numFmtId="41" fontId="14" fillId="35" borderId="0" xfId="0" applyNumberFormat="1" applyFont="1" applyFill="1" applyBorder="1" applyAlignment="1">
      <alignment/>
    </xf>
    <xf numFmtId="41" fontId="14" fillId="35" borderId="12" xfId="0" applyNumberFormat="1" applyFont="1" applyFill="1" applyBorder="1" applyAlignment="1">
      <alignment/>
    </xf>
    <xf numFmtId="41" fontId="14" fillId="35" borderId="23" xfId="0" applyNumberFormat="1" applyFont="1" applyFill="1" applyBorder="1" applyAlignment="1">
      <alignment/>
    </xf>
    <xf numFmtId="179" fontId="25" fillId="35" borderId="15" xfId="0" applyNumberFormat="1" applyFont="1" applyFill="1" applyBorder="1" applyAlignment="1">
      <alignment/>
    </xf>
    <xf numFmtId="178" fontId="25" fillId="35" borderId="0" xfId="0" applyNumberFormat="1" applyFont="1" applyFill="1" applyBorder="1" applyAlignment="1">
      <alignment/>
    </xf>
    <xf numFmtId="178" fontId="25" fillId="35" borderId="10" xfId="0" applyNumberFormat="1" applyFont="1" applyFill="1" applyBorder="1" applyAlignment="1">
      <alignment/>
    </xf>
    <xf numFmtId="178" fontId="24" fillId="0" borderId="25" xfId="0" applyNumberFormat="1" applyFont="1" applyFill="1" applyBorder="1" applyAlignment="1">
      <alignment/>
    </xf>
    <xf numFmtId="178" fontId="24" fillId="0" borderId="0" xfId="0" applyNumberFormat="1" applyFont="1" applyFill="1" applyBorder="1" applyAlignment="1">
      <alignment/>
    </xf>
    <xf numFmtId="178" fontId="26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50390625" style="1" customWidth="1"/>
    <col min="2" max="5" width="8.625" style="1" customWidth="1"/>
    <col min="6" max="9" width="10.75390625" style="1" customWidth="1"/>
    <col min="10" max="10" width="8.125" style="1" customWidth="1"/>
    <col min="11" max="11" width="7.75390625" style="1" customWidth="1"/>
    <col min="12" max="16384" width="9.00390625" style="1" customWidth="1"/>
  </cols>
  <sheetData>
    <row r="1" s="4" customFormat="1" ht="25.5" customHeight="1">
      <c r="A1" s="4" t="s">
        <v>36</v>
      </c>
    </row>
    <row r="2" spans="1:11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8" t="s">
        <v>145</v>
      </c>
    </row>
    <row r="3" spans="1:12" s="6" customFormat="1" ht="16.5" customHeight="1">
      <c r="A3" s="181" t="s">
        <v>40</v>
      </c>
      <c r="B3" s="186" t="s">
        <v>86</v>
      </c>
      <c r="C3" s="187"/>
      <c r="D3" s="186" t="s">
        <v>82</v>
      </c>
      <c r="E3" s="187"/>
      <c r="F3" s="21" t="s">
        <v>37</v>
      </c>
      <c r="G3" s="22" t="s">
        <v>38</v>
      </c>
      <c r="H3" s="21" t="s">
        <v>39</v>
      </c>
      <c r="I3" s="22" t="s">
        <v>39</v>
      </c>
      <c r="J3" s="186" t="s">
        <v>84</v>
      </c>
      <c r="K3" s="193"/>
      <c r="L3" s="7"/>
    </row>
    <row r="4" spans="1:12" s="6" customFormat="1" ht="16.5" customHeight="1">
      <c r="A4" s="182"/>
      <c r="B4" s="188" t="s">
        <v>83</v>
      </c>
      <c r="C4" s="189"/>
      <c r="D4" s="188" t="s">
        <v>83</v>
      </c>
      <c r="E4" s="189"/>
      <c r="F4" s="21" t="s">
        <v>41</v>
      </c>
      <c r="G4" s="22" t="s">
        <v>39</v>
      </c>
      <c r="H4" s="21" t="s">
        <v>42</v>
      </c>
      <c r="I4" s="22" t="s">
        <v>43</v>
      </c>
      <c r="J4" s="188" t="s">
        <v>85</v>
      </c>
      <c r="K4" s="194"/>
      <c r="L4" s="7"/>
    </row>
    <row r="5" spans="1:12" s="6" customFormat="1" ht="16.5" customHeight="1">
      <c r="A5" s="182"/>
      <c r="B5" s="184" t="s">
        <v>44</v>
      </c>
      <c r="C5" s="184" t="s">
        <v>45</v>
      </c>
      <c r="D5" s="184" t="s">
        <v>44</v>
      </c>
      <c r="E5" s="184" t="s">
        <v>45</v>
      </c>
      <c r="F5" s="21" t="s">
        <v>46</v>
      </c>
      <c r="G5" s="22" t="s">
        <v>46</v>
      </c>
      <c r="H5" s="21" t="s">
        <v>47</v>
      </c>
      <c r="I5" s="22" t="s">
        <v>47</v>
      </c>
      <c r="J5" s="21" t="s">
        <v>48</v>
      </c>
      <c r="K5" s="24" t="s">
        <v>64</v>
      </c>
      <c r="L5" s="7"/>
    </row>
    <row r="6" spans="1:12" s="6" customFormat="1" ht="16.5" customHeight="1">
      <c r="A6" s="183"/>
      <c r="B6" s="185"/>
      <c r="C6" s="185"/>
      <c r="D6" s="185"/>
      <c r="E6" s="185"/>
      <c r="F6" s="17" t="s">
        <v>6</v>
      </c>
      <c r="G6" s="29" t="s">
        <v>6</v>
      </c>
      <c r="H6" s="21" t="s">
        <v>49</v>
      </c>
      <c r="I6" s="18" t="s">
        <v>49</v>
      </c>
      <c r="J6" s="21" t="s">
        <v>50</v>
      </c>
      <c r="K6" s="23" t="s">
        <v>65</v>
      </c>
      <c r="L6" s="7"/>
    </row>
    <row r="7" spans="1:12" s="5" customFormat="1" ht="26.25" customHeight="1">
      <c r="A7" s="25" t="s">
        <v>87</v>
      </c>
      <c r="B7" s="329">
        <f>SUM(B9:B16)</f>
        <v>224</v>
      </c>
      <c r="C7" s="329">
        <f aca="true" t="shared" si="0" ref="C7:K7">SUM(C9:C16)</f>
        <v>14643</v>
      </c>
      <c r="D7" s="329">
        <f t="shared" si="0"/>
        <v>1452</v>
      </c>
      <c r="E7" s="329">
        <f t="shared" si="0"/>
        <v>21360</v>
      </c>
      <c r="F7" s="329">
        <f t="shared" si="0"/>
        <v>657</v>
      </c>
      <c r="G7" s="329">
        <f t="shared" si="0"/>
        <v>72</v>
      </c>
      <c r="H7" s="329">
        <f t="shared" si="0"/>
        <v>109</v>
      </c>
      <c r="I7" s="329">
        <f>SUM(I9:I16)</f>
        <v>122</v>
      </c>
      <c r="J7" s="330">
        <f t="shared" si="0"/>
        <v>0</v>
      </c>
      <c r="K7" s="331">
        <f t="shared" si="0"/>
        <v>0</v>
      </c>
      <c r="L7" s="72"/>
    </row>
    <row r="8" spans="1:11" ht="26.25" customHeight="1">
      <c r="A8" s="26"/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26.25" customHeight="1">
      <c r="A9" s="26" t="s">
        <v>88</v>
      </c>
      <c r="B9" s="74">
        <v>55</v>
      </c>
      <c r="C9" s="75">
        <v>2842</v>
      </c>
      <c r="D9" s="74">
        <v>232</v>
      </c>
      <c r="E9" s="75">
        <v>4504</v>
      </c>
      <c r="F9" s="74">
        <v>51</v>
      </c>
      <c r="G9" s="75" t="s">
        <v>114</v>
      </c>
      <c r="H9" s="74">
        <v>18</v>
      </c>
      <c r="I9" s="75">
        <v>25</v>
      </c>
      <c r="J9" s="164">
        <v>0</v>
      </c>
      <c r="K9" s="165">
        <v>0</v>
      </c>
    </row>
    <row r="10" spans="1:11" ht="26.25" customHeight="1">
      <c r="A10" s="26" t="s">
        <v>89</v>
      </c>
      <c r="B10" s="74">
        <v>9</v>
      </c>
      <c r="C10" s="75">
        <v>466</v>
      </c>
      <c r="D10" s="74">
        <v>132</v>
      </c>
      <c r="E10" s="75">
        <v>1795</v>
      </c>
      <c r="F10" s="74">
        <v>36</v>
      </c>
      <c r="G10" s="75">
        <v>2</v>
      </c>
      <c r="H10" s="74">
        <v>6</v>
      </c>
      <c r="I10" s="75">
        <v>9</v>
      </c>
      <c r="J10" s="164">
        <v>0</v>
      </c>
      <c r="K10" s="165">
        <v>0</v>
      </c>
    </row>
    <row r="11" spans="1:11" ht="26.25" customHeight="1">
      <c r="A11" s="26" t="s">
        <v>90</v>
      </c>
      <c r="B11" s="74">
        <v>26</v>
      </c>
      <c r="C11" s="75">
        <v>1683</v>
      </c>
      <c r="D11" s="74">
        <v>97</v>
      </c>
      <c r="E11" s="75">
        <v>1201</v>
      </c>
      <c r="F11" s="74">
        <v>26</v>
      </c>
      <c r="G11" s="75">
        <v>1</v>
      </c>
      <c r="H11" s="74">
        <v>0</v>
      </c>
      <c r="I11" s="75">
        <v>3</v>
      </c>
      <c r="J11" s="164">
        <v>0</v>
      </c>
      <c r="K11" s="165">
        <v>0</v>
      </c>
    </row>
    <row r="12" spans="1:11" ht="26.25" customHeight="1">
      <c r="A12" s="26" t="s">
        <v>91</v>
      </c>
      <c r="B12" s="74">
        <v>31</v>
      </c>
      <c r="C12" s="75">
        <v>2579</v>
      </c>
      <c r="D12" s="74">
        <v>467</v>
      </c>
      <c r="E12" s="75">
        <v>7071</v>
      </c>
      <c r="F12" s="74">
        <v>191</v>
      </c>
      <c r="G12" s="75">
        <v>4</v>
      </c>
      <c r="H12" s="74">
        <v>20</v>
      </c>
      <c r="I12" s="75">
        <v>27</v>
      </c>
      <c r="J12" s="164">
        <v>0</v>
      </c>
      <c r="K12" s="165">
        <v>0</v>
      </c>
    </row>
    <row r="13" spans="1:11" ht="26.25" customHeight="1">
      <c r="A13" s="26" t="s">
        <v>92</v>
      </c>
      <c r="B13" s="74">
        <v>11</v>
      </c>
      <c r="C13" s="75">
        <v>351</v>
      </c>
      <c r="D13" s="74">
        <v>185</v>
      </c>
      <c r="E13" s="75">
        <v>1699</v>
      </c>
      <c r="F13" s="74">
        <v>268</v>
      </c>
      <c r="G13" s="76" t="s">
        <v>114</v>
      </c>
      <c r="H13" s="74">
        <v>37</v>
      </c>
      <c r="I13" s="75">
        <v>26</v>
      </c>
      <c r="J13" s="164">
        <v>0</v>
      </c>
      <c r="K13" s="165">
        <v>0</v>
      </c>
    </row>
    <row r="14" spans="1:12" ht="26.25" customHeight="1">
      <c r="A14" s="26" t="s">
        <v>93</v>
      </c>
      <c r="B14" s="74" t="s">
        <v>146</v>
      </c>
      <c r="C14" s="75" t="s">
        <v>147</v>
      </c>
      <c r="D14" s="74" t="s">
        <v>146</v>
      </c>
      <c r="E14" s="75" t="s">
        <v>148</v>
      </c>
      <c r="F14" s="74" t="s">
        <v>146</v>
      </c>
      <c r="G14" s="75" t="s">
        <v>146</v>
      </c>
      <c r="H14" s="74" t="s">
        <v>146</v>
      </c>
      <c r="I14" s="75" t="s">
        <v>71</v>
      </c>
      <c r="J14" s="164">
        <v>0</v>
      </c>
      <c r="K14" s="165">
        <v>0</v>
      </c>
      <c r="L14" s="90"/>
    </row>
    <row r="15" spans="1:11" ht="26.25" customHeight="1">
      <c r="A15" s="26" t="s">
        <v>62</v>
      </c>
      <c r="B15" s="74">
        <v>27</v>
      </c>
      <c r="C15" s="75">
        <v>3271</v>
      </c>
      <c r="D15" s="74">
        <v>131</v>
      </c>
      <c r="E15" s="75">
        <v>2157</v>
      </c>
      <c r="F15" s="74">
        <v>18</v>
      </c>
      <c r="G15" s="75">
        <v>47</v>
      </c>
      <c r="H15" s="74">
        <v>13</v>
      </c>
      <c r="I15" s="75">
        <v>9</v>
      </c>
      <c r="J15" s="164">
        <v>0</v>
      </c>
      <c r="K15" s="165">
        <v>0</v>
      </c>
    </row>
    <row r="16" spans="1:11" ht="26.25" customHeight="1" thickBot="1">
      <c r="A16" s="27" t="s">
        <v>0</v>
      </c>
      <c r="B16" s="77">
        <v>65</v>
      </c>
      <c r="C16" s="78">
        <v>3451</v>
      </c>
      <c r="D16" s="77">
        <v>208</v>
      </c>
      <c r="E16" s="78">
        <v>2933</v>
      </c>
      <c r="F16" s="77">
        <v>67</v>
      </c>
      <c r="G16" s="78">
        <v>18</v>
      </c>
      <c r="H16" s="77">
        <v>15</v>
      </c>
      <c r="I16" s="78">
        <v>23</v>
      </c>
      <c r="J16" s="166">
        <v>0</v>
      </c>
      <c r="K16" s="167">
        <v>0</v>
      </c>
    </row>
    <row r="17" spans="1:11" ht="18.75" customHeight="1">
      <c r="A17" s="90" t="s">
        <v>310</v>
      </c>
      <c r="I17" s="195" t="s">
        <v>63</v>
      </c>
      <c r="J17" s="195"/>
      <c r="K17" s="195"/>
    </row>
    <row r="18" ht="58.5" customHeight="1"/>
    <row r="19" s="4" customFormat="1" ht="21" customHeight="1">
      <c r="A19" s="4" t="s">
        <v>76</v>
      </c>
    </row>
    <row r="20" spans="1:9" ht="14.25" thickBot="1">
      <c r="A20" s="2"/>
      <c r="B20" s="2"/>
      <c r="C20" s="2"/>
      <c r="D20" s="2"/>
      <c r="E20" s="2"/>
      <c r="F20" s="2"/>
      <c r="G20" s="2"/>
      <c r="H20" s="3"/>
      <c r="I20" s="28" t="s">
        <v>149</v>
      </c>
    </row>
    <row r="21" spans="1:10" s="6" customFormat="1" ht="26.25" customHeight="1">
      <c r="A21" s="181" t="s">
        <v>40</v>
      </c>
      <c r="B21" s="197" t="s">
        <v>94</v>
      </c>
      <c r="C21" s="198"/>
      <c r="D21" s="199"/>
      <c r="E21" s="197" t="s">
        <v>96</v>
      </c>
      <c r="F21" s="199"/>
      <c r="G21" s="202" t="s">
        <v>97</v>
      </c>
      <c r="H21" s="200" t="s">
        <v>95</v>
      </c>
      <c r="I21" s="201"/>
      <c r="J21" s="7"/>
    </row>
    <row r="22" spans="1:10" s="6" customFormat="1" ht="26.25" customHeight="1">
      <c r="A22" s="182"/>
      <c r="B22" s="184" t="s">
        <v>102</v>
      </c>
      <c r="C22" s="191" t="s">
        <v>99</v>
      </c>
      <c r="D22" s="184" t="s">
        <v>1</v>
      </c>
      <c r="E22" s="191" t="s">
        <v>100</v>
      </c>
      <c r="F22" s="191" t="s">
        <v>101</v>
      </c>
      <c r="G22" s="203"/>
      <c r="H22" s="191" t="s">
        <v>98</v>
      </c>
      <c r="I22" s="190" t="s">
        <v>51</v>
      </c>
      <c r="J22" s="7"/>
    </row>
    <row r="23" spans="1:10" s="6" customFormat="1" ht="26.25" customHeight="1">
      <c r="A23" s="183"/>
      <c r="B23" s="185"/>
      <c r="C23" s="192"/>
      <c r="D23" s="185"/>
      <c r="E23" s="192"/>
      <c r="F23" s="192"/>
      <c r="G23" s="192"/>
      <c r="H23" s="192"/>
      <c r="I23" s="188"/>
      <c r="J23" s="7"/>
    </row>
    <row r="24" spans="1:10" s="5" customFormat="1" ht="26.25" customHeight="1">
      <c r="A24" s="25" t="s">
        <v>55</v>
      </c>
      <c r="B24" s="327">
        <f>SUM(B26:B33)</f>
        <v>23</v>
      </c>
      <c r="C24" s="327">
        <f aca="true" t="shared" si="1" ref="C24:I24">SUM(C26:C33)</f>
        <v>17</v>
      </c>
      <c r="D24" s="327">
        <f t="shared" si="1"/>
        <v>81</v>
      </c>
      <c r="E24" s="327">
        <f t="shared" si="1"/>
        <v>1</v>
      </c>
      <c r="F24" s="327">
        <f t="shared" si="1"/>
        <v>3</v>
      </c>
      <c r="G24" s="327">
        <f t="shared" si="1"/>
        <v>7</v>
      </c>
      <c r="H24" s="327">
        <f>SUM(H26:H33)</f>
        <v>0</v>
      </c>
      <c r="I24" s="328">
        <f t="shared" si="1"/>
        <v>0</v>
      </c>
      <c r="J24" s="10"/>
    </row>
    <row r="25" spans="1:10" ht="26.25" customHeight="1">
      <c r="A25" s="26"/>
      <c r="B25" s="35"/>
      <c r="C25" s="35"/>
      <c r="D25" s="35"/>
      <c r="E25" s="35"/>
      <c r="F25" s="35"/>
      <c r="G25" s="35"/>
      <c r="H25" s="35"/>
      <c r="I25" s="48"/>
      <c r="J25" s="89"/>
    </row>
    <row r="26" spans="1:9" ht="26.25" customHeight="1">
      <c r="A26" s="26" t="s">
        <v>56</v>
      </c>
      <c r="B26" s="35">
        <v>7</v>
      </c>
      <c r="C26" s="36">
        <v>5</v>
      </c>
      <c r="D26" s="35">
        <v>26</v>
      </c>
      <c r="E26" s="36" t="s">
        <v>115</v>
      </c>
      <c r="F26" s="35">
        <v>2</v>
      </c>
      <c r="G26" s="35" t="s">
        <v>115</v>
      </c>
      <c r="H26" s="35" t="s">
        <v>115</v>
      </c>
      <c r="I26" s="36" t="s">
        <v>115</v>
      </c>
    </row>
    <row r="27" spans="1:9" ht="26.25" customHeight="1">
      <c r="A27" s="26" t="s">
        <v>57</v>
      </c>
      <c r="B27" s="35">
        <v>1</v>
      </c>
      <c r="C27" s="36" t="s">
        <v>115</v>
      </c>
      <c r="D27" s="35">
        <v>7</v>
      </c>
      <c r="E27" s="36" t="s">
        <v>115</v>
      </c>
      <c r="F27" s="35" t="s">
        <v>115</v>
      </c>
      <c r="G27" s="36" t="s">
        <v>115</v>
      </c>
      <c r="H27" s="35" t="s">
        <v>115</v>
      </c>
      <c r="I27" s="36" t="s">
        <v>115</v>
      </c>
    </row>
    <row r="28" spans="1:9" ht="26.25" customHeight="1">
      <c r="A28" s="26" t="s">
        <v>58</v>
      </c>
      <c r="B28" s="35" t="s">
        <v>115</v>
      </c>
      <c r="C28" s="36">
        <v>2</v>
      </c>
      <c r="D28" s="35">
        <v>5</v>
      </c>
      <c r="E28" s="36" t="s">
        <v>115</v>
      </c>
      <c r="F28" s="35" t="s">
        <v>115</v>
      </c>
      <c r="G28" s="36" t="s">
        <v>115</v>
      </c>
      <c r="H28" s="35" t="s">
        <v>115</v>
      </c>
      <c r="I28" s="36" t="s">
        <v>115</v>
      </c>
    </row>
    <row r="29" spans="1:9" ht="26.25" customHeight="1">
      <c r="A29" s="26" t="s">
        <v>59</v>
      </c>
      <c r="B29" s="35">
        <v>4</v>
      </c>
      <c r="C29" s="36">
        <v>5</v>
      </c>
      <c r="D29" s="35">
        <v>20</v>
      </c>
      <c r="E29" s="36" t="s">
        <v>115</v>
      </c>
      <c r="F29" s="35" t="s">
        <v>115</v>
      </c>
      <c r="G29" s="36">
        <v>1</v>
      </c>
      <c r="H29" s="35" t="s">
        <v>115</v>
      </c>
      <c r="I29" s="36" t="s">
        <v>115</v>
      </c>
    </row>
    <row r="30" spans="1:9" ht="26.25" customHeight="1">
      <c r="A30" s="26" t="s">
        <v>60</v>
      </c>
      <c r="B30" s="35" t="s">
        <v>115</v>
      </c>
      <c r="C30" s="35" t="s">
        <v>115</v>
      </c>
      <c r="D30" s="35" t="s">
        <v>115</v>
      </c>
      <c r="E30" s="36" t="s">
        <v>115</v>
      </c>
      <c r="F30" s="35">
        <v>1</v>
      </c>
      <c r="G30" s="36" t="s">
        <v>115</v>
      </c>
      <c r="H30" s="35" t="s">
        <v>115</v>
      </c>
      <c r="I30" s="36" t="s">
        <v>115</v>
      </c>
    </row>
    <row r="31" spans="1:12" ht="26.25" customHeight="1">
      <c r="A31" s="26" t="s">
        <v>61</v>
      </c>
      <c r="B31" s="35" t="s">
        <v>146</v>
      </c>
      <c r="C31" s="36" t="s">
        <v>146</v>
      </c>
      <c r="D31" s="35" t="s">
        <v>146</v>
      </c>
      <c r="E31" s="36" t="s">
        <v>146</v>
      </c>
      <c r="F31" s="35" t="s">
        <v>115</v>
      </c>
      <c r="G31" s="36" t="s">
        <v>146</v>
      </c>
      <c r="H31" s="35" t="s">
        <v>115</v>
      </c>
      <c r="I31" s="36" t="s">
        <v>115</v>
      </c>
      <c r="L31" s="90"/>
    </row>
    <row r="32" spans="1:9" ht="26.25" customHeight="1">
      <c r="A32" s="26" t="s">
        <v>62</v>
      </c>
      <c r="B32" s="35">
        <v>3</v>
      </c>
      <c r="C32" s="36">
        <v>1</v>
      </c>
      <c r="D32" s="35">
        <v>9</v>
      </c>
      <c r="E32" s="36" t="s">
        <v>115</v>
      </c>
      <c r="F32" s="35" t="s">
        <v>115</v>
      </c>
      <c r="G32" s="35">
        <v>1</v>
      </c>
      <c r="H32" s="35" t="s">
        <v>115</v>
      </c>
      <c r="I32" s="36" t="s">
        <v>115</v>
      </c>
    </row>
    <row r="33" spans="1:9" ht="26.25" customHeight="1" thickBot="1">
      <c r="A33" s="27" t="s">
        <v>0</v>
      </c>
      <c r="B33" s="37">
        <v>8</v>
      </c>
      <c r="C33" s="38">
        <v>4</v>
      </c>
      <c r="D33" s="37">
        <v>14</v>
      </c>
      <c r="E33" s="37">
        <v>1</v>
      </c>
      <c r="F33" s="37" t="s">
        <v>115</v>
      </c>
      <c r="G33" s="37">
        <v>5</v>
      </c>
      <c r="H33" s="37" t="s">
        <v>115</v>
      </c>
      <c r="I33" s="38" t="s">
        <v>115</v>
      </c>
    </row>
    <row r="34" ht="21" customHeight="1">
      <c r="A34" s="90" t="s">
        <v>310</v>
      </c>
    </row>
    <row r="35" spans="8:9" ht="13.5">
      <c r="H35" s="196" t="s">
        <v>63</v>
      </c>
      <c r="I35" s="196"/>
    </row>
  </sheetData>
  <sheetProtection/>
  <mergeCells count="25">
    <mergeCell ref="H35:I35"/>
    <mergeCell ref="A21:A23"/>
    <mergeCell ref="B21:D21"/>
    <mergeCell ref="B22:B23"/>
    <mergeCell ref="D22:D23"/>
    <mergeCell ref="C22:C23"/>
    <mergeCell ref="H21:I21"/>
    <mergeCell ref="E21:F21"/>
    <mergeCell ref="G21:G23"/>
    <mergeCell ref="H22:H23"/>
    <mergeCell ref="I22:I23"/>
    <mergeCell ref="E22:E23"/>
    <mergeCell ref="F22:F23"/>
    <mergeCell ref="J3:K3"/>
    <mergeCell ref="J4:K4"/>
    <mergeCell ref="I17:K17"/>
    <mergeCell ref="E5:E6"/>
    <mergeCell ref="A3:A6"/>
    <mergeCell ref="B5:B6"/>
    <mergeCell ref="C5:C6"/>
    <mergeCell ref="D5:D6"/>
    <mergeCell ref="B3:C3"/>
    <mergeCell ref="D3:E3"/>
    <mergeCell ref="B4:C4"/>
    <mergeCell ref="D4:E4"/>
  </mergeCells>
  <printOptions/>
  <pageMargins left="0.78" right="0.76" top="1" bottom="1" header="0.512" footer="0.51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37"/>
  <sheetViews>
    <sheetView tabSelected="1" view="pageBreakPreview" zoomScale="60" zoomScalePageLayoutView="0" workbookViewId="0" topLeftCell="A16">
      <selection activeCell="A1" sqref="A1"/>
    </sheetView>
  </sheetViews>
  <sheetFormatPr defaultColWidth="9.00390625" defaultRowHeight="13.5"/>
  <cols>
    <col min="1" max="1" width="9.75390625" style="1" customWidth="1"/>
    <col min="2" max="11" width="9.875" style="1" customWidth="1"/>
    <col min="12" max="12" width="6.00390625" style="1" customWidth="1"/>
    <col min="13" max="13" width="5.875" style="1" customWidth="1"/>
    <col min="14" max="16384" width="9.00390625" style="1" customWidth="1"/>
  </cols>
  <sheetData>
    <row r="1" s="5" customFormat="1" ht="14.25">
      <c r="A1" s="4" t="s">
        <v>52</v>
      </c>
    </row>
    <row r="2" spans="1:13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 t="s">
        <v>145</v>
      </c>
    </row>
    <row r="3" spans="1:13" s="6" customFormat="1" ht="19.5" customHeight="1">
      <c r="A3" s="181" t="s">
        <v>40</v>
      </c>
      <c r="B3" s="200" t="s">
        <v>109</v>
      </c>
      <c r="C3" s="201"/>
      <c r="D3" s="201"/>
      <c r="E3" s="201"/>
      <c r="F3" s="201"/>
      <c r="G3" s="201"/>
      <c r="H3" s="201"/>
      <c r="I3" s="211"/>
      <c r="J3" s="202" t="s">
        <v>112</v>
      </c>
      <c r="K3" s="202" t="s">
        <v>111</v>
      </c>
      <c r="L3" s="186" t="s">
        <v>105</v>
      </c>
      <c r="M3" s="193"/>
    </row>
    <row r="4" spans="1:13" s="6" customFormat="1" ht="19.5" customHeight="1">
      <c r="A4" s="182"/>
      <c r="B4" s="208" t="s">
        <v>103</v>
      </c>
      <c r="C4" s="210"/>
      <c r="D4" s="208" t="s">
        <v>104</v>
      </c>
      <c r="E4" s="209"/>
      <c r="F4" s="209"/>
      <c r="G4" s="209"/>
      <c r="H4" s="209"/>
      <c r="I4" s="210"/>
      <c r="J4" s="203"/>
      <c r="K4" s="203"/>
      <c r="L4" s="188" t="s">
        <v>139</v>
      </c>
      <c r="M4" s="194"/>
    </row>
    <row r="5" spans="1:13" s="6" customFormat="1" ht="19.5" customHeight="1">
      <c r="A5" s="182"/>
      <c r="B5" s="191" t="s">
        <v>138</v>
      </c>
      <c r="C5" s="184" t="s">
        <v>53</v>
      </c>
      <c r="D5" s="191" t="s">
        <v>138</v>
      </c>
      <c r="E5" s="191" t="s">
        <v>107</v>
      </c>
      <c r="F5" s="191" t="s">
        <v>110</v>
      </c>
      <c r="G5" s="191" t="s">
        <v>108</v>
      </c>
      <c r="H5" s="191" t="s">
        <v>309</v>
      </c>
      <c r="I5" s="184" t="s">
        <v>53</v>
      </c>
      <c r="J5" s="203"/>
      <c r="K5" s="203"/>
      <c r="L5" s="191" t="s">
        <v>144</v>
      </c>
      <c r="M5" s="206" t="s">
        <v>106</v>
      </c>
    </row>
    <row r="6" spans="1:13" s="6" customFormat="1" ht="29.25" customHeight="1">
      <c r="A6" s="183"/>
      <c r="B6" s="192"/>
      <c r="C6" s="185"/>
      <c r="D6" s="192"/>
      <c r="E6" s="192"/>
      <c r="F6" s="192"/>
      <c r="G6" s="192"/>
      <c r="H6" s="192"/>
      <c r="I6" s="185"/>
      <c r="J6" s="192"/>
      <c r="K6" s="192"/>
      <c r="L6" s="192"/>
      <c r="M6" s="207"/>
    </row>
    <row r="7" spans="1:13" s="5" customFormat="1" ht="27" customHeight="1">
      <c r="A7" s="25" t="s">
        <v>87</v>
      </c>
      <c r="B7" s="332">
        <f>SUM(B9:B16)</f>
        <v>0</v>
      </c>
      <c r="C7" s="327">
        <f>SUM(C9:C16)</f>
        <v>127</v>
      </c>
      <c r="D7" s="332">
        <f aca="true" t="shared" si="0" ref="D7:M7">SUM(D9:D16)</f>
        <v>15</v>
      </c>
      <c r="E7" s="332">
        <f t="shared" si="0"/>
        <v>23</v>
      </c>
      <c r="F7" s="332">
        <f t="shared" si="0"/>
        <v>41</v>
      </c>
      <c r="G7" s="332">
        <f t="shared" si="0"/>
        <v>41</v>
      </c>
      <c r="H7" s="332">
        <f t="shared" si="0"/>
        <v>58</v>
      </c>
      <c r="I7" s="332">
        <f t="shared" si="0"/>
        <v>175</v>
      </c>
      <c r="J7" s="332">
        <f t="shared" si="0"/>
        <v>12</v>
      </c>
      <c r="K7" s="327">
        <f t="shared" si="0"/>
        <v>17</v>
      </c>
      <c r="L7" s="332">
        <f t="shared" si="0"/>
        <v>0</v>
      </c>
      <c r="M7" s="328">
        <f t="shared" si="0"/>
        <v>0</v>
      </c>
    </row>
    <row r="8" spans="1:13" ht="27" customHeight="1">
      <c r="A8" s="26"/>
      <c r="B8" s="35"/>
      <c r="C8" s="36"/>
      <c r="D8" s="35" t="s">
        <v>73</v>
      </c>
      <c r="E8" s="36"/>
      <c r="F8" s="35" t="s">
        <v>73</v>
      </c>
      <c r="G8" s="36"/>
      <c r="H8" s="35" t="s">
        <v>73</v>
      </c>
      <c r="I8" s="35" t="s">
        <v>73</v>
      </c>
      <c r="J8" s="35"/>
      <c r="K8" s="36" t="s">
        <v>73</v>
      </c>
      <c r="L8" s="35"/>
      <c r="M8" s="36" t="s">
        <v>73</v>
      </c>
    </row>
    <row r="9" spans="1:13" ht="27" customHeight="1">
      <c r="A9" s="26" t="s">
        <v>88</v>
      </c>
      <c r="B9" s="35" t="s">
        <v>71</v>
      </c>
      <c r="C9" s="36">
        <v>41</v>
      </c>
      <c r="D9" s="35">
        <v>3</v>
      </c>
      <c r="E9" s="36">
        <v>1</v>
      </c>
      <c r="F9" s="35">
        <v>2</v>
      </c>
      <c r="G9" s="36">
        <v>24</v>
      </c>
      <c r="H9" s="35">
        <v>12</v>
      </c>
      <c r="I9" s="35">
        <v>13</v>
      </c>
      <c r="J9" s="35">
        <v>5</v>
      </c>
      <c r="K9" s="36">
        <v>4</v>
      </c>
      <c r="L9" s="35" t="s">
        <v>71</v>
      </c>
      <c r="M9" s="36" t="s">
        <v>71</v>
      </c>
    </row>
    <row r="10" spans="1:13" ht="27" customHeight="1">
      <c r="A10" s="26" t="s">
        <v>89</v>
      </c>
      <c r="B10" s="35" t="s">
        <v>71</v>
      </c>
      <c r="C10" s="36">
        <v>21</v>
      </c>
      <c r="D10" s="35">
        <v>1</v>
      </c>
      <c r="E10" s="36" t="s">
        <v>71</v>
      </c>
      <c r="F10" s="35">
        <v>3</v>
      </c>
      <c r="G10" s="35" t="s">
        <v>71</v>
      </c>
      <c r="H10" s="36" t="s">
        <v>71</v>
      </c>
      <c r="I10" s="35">
        <v>37</v>
      </c>
      <c r="J10" s="35">
        <v>2</v>
      </c>
      <c r="K10" s="36">
        <v>4</v>
      </c>
      <c r="L10" s="35" t="s">
        <v>71</v>
      </c>
      <c r="M10" s="36" t="s">
        <v>71</v>
      </c>
    </row>
    <row r="11" spans="1:13" ht="27" customHeight="1">
      <c r="A11" s="26" t="s">
        <v>90</v>
      </c>
      <c r="B11" s="35" t="s">
        <v>71</v>
      </c>
      <c r="C11" s="36">
        <v>9</v>
      </c>
      <c r="D11" s="35" t="s">
        <v>71</v>
      </c>
      <c r="E11" s="36" t="s">
        <v>71</v>
      </c>
      <c r="F11" s="35">
        <v>6</v>
      </c>
      <c r="G11" s="36">
        <v>2</v>
      </c>
      <c r="H11" s="35">
        <v>18</v>
      </c>
      <c r="I11" s="35">
        <v>18</v>
      </c>
      <c r="J11" s="35">
        <v>1</v>
      </c>
      <c r="K11" s="36">
        <v>2</v>
      </c>
      <c r="L11" s="35" t="s">
        <v>71</v>
      </c>
      <c r="M11" s="36" t="s">
        <v>71</v>
      </c>
    </row>
    <row r="12" spans="1:13" ht="27" customHeight="1">
      <c r="A12" s="26" t="s">
        <v>91</v>
      </c>
      <c r="B12" s="35" t="s">
        <v>71</v>
      </c>
      <c r="C12" s="36">
        <v>27</v>
      </c>
      <c r="D12" s="35">
        <v>6</v>
      </c>
      <c r="E12" s="36">
        <v>1</v>
      </c>
      <c r="F12" s="35">
        <v>7</v>
      </c>
      <c r="G12" s="36">
        <v>4</v>
      </c>
      <c r="H12" s="35">
        <v>4</v>
      </c>
      <c r="I12" s="35">
        <v>39</v>
      </c>
      <c r="J12" s="35">
        <v>2</v>
      </c>
      <c r="K12" s="36">
        <v>3</v>
      </c>
      <c r="L12" s="35" t="s">
        <v>71</v>
      </c>
      <c r="M12" s="36" t="s">
        <v>71</v>
      </c>
    </row>
    <row r="13" spans="1:13" ht="27" customHeight="1">
      <c r="A13" s="26" t="s">
        <v>92</v>
      </c>
      <c r="B13" s="35" t="s">
        <v>71</v>
      </c>
      <c r="C13" s="36">
        <v>6</v>
      </c>
      <c r="D13" s="35" t="s">
        <v>71</v>
      </c>
      <c r="E13" s="36" t="s">
        <v>71</v>
      </c>
      <c r="F13" s="35" t="s">
        <v>71</v>
      </c>
      <c r="G13" s="36" t="s">
        <v>71</v>
      </c>
      <c r="H13" s="35" t="s">
        <v>71</v>
      </c>
      <c r="I13" s="35">
        <v>19</v>
      </c>
      <c r="J13" s="35">
        <v>0</v>
      </c>
      <c r="K13" s="36">
        <v>1</v>
      </c>
      <c r="L13" s="35" t="s">
        <v>71</v>
      </c>
      <c r="M13" s="36" t="s">
        <v>71</v>
      </c>
    </row>
    <row r="14" spans="1:14" ht="27" customHeight="1">
      <c r="A14" s="26" t="s">
        <v>93</v>
      </c>
      <c r="B14" s="35" t="s">
        <v>71</v>
      </c>
      <c r="C14" s="36" t="s">
        <v>146</v>
      </c>
      <c r="D14" s="35" t="s">
        <v>146</v>
      </c>
      <c r="E14" s="36" t="s">
        <v>71</v>
      </c>
      <c r="F14" s="35" t="s">
        <v>146</v>
      </c>
      <c r="G14" s="36" t="s">
        <v>146</v>
      </c>
      <c r="H14" s="35" t="s">
        <v>146</v>
      </c>
      <c r="I14" s="35" t="s">
        <v>146</v>
      </c>
      <c r="J14" s="35" t="s">
        <v>146</v>
      </c>
      <c r="K14" s="36" t="s">
        <v>146</v>
      </c>
      <c r="L14" s="35" t="s">
        <v>71</v>
      </c>
      <c r="M14" s="36" t="s">
        <v>71</v>
      </c>
      <c r="N14" s="90"/>
    </row>
    <row r="15" spans="1:13" ht="27" customHeight="1">
      <c r="A15" s="26" t="s">
        <v>62</v>
      </c>
      <c r="B15" s="35" t="s">
        <v>71</v>
      </c>
      <c r="C15" s="36">
        <v>12</v>
      </c>
      <c r="D15" s="35">
        <v>3</v>
      </c>
      <c r="E15" s="36">
        <v>1</v>
      </c>
      <c r="F15" s="35">
        <v>13</v>
      </c>
      <c r="G15" s="36">
        <v>2</v>
      </c>
      <c r="H15" s="35">
        <v>9</v>
      </c>
      <c r="I15" s="35">
        <v>37</v>
      </c>
      <c r="J15" s="35">
        <v>2</v>
      </c>
      <c r="K15" s="36">
        <v>1</v>
      </c>
      <c r="L15" s="35" t="s">
        <v>71</v>
      </c>
      <c r="M15" s="36" t="s">
        <v>71</v>
      </c>
    </row>
    <row r="16" spans="1:13" ht="27" customHeight="1" thickBot="1">
      <c r="A16" s="27" t="s">
        <v>0</v>
      </c>
      <c r="B16" s="37" t="s">
        <v>71</v>
      </c>
      <c r="C16" s="38">
        <v>11</v>
      </c>
      <c r="D16" s="37">
        <v>2</v>
      </c>
      <c r="E16" s="38">
        <v>20</v>
      </c>
      <c r="F16" s="37">
        <v>10</v>
      </c>
      <c r="G16" s="38">
        <v>9</v>
      </c>
      <c r="H16" s="37">
        <v>15</v>
      </c>
      <c r="I16" s="37">
        <v>12</v>
      </c>
      <c r="J16" s="37" t="s">
        <v>146</v>
      </c>
      <c r="K16" s="38">
        <v>2</v>
      </c>
      <c r="L16" s="37" t="s">
        <v>71</v>
      </c>
      <c r="M16" s="38" t="s">
        <v>71</v>
      </c>
    </row>
    <row r="17" spans="1:13" ht="16.5" customHeight="1">
      <c r="A17" s="92" t="s">
        <v>310</v>
      </c>
      <c r="K17" s="195" t="s">
        <v>63</v>
      </c>
      <c r="L17" s="195"/>
      <c r="M17" s="195"/>
    </row>
    <row r="18" ht="16.5" customHeight="1">
      <c r="C18" s="73"/>
    </row>
    <row r="19" ht="53.25" customHeight="1"/>
    <row r="20" spans="1:11" s="5" customFormat="1" ht="26.25" customHeight="1">
      <c r="A20" s="4" t="s">
        <v>116</v>
      </c>
      <c r="B20" s="4"/>
      <c r="C20" s="4"/>
      <c r="D20" s="4"/>
      <c r="E20" s="4"/>
      <c r="G20" s="4" t="s">
        <v>117</v>
      </c>
      <c r="H20" s="4"/>
      <c r="I20" s="4"/>
      <c r="J20" s="4"/>
      <c r="K20" s="4"/>
    </row>
    <row r="21" spans="1:11" ht="16.5" customHeight="1" thickBot="1">
      <c r="A21" s="2"/>
      <c r="B21" s="2"/>
      <c r="C21" s="2"/>
      <c r="D21" s="2"/>
      <c r="E21" s="3" t="s">
        <v>145</v>
      </c>
      <c r="G21" s="2"/>
      <c r="H21" s="2"/>
      <c r="I21" s="2"/>
      <c r="J21" s="2"/>
      <c r="K21" s="3" t="s">
        <v>145</v>
      </c>
    </row>
    <row r="22" spans="1:12" ht="27" customHeight="1">
      <c r="A22" s="181" t="s">
        <v>4</v>
      </c>
      <c r="B22" s="202" t="s">
        <v>5</v>
      </c>
      <c r="C22" s="202" t="s">
        <v>119</v>
      </c>
      <c r="D22" s="202" t="s">
        <v>120</v>
      </c>
      <c r="E22" s="213" t="s">
        <v>121</v>
      </c>
      <c r="F22" s="30"/>
      <c r="G22" s="181" t="s">
        <v>4</v>
      </c>
      <c r="H22" s="202" t="s">
        <v>5</v>
      </c>
      <c r="I22" s="202" t="s">
        <v>122</v>
      </c>
      <c r="J22" s="202" t="s">
        <v>123</v>
      </c>
      <c r="K22" s="213" t="s">
        <v>124</v>
      </c>
      <c r="L22" s="30"/>
    </row>
    <row r="23" spans="1:12" ht="15" customHeight="1">
      <c r="A23" s="182"/>
      <c r="B23" s="203"/>
      <c r="C23" s="203"/>
      <c r="D23" s="203"/>
      <c r="E23" s="214"/>
      <c r="F23" s="30"/>
      <c r="G23" s="182"/>
      <c r="H23" s="203"/>
      <c r="I23" s="203"/>
      <c r="J23" s="203"/>
      <c r="K23" s="214"/>
      <c r="L23" s="30"/>
    </row>
    <row r="24" spans="1:12" ht="18" customHeight="1">
      <c r="A24" s="183"/>
      <c r="B24" s="39" t="s">
        <v>118</v>
      </c>
      <c r="C24" s="19" t="s">
        <v>118</v>
      </c>
      <c r="D24" s="31" t="s">
        <v>7</v>
      </c>
      <c r="E24" s="20" t="s">
        <v>7</v>
      </c>
      <c r="F24" s="30"/>
      <c r="G24" s="183"/>
      <c r="H24" s="39" t="s">
        <v>118</v>
      </c>
      <c r="I24" s="19" t="s">
        <v>118</v>
      </c>
      <c r="J24" s="31" t="s">
        <v>7</v>
      </c>
      <c r="K24" s="20" t="s">
        <v>7</v>
      </c>
      <c r="L24" s="30"/>
    </row>
    <row r="25" spans="1:11" ht="27" customHeight="1">
      <c r="A25" s="25" t="s">
        <v>87</v>
      </c>
      <c r="B25" s="333">
        <f>SUM(B27:B34)</f>
        <v>2703</v>
      </c>
      <c r="C25" s="333">
        <f>SUM(C27:C34)</f>
        <v>4911</v>
      </c>
      <c r="D25" s="333">
        <f>SUM(D27:D34)</f>
        <v>45</v>
      </c>
      <c r="E25" s="334">
        <f>SUM(E27:E34)</f>
        <v>0</v>
      </c>
      <c r="F25" s="13"/>
      <c r="G25" s="32" t="s">
        <v>87</v>
      </c>
      <c r="H25" s="333">
        <f>SUM(H27:H34)</f>
        <v>3664</v>
      </c>
      <c r="I25" s="333">
        <f>SUM(I27:I34)</f>
        <v>6928</v>
      </c>
      <c r="J25" s="333">
        <f>SUM(J27:J34)</f>
        <v>108</v>
      </c>
      <c r="K25" s="334">
        <f>SUM(K27:K34)</f>
        <v>0</v>
      </c>
    </row>
    <row r="26" spans="1:11" ht="27" customHeight="1">
      <c r="A26" s="26"/>
      <c r="B26" s="46"/>
      <c r="C26" s="46"/>
      <c r="D26" s="168"/>
      <c r="E26" s="43"/>
      <c r="F26" s="13"/>
      <c r="G26" s="33"/>
      <c r="H26" s="46"/>
      <c r="I26" s="46"/>
      <c r="J26" s="168"/>
      <c r="K26" s="43"/>
    </row>
    <row r="27" spans="1:11" ht="27" customHeight="1">
      <c r="A27" s="26" t="s">
        <v>88</v>
      </c>
      <c r="B27" s="46">
        <v>554</v>
      </c>
      <c r="C27" s="46">
        <v>1190</v>
      </c>
      <c r="D27" s="168">
        <v>17</v>
      </c>
      <c r="E27" s="48" t="s">
        <v>113</v>
      </c>
      <c r="F27" s="13"/>
      <c r="G27" s="33" t="s">
        <v>88</v>
      </c>
      <c r="H27" s="46">
        <v>882</v>
      </c>
      <c r="I27" s="46">
        <v>1895</v>
      </c>
      <c r="J27" s="168">
        <v>29</v>
      </c>
      <c r="K27" s="48" t="s">
        <v>71</v>
      </c>
    </row>
    <row r="28" spans="1:11" ht="27" customHeight="1">
      <c r="A28" s="26" t="s">
        <v>89</v>
      </c>
      <c r="B28" s="46">
        <v>335</v>
      </c>
      <c r="C28" s="46">
        <v>617</v>
      </c>
      <c r="D28" s="168">
        <v>3</v>
      </c>
      <c r="E28" s="48" t="s">
        <v>113</v>
      </c>
      <c r="F28" s="13"/>
      <c r="G28" s="33" t="s">
        <v>89</v>
      </c>
      <c r="H28" s="46">
        <v>381</v>
      </c>
      <c r="I28" s="46">
        <v>706</v>
      </c>
      <c r="J28" s="168">
        <v>6</v>
      </c>
      <c r="K28" s="48" t="s">
        <v>71</v>
      </c>
    </row>
    <row r="29" spans="1:11" ht="27" customHeight="1">
      <c r="A29" s="26" t="s">
        <v>90</v>
      </c>
      <c r="B29" s="46">
        <v>217</v>
      </c>
      <c r="C29" s="46">
        <v>427</v>
      </c>
      <c r="D29" s="168">
        <v>3</v>
      </c>
      <c r="E29" s="48" t="s">
        <v>113</v>
      </c>
      <c r="F29" s="13"/>
      <c r="G29" s="33" t="s">
        <v>90</v>
      </c>
      <c r="H29" s="46">
        <v>282</v>
      </c>
      <c r="I29" s="46">
        <v>466</v>
      </c>
      <c r="J29" s="168">
        <v>9</v>
      </c>
      <c r="K29" s="48" t="s">
        <v>71</v>
      </c>
    </row>
    <row r="30" spans="1:11" ht="27" customHeight="1">
      <c r="A30" s="26" t="s">
        <v>91</v>
      </c>
      <c r="B30" s="46">
        <v>529</v>
      </c>
      <c r="C30" s="46">
        <v>780</v>
      </c>
      <c r="D30" s="168">
        <v>5</v>
      </c>
      <c r="E30" s="48" t="s">
        <v>113</v>
      </c>
      <c r="F30" s="13"/>
      <c r="G30" s="33" t="s">
        <v>91</v>
      </c>
      <c r="H30" s="46">
        <v>577</v>
      </c>
      <c r="I30" s="46">
        <v>983</v>
      </c>
      <c r="J30" s="168">
        <v>10</v>
      </c>
      <c r="K30" s="48" t="s">
        <v>71</v>
      </c>
    </row>
    <row r="31" spans="1:11" ht="27" customHeight="1">
      <c r="A31" s="26" t="s">
        <v>92</v>
      </c>
      <c r="B31" s="46">
        <v>99</v>
      </c>
      <c r="C31" s="46">
        <v>118</v>
      </c>
      <c r="D31" s="36">
        <v>2</v>
      </c>
      <c r="E31" s="48" t="s">
        <v>113</v>
      </c>
      <c r="F31" s="13"/>
      <c r="G31" s="33" t="s">
        <v>92</v>
      </c>
      <c r="H31" s="46">
        <v>81</v>
      </c>
      <c r="I31" s="46">
        <v>99</v>
      </c>
      <c r="J31" s="36" t="s">
        <v>71</v>
      </c>
      <c r="K31" s="48" t="s">
        <v>71</v>
      </c>
    </row>
    <row r="32" spans="1:11" ht="27" customHeight="1">
      <c r="A32" s="26" t="s">
        <v>93</v>
      </c>
      <c r="B32" s="35" t="s">
        <v>150</v>
      </c>
      <c r="C32" s="35" t="s">
        <v>151</v>
      </c>
      <c r="D32" s="36" t="s">
        <v>152</v>
      </c>
      <c r="E32" s="48" t="s">
        <v>113</v>
      </c>
      <c r="F32" s="13"/>
      <c r="G32" s="33" t="s">
        <v>93</v>
      </c>
      <c r="H32" s="35" t="s">
        <v>153</v>
      </c>
      <c r="I32" s="35" t="s">
        <v>151</v>
      </c>
      <c r="J32" s="36" t="s">
        <v>151</v>
      </c>
      <c r="K32" s="48" t="s">
        <v>71</v>
      </c>
    </row>
    <row r="33" spans="1:11" ht="27" customHeight="1">
      <c r="A33" s="26" t="s">
        <v>62</v>
      </c>
      <c r="B33" s="46">
        <v>424</v>
      </c>
      <c r="C33" s="46">
        <v>809</v>
      </c>
      <c r="D33" s="168">
        <v>7</v>
      </c>
      <c r="E33" s="48" t="s">
        <v>113</v>
      </c>
      <c r="F33" s="13"/>
      <c r="G33" s="33" t="s">
        <v>62</v>
      </c>
      <c r="H33" s="46">
        <v>665</v>
      </c>
      <c r="I33" s="46">
        <v>1365</v>
      </c>
      <c r="J33" s="168">
        <v>34</v>
      </c>
      <c r="K33" s="48" t="s">
        <v>71</v>
      </c>
    </row>
    <row r="34" spans="1:11" ht="27" customHeight="1" thickBot="1">
      <c r="A34" s="27" t="s">
        <v>0</v>
      </c>
      <c r="B34" s="169">
        <v>545</v>
      </c>
      <c r="C34" s="169">
        <v>970</v>
      </c>
      <c r="D34" s="53">
        <v>8</v>
      </c>
      <c r="E34" s="54" t="s">
        <v>113</v>
      </c>
      <c r="F34" s="13"/>
      <c r="G34" s="34" t="s">
        <v>0</v>
      </c>
      <c r="H34" s="169">
        <v>796</v>
      </c>
      <c r="I34" s="169">
        <v>1414</v>
      </c>
      <c r="J34" s="53">
        <v>20</v>
      </c>
      <c r="K34" s="54" t="s">
        <v>71</v>
      </c>
    </row>
    <row r="35" spans="1:11" ht="19.5" customHeight="1">
      <c r="A35" s="204" t="s">
        <v>310</v>
      </c>
      <c r="B35" s="204"/>
      <c r="C35" s="204"/>
      <c r="D35" s="204"/>
      <c r="E35" s="204"/>
      <c r="G35" s="204" t="s">
        <v>310</v>
      </c>
      <c r="H35" s="204"/>
      <c r="I35" s="204"/>
      <c r="J35" s="204"/>
      <c r="K35" s="204"/>
    </row>
    <row r="36" spans="1:11" ht="18" customHeight="1">
      <c r="A36" s="205"/>
      <c r="B36" s="205"/>
      <c r="C36" s="205"/>
      <c r="D36" s="205"/>
      <c r="E36" s="205"/>
      <c r="F36" s="170"/>
      <c r="G36" s="205"/>
      <c r="H36" s="205"/>
      <c r="I36" s="205"/>
      <c r="J36" s="205"/>
      <c r="K36" s="205"/>
    </row>
    <row r="37" spans="4:11" ht="12">
      <c r="D37" s="212" t="s">
        <v>63</v>
      </c>
      <c r="E37" s="212"/>
      <c r="J37" s="212" t="s">
        <v>63</v>
      </c>
      <c r="K37" s="212"/>
    </row>
  </sheetData>
  <sheetProtection/>
  <mergeCells count="33">
    <mergeCell ref="D37:E37"/>
    <mergeCell ref="J37:K37"/>
    <mergeCell ref="C22:C23"/>
    <mergeCell ref="D22:D23"/>
    <mergeCell ref="E22:E23"/>
    <mergeCell ref="A22:A24"/>
    <mergeCell ref="B22:B23"/>
    <mergeCell ref="I22:I23"/>
    <mergeCell ref="K22:K23"/>
    <mergeCell ref="A35:E36"/>
    <mergeCell ref="G22:G24"/>
    <mergeCell ref="D5:D6"/>
    <mergeCell ref="E5:E6"/>
    <mergeCell ref="G5:G6"/>
    <mergeCell ref="B3:I3"/>
    <mergeCell ref="B4:C4"/>
    <mergeCell ref="B5:B6"/>
    <mergeCell ref="F5:F6"/>
    <mergeCell ref="I5:I6"/>
    <mergeCell ref="D4:I4"/>
    <mergeCell ref="C5:C6"/>
    <mergeCell ref="H5:H6"/>
    <mergeCell ref="A3:A6"/>
    <mergeCell ref="G35:K36"/>
    <mergeCell ref="K17:M17"/>
    <mergeCell ref="H22:H23"/>
    <mergeCell ref="K3:K6"/>
    <mergeCell ref="J22:J23"/>
    <mergeCell ref="L3:M3"/>
    <mergeCell ref="L4:M4"/>
    <mergeCell ref="L5:L6"/>
    <mergeCell ref="M5:M6"/>
    <mergeCell ref="J3:J6"/>
  </mergeCells>
  <printOptions horizontalCentered="1"/>
  <pageMargins left="0.6299212598425197" right="0.5905511811023623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34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7" width="8.625" style="1" customWidth="1"/>
    <col min="8" max="8" width="13.25390625" style="1" customWidth="1"/>
    <col min="9" max="9" width="12.125" style="1" customWidth="1"/>
    <col min="10" max="10" width="9.50390625" style="1" customWidth="1"/>
    <col min="11" max="11" width="6.75390625" style="1" customWidth="1"/>
    <col min="12" max="16384" width="9.00390625" style="1" customWidth="1"/>
  </cols>
  <sheetData>
    <row r="1" s="4" customFormat="1" ht="21.75" customHeight="1">
      <c r="A1" s="4" t="s">
        <v>125</v>
      </c>
    </row>
    <row r="2" spans="1:11" ht="16.5" customHeight="1" thickBot="1">
      <c r="A2" s="2"/>
      <c r="B2" s="2"/>
      <c r="C2" s="2"/>
      <c r="D2" s="2"/>
      <c r="E2" s="2"/>
      <c r="F2" s="2"/>
      <c r="J2" s="2"/>
      <c r="K2" s="28" t="s">
        <v>145</v>
      </c>
    </row>
    <row r="3" spans="1:11" ht="25.5" customHeight="1">
      <c r="A3" s="225" t="s">
        <v>4</v>
      </c>
      <c r="B3" s="235" t="s">
        <v>126</v>
      </c>
      <c r="C3" s="236"/>
      <c r="D3" s="235" t="s">
        <v>140</v>
      </c>
      <c r="E3" s="236"/>
      <c r="F3" s="235" t="s">
        <v>127</v>
      </c>
      <c r="G3" s="236"/>
      <c r="H3" s="227" t="s">
        <v>132</v>
      </c>
      <c r="I3" s="221" t="s">
        <v>128</v>
      </c>
      <c r="J3" s="201" t="s">
        <v>17</v>
      </c>
      <c r="K3" s="201"/>
    </row>
    <row r="4" spans="1:11" ht="49.5" customHeight="1">
      <c r="A4" s="226"/>
      <c r="B4" s="237"/>
      <c r="C4" s="238"/>
      <c r="D4" s="237"/>
      <c r="E4" s="238"/>
      <c r="F4" s="237"/>
      <c r="G4" s="238"/>
      <c r="H4" s="228"/>
      <c r="I4" s="222"/>
      <c r="J4" s="40" t="s">
        <v>18</v>
      </c>
      <c r="K4" s="42" t="s">
        <v>79</v>
      </c>
    </row>
    <row r="5" spans="1:11" ht="27" customHeight="1">
      <c r="A5" s="41" t="s">
        <v>8</v>
      </c>
      <c r="B5" s="335"/>
      <c r="C5" s="336">
        <f>SUM(C7:C14)</f>
        <v>1568</v>
      </c>
      <c r="D5" s="337"/>
      <c r="E5" s="337">
        <f>SUM(E7:E14)</f>
        <v>39</v>
      </c>
      <c r="F5" s="335"/>
      <c r="G5" s="336">
        <f>SUM(G7:G14)</f>
        <v>1090</v>
      </c>
      <c r="H5" s="337">
        <f>SUM(H7:H14)</f>
        <v>748</v>
      </c>
      <c r="I5" s="338">
        <f>SUM(I7:I14)</f>
        <v>27</v>
      </c>
      <c r="J5" s="339">
        <f>SUM(J7:J14)</f>
        <v>0</v>
      </c>
      <c r="K5" s="334">
        <f>SUM(K7:K14)</f>
        <v>0</v>
      </c>
    </row>
    <row r="6" spans="1:11" ht="27" customHeight="1">
      <c r="A6" s="41"/>
      <c r="B6" s="43"/>
      <c r="C6" s="44"/>
      <c r="D6" s="45"/>
      <c r="E6" s="45"/>
      <c r="F6" s="43"/>
      <c r="G6" s="44"/>
      <c r="H6" s="45"/>
      <c r="I6" s="46"/>
      <c r="J6" s="45"/>
      <c r="K6" s="43"/>
    </row>
    <row r="7" spans="1:11" ht="27" customHeight="1">
      <c r="A7" s="41" t="s">
        <v>9</v>
      </c>
      <c r="B7" s="43"/>
      <c r="C7" s="44">
        <v>436</v>
      </c>
      <c r="D7" s="45"/>
      <c r="E7" s="45">
        <v>8</v>
      </c>
      <c r="F7" s="43"/>
      <c r="G7" s="44">
        <v>326</v>
      </c>
      <c r="H7" s="45">
        <v>199</v>
      </c>
      <c r="I7" s="49">
        <v>11</v>
      </c>
      <c r="J7" s="47" t="s">
        <v>129</v>
      </c>
      <c r="K7" s="48" t="s">
        <v>129</v>
      </c>
    </row>
    <row r="8" spans="1:11" ht="27" customHeight="1">
      <c r="A8" s="41" t="s">
        <v>10</v>
      </c>
      <c r="B8" s="43"/>
      <c r="C8" s="44">
        <v>207</v>
      </c>
      <c r="D8" s="45"/>
      <c r="E8" s="47" t="s">
        <v>129</v>
      </c>
      <c r="F8" s="43"/>
      <c r="G8" s="44">
        <v>164</v>
      </c>
      <c r="H8" s="45">
        <v>71</v>
      </c>
      <c r="I8" s="49">
        <v>1</v>
      </c>
      <c r="J8" s="47" t="s">
        <v>129</v>
      </c>
      <c r="K8" s="48" t="s">
        <v>129</v>
      </c>
    </row>
    <row r="9" spans="1:11" ht="27" customHeight="1">
      <c r="A9" s="41" t="s">
        <v>11</v>
      </c>
      <c r="B9" s="43"/>
      <c r="C9" s="44">
        <v>129</v>
      </c>
      <c r="D9" s="45"/>
      <c r="E9" s="45">
        <v>2</v>
      </c>
      <c r="F9" s="43"/>
      <c r="G9" s="44">
        <v>98</v>
      </c>
      <c r="H9" s="45">
        <v>44</v>
      </c>
      <c r="I9" s="49">
        <v>4</v>
      </c>
      <c r="J9" s="47" t="s">
        <v>129</v>
      </c>
      <c r="K9" s="48" t="s">
        <v>129</v>
      </c>
    </row>
    <row r="10" spans="1:11" ht="27" customHeight="1">
      <c r="A10" s="41" t="s">
        <v>12</v>
      </c>
      <c r="B10" s="43"/>
      <c r="C10" s="44">
        <v>231</v>
      </c>
      <c r="D10" s="45"/>
      <c r="E10" s="45">
        <v>8</v>
      </c>
      <c r="F10" s="43"/>
      <c r="G10" s="44">
        <v>152</v>
      </c>
      <c r="H10" s="45">
        <v>131</v>
      </c>
      <c r="I10" s="49">
        <v>3</v>
      </c>
      <c r="J10" s="47" t="s">
        <v>129</v>
      </c>
      <c r="K10" s="48" t="s">
        <v>129</v>
      </c>
    </row>
    <row r="11" spans="1:11" ht="27" customHeight="1">
      <c r="A11" s="41" t="s">
        <v>13</v>
      </c>
      <c r="B11" s="43"/>
      <c r="C11" s="44">
        <v>21</v>
      </c>
      <c r="D11" s="45"/>
      <c r="E11" s="47">
        <v>2</v>
      </c>
      <c r="F11" s="43"/>
      <c r="G11" s="44">
        <v>10</v>
      </c>
      <c r="H11" s="45">
        <v>14</v>
      </c>
      <c r="I11" s="50" t="s">
        <v>129</v>
      </c>
      <c r="J11" s="47" t="s">
        <v>129</v>
      </c>
      <c r="K11" s="48" t="s">
        <v>129</v>
      </c>
    </row>
    <row r="12" spans="1:11" ht="27" customHeight="1">
      <c r="A12" s="41" t="s">
        <v>14</v>
      </c>
      <c r="B12" s="43"/>
      <c r="C12" s="91" t="s">
        <v>151</v>
      </c>
      <c r="D12" s="47"/>
      <c r="E12" s="47" t="s">
        <v>151</v>
      </c>
      <c r="F12" s="48"/>
      <c r="G12" s="91" t="s">
        <v>151</v>
      </c>
      <c r="H12" s="47" t="s">
        <v>152</v>
      </c>
      <c r="I12" s="50" t="s">
        <v>152</v>
      </c>
      <c r="J12" s="47" t="s">
        <v>129</v>
      </c>
      <c r="K12" s="48" t="s">
        <v>129</v>
      </c>
    </row>
    <row r="13" spans="1:11" ht="27" customHeight="1">
      <c r="A13" s="41" t="s">
        <v>15</v>
      </c>
      <c r="B13" s="43"/>
      <c r="C13" s="44">
        <v>292</v>
      </c>
      <c r="D13" s="45"/>
      <c r="E13" s="45">
        <v>9</v>
      </c>
      <c r="F13" s="43"/>
      <c r="G13" s="44">
        <v>195</v>
      </c>
      <c r="H13" s="45">
        <v>129</v>
      </c>
      <c r="I13" s="49">
        <v>2</v>
      </c>
      <c r="J13" s="47" t="s">
        <v>129</v>
      </c>
      <c r="K13" s="48" t="s">
        <v>129</v>
      </c>
    </row>
    <row r="14" spans="1:11" ht="27" customHeight="1" thickBot="1">
      <c r="A14" s="27" t="s">
        <v>16</v>
      </c>
      <c r="B14" s="51"/>
      <c r="C14" s="52">
        <v>252</v>
      </c>
      <c r="D14" s="53"/>
      <c r="E14" s="53">
        <v>10</v>
      </c>
      <c r="F14" s="51"/>
      <c r="G14" s="52">
        <v>145</v>
      </c>
      <c r="H14" s="53">
        <v>160</v>
      </c>
      <c r="I14" s="37">
        <v>6</v>
      </c>
      <c r="J14" s="38" t="s">
        <v>129</v>
      </c>
      <c r="K14" s="54" t="s">
        <v>129</v>
      </c>
    </row>
    <row r="15" ht="21.75" customHeight="1">
      <c r="A15" s="92" t="s">
        <v>310</v>
      </c>
    </row>
    <row r="16" ht="13.5">
      <c r="K16" s="171" t="s">
        <v>3</v>
      </c>
    </row>
    <row r="17" s="4" customFormat="1" ht="71.25" customHeight="1">
      <c r="A17" s="4" t="s">
        <v>141</v>
      </c>
    </row>
    <row r="18" spans="1:11" ht="18" customHeight="1" thickBot="1">
      <c r="A18" s="2"/>
      <c r="B18" s="2"/>
      <c r="C18" s="2"/>
      <c r="D18" s="2"/>
      <c r="E18" s="2"/>
      <c r="F18" s="2"/>
      <c r="G18" s="2"/>
      <c r="H18" s="2"/>
      <c r="I18" s="2"/>
      <c r="J18" s="3"/>
      <c r="K18" s="28" t="s">
        <v>145</v>
      </c>
    </row>
    <row r="19" spans="1:12" s="6" customFormat="1" ht="17.25" customHeight="1">
      <c r="A19" s="181" t="s">
        <v>40</v>
      </c>
      <c r="B19" s="223" t="s">
        <v>130</v>
      </c>
      <c r="C19" s="224"/>
      <c r="D19" s="239"/>
      <c r="E19" s="223" t="s">
        <v>66</v>
      </c>
      <c r="F19" s="224"/>
      <c r="G19" s="224"/>
      <c r="H19" s="239"/>
      <c r="I19" s="223" t="s">
        <v>67</v>
      </c>
      <c r="J19" s="224"/>
      <c r="K19" s="224"/>
      <c r="L19" s="7"/>
    </row>
    <row r="20" spans="1:11" s="6" customFormat="1" ht="16.5" customHeight="1">
      <c r="A20" s="182"/>
      <c r="B20" s="218" t="s">
        <v>311</v>
      </c>
      <c r="C20" s="215" t="s">
        <v>78</v>
      </c>
      <c r="D20" s="215" t="s">
        <v>2</v>
      </c>
      <c r="E20" s="218" t="s">
        <v>311</v>
      </c>
      <c r="F20" s="215" t="s">
        <v>78</v>
      </c>
      <c r="G20" s="215" t="s">
        <v>1</v>
      </c>
      <c r="H20" s="232" t="s">
        <v>2</v>
      </c>
      <c r="I20" s="218" t="s">
        <v>312</v>
      </c>
      <c r="J20" s="218" t="s">
        <v>313</v>
      </c>
      <c r="K20" s="229" t="s">
        <v>2</v>
      </c>
    </row>
    <row r="21" spans="1:11" s="6" customFormat="1" ht="16.5" customHeight="1">
      <c r="A21" s="182"/>
      <c r="B21" s="219"/>
      <c r="C21" s="216"/>
      <c r="D21" s="216"/>
      <c r="E21" s="219"/>
      <c r="F21" s="216"/>
      <c r="G21" s="216"/>
      <c r="H21" s="233"/>
      <c r="I21" s="219"/>
      <c r="J21" s="216"/>
      <c r="K21" s="230"/>
    </row>
    <row r="22" spans="1:11" s="6" customFormat="1" ht="16.5" customHeight="1">
      <c r="A22" s="183"/>
      <c r="B22" s="220"/>
      <c r="C22" s="217"/>
      <c r="D22" s="217"/>
      <c r="E22" s="220"/>
      <c r="F22" s="217"/>
      <c r="G22" s="217"/>
      <c r="H22" s="234"/>
      <c r="I22" s="220"/>
      <c r="J22" s="217"/>
      <c r="K22" s="231"/>
    </row>
    <row r="23" spans="1:11" ht="27" customHeight="1">
      <c r="A23" s="41" t="s">
        <v>8</v>
      </c>
      <c r="B23" s="340">
        <f>SUM(B25:B32)</f>
        <v>22</v>
      </c>
      <c r="C23" s="341">
        <f>SUM(C25:C32)</f>
        <v>0</v>
      </c>
      <c r="D23" s="340">
        <f>SUM(D25:D32)</f>
        <v>22</v>
      </c>
      <c r="E23" s="340">
        <f>SUM(E25:E32)</f>
        <v>2641</v>
      </c>
      <c r="F23" s="340">
        <f aca="true" t="shared" si="0" ref="F23:K23">SUM(F25:F32)</f>
        <v>1526</v>
      </c>
      <c r="G23" s="340">
        <f t="shared" si="0"/>
        <v>2622</v>
      </c>
      <c r="H23" s="340">
        <f t="shared" si="0"/>
        <v>6789</v>
      </c>
      <c r="I23" s="340">
        <f t="shared" si="0"/>
        <v>5</v>
      </c>
      <c r="J23" s="340">
        <f t="shared" si="0"/>
        <v>48</v>
      </c>
      <c r="K23" s="342">
        <f t="shared" si="0"/>
        <v>53</v>
      </c>
    </row>
    <row r="24" spans="1:11" ht="27" customHeight="1">
      <c r="A24" s="41"/>
      <c r="B24" s="35"/>
      <c r="C24" s="36"/>
      <c r="D24" s="35" t="s">
        <v>131</v>
      </c>
      <c r="E24" s="36"/>
      <c r="F24" s="35" t="s">
        <v>131</v>
      </c>
      <c r="G24" s="36"/>
      <c r="H24" s="35" t="s">
        <v>131</v>
      </c>
      <c r="I24" s="36" t="s">
        <v>131</v>
      </c>
      <c r="J24" s="35" t="s">
        <v>131</v>
      </c>
      <c r="K24" s="36"/>
    </row>
    <row r="25" spans="1:11" ht="27" customHeight="1">
      <c r="A25" s="41" t="s">
        <v>9</v>
      </c>
      <c r="B25" s="35">
        <v>5</v>
      </c>
      <c r="C25" s="36">
        <v>0</v>
      </c>
      <c r="D25" s="343">
        <f>B25+C25</f>
        <v>5</v>
      </c>
      <c r="E25" s="36">
        <v>231</v>
      </c>
      <c r="F25" s="35">
        <v>436</v>
      </c>
      <c r="G25" s="36">
        <v>293</v>
      </c>
      <c r="H25" s="343">
        <f>SUM(E25:G25)</f>
        <v>960</v>
      </c>
      <c r="I25" s="36">
        <v>2</v>
      </c>
      <c r="J25" s="35">
        <v>13</v>
      </c>
      <c r="K25" s="341">
        <f>SUM(I25:J25)</f>
        <v>15</v>
      </c>
    </row>
    <row r="26" spans="1:11" ht="27" customHeight="1">
      <c r="A26" s="41" t="s">
        <v>10</v>
      </c>
      <c r="B26" s="35">
        <v>4</v>
      </c>
      <c r="C26" s="36">
        <v>0</v>
      </c>
      <c r="D26" s="343">
        <f aca="true" t="shared" si="1" ref="D26:D32">B26+C26</f>
        <v>4</v>
      </c>
      <c r="E26" s="36">
        <v>595</v>
      </c>
      <c r="F26" s="35">
        <v>198</v>
      </c>
      <c r="G26" s="36">
        <v>299</v>
      </c>
      <c r="H26" s="343">
        <f aca="true" t="shared" si="2" ref="H26:H31">SUM(E26:G26)</f>
        <v>1092</v>
      </c>
      <c r="I26" s="36" t="s">
        <v>129</v>
      </c>
      <c r="J26" s="35">
        <v>10</v>
      </c>
      <c r="K26" s="341">
        <f>SUM(I26:J26)</f>
        <v>10</v>
      </c>
    </row>
    <row r="27" spans="1:11" ht="27" customHeight="1">
      <c r="A27" s="41" t="s">
        <v>11</v>
      </c>
      <c r="B27" s="35">
        <v>3</v>
      </c>
      <c r="C27" s="36">
        <v>0</v>
      </c>
      <c r="D27" s="343">
        <f t="shared" si="1"/>
        <v>3</v>
      </c>
      <c r="E27" s="36">
        <v>375</v>
      </c>
      <c r="F27" s="35">
        <v>125</v>
      </c>
      <c r="G27" s="36">
        <v>101</v>
      </c>
      <c r="H27" s="343">
        <f t="shared" si="2"/>
        <v>601</v>
      </c>
      <c r="I27" s="36" t="s">
        <v>129</v>
      </c>
      <c r="J27" s="35">
        <v>2</v>
      </c>
      <c r="K27" s="341">
        <f>SUM(I27:J27)</f>
        <v>2</v>
      </c>
    </row>
    <row r="28" spans="1:11" ht="27" customHeight="1">
      <c r="A28" s="41" t="s">
        <v>12</v>
      </c>
      <c r="B28" s="35">
        <v>4</v>
      </c>
      <c r="C28" s="36">
        <v>0</v>
      </c>
      <c r="D28" s="343">
        <f t="shared" si="1"/>
        <v>4</v>
      </c>
      <c r="E28" s="36">
        <v>773</v>
      </c>
      <c r="F28" s="35">
        <v>190</v>
      </c>
      <c r="G28" s="36">
        <v>1417</v>
      </c>
      <c r="H28" s="343">
        <f t="shared" si="2"/>
        <v>2380</v>
      </c>
      <c r="I28" s="36">
        <v>1</v>
      </c>
      <c r="J28" s="35">
        <v>4</v>
      </c>
      <c r="K28" s="341">
        <f>SUM(I28:J28)</f>
        <v>5</v>
      </c>
    </row>
    <row r="29" spans="1:11" ht="27" customHeight="1">
      <c r="A29" s="41" t="s">
        <v>13</v>
      </c>
      <c r="B29" s="35">
        <v>3</v>
      </c>
      <c r="C29" s="36">
        <v>0</v>
      </c>
      <c r="D29" s="343">
        <f t="shared" si="1"/>
        <v>3</v>
      </c>
      <c r="E29" s="36">
        <v>655</v>
      </c>
      <c r="F29" s="35">
        <v>12</v>
      </c>
      <c r="G29" s="36">
        <v>51</v>
      </c>
      <c r="H29" s="343">
        <f t="shared" si="2"/>
        <v>718</v>
      </c>
      <c r="I29" s="36">
        <v>1</v>
      </c>
      <c r="J29" s="35" t="s">
        <v>129</v>
      </c>
      <c r="K29" s="341">
        <f>SUM(I29:J29)</f>
        <v>1</v>
      </c>
    </row>
    <row r="30" spans="1:11" ht="27" customHeight="1">
      <c r="A30" s="41" t="s">
        <v>14</v>
      </c>
      <c r="B30" s="35">
        <v>0</v>
      </c>
      <c r="C30" s="36">
        <v>0</v>
      </c>
      <c r="D30" s="343">
        <f t="shared" si="1"/>
        <v>0</v>
      </c>
      <c r="E30" s="36" t="s">
        <v>151</v>
      </c>
      <c r="F30" s="35" t="s">
        <v>151</v>
      </c>
      <c r="G30" s="36" t="s">
        <v>151</v>
      </c>
      <c r="H30" s="343">
        <f t="shared" si="2"/>
        <v>0</v>
      </c>
      <c r="I30" s="36" t="s">
        <v>129</v>
      </c>
      <c r="J30" s="35" t="s">
        <v>152</v>
      </c>
      <c r="K30" s="341">
        <f>SUM(I30:J30)</f>
        <v>0</v>
      </c>
    </row>
    <row r="31" spans="1:11" ht="27" customHeight="1">
      <c r="A31" s="41" t="s">
        <v>15</v>
      </c>
      <c r="B31" s="35">
        <v>1</v>
      </c>
      <c r="C31" s="36">
        <v>0</v>
      </c>
      <c r="D31" s="343">
        <f t="shared" si="1"/>
        <v>1</v>
      </c>
      <c r="E31" s="36">
        <v>2</v>
      </c>
      <c r="F31" s="35">
        <v>191</v>
      </c>
      <c r="G31" s="36">
        <v>293</v>
      </c>
      <c r="H31" s="343">
        <f t="shared" si="2"/>
        <v>486</v>
      </c>
      <c r="I31" s="36" t="s">
        <v>129</v>
      </c>
      <c r="J31" s="35">
        <v>2</v>
      </c>
      <c r="K31" s="341">
        <f>SUM(I31:J31)</f>
        <v>2</v>
      </c>
    </row>
    <row r="32" spans="1:11" ht="27" customHeight="1" thickBot="1">
      <c r="A32" s="27" t="s">
        <v>16</v>
      </c>
      <c r="B32" s="37">
        <v>2</v>
      </c>
      <c r="C32" s="38">
        <v>0</v>
      </c>
      <c r="D32" s="344">
        <f t="shared" si="1"/>
        <v>2</v>
      </c>
      <c r="E32" s="38">
        <v>10</v>
      </c>
      <c r="F32" s="37">
        <v>374</v>
      </c>
      <c r="G32" s="38">
        <v>168</v>
      </c>
      <c r="H32" s="344">
        <f>SUM(E32:G32)</f>
        <v>552</v>
      </c>
      <c r="I32" s="38">
        <v>1</v>
      </c>
      <c r="J32" s="37">
        <v>17</v>
      </c>
      <c r="K32" s="345">
        <f>SUM(I32:J32)</f>
        <v>18</v>
      </c>
    </row>
    <row r="33" ht="19.5" customHeight="1">
      <c r="A33" s="92" t="s">
        <v>310</v>
      </c>
    </row>
    <row r="34" ht="13.5">
      <c r="K34" s="171" t="s">
        <v>3</v>
      </c>
    </row>
  </sheetData>
  <sheetProtection/>
  <mergeCells count="21">
    <mergeCell ref="B3:C4"/>
    <mergeCell ref="F3:G4"/>
    <mergeCell ref="B19:D19"/>
    <mergeCell ref="E19:H19"/>
    <mergeCell ref="I3:I4"/>
    <mergeCell ref="F20:F22"/>
    <mergeCell ref="I19:K19"/>
    <mergeCell ref="A3:A4"/>
    <mergeCell ref="H3:H4"/>
    <mergeCell ref="K20:K22"/>
    <mergeCell ref="D20:D22"/>
    <mergeCell ref="H20:H22"/>
    <mergeCell ref="J3:K3"/>
    <mergeCell ref="D3:E4"/>
    <mergeCell ref="G20:G22"/>
    <mergeCell ref="B20:B22"/>
    <mergeCell ref="C20:C22"/>
    <mergeCell ref="E20:E22"/>
    <mergeCell ref="J20:J22"/>
    <mergeCell ref="A19:A22"/>
    <mergeCell ref="I20:I22"/>
  </mergeCells>
  <printOptions horizontalCentered="1"/>
  <pageMargins left="0.7086614173228347" right="0.6692913385826772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47"/>
  <sheetViews>
    <sheetView tabSelected="1" view="pageBreakPreview" zoomScale="60" zoomScalePageLayoutView="0" workbookViewId="0" topLeftCell="A4">
      <selection activeCell="A1" sqref="A1"/>
    </sheetView>
  </sheetViews>
  <sheetFormatPr defaultColWidth="9.00390625" defaultRowHeight="13.5"/>
  <cols>
    <col min="1" max="1" width="3.125" style="8" customWidth="1"/>
    <col min="2" max="2" width="20.625" style="8" customWidth="1"/>
    <col min="3" max="3" width="13.75390625" style="8" customWidth="1"/>
    <col min="4" max="11" width="7.625" style="8" customWidth="1"/>
    <col min="12" max="16384" width="9.00390625" style="8" customWidth="1"/>
  </cols>
  <sheetData>
    <row r="1" spans="1:3" ht="24" customHeight="1">
      <c r="A1" s="257" t="s">
        <v>74</v>
      </c>
      <c r="B1" s="257"/>
      <c r="C1" s="257"/>
    </row>
    <row r="2" spans="1:5" ht="18.75" customHeight="1" thickBot="1">
      <c r="A2" s="9"/>
      <c r="B2" s="9"/>
      <c r="C2" s="9"/>
      <c r="D2" s="9"/>
      <c r="E2" s="55" t="s">
        <v>145</v>
      </c>
    </row>
    <row r="3" spans="1:5" ht="19.5" customHeight="1">
      <c r="A3" s="261" t="s">
        <v>68</v>
      </c>
      <c r="B3" s="262"/>
      <c r="C3" s="265" t="s">
        <v>75</v>
      </c>
      <c r="D3" s="266"/>
      <c r="E3" s="266"/>
    </row>
    <row r="4" spans="1:5" ht="19.5" customHeight="1">
      <c r="A4" s="263"/>
      <c r="B4" s="263"/>
      <c r="C4" s="242" t="s">
        <v>6</v>
      </c>
      <c r="D4" s="243"/>
      <c r="E4" s="243"/>
    </row>
    <row r="5" spans="1:5" s="10" customFormat="1" ht="20.25" customHeight="1">
      <c r="A5" s="264" t="s">
        <v>70</v>
      </c>
      <c r="B5" s="264"/>
      <c r="C5" s="59"/>
      <c r="D5" s="60"/>
      <c r="E5" s="354">
        <f>SUM(E7:E13)</f>
        <v>672</v>
      </c>
    </row>
    <row r="6" spans="1:5" s="10" customFormat="1" ht="13.5" customHeight="1">
      <c r="A6" s="56"/>
      <c r="B6" s="71"/>
      <c r="C6" s="61"/>
      <c r="D6" s="62"/>
      <c r="E6" s="63"/>
    </row>
    <row r="7" spans="1:10" ht="20.25" customHeight="1">
      <c r="A7" s="252" t="s">
        <v>69</v>
      </c>
      <c r="B7" s="57" t="s">
        <v>19</v>
      </c>
      <c r="C7" s="64"/>
      <c r="D7" s="65"/>
      <c r="E7" s="63">
        <v>24</v>
      </c>
      <c r="J7" s="10"/>
    </row>
    <row r="8" spans="1:10" ht="20.25" customHeight="1">
      <c r="A8" s="253"/>
      <c r="B8" s="57" t="s">
        <v>20</v>
      </c>
      <c r="C8" s="64"/>
      <c r="D8" s="65"/>
      <c r="E8" s="63">
        <v>18</v>
      </c>
      <c r="J8" s="10"/>
    </row>
    <row r="9" spans="1:10" ht="20.25" customHeight="1">
      <c r="A9" s="253"/>
      <c r="B9" s="57" t="s">
        <v>21</v>
      </c>
      <c r="C9" s="64"/>
      <c r="D9" s="65"/>
      <c r="E9" s="63">
        <v>183</v>
      </c>
      <c r="J9" s="10"/>
    </row>
    <row r="10" spans="1:10" ht="20.25" customHeight="1">
      <c r="A10" s="253"/>
      <c r="B10" s="57" t="s">
        <v>22</v>
      </c>
      <c r="C10" s="64"/>
      <c r="D10" s="65"/>
      <c r="E10" s="66">
        <v>143</v>
      </c>
      <c r="J10" s="10"/>
    </row>
    <row r="11" spans="1:10" ht="20.25" customHeight="1">
      <c r="A11" s="253"/>
      <c r="B11" s="57" t="s">
        <v>23</v>
      </c>
      <c r="C11" s="64"/>
      <c r="D11" s="65"/>
      <c r="E11" s="66">
        <v>57</v>
      </c>
      <c r="J11" s="10"/>
    </row>
    <row r="12" spans="1:10" ht="20.25" customHeight="1">
      <c r="A12" s="253"/>
      <c r="B12" s="57" t="s">
        <v>24</v>
      </c>
      <c r="C12" s="64"/>
      <c r="D12" s="65"/>
      <c r="E12" s="66">
        <v>183</v>
      </c>
      <c r="J12" s="10"/>
    </row>
    <row r="13" spans="1:10" ht="20.25" customHeight="1" thickBot="1">
      <c r="A13" s="254"/>
      <c r="B13" s="58" t="s">
        <v>25</v>
      </c>
      <c r="C13" s="67"/>
      <c r="D13" s="68"/>
      <c r="E13" s="69">
        <v>64</v>
      </c>
      <c r="J13" s="10"/>
    </row>
    <row r="14" spans="1:5" ht="15.75" customHeight="1">
      <c r="A14" s="240" t="s">
        <v>310</v>
      </c>
      <c r="B14" s="240"/>
      <c r="C14" s="240"/>
      <c r="D14" s="240"/>
      <c r="E14" s="240"/>
    </row>
    <row r="15" spans="1:5" ht="15.75" customHeight="1">
      <c r="A15" s="241"/>
      <c r="B15" s="241"/>
      <c r="C15" s="241"/>
      <c r="D15" s="241"/>
      <c r="E15" s="241"/>
    </row>
    <row r="16" ht="13.5">
      <c r="E16" s="70" t="s">
        <v>3</v>
      </c>
    </row>
    <row r="17" ht="19.5" customHeight="1"/>
    <row r="18" spans="1:5" ht="20.25" customHeight="1">
      <c r="A18" s="258" t="s">
        <v>26</v>
      </c>
      <c r="B18" s="258"/>
      <c r="C18" s="258"/>
      <c r="D18" s="258"/>
      <c r="E18" s="258"/>
    </row>
    <row r="19" spans="1:11" ht="13.5" customHeight="1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55" t="s">
        <v>145</v>
      </c>
    </row>
    <row r="20" spans="1:11" ht="20.25" customHeight="1">
      <c r="A20" s="259"/>
      <c r="B20" s="259"/>
      <c r="C20" s="260"/>
      <c r="D20" s="244" t="s">
        <v>32</v>
      </c>
      <c r="E20" s="245"/>
      <c r="F20" s="246" t="s">
        <v>33</v>
      </c>
      <c r="G20" s="246"/>
      <c r="H20" s="244" t="s">
        <v>34</v>
      </c>
      <c r="I20" s="245"/>
      <c r="J20" s="246" t="s">
        <v>35</v>
      </c>
      <c r="K20" s="246"/>
    </row>
    <row r="21" spans="1:11" ht="20.25" customHeight="1">
      <c r="A21" s="255" t="s">
        <v>27</v>
      </c>
      <c r="B21" s="255"/>
      <c r="C21" s="256"/>
      <c r="D21" s="11"/>
      <c r="E21" s="79">
        <v>61</v>
      </c>
      <c r="F21" s="80"/>
      <c r="G21" s="80">
        <v>12</v>
      </c>
      <c r="H21" s="81"/>
      <c r="I21" s="82">
        <v>1</v>
      </c>
      <c r="J21" s="80"/>
      <c r="K21" s="83" t="s">
        <v>114</v>
      </c>
    </row>
    <row r="22" spans="1:11" ht="20.25" customHeight="1">
      <c r="A22" s="249" t="s">
        <v>28</v>
      </c>
      <c r="B22" s="249"/>
      <c r="C22" s="250"/>
      <c r="D22" s="11"/>
      <c r="E22" s="79">
        <v>13</v>
      </c>
      <c r="F22" s="80"/>
      <c r="G22" s="80">
        <v>2</v>
      </c>
      <c r="H22" s="81"/>
      <c r="I22" s="82" t="s">
        <v>71</v>
      </c>
      <c r="J22" s="80"/>
      <c r="K22" s="83" t="s">
        <v>114</v>
      </c>
    </row>
    <row r="23" spans="1:11" ht="20.25" customHeight="1">
      <c r="A23" s="249" t="s">
        <v>29</v>
      </c>
      <c r="B23" s="249"/>
      <c r="C23" s="250"/>
      <c r="D23" s="11"/>
      <c r="E23" s="79">
        <v>12</v>
      </c>
      <c r="F23" s="80"/>
      <c r="G23" s="83">
        <v>1</v>
      </c>
      <c r="H23" s="81"/>
      <c r="I23" s="82">
        <v>0</v>
      </c>
      <c r="J23" s="80"/>
      <c r="K23" s="83" t="s">
        <v>114</v>
      </c>
    </row>
    <row r="24" spans="1:11" ht="20.25" customHeight="1">
      <c r="A24" s="249" t="s">
        <v>30</v>
      </c>
      <c r="B24" s="249"/>
      <c r="C24" s="250"/>
      <c r="D24" s="11"/>
      <c r="E24" s="79">
        <v>88</v>
      </c>
      <c r="F24" s="80"/>
      <c r="G24" s="80">
        <v>12</v>
      </c>
      <c r="H24" s="81"/>
      <c r="I24" s="82" t="s">
        <v>151</v>
      </c>
      <c r="J24" s="80"/>
      <c r="K24" s="83" t="s">
        <v>114</v>
      </c>
    </row>
    <row r="25" spans="1:11" ht="20.25" customHeight="1">
      <c r="A25" s="249" t="s">
        <v>31</v>
      </c>
      <c r="B25" s="249"/>
      <c r="C25" s="250"/>
      <c r="D25" s="11"/>
      <c r="E25" s="79">
        <v>43</v>
      </c>
      <c r="F25" s="80"/>
      <c r="G25" s="80">
        <v>7</v>
      </c>
      <c r="H25" s="81"/>
      <c r="I25" s="82">
        <v>1</v>
      </c>
      <c r="J25" s="80"/>
      <c r="K25" s="83" t="s">
        <v>114</v>
      </c>
    </row>
    <row r="26" spans="1:11" ht="20.25" customHeight="1">
      <c r="A26" s="249" t="s">
        <v>142</v>
      </c>
      <c r="B26" s="249"/>
      <c r="C26" s="250"/>
      <c r="D26" s="11"/>
      <c r="E26" s="79">
        <v>33</v>
      </c>
      <c r="F26" s="80"/>
      <c r="G26" s="80">
        <v>4</v>
      </c>
      <c r="H26" s="81"/>
      <c r="I26" s="82">
        <v>0</v>
      </c>
      <c r="J26" s="80"/>
      <c r="K26" s="83" t="s">
        <v>114</v>
      </c>
    </row>
    <row r="27" spans="1:11" ht="20.25" customHeight="1">
      <c r="A27" s="251" t="s">
        <v>1</v>
      </c>
      <c r="B27" s="251"/>
      <c r="C27" s="251"/>
      <c r="D27" s="14"/>
      <c r="E27" s="84">
        <v>14</v>
      </c>
      <c r="F27" s="85"/>
      <c r="G27" s="85">
        <v>2</v>
      </c>
      <c r="H27" s="86"/>
      <c r="I27" s="87" t="s">
        <v>151</v>
      </c>
      <c r="J27" s="85"/>
      <c r="K27" s="88" t="s">
        <v>114</v>
      </c>
    </row>
    <row r="28" spans="1:11" ht="20.25" customHeight="1" thickBot="1">
      <c r="A28" s="247" t="s">
        <v>2</v>
      </c>
      <c r="B28" s="247"/>
      <c r="C28" s="248"/>
      <c r="D28" s="12"/>
      <c r="E28" s="346">
        <f>SUM(E21:E27)</f>
        <v>264</v>
      </c>
      <c r="F28" s="347"/>
      <c r="G28" s="347">
        <f>SUM(G21:G27)</f>
        <v>40</v>
      </c>
      <c r="H28" s="348"/>
      <c r="I28" s="346">
        <f>SUM(I21:I27)</f>
        <v>2</v>
      </c>
      <c r="J28" s="347"/>
      <c r="K28" s="349" t="s">
        <v>114</v>
      </c>
    </row>
    <row r="29" ht="18" customHeight="1">
      <c r="A29" s="92" t="s">
        <v>310</v>
      </c>
    </row>
    <row r="30" ht="17.25" customHeight="1">
      <c r="K30" s="70" t="s">
        <v>3</v>
      </c>
    </row>
    <row r="31" ht="38.25" customHeight="1">
      <c r="K31" s="70"/>
    </row>
    <row r="32" spans="1:9" s="15" customFormat="1" ht="14.25">
      <c r="A32" s="267" t="s">
        <v>133</v>
      </c>
      <c r="B32" s="267"/>
      <c r="C32" s="267"/>
      <c r="D32" s="267"/>
      <c r="E32" s="267"/>
      <c r="F32" s="267"/>
      <c r="I32" s="94"/>
    </row>
    <row r="33" spans="1:10" s="16" customFormat="1" ht="14.25" thickBot="1">
      <c r="A33" s="103"/>
      <c r="B33" s="103"/>
      <c r="C33" s="103"/>
      <c r="D33" s="103"/>
      <c r="E33" s="103"/>
      <c r="F33" s="103"/>
      <c r="G33" s="103"/>
      <c r="H33" s="103"/>
      <c r="I33" s="102" t="s">
        <v>145</v>
      </c>
      <c r="J33" s="101"/>
    </row>
    <row r="34" spans="1:9" s="16" customFormat="1" ht="14.25">
      <c r="A34" s="272" t="s">
        <v>54</v>
      </c>
      <c r="B34" s="273"/>
      <c r="C34" s="294" t="s">
        <v>143</v>
      </c>
      <c r="D34" s="287"/>
      <c r="E34" s="287"/>
      <c r="F34" s="287"/>
      <c r="G34" s="288"/>
      <c r="H34" s="282" t="s">
        <v>81</v>
      </c>
      <c r="I34" s="272"/>
    </row>
    <row r="35" spans="1:9" s="16" customFormat="1" ht="12" customHeight="1">
      <c r="A35" s="274"/>
      <c r="B35" s="275"/>
      <c r="C35" s="295"/>
      <c r="D35" s="289" t="s">
        <v>77</v>
      </c>
      <c r="E35" s="290"/>
      <c r="F35" s="289" t="s">
        <v>80</v>
      </c>
      <c r="G35" s="292"/>
      <c r="H35" s="283"/>
      <c r="I35" s="284"/>
    </row>
    <row r="36" spans="1:11" s="16" customFormat="1" ht="12">
      <c r="A36" s="276"/>
      <c r="B36" s="277"/>
      <c r="C36" s="296"/>
      <c r="D36" s="285"/>
      <c r="E36" s="291"/>
      <c r="F36" s="293"/>
      <c r="G36" s="277"/>
      <c r="H36" s="285"/>
      <c r="I36" s="286"/>
      <c r="K36" s="280"/>
    </row>
    <row r="37" spans="1:11" s="16" customFormat="1" ht="21.75" customHeight="1">
      <c r="A37" s="278" t="s">
        <v>134</v>
      </c>
      <c r="B37" s="279"/>
      <c r="C37" s="350">
        <f>SUM(C39:C46)</f>
        <v>157</v>
      </c>
      <c r="D37" s="350"/>
      <c r="E37" s="351">
        <f>SUM(E39:E46)</f>
        <v>80</v>
      </c>
      <c r="F37" s="352"/>
      <c r="G37" s="351">
        <f>SUM(G39:G46)</f>
        <v>77</v>
      </c>
      <c r="H37" s="352"/>
      <c r="I37" s="352">
        <f>SUM(I39:I46)</f>
        <v>37</v>
      </c>
      <c r="K37" s="281"/>
    </row>
    <row r="38" spans="1:9" s="16" customFormat="1" ht="21.75" customHeight="1">
      <c r="A38" s="100"/>
      <c r="B38" s="98"/>
      <c r="C38" s="97"/>
      <c r="D38" s="97"/>
      <c r="E38" s="99"/>
      <c r="F38" s="66"/>
      <c r="G38" s="99"/>
      <c r="H38" s="66"/>
      <c r="I38" s="66"/>
    </row>
    <row r="39" spans="1:12" s="16" customFormat="1" ht="21.75" customHeight="1">
      <c r="A39" s="268" t="s">
        <v>135</v>
      </c>
      <c r="B39" s="269"/>
      <c r="C39" s="350">
        <f>SUM(D39:G39)</f>
        <v>35</v>
      </c>
      <c r="D39" s="97"/>
      <c r="E39" s="323">
        <v>19</v>
      </c>
      <c r="F39" s="66"/>
      <c r="G39" s="323">
        <v>16</v>
      </c>
      <c r="H39" s="66"/>
      <c r="I39" s="326">
        <v>0</v>
      </c>
      <c r="L39" s="162"/>
    </row>
    <row r="40" spans="1:12" s="16" customFormat="1" ht="21.75" customHeight="1">
      <c r="A40" s="268" t="s">
        <v>136</v>
      </c>
      <c r="B40" s="269"/>
      <c r="C40" s="350">
        <f aca="true" t="shared" si="0" ref="C40:C46">SUM(D40:G40)</f>
        <v>23</v>
      </c>
      <c r="D40" s="97"/>
      <c r="E40" s="323">
        <v>15</v>
      </c>
      <c r="F40" s="66"/>
      <c r="G40" s="323">
        <v>8</v>
      </c>
      <c r="H40" s="66"/>
      <c r="I40" s="326">
        <v>0</v>
      </c>
      <c r="L40" s="163"/>
    </row>
    <row r="41" spans="1:12" s="16" customFormat="1" ht="21.75" customHeight="1">
      <c r="A41" s="268" t="s">
        <v>137</v>
      </c>
      <c r="B41" s="269"/>
      <c r="C41" s="350">
        <f t="shared" si="0"/>
        <v>19</v>
      </c>
      <c r="D41" s="97"/>
      <c r="E41" s="323">
        <v>13</v>
      </c>
      <c r="F41" s="66"/>
      <c r="G41" s="323">
        <v>6</v>
      </c>
      <c r="H41" s="66"/>
      <c r="I41" s="326">
        <v>0</v>
      </c>
      <c r="L41" s="162"/>
    </row>
    <row r="42" spans="1:9" s="16" customFormat="1" ht="21.75" customHeight="1">
      <c r="A42" s="268" t="s">
        <v>158</v>
      </c>
      <c r="B42" s="269"/>
      <c r="C42" s="350">
        <f t="shared" si="0"/>
        <v>22</v>
      </c>
      <c r="D42" s="97"/>
      <c r="E42" s="323">
        <v>7</v>
      </c>
      <c r="F42" s="66"/>
      <c r="G42" s="323">
        <v>15</v>
      </c>
      <c r="H42" s="66"/>
      <c r="I42" s="326">
        <v>10</v>
      </c>
    </row>
    <row r="43" spans="1:9" s="16" customFormat="1" ht="21.75" customHeight="1">
      <c r="A43" s="268" t="s">
        <v>157</v>
      </c>
      <c r="B43" s="269"/>
      <c r="C43" s="350">
        <f t="shared" si="0"/>
        <v>7</v>
      </c>
      <c r="D43" s="97"/>
      <c r="E43" s="323">
        <v>6</v>
      </c>
      <c r="F43" s="66"/>
      <c r="G43" s="323">
        <v>1</v>
      </c>
      <c r="H43" s="66"/>
      <c r="I43" s="326">
        <v>0</v>
      </c>
    </row>
    <row r="44" spans="1:9" s="16" customFormat="1" ht="21.75" customHeight="1">
      <c r="A44" s="268" t="s">
        <v>156</v>
      </c>
      <c r="B44" s="269"/>
      <c r="C44" s="350">
        <f t="shared" si="0"/>
        <v>12</v>
      </c>
      <c r="D44" s="97"/>
      <c r="E44" s="323">
        <v>7</v>
      </c>
      <c r="F44" s="66"/>
      <c r="G44" s="323">
        <v>5</v>
      </c>
      <c r="H44" s="66"/>
      <c r="I44" s="326">
        <v>9</v>
      </c>
    </row>
    <row r="45" spans="1:9" s="16" customFormat="1" ht="21.75" customHeight="1">
      <c r="A45" s="268" t="s">
        <v>155</v>
      </c>
      <c r="B45" s="269"/>
      <c r="C45" s="350">
        <f t="shared" si="0"/>
        <v>18</v>
      </c>
      <c r="D45" s="97"/>
      <c r="E45" s="323">
        <v>4</v>
      </c>
      <c r="F45" s="66"/>
      <c r="G45" s="323">
        <v>14</v>
      </c>
      <c r="H45" s="66"/>
      <c r="I45" s="326">
        <v>7</v>
      </c>
    </row>
    <row r="46" spans="1:9" s="16" customFormat="1" ht="21.75" customHeight="1" thickBot="1">
      <c r="A46" s="270" t="s">
        <v>154</v>
      </c>
      <c r="B46" s="271"/>
      <c r="C46" s="353">
        <f t="shared" si="0"/>
        <v>21</v>
      </c>
      <c r="D46" s="95"/>
      <c r="E46" s="324">
        <v>9</v>
      </c>
      <c r="F46" s="96"/>
      <c r="G46" s="325">
        <v>12</v>
      </c>
      <c r="H46" s="95"/>
      <c r="I46" s="325">
        <v>11</v>
      </c>
    </row>
    <row r="47" spans="8:9" s="16" customFormat="1" ht="16.5" customHeight="1">
      <c r="H47" s="94"/>
      <c r="I47" s="93" t="s">
        <v>72</v>
      </c>
    </row>
  </sheetData>
  <sheetProtection/>
  <mergeCells count="38">
    <mergeCell ref="A39:B39"/>
    <mergeCell ref="A44:B44"/>
    <mergeCell ref="K36:K37"/>
    <mergeCell ref="H34:I36"/>
    <mergeCell ref="D34:G34"/>
    <mergeCell ref="D35:E36"/>
    <mergeCell ref="F35:G36"/>
    <mergeCell ref="C34:C36"/>
    <mergeCell ref="C3:E3"/>
    <mergeCell ref="A32:F32"/>
    <mergeCell ref="A45:B45"/>
    <mergeCell ref="A46:B46"/>
    <mergeCell ref="A34:B36"/>
    <mergeCell ref="A40:B40"/>
    <mergeCell ref="A41:B41"/>
    <mergeCell ref="A42:B42"/>
    <mergeCell ref="A43:B43"/>
    <mergeCell ref="A37:B37"/>
    <mergeCell ref="J20:K20"/>
    <mergeCell ref="A23:C23"/>
    <mergeCell ref="A24:C24"/>
    <mergeCell ref="A21:C21"/>
    <mergeCell ref="A22:C22"/>
    <mergeCell ref="A1:C1"/>
    <mergeCell ref="A18:E18"/>
    <mergeCell ref="A20:C20"/>
    <mergeCell ref="A3:B4"/>
    <mergeCell ref="A5:B5"/>
    <mergeCell ref="A14:E15"/>
    <mergeCell ref="C4:E4"/>
    <mergeCell ref="D20:E20"/>
    <mergeCell ref="F20:G20"/>
    <mergeCell ref="A28:C28"/>
    <mergeCell ref="H20:I20"/>
    <mergeCell ref="A25:C25"/>
    <mergeCell ref="A26:C26"/>
    <mergeCell ref="A27:C27"/>
    <mergeCell ref="A7:A13"/>
  </mergeCells>
  <printOptions/>
  <pageMargins left="0.82" right="0.67" top="1" bottom="0.51" header="0.5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59"/>
  <sheetViews>
    <sheetView tabSelected="1" view="pageBreakPreview" zoomScale="50" zoomScaleNormal="55" zoomScaleSheetLayoutView="50" zoomScalePageLayoutView="0" workbookViewId="0" topLeftCell="A49">
      <selection activeCell="A1" sqref="A1"/>
    </sheetView>
  </sheetViews>
  <sheetFormatPr defaultColWidth="13.375" defaultRowHeight="21" customHeight="1"/>
  <cols>
    <col min="1" max="1" width="6.375" style="108" customWidth="1"/>
    <col min="2" max="2" width="31.125" style="107" customWidth="1"/>
    <col min="3" max="3" width="26.75390625" style="106" customWidth="1"/>
    <col min="4" max="4" width="23.125" style="106" hidden="1" customWidth="1"/>
    <col min="5" max="5" width="18.375" style="106" hidden="1" customWidth="1"/>
    <col min="6" max="6" width="14.75390625" style="106" hidden="1" customWidth="1"/>
    <col min="7" max="7" width="12.125" style="106" hidden="1" customWidth="1"/>
    <col min="8" max="8" width="7.875" style="106" hidden="1" customWidth="1"/>
    <col min="9" max="9" width="14.75390625" style="106" customWidth="1"/>
    <col min="10" max="10" width="25.875" style="106" customWidth="1"/>
    <col min="11" max="11" width="28.00390625" style="106" customWidth="1"/>
    <col min="12" max="12" width="25.50390625" style="105" customWidth="1"/>
    <col min="13" max="13" width="16.125" style="104" customWidth="1"/>
    <col min="14" max="16384" width="13.375" style="104" customWidth="1"/>
  </cols>
  <sheetData>
    <row r="1" spans="1:12" s="123" customFormat="1" ht="36" customHeight="1">
      <c r="A1" s="118" t="s">
        <v>244</v>
      </c>
      <c r="B1" s="315"/>
      <c r="C1" s="128"/>
      <c r="D1" s="128"/>
      <c r="E1" s="128"/>
      <c r="F1" s="128"/>
      <c r="G1" s="128"/>
      <c r="H1" s="128"/>
      <c r="I1" s="128"/>
      <c r="J1" s="128"/>
      <c r="K1" s="128"/>
      <c r="L1" s="127"/>
    </row>
    <row r="2" spans="1:12" s="123" customFormat="1" ht="24.75" customHeight="1" thickBot="1">
      <c r="A2" s="126"/>
      <c r="B2" s="314"/>
      <c r="C2" s="125"/>
      <c r="D2" s="125"/>
      <c r="E2" s="125"/>
      <c r="F2" s="125"/>
      <c r="G2" s="125"/>
      <c r="H2" s="125"/>
      <c r="I2" s="125"/>
      <c r="J2" s="125"/>
      <c r="K2" s="125"/>
      <c r="L2" s="124" t="s">
        <v>209</v>
      </c>
    </row>
    <row r="3" spans="1:12" ht="42" customHeight="1">
      <c r="A3" s="297" t="s">
        <v>208</v>
      </c>
      <c r="B3" s="298"/>
      <c r="C3" s="116" t="s">
        <v>207</v>
      </c>
      <c r="D3" s="116" t="s">
        <v>206</v>
      </c>
      <c r="E3" s="116" t="s">
        <v>205</v>
      </c>
      <c r="F3" s="116" t="s">
        <v>204</v>
      </c>
      <c r="G3" s="116" t="s">
        <v>203</v>
      </c>
      <c r="H3" s="116" t="s">
        <v>202</v>
      </c>
      <c r="I3" s="116" t="s">
        <v>201</v>
      </c>
      <c r="J3" s="116" t="s">
        <v>200</v>
      </c>
      <c r="K3" s="116" t="s">
        <v>199</v>
      </c>
      <c r="L3" s="122" t="s">
        <v>198</v>
      </c>
    </row>
    <row r="4" spans="1:11" ht="15.75" customHeight="1">
      <c r="A4" s="114"/>
      <c r="B4" s="114"/>
      <c r="C4" s="115"/>
      <c r="D4" s="115"/>
      <c r="E4" s="115"/>
      <c r="F4" s="115"/>
      <c r="G4" s="115"/>
      <c r="H4" s="115"/>
      <c r="I4" s="115"/>
      <c r="J4" s="115"/>
      <c r="K4" s="115"/>
    </row>
    <row r="5" spans="1:12" ht="27" customHeight="1">
      <c r="A5" s="301" t="s">
        <v>243</v>
      </c>
      <c r="B5" s="302"/>
      <c r="C5" s="355">
        <f>C7+C26+C53+C77+C106+C117</f>
        <v>2014291</v>
      </c>
      <c r="D5" s="355">
        <f>D7+D26+D53+D77+D106+D117</f>
        <v>322</v>
      </c>
      <c r="E5" s="355" t="e">
        <f>E7+E26+E53+E77+E106+E117</f>
        <v>#REF!</v>
      </c>
      <c r="F5" s="355" t="e">
        <f>F7+F26+F53+F77+F106+F117</f>
        <v>#REF!</v>
      </c>
      <c r="G5" s="355">
        <f>G7+G26+G53+G77+G106+G117</f>
        <v>1941751</v>
      </c>
      <c r="H5" s="355" t="e">
        <f>H7+H26+H53+H77+H106+H117</f>
        <v>#REF!</v>
      </c>
      <c r="I5" s="355">
        <f>I7+I26+I53+I77+I106+I153</f>
        <v>354</v>
      </c>
      <c r="J5" s="355">
        <f>J7+J26+J53+J77+J106+J117</f>
        <v>2098732</v>
      </c>
      <c r="K5" s="355">
        <f>K7+K26+K53+K77+K106+K117</f>
        <v>1804320</v>
      </c>
      <c r="L5" s="356">
        <f>+K5/C5</f>
        <v>0.8957593515534746</v>
      </c>
    </row>
    <row r="6" spans="1:12" ht="30.75" customHeight="1">
      <c r="A6" s="114"/>
      <c r="B6" s="114"/>
      <c r="C6" s="113"/>
      <c r="D6" s="113"/>
      <c r="E6" s="113"/>
      <c r="F6" s="113"/>
      <c r="G6" s="113"/>
      <c r="H6" s="113"/>
      <c r="I6" s="113"/>
      <c r="J6" s="113"/>
      <c r="K6" s="113"/>
      <c r="L6" s="356"/>
    </row>
    <row r="7" spans="1:14" ht="27" customHeight="1">
      <c r="A7" s="114" t="s">
        <v>242</v>
      </c>
      <c r="B7" s="114"/>
      <c r="C7" s="355">
        <f>+SUM(C9:C23)</f>
        <v>493966</v>
      </c>
      <c r="D7" s="355">
        <f>+SUM(D9:D23)</f>
        <v>63</v>
      </c>
      <c r="E7" s="355" t="e">
        <f>+SUM(E9:E23)</f>
        <v>#REF!</v>
      </c>
      <c r="F7" s="355" t="e">
        <f>+SUM(F9:F23)</f>
        <v>#REF!</v>
      </c>
      <c r="G7" s="355">
        <f>+SUM(G9:G23)</f>
        <v>410629</v>
      </c>
      <c r="H7" s="355" t="e">
        <f>+SUM(H9:H23)</f>
        <v>#REF!</v>
      </c>
      <c r="I7" s="355">
        <f>+SUM(I9:I23)</f>
        <v>67</v>
      </c>
      <c r="J7" s="355">
        <f>+SUM(J9:J23)</f>
        <v>529725</v>
      </c>
      <c r="K7" s="355">
        <v>468317</v>
      </c>
      <c r="L7" s="356">
        <f>+K7/C7</f>
        <v>0.9480753736087099</v>
      </c>
      <c r="N7" s="313"/>
    </row>
    <row r="8" spans="1:14" ht="15.75" customHeight="1">
      <c r="A8" s="114"/>
      <c r="B8" s="172"/>
      <c r="C8" s="113"/>
      <c r="D8" s="113"/>
      <c r="E8" s="113"/>
      <c r="F8" s="113"/>
      <c r="G8" s="113"/>
      <c r="H8" s="113">
        <v>0</v>
      </c>
      <c r="I8" s="113"/>
      <c r="J8" s="113"/>
      <c r="K8" s="113"/>
      <c r="L8" s="356"/>
      <c r="N8" s="312"/>
    </row>
    <row r="9" spans="1:14" ht="27" customHeight="1">
      <c r="A9" s="114"/>
      <c r="B9" s="173" t="s">
        <v>241</v>
      </c>
      <c r="C9" s="317">
        <v>290566</v>
      </c>
      <c r="D9" s="317">
        <v>30</v>
      </c>
      <c r="E9" s="317" t="e">
        <v>#REF!</v>
      </c>
      <c r="F9" s="317" t="e">
        <f>+D9-SUM(#REF!)</f>
        <v>#REF!</v>
      </c>
      <c r="G9" s="317">
        <v>305748</v>
      </c>
      <c r="H9" s="317">
        <v>5900</v>
      </c>
      <c r="I9" s="317">
        <v>31</v>
      </c>
      <c r="J9" s="317">
        <v>311780</v>
      </c>
      <c r="K9" s="317">
        <v>288527</v>
      </c>
      <c r="L9" s="356">
        <f>+K9/C9</f>
        <v>0.9929826614263196</v>
      </c>
      <c r="N9" s="311"/>
    </row>
    <row r="10" spans="1:12" ht="15.75" customHeight="1">
      <c r="A10" s="114"/>
      <c r="B10" s="173"/>
      <c r="C10" s="317"/>
      <c r="D10" s="317"/>
      <c r="E10" s="317" t="e">
        <v>#REF!</v>
      </c>
      <c r="F10" s="317"/>
      <c r="G10" s="317"/>
      <c r="H10" s="317">
        <v>0</v>
      </c>
      <c r="I10" s="317"/>
      <c r="J10" s="317"/>
      <c r="K10" s="317"/>
      <c r="L10" s="356"/>
    </row>
    <row r="11" spans="1:12" ht="27" customHeight="1">
      <c r="A11" s="114"/>
      <c r="B11" s="173" t="s">
        <v>240</v>
      </c>
      <c r="C11" s="317">
        <v>59496</v>
      </c>
      <c r="D11" s="317">
        <v>5</v>
      </c>
      <c r="E11" s="317" t="e">
        <v>#REF!</v>
      </c>
      <c r="F11" s="317">
        <f>+D11</f>
        <v>5</v>
      </c>
      <c r="G11" s="317">
        <v>34630</v>
      </c>
      <c r="H11" s="317" t="e">
        <v>#REF!</v>
      </c>
      <c r="I11" s="317">
        <v>15</v>
      </c>
      <c r="J11" s="317">
        <v>55061</v>
      </c>
      <c r="K11" s="317">
        <v>48240</v>
      </c>
      <c r="L11" s="356">
        <f>+K11/C11</f>
        <v>0.8108108108108109</v>
      </c>
    </row>
    <row r="12" spans="1:12" ht="15.75" customHeight="1">
      <c r="A12" s="114"/>
      <c r="B12" s="172"/>
      <c r="C12" s="317"/>
      <c r="D12" s="317"/>
      <c r="E12" s="317" t="e">
        <v>#REF!</v>
      </c>
      <c r="F12" s="317"/>
      <c r="G12" s="317"/>
      <c r="H12" s="317" t="e">
        <v>#REF!</v>
      </c>
      <c r="I12" s="317"/>
      <c r="J12" s="317"/>
      <c r="K12" s="317"/>
      <c r="L12" s="356"/>
    </row>
    <row r="13" spans="1:12" ht="26.25">
      <c r="A13" s="114"/>
      <c r="B13" s="172" t="s">
        <v>239</v>
      </c>
      <c r="C13" s="317">
        <v>65599</v>
      </c>
      <c r="D13" s="317">
        <v>5</v>
      </c>
      <c r="E13" s="317" t="e">
        <v>#REF!</v>
      </c>
      <c r="F13" s="317">
        <f>+D13</f>
        <v>5</v>
      </c>
      <c r="G13" s="317">
        <v>14735</v>
      </c>
      <c r="H13" s="317">
        <v>0</v>
      </c>
      <c r="I13" s="317">
        <v>6</v>
      </c>
      <c r="J13" s="317">
        <v>74250</v>
      </c>
      <c r="K13" s="317">
        <v>59701</v>
      </c>
      <c r="L13" s="356">
        <f>+K13/C13</f>
        <v>0.910090092836781</v>
      </c>
    </row>
    <row r="14" spans="1:12" ht="15.75" customHeight="1">
      <c r="A14" s="114"/>
      <c r="B14" s="172"/>
      <c r="C14" s="317"/>
      <c r="D14" s="317"/>
      <c r="E14" s="317"/>
      <c r="F14" s="317"/>
      <c r="G14" s="317"/>
      <c r="H14" s="317"/>
      <c r="I14" s="317"/>
      <c r="J14" s="317"/>
      <c r="K14" s="317"/>
      <c r="L14" s="356"/>
    </row>
    <row r="15" spans="1:12" ht="23.25" customHeight="1">
      <c r="A15" s="114"/>
      <c r="B15" s="173" t="s">
        <v>238</v>
      </c>
      <c r="C15" s="317">
        <v>31452</v>
      </c>
      <c r="D15" s="317"/>
      <c r="E15" s="317"/>
      <c r="F15" s="317"/>
      <c r="G15" s="317"/>
      <c r="H15" s="317"/>
      <c r="I15" s="317">
        <v>1</v>
      </c>
      <c r="J15" s="317">
        <v>32850</v>
      </c>
      <c r="K15" s="317">
        <v>30637</v>
      </c>
      <c r="L15" s="356">
        <f>+K15/C15</f>
        <v>0.974087498410276</v>
      </c>
    </row>
    <row r="16" spans="1:12" ht="15.75" customHeight="1">
      <c r="A16" s="114"/>
      <c r="B16" s="172"/>
      <c r="C16" s="317"/>
      <c r="D16" s="317"/>
      <c r="E16" s="317"/>
      <c r="F16" s="317"/>
      <c r="G16" s="317"/>
      <c r="H16" s="317"/>
      <c r="I16" s="317"/>
      <c r="J16" s="317"/>
      <c r="K16" s="317"/>
      <c r="L16" s="356"/>
    </row>
    <row r="17" spans="1:12" ht="27" customHeight="1">
      <c r="A17" s="114"/>
      <c r="B17" s="173" t="s">
        <v>237</v>
      </c>
      <c r="C17" s="317">
        <v>12748</v>
      </c>
      <c r="D17" s="317">
        <v>5</v>
      </c>
      <c r="E17" s="317" t="e">
        <v>#REF!</v>
      </c>
      <c r="F17" s="317">
        <f>+D17</f>
        <v>5</v>
      </c>
      <c r="G17" s="317">
        <v>14735</v>
      </c>
      <c r="H17" s="317">
        <v>0</v>
      </c>
      <c r="I17" s="317">
        <v>5</v>
      </c>
      <c r="J17" s="317">
        <v>14585</v>
      </c>
      <c r="K17" s="317">
        <v>12097</v>
      </c>
      <c r="L17" s="356">
        <f>+K17/C17</f>
        <v>0.9489331659868214</v>
      </c>
    </row>
    <row r="18" spans="1:12" ht="15.75" customHeight="1">
      <c r="A18" s="114"/>
      <c r="B18" s="172"/>
      <c r="C18" s="317"/>
      <c r="D18" s="317"/>
      <c r="E18" s="317" t="e">
        <v>#REF!</v>
      </c>
      <c r="F18" s="317"/>
      <c r="G18" s="317"/>
      <c r="H18" s="317">
        <v>670</v>
      </c>
      <c r="I18" s="317"/>
      <c r="J18" s="317"/>
      <c r="K18" s="317"/>
      <c r="L18" s="356"/>
    </row>
    <row r="19" spans="1:12" ht="27" customHeight="1">
      <c r="A19" s="114"/>
      <c r="B19" s="173" t="s">
        <v>236</v>
      </c>
      <c r="C19" s="317">
        <v>10026</v>
      </c>
      <c r="D19" s="317">
        <v>10</v>
      </c>
      <c r="E19" s="317" t="e">
        <v>#REF!</v>
      </c>
      <c r="F19" s="317" t="e">
        <f>+D19-SUM(#REF!)</f>
        <v>#REF!</v>
      </c>
      <c r="G19" s="317">
        <v>16720</v>
      </c>
      <c r="H19" s="317">
        <v>2550</v>
      </c>
      <c r="I19" s="317">
        <v>2</v>
      </c>
      <c r="J19" s="317">
        <v>14200</v>
      </c>
      <c r="K19" s="317">
        <v>9894</v>
      </c>
      <c r="L19" s="356">
        <f>+K19/C19</f>
        <v>0.9868342309994016</v>
      </c>
    </row>
    <row r="20" spans="1:12" ht="15.75" customHeight="1">
      <c r="A20" s="114"/>
      <c r="B20" s="172"/>
      <c r="C20" s="317"/>
      <c r="D20" s="317"/>
      <c r="E20" s="317" t="e">
        <v>#REF!</v>
      </c>
      <c r="F20" s="317"/>
      <c r="G20" s="317"/>
      <c r="H20" s="317">
        <v>0</v>
      </c>
      <c r="I20" s="317"/>
      <c r="J20" s="317"/>
      <c r="K20" s="317"/>
      <c r="L20" s="356"/>
    </row>
    <row r="21" spans="1:12" ht="27" customHeight="1">
      <c r="A21" s="114"/>
      <c r="B21" s="173" t="s">
        <v>235</v>
      </c>
      <c r="C21" s="317">
        <v>15427</v>
      </c>
      <c r="D21" s="317">
        <v>2</v>
      </c>
      <c r="E21" s="317" t="e">
        <v>#REF!</v>
      </c>
      <c r="F21" s="317">
        <f>+D21</f>
        <v>2</v>
      </c>
      <c r="G21" s="317">
        <v>14049</v>
      </c>
      <c r="H21" s="317" t="e">
        <v>#REF!</v>
      </c>
      <c r="I21" s="317">
        <v>2</v>
      </c>
      <c r="J21" s="317">
        <v>14049</v>
      </c>
      <c r="K21" s="317">
        <v>11277</v>
      </c>
      <c r="L21" s="356">
        <f>+K21/C21</f>
        <v>0.7309911194658715</v>
      </c>
    </row>
    <row r="22" spans="1:12" ht="15.75" customHeight="1">
      <c r="A22" s="114"/>
      <c r="B22" s="172"/>
      <c r="C22" s="317"/>
      <c r="D22" s="317"/>
      <c r="E22" s="317" t="e">
        <v>#REF!</v>
      </c>
      <c r="F22" s="317"/>
      <c r="G22" s="317"/>
      <c r="H22" s="317" t="e">
        <v>#REF!</v>
      </c>
      <c r="I22" s="317"/>
      <c r="J22" s="317"/>
      <c r="K22" s="317"/>
      <c r="L22" s="356"/>
    </row>
    <row r="23" spans="1:12" ht="27" customHeight="1">
      <c r="A23" s="114"/>
      <c r="B23" s="173" t="s">
        <v>234</v>
      </c>
      <c r="C23" s="317">
        <v>8652</v>
      </c>
      <c r="D23" s="317">
        <v>6</v>
      </c>
      <c r="E23" s="317">
        <v>-1</v>
      </c>
      <c r="F23" s="317">
        <f>+D23</f>
        <v>6</v>
      </c>
      <c r="G23" s="317">
        <v>10012</v>
      </c>
      <c r="H23" s="317" t="e">
        <v>#REF!</v>
      </c>
      <c r="I23" s="317">
        <v>5</v>
      </c>
      <c r="J23" s="317">
        <v>12950</v>
      </c>
      <c r="K23" s="317">
        <v>7944</v>
      </c>
      <c r="L23" s="356">
        <f>+K23/C23</f>
        <v>0.9181692094313454</v>
      </c>
    </row>
    <row r="24" spans="1:12" ht="15.75" customHeight="1">
      <c r="A24" s="114"/>
      <c r="B24" s="172"/>
      <c r="C24" s="113"/>
      <c r="D24" s="113"/>
      <c r="E24" s="113" t="e">
        <v>#REF!</v>
      </c>
      <c r="F24" s="113"/>
      <c r="G24" s="113"/>
      <c r="H24" s="113" t="e">
        <v>#REF!</v>
      </c>
      <c r="I24" s="113"/>
      <c r="J24" s="113"/>
      <c r="K24" s="113"/>
      <c r="L24" s="356"/>
    </row>
    <row r="25" spans="1:12" ht="15.75" customHeight="1">
      <c r="A25" s="114"/>
      <c r="B25" s="174"/>
      <c r="C25" s="113"/>
      <c r="D25" s="113"/>
      <c r="E25" s="113"/>
      <c r="F25" s="113"/>
      <c r="G25" s="113"/>
      <c r="H25" s="113"/>
      <c r="I25" s="113"/>
      <c r="J25" s="113"/>
      <c r="K25" s="113"/>
      <c r="L25" s="356"/>
    </row>
    <row r="26" spans="1:12" ht="25.5" customHeight="1">
      <c r="A26" s="114" t="s">
        <v>233</v>
      </c>
      <c r="B26" s="174"/>
      <c r="C26" s="355">
        <f>+SUM(C28:C50)</f>
        <v>549139</v>
      </c>
      <c r="D26" s="355">
        <f>+SUM(D28:D50)</f>
        <v>47</v>
      </c>
      <c r="E26" s="355" t="e">
        <f>+SUM(E28:E50)</f>
        <v>#REF!</v>
      </c>
      <c r="F26" s="355">
        <f>+SUM(F28:F50)</f>
        <v>47</v>
      </c>
      <c r="G26" s="355">
        <f>+SUM(G28:G50)</f>
        <v>549317</v>
      </c>
      <c r="H26" s="355">
        <f>+SUM(H28:H50)</f>
        <v>0</v>
      </c>
      <c r="I26" s="355">
        <f>+SUM(I28:I50)</f>
        <v>57</v>
      </c>
      <c r="J26" s="355">
        <f>+SUM(J28:J50)</f>
        <v>531085</v>
      </c>
      <c r="K26" s="355">
        <f>+SUM(K28:K50)</f>
        <v>491610</v>
      </c>
      <c r="L26" s="356">
        <f>+K26/C26</f>
        <v>0.8952378177474192</v>
      </c>
    </row>
    <row r="27" spans="1:12" ht="15.75" customHeight="1">
      <c r="A27" s="114"/>
      <c r="B27" s="174"/>
      <c r="C27" s="113"/>
      <c r="D27" s="113"/>
      <c r="E27" s="113"/>
      <c r="F27" s="113"/>
      <c r="G27" s="113"/>
      <c r="H27" s="113"/>
      <c r="I27" s="113"/>
      <c r="J27" s="113"/>
      <c r="K27" s="113"/>
      <c r="L27" s="356"/>
    </row>
    <row r="28" spans="1:48" s="109" customFormat="1" ht="25.5" customHeight="1">
      <c r="A28" s="114"/>
      <c r="B28" s="173" t="s">
        <v>232</v>
      </c>
      <c r="C28" s="317">
        <v>337600</v>
      </c>
      <c r="D28" s="317">
        <v>6</v>
      </c>
      <c r="E28" s="317" t="e">
        <v>#REF!</v>
      </c>
      <c r="F28" s="317">
        <f>+D28</f>
        <v>6</v>
      </c>
      <c r="G28" s="317">
        <v>379529</v>
      </c>
      <c r="H28" s="317"/>
      <c r="I28" s="317">
        <v>9</v>
      </c>
      <c r="J28" s="317">
        <v>341202</v>
      </c>
      <c r="K28" s="317">
        <v>325124</v>
      </c>
      <c r="L28" s="356">
        <f>+K28/C28</f>
        <v>0.9630450236966824</v>
      </c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</row>
    <row r="29" spans="1:12" ht="15.75" customHeight="1">
      <c r="A29" s="114"/>
      <c r="B29" s="173"/>
      <c r="C29" s="317"/>
      <c r="D29" s="317"/>
      <c r="E29" s="317"/>
      <c r="F29" s="317"/>
      <c r="G29" s="317"/>
      <c r="H29" s="317"/>
      <c r="I29" s="317"/>
      <c r="J29" s="317"/>
      <c r="K29" s="317"/>
      <c r="L29" s="356"/>
    </row>
    <row r="30" spans="1:12" ht="25.5" customHeight="1">
      <c r="A30" s="114"/>
      <c r="B30" s="173" t="s">
        <v>231</v>
      </c>
      <c r="C30" s="317">
        <v>78854</v>
      </c>
      <c r="D30" s="317">
        <v>6</v>
      </c>
      <c r="E30" s="317" t="e">
        <v>#REF!</v>
      </c>
      <c r="F30" s="317">
        <f>+D30</f>
        <v>6</v>
      </c>
      <c r="G30" s="317">
        <v>74370</v>
      </c>
      <c r="H30" s="317"/>
      <c r="I30" s="317">
        <v>10</v>
      </c>
      <c r="J30" s="317">
        <v>78349</v>
      </c>
      <c r="K30" s="317">
        <v>73072</v>
      </c>
      <c r="L30" s="356">
        <f>+K30/C30</f>
        <v>0.9266746138433053</v>
      </c>
    </row>
    <row r="31" spans="1:48" s="109" customFormat="1" ht="15.75" customHeight="1">
      <c r="A31" s="114"/>
      <c r="B31" s="172"/>
      <c r="C31" s="317"/>
      <c r="D31" s="317"/>
      <c r="E31" s="317" t="e">
        <v>#REF!</v>
      </c>
      <c r="F31" s="317"/>
      <c r="G31" s="317"/>
      <c r="H31" s="317"/>
      <c r="I31" s="317"/>
      <c r="J31" s="317"/>
      <c r="K31" s="317"/>
      <c r="L31" s="356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</row>
    <row r="32" spans="1:12" ht="25.5" customHeight="1">
      <c r="A32" s="114"/>
      <c r="B32" s="173" t="s">
        <v>230</v>
      </c>
      <c r="C32" s="317">
        <v>40045</v>
      </c>
      <c r="D32" s="317">
        <v>3</v>
      </c>
      <c r="E32" s="317" t="e">
        <v>#REF!</v>
      </c>
      <c r="F32" s="317">
        <f>+D32</f>
        <v>3</v>
      </c>
      <c r="G32" s="317">
        <v>5331</v>
      </c>
      <c r="H32" s="317"/>
      <c r="I32" s="317">
        <v>9</v>
      </c>
      <c r="J32" s="317">
        <v>24334</v>
      </c>
      <c r="K32" s="317">
        <v>22213</v>
      </c>
      <c r="L32" s="356">
        <f>+K32/C32</f>
        <v>0.5547009614184043</v>
      </c>
    </row>
    <row r="33" spans="1:12" ht="15.75" customHeight="1">
      <c r="A33" s="114"/>
      <c r="B33" s="172"/>
      <c r="C33" s="317"/>
      <c r="D33" s="317"/>
      <c r="E33" s="317" t="e">
        <v>#REF!</v>
      </c>
      <c r="F33" s="317"/>
      <c r="G33" s="317"/>
      <c r="H33" s="317"/>
      <c r="I33" s="317"/>
      <c r="J33" s="317"/>
      <c r="K33" s="317"/>
      <c r="L33" s="356"/>
    </row>
    <row r="34" spans="1:12" ht="25.5" customHeight="1">
      <c r="A34" s="114"/>
      <c r="B34" s="173" t="s">
        <v>229</v>
      </c>
      <c r="C34" s="317">
        <v>12788</v>
      </c>
      <c r="D34" s="317">
        <v>1</v>
      </c>
      <c r="E34" s="317" t="e">
        <v>#REF!</v>
      </c>
      <c r="F34" s="317">
        <f>+D34</f>
        <v>1</v>
      </c>
      <c r="G34" s="317">
        <v>14300</v>
      </c>
      <c r="H34" s="317"/>
      <c r="I34" s="317">
        <v>1</v>
      </c>
      <c r="J34" s="317">
        <v>12600</v>
      </c>
      <c r="K34" s="317">
        <v>11853</v>
      </c>
      <c r="L34" s="356">
        <f>+K34/C34</f>
        <v>0.9268845792930873</v>
      </c>
    </row>
    <row r="35" spans="1:12" ht="15.75" customHeight="1">
      <c r="A35" s="114"/>
      <c r="B35" s="172"/>
      <c r="C35" s="317"/>
      <c r="D35" s="317"/>
      <c r="E35" s="317" t="e">
        <v>#REF!</v>
      </c>
      <c r="F35" s="317"/>
      <c r="G35" s="317"/>
      <c r="H35" s="317"/>
      <c r="I35" s="317"/>
      <c r="J35" s="317"/>
      <c r="K35" s="317"/>
      <c r="L35" s="356"/>
    </row>
    <row r="36" spans="1:12" ht="25.5" customHeight="1">
      <c r="A36" s="114"/>
      <c r="B36" s="173" t="s">
        <v>228</v>
      </c>
      <c r="C36" s="317">
        <v>6254</v>
      </c>
      <c r="D36" s="317">
        <v>11</v>
      </c>
      <c r="E36" s="317" t="e">
        <v>#REF!</v>
      </c>
      <c r="F36" s="317">
        <f>+D36</f>
        <v>11</v>
      </c>
      <c r="G36" s="317">
        <v>7992</v>
      </c>
      <c r="H36" s="317"/>
      <c r="I36" s="317">
        <v>11</v>
      </c>
      <c r="J36" s="317">
        <v>7992</v>
      </c>
      <c r="K36" s="317">
        <v>5880</v>
      </c>
      <c r="L36" s="356">
        <f>+K36/C36</f>
        <v>0.9401982731052126</v>
      </c>
    </row>
    <row r="37" spans="1:12" ht="15.75" customHeight="1">
      <c r="A37" s="114"/>
      <c r="B37" s="172"/>
      <c r="C37" s="317"/>
      <c r="D37" s="317"/>
      <c r="E37" s="317" t="e">
        <v>#REF!</v>
      </c>
      <c r="F37" s="317"/>
      <c r="G37" s="317"/>
      <c r="H37" s="317"/>
      <c r="I37" s="317"/>
      <c r="J37" s="317"/>
      <c r="K37" s="317"/>
      <c r="L37" s="356"/>
    </row>
    <row r="38" spans="1:12" ht="25.5" customHeight="1">
      <c r="A38" s="114"/>
      <c r="B38" s="173" t="s">
        <v>227</v>
      </c>
      <c r="C38" s="317">
        <v>17656</v>
      </c>
      <c r="D38" s="317">
        <v>7</v>
      </c>
      <c r="E38" s="317" t="e">
        <v>#REF!</v>
      </c>
      <c r="F38" s="317">
        <f>+D38</f>
        <v>7</v>
      </c>
      <c r="G38" s="317">
        <v>15450</v>
      </c>
      <c r="H38" s="317"/>
      <c r="I38" s="317">
        <v>7</v>
      </c>
      <c r="J38" s="317">
        <v>15691</v>
      </c>
      <c r="K38" s="317">
        <v>12780</v>
      </c>
      <c r="L38" s="356">
        <f>+K38/C38</f>
        <v>0.7238332578160399</v>
      </c>
    </row>
    <row r="39" spans="1:12" ht="15.75" customHeight="1">
      <c r="A39" s="114"/>
      <c r="B39" s="172"/>
      <c r="C39" s="317"/>
      <c r="D39" s="317"/>
      <c r="E39" s="317" t="e">
        <v>#REF!</v>
      </c>
      <c r="F39" s="317"/>
      <c r="G39" s="317"/>
      <c r="H39" s="317"/>
      <c r="I39" s="317"/>
      <c r="J39" s="317"/>
      <c r="K39" s="317"/>
      <c r="L39" s="356"/>
    </row>
    <row r="40" spans="1:12" ht="25.5" customHeight="1">
      <c r="A40" s="114"/>
      <c r="B40" s="173" t="s">
        <v>226</v>
      </c>
      <c r="C40" s="317">
        <v>7199</v>
      </c>
      <c r="D40" s="317">
        <v>2</v>
      </c>
      <c r="E40" s="317" t="e">
        <v>#REF!</v>
      </c>
      <c r="F40" s="317">
        <f>+D40</f>
        <v>2</v>
      </c>
      <c r="G40" s="317">
        <v>6296</v>
      </c>
      <c r="H40" s="317"/>
      <c r="I40" s="317">
        <v>2</v>
      </c>
      <c r="J40" s="317">
        <v>6296</v>
      </c>
      <c r="K40" s="317">
        <v>5950</v>
      </c>
      <c r="L40" s="356">
        <f>+K40/C40</f>
        <v>0.8265036810668148</v>
      </c>
    </row>
    <row r="41" spans="1:12" ht="15.75" customHeight="1">
      <c r="A41" s="114"/>
      <c r="B41" s="172"/>
      <c r="C41" s="317"/>
      <c r="D41" s="317"/>
      <c r="E41" s="317" t="e">
        <v>#REF!</v>
      </c>
      <c r="F41" s="317"/>
      <c r="G41" s="317"/>
      <c r="H41" s="317"/>
      <c r="I41" s="317"/>
      <c r="J41" s="317"/>
      <c r="K41" s="317"/>
      <c r="L41" s="356"/>
    </row>
    <row r="42" spans="1:12" ht="25.5" customHeight="1">
      <c r="A42" s="114"/>
      <c r="B42" s="173" t="s">
        <v>225</v>
      </c>
      <c r="C42" s="317">
        <v>6860</v>
      </c>
      <c r="D42" s="317">
        <v>1</v>
      </c>
      <c r="E42" s="317" t="e">
        <v>#REF!</v>
      </c>
      <c r="F42" s="317">
        <f>+D42</f>
        <v>1</v>
      </c>
      <c r="G42" s="317">
        <v>4730</v>
      </c>
      <c r="H42" s="317"/>
      <c r="I42" s="317">
        <v>1</v>
      </c>
      <c r="J42" s="317">
        <v>4773</v>
      </c>
      <c r="K42" s="317">
        <v>2906</v>
      </c>
      <c r="L42" s="356">
        <f>+K42/C42</f>
        <v>0.42361516034985425</v>
      </c>
    </row>
    <row r="43" spans="1:12" ht="15.75" customHeight="1">
      <c r="A43" s="114"/>
      <c r="B43" s="172"/>
      <c r="C43" s="317"/>
      <c r="D43" s="317"/>
      <c r="E43" s="317" t="e">
        <v>#REF!</v>
      </c>
      <c r="F43" s="317"/>
      <c r="G43" s="317"/>
      <c r="H43" s="317"/>
      <c r="I43" s="317"/>
      <c r="J43" s="317"/>
      <c r="K43" s="317"/>
      <c r="L43" s="356"/>
    </row>
    <row r="44" spans="1:12" ht="25.5" customHeight="1">
      <c r="A44" s="114"/>
      <c r="B44" s="173" t="s">
        <v>224</v>
      </c>
      <c r="C44" s="317">
        <v>6825</v>
      </c>
      <c r="D44" s="317">
        <v>4</v>
      </c>
      <c r="E44" s="317" t="e">
        <v>#REF!</v>
      </c>
      <c r="F44" s="317">
        <f>+D44</f>
        <v>4</v>
      </c>
      <c r="G44" s="317">
        <v>7399</v>
      </c>
      <c r="H44" s="317"/>
      <c r="I44" s="317">
        <v>1</v>
      </c>
      <c r="J44" s="317">
        <v>6999</v>
      </c>
      <c r="K44" s="317">
        <v>6702</v>
      </c>
      <c r="L44" s="356">
        <f>+K44/C44</f>
        <v>0.981978021978022</v>
      </c>
    </row>
    <row r="45" spans="1:12" ht="15.75" customHeight="1">
      <c r="A45" s="114"/>
      <c r="B45" s="172"/>
      <c r="C45" s="317"/>
      <c r="D45" s="317"/>
      <c r="E45" s="317" t="e">
        <v>#REF!</v>
      </c>
      <c r="F45" s="317"/>
      <c r="G45" s="317"/>
      <c r="H45" s="317"/>
      <c r="I45" s="317"/>
      <c r="J45" s="317"/>
      <c r="K45" s="317"/>
      <c r="L45" s="356"/>
    </row>
    <row r="46" spans="1:12" ht="25.5" customHeight="1">
      <c r="A46" s="114"/>
      <c r="B46" s="173" t="s">
        <v>223</v>
      </c>
      <c r="C46" s="317">
        <v>5952</v>
      </c>
      <c r="D46" s="317">
        <v>1</v>
      </c>
      <c r="E46" s="317" t="e">
        <v>#REF!</v>
      </c>
      <c r="F46" s="317">
        <f>+D46</f>
        <v>1</v>
      </c>
      <c r="G46" s="317">
        <v>4800</v>
      </c>
      <c r="H46" s="317"/>
      <c r="I46" s="317">
        <v>1</v>
      </c>
      <c r="J46" s="317">
        <v>4850</v>
      </c>
      <c r="K46" s="317">
        <v>4626</v>
      </c>
      <c r="L46" s="356">
        <f>+K46/C46</f>
        <v>0.7772177419354839</v>
      </c>
    </row>
    <row r="47" spans="1:12" ht="15.75" customHeight="1">
      <c r="A47" s="114"/>
      <c r="B47" s="172"/>
      <c r="C47" s="317"/>
      <c r="D47" s="317"/>
      <c r="E47" s="317" t="e">
        <v>#REF!</v>
      </c>
      <c r="F47" s="317"/>
      <c r="G47" s="317"/>
      <c r="H47" s="317"/>
      <c r="I47" s="317"/>
      <c r="J47" s="317"/>
      <c r="K47" s="317"/>
      <c r="L47" s="356"/>
    </row>
    <row r="48" spans="1:12" ht="25.5" customHeight="1">
      <c r="A48" s="114"/>
      <c r="B48" s="173" t="s">
        <v>222</v>
      </c>
      <c r="C48" s="317">
        <v>18022</v>
      </c>
      <c r="D48" s="317">
        <v>2</v>
      </c>
      <c r="E48" s="317" t="e">
        <v>#REF!</v>
      </c>
      <c r="F48" s="317">
        <f>+D48</f>
        <v>2</v>
      </c>
      <c r="G48" s="317">
        <v>19240</v>
      </c>
      <c r="H48" s="317"/>
      <c r="I48" s="317">
        <v>2</v>
      </c>
      <c r="J48" s="317">
        <f>+G48-H47-H48</f>
        <v>19240</v>
      </c>
      <c r="K48" s="317">
        <v>15465</v>
      </c>
      <c r="L48" s="356">
        <f>+K48/C48</f>
        <v>0.8581178559538342</v>
      </c>
    </row>
    <row r="49" spans="1:12" ht="15.75" customHeight="1">
      <c r="A49" s="114"/>
      <c r="B49" s="172"/>
      <c r="C49" s="317"/>
      <c r="D49" s="317"/>
      <c r="E49" s="317" t="e">
        <v>#REF!</v>
      </c>
      <c r="F49" s="317"/>
      <c r="G49" s="317"/>
      <c r="H49" s="317"/>
      <c r="I49" s="317"/>
      <c r="J49" s="317"/>
      <c r="K49" s="317"/>
      <c r="L49" s="356"/>
    </row>
    <row r="50" spans="1:12" ht="25.5" customHeight="1">
      <c r="A50" s="114"/>
      <c r="B50" s="173" t="s">
        <v>221</v>
      </c>
      <c r="C50" s="317">
        <v>11084</v>
      </c>
      <c r="D50" s="317">
        <v>3</v>
      </c>
      <c r="E50" s="317" t="e">
        <v>#REF!</v>
      </c>
      <c r="F50" s="317">
        <f>+D50</f>
        <v>3</v>
      </c>
      <c r="G50" s="317">
        <v>9880</v>
      </c>
      <c r="H50" s="317"/>
      <c r="I50" s="317">
        <v>3</v>
      </c>
      <c r="J50" s="317">
        <v>8759</v>
      </c>
      <c r="K50" s="317">
        <v>5039</v>
      </c>
      <c r="L50" s="356">
        <f>+K50/C50</f>
        <v>0.45461927102129196</v>
      </c>
    </row>
    <row r="51" spans="1:12" ht="15.75" customHeight="1">
      <c r="A51" s="112"/>
      <c r="B51" s="174"/>
      <c r="C51" s="113"/>
      <c r="D51" s="113"/>
      <c r="E51" s="113"/>
      <c r="F51" s="113"/>
      <c r="G51" s="113"/>
      <c r="H51" s="113"/>
      <c r="I51" s="113"/>
      <c r="J51" s="113"/>
      <c r="K51" s="113"/>
      <c r="L51" s="356"/>
    </row>
    <row r="52" spans="1:12" ht="15.75" customHeight="1">
      <c r="A52" s="112"/>
      <c r="B52" s="174"/>
      <c r="C52" s="113"/>
      <c r="D52" s="113"/>
      <c r="E52" s="113"/>
      <c r="F52" s="113"/>
      <c r="G52" s="113"/>
      <c r="H52" s="113"/>
      <c r="I52" s="113"/>
      <c r="J52" s="113"/>
      <c r="K52" s="113"/>
      <c r="L52" s="356"/>
    </row>
    <row r="53" spans="1:12" ht="25.5" customHeight="1">
      <c r="A53" s="121" t="s">
        <v>220</v>
      </c>
      <c r="B53" s="175"/>
      <c r="C53" s="355">
        <f>+SUM(C55:C71)</f>
        <v>149242</v>
      </c>
      <c r="D53" s="355">
        <f>+SUM(D55:D71)</f>
        <v>55</v>
      </c>
      <c r="E53" s="355" t="e">
        <f>+SUM(E55:E71)</f>
        <v>#REF!</v>
      </c>
      <c r="F53" s="355" t="e">
        <f>+SUM(F55:F71)</f>
        <v>#REF!</v>
      </c>
      <c r="G53" s="355">
        <f>+SUM(G55:G71)</f>
        <v>153374</v>
      </c>
      <c r="H53" s="355" t="e">
        <f>+SUM(H55:H71)</f>
        <v>#REF!</v>
      </c>
      <c r="I53" s="355">
        <f>+SUM(I55:I71)</f>
        <v>54</v>
      </c>
      <c r="J53" s="355">
        <f>+SUM(J55:J71)</f>
        <v>174958</v>
      </c>
      <c r="K53" s="355">
        <f>SUM(K55:K71)</f>
        <v>137542</v>
      </c>
      <c r="L53" s="356">
        <f>+K53/C53</f>
        <v>0.9216038380616717</v>
      </c>
    </row>
    <row r="54" spans="1:12" ht="15.75" customHeight="1">
      <c r="A54" s="112"/>
      <c r="B54" s="174"/>
      <c r="C54" s="113"/>
      <c r="D54" s="113"/>
      <c r="E54" s="113"/>
      <c r="F54" s="113"/>
      <c r="G54" s="113"/>
      <c r="H54" s="113">
        <v>0</v>
      </c>
      <c r="I54" s="113"/>
      <c r="J54" s="113"/>
      <c r="K54" s="113"/>
      <c r="L54" s="356"/>
    </row>
    <row r="55" spans="1:12" ht="25.5" customHeight="1">
      <c r="A55" s="112"/>
      <c r="B55" s="173" t="s">
        <v>219</v>
      </c>
      <c r="C55" s="317">
        <v>64447</v>
      </c>
      <c r="D55" s="317">
        <v>8</v>
      </c>
      <c r="E55" s="317" t="e">
        <v>#REF!</v>
      </c>
      <c r="F55" s="317">
        <f>+D55</f>
        <v>8</v>
      </c>
      <c r="G55" s="317">
        <v>56630</v>
      </c>
      <c r="H55" s="317" t="e">
        <v>#REF!</v>
      </c>
      <c r="I55" s="317">
        <v>13</v>
      </c>
      <c r="J55" s="317">
        <v>76735</v>
      </c>
      <c r="K55" s="317">
        <v>62263</v>
      </c>
      <c r="L55" s="356">
        <f>+K55/C55</f>
        <v>0.9661116886744147</v>
      </c>
    </row>
    <row r="56" spans="1:12" ht="15.75" customHeight="1">
      <c r="A56" s="112"/>
      <c r="B56" s="172"/>
      <c r="C56" s="317"/>
      <c r="D56" s="317"/>
      <c r="E56" s="317" t="e">
        <v>#REF!</v>
      </c>
      <c r="F56" s="317"/>
      <c r="G56" s="317"/>
      <c r="H56" s="317" t="e">
        <v>#REF!</v>
      </c>
      <c r="I56" s="317"/>
      <c r="J56" s="317"/>
      <c r="K56" s="317"/>
      <c r="L56" s="356"/>
    </row>
    <row r="57" spans="1:12" ht="25.5" customHeight="1">
      <c r="A57" s="112"/>
      <c r="B57" s="173" t="s">
        <v>218</v>
      </c>
      <c r="C57" s="317">
        <v>19651</v>
      </c>
      <c r="D57" s="317">
        <v>14</v>
      </c>
      <c r="E57" s="317" t="e">
        <v>#REF!</v>
      </c>
      <c r="F57" s="317">
        <f>+D57</f>
        <v>14</v>
      </c>
      <c r="G57" s="317">
        <v>24400</v>
      </c>
      <c r="H57" s="317" t="e">
        <v>#REF!</v>
      </c>
      <c r="I57" s="317">
        <v>13</v>
      </c>
      <c r="J57" s="317">
        <v>25067</v>
      </c>
      <c r="K57" s="317">
        <v>18983</v>
      </c>
      <c r="L57" s="356">
        <f>+K57/C57</f>
        <v>0.9660068189914</v>
      </c>
    </row>
    <row r="58" spans="1:48" ht="15.75" customHeight="1">
      <c r="A58" s="112"/>
      <c r="B58" s="172"/>
      <c r="C58" s="317"/>
      <c r="D58" s="317"/>
      <c r="E58" s="317" t="e">
        <v>#REF!</v>
      </c>
      <c r="F58" s="317"/>
      <c r="G58" s="317"/>
      <c r="H58" s="317" t="e">
        <v>#REF!</v>
      </c>
      <c r="I58" s="317"/>
      <c r="J58" s="317"/>
      <c r="K58" s="317"/>
      <c r="L58" s="356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</row>
    <row r="59" spans="1:48" ht="25.5" customHeight="1">
      <c r="A59" s="112"/>
      <c r="B59" s="173" t="s">
        <v>217</v>
      </c>
      <c r="C59" s="317">
        <v>6751</v>
      </c>
      <c r="D59" s="317">
        <v>2</v>
      </c>
      <c r="E59" s="317" t="e">
        <v>#REF!</v>
      </c>
      <c r="F59" s="317">
        <f>+D59</f>
        <v>2</v>
      </c>
      <c r="G59" s="317">
        <v>7600</v>
      </c>
      <c r="H59" s="317" t="e">
        <v>#REF!</v>
      </c>
      <c r="I59" s="317">
        <v>1</v>
      </c>
      <c r="J59" s="317">
        <v>7600</v>
      </c>
      <c r="K59" s="317">
        <v>5687</v>
      </c>
      <c r="L59" s="356">
        <f>+K59/C59</f>
        <v>0.8423937194489706</v>
      </c>
      <c r="M59" s="120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</row>
    <row r="60" spans="1:48" ht="15.75" customHeight="1">
      <c r="A60" s="112"/>
      <c r="B60" s="172"/>
      <c r="C60" s="317"/>
      <c r="D60" s="317"/>
      <c r="E60" s="317" t="e">
        <v>#REF!</v>
      </c>
      <c r="F60" s="317"/>
      <c r="G60" s="317"/>
      <c r="H60" s="317">
        <v>0</v>
      </c>
      <c r="I60" s="317"/>
      <c r="J60" s="317"/>
      <c r="K60" s="317"/>
      <c r="L60" s="356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</row>
    <row r="61" spans="1:12" ht="25.5" customHeight="1">
      <c r="A61" s="112"/>
      <c r="B61" s="176" t="s">
        <v>216</v>
      </c>
      <c r="C61" s="317">
        <v>5124</v>
      </c>
      <c r="D61" s="317">
        <v>1</v>
      </c>
      <c r="E61" s="317" t="e">
        <v>#REF!</v>
      </c>
      <c r="F61" s="317">
        <f>+D61</f>
        <v>1</v>
      </c>
      <c r="G61" s="317">
        <v>5000</v>
      </c>
      <c r="H61" s="317" t="e">
        <v>#REF!</v>
      </c>
      <c r="I61" s="317">
        <v>1</v>
      </c>
      <c r="J61" s="317">
        <v>5000</v>
      </c>
      <c r="K61" s="317">
        <v>4787</v>
      </c>
      <c r="L61" s="356">
        <f>+K61/C61</f>
        <v>0.9342310694769711</v>
      </c>
    </row>
    <row r="62" spans="1:12" ht="15.75" customHeight="1">
      <c r="A62" s="112"/>
      <c r="B62" s="172"/>
      <c r="C62" s="317"/>
      <c r="D62" s="317"/>
      <c r="E62" s="317" t="e">
        <v>#REF!</v>
      </c>
      <c r="F62" s="317"/>
      <c r="G62" s="317"/>
      <c r="H62" s="317">
        <v>2620</v>
      </c>
      <c r="I62" s="317"/>
      <c r="J62" s="317"/>
      <c r="K62" s="317"/>
      <c r="L62" s="356"/>
    </row>
    <row r="63" spans="1:12" ht="25.5" customHeight="1">
      <c r="A63" s="112"/>
      <c r="B63" s="173" t="s">
        <v>215</v>
      </c>
      <c r="C63" s="317">
        <v>18289</v>
      </c>
      <c r="D63" s="317">
        <v>7</v>
      </c>
      <c r="E63" s="317" t="e">
        <v>#REF!</v>
      </c>
      <c r="F63" s="317" t="e">
        <f>+D63-SUM(#REF!)</f>
        <v>#REF!</v>
      </c>
      <c r="G63" s="317">
        <v>23520</v>
      </c>
      <c r="H63" s="317" t="e">
        <v>#REF!</v>
      </c>
      <c r="I63" s="317">
        <v>4</v>
      </c>
      <c r="J63" s="317">
        <v>22190</v>
      </c>
      <c r="K63" s="317">
        <v>16495</v>
      </c>
      <c r="L63" s="356">
        <f>+K63/C63</f>
        <v>0.9019082508611734</v>
      </c>
    </row>
    <row r="64" spans="1:48" s="109" customFormat="1" ht="15.75" customHeight="1">
      <c r="A64" s="112"/>
      <c r="B64" s="172"/>
      <c r="C64" s="317"/>
      <c r="D64" s="317"/>
      <c r="E64" s="317" t="e">
        <v>#REF!</v>
      </c>
      <c r="F64" s="317"/>
      <c r="G64" s="317"/>
      <c r="H64" s="317">
        <v>0</v>
      </c>
      <c r="I64" s="317"/>
      <c r="J64" s="317"/>
      <c r="K64" s="317"/>
      <c r="L64" s="356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</row>
    <row r="65" spans="1:48" s="109" customFormat="1" ht="25.5" customHeight="1">
      <c r="A65" s="112"/>
      <c r="B65" s="173" t="s">
        <v>214</v>
      </c>
      <c r="C65" s="317">
        <v>14937</v>
      </c>
      <c r="D65" s="317">
        <v>7</v>
      </c>
      <c r="E65" s="317" t="e">
        <v>#REF!</v>
      </c>
      <c r="F65" s="317">
        <f>+D65</f>
        <v>7</v>
      </c>
      <c r="G65" s="317">
        <v>17768</v>
      </c>
      <c r="H65" s="317" t="e">
        <v>#REF!</v>
      </c>
      <c r="I65" s="317">
        <v>7</v>
      </c>
      <c r="J65" s="317">
        <v>19565</v>
      </c>
      <c r="K65" s="317">
        <v>14568</v>
      </c>
      <c r="L65" s="356">
        <f>+K65/C65</f>
        <v>0.9752962442257481</v>
      </c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</row>
    <row r="66" spans="1:48" s="109" customFormat="1" ht="15.75" customHeight="1">
      <c r="A66" s="112"/>
      <c r="B66" s="172"/>
      <c r="C66" s="317"/>
      <c r="D66" s="317"/>
      <c r="E66" s="317" t="e">
        <v>#REF!</v>
      </c>
      <c r="F66" s="317"/>
      <c r="G66" s="317"/>
      <c r="H66" s="317">
        <v>0</v>
      </c>
      <c r="I66" s="317"/>
      <c r="J66" s="317"/>
      <c r="K66" s="317"/>
      <c r="L66" s="356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</row>
    <row r="67" spans="1:12" ht="25.5" customHeight="1">
      <c r="A67" s="112"/>
      <c r="B67" s="173" t="s">
        <v>213</v>
      </c>
      <c r="C67" s="317">
        <v>6315</v>
      </c>
      <c r="D67" s="317">
        <v>2</v>
      </c>
      <c r="E67" s="317" t="e">
        <v>#REF!</v>
      </c>
      <c r="F67" s="317">
        <f>+D67</f>
        <v>2</v>
      </c>
      <c r="G67" s="317">
        <v>7260</v>
      </c>
      <c r="H67" s="317" t="e">
        <v>#REF!</v>
      </c>
      <c r="I67" s="317">
        <v>2</v>
      </c>
      <c r="J67" s="317">
        <v>7605</v>
      </c>
      <c r="K67" s="317">
        <v>5715</v>
      </c>
      <c r="L67" s="356">
        <f>+K67/C67</f>
        <v>0.9049881235154394</v>
      </c>
    </row>
    <row r="68" spans="1:12" ht="15.75" customHeight="1">
      <c r="A68" s="112"/>
      <c r="B68" s="172"/>
      <c r="C68" s="317"/>
      <c r="D68" s="317"/>
      <c r="E68" s="317" t="e">
        <v>#REF!</v>
      </c>
      <c r="F68" s="317"/>
      <c r="G68" s="317"/>
      <c r="H68" s="317">
        <v>0</v>
      </c>
      <c r="I68" s="317"/>
      <c r="J68" s="317"/>
      <c r="K68" s="317"/>
      <c r="L68" s="356"/>
    </row>
    <row r="69" spans="1:12" ht="25.5" customHeight="1">
      <c r="A69" s="112"/>
      <c r="B69" s="173" t="s">
        <v>212</v>
      </c>
      <c r="C69" s="317">
        <v>9780</v>
      </c>
      <c r="D69" s="317">
        <v>11</v>
      </c>
      <c r="E69" s="317" t="e">
        <v>#REF!</v>
      </c>
      <c r="F69" s="317">
        <f>+D69</f>
        <v>11</v>
      </c>
      <c r="G69" s="317">
        <v>9501</v>
      </c>
      <c r="H69" s="317" t="e">
        <v>#REF!</v>
      </c>
      <c r="I69" s="317">
        <v>10</v>
      </c>
      <c r="J69" s="317">
        <v>9501</v>
      </c>
      <c r="K69" s="317">
        <v>7682</v>
      </c>
      <c r="L69" s="356">
        <f>+K69/C69</f>
        <v>0.785480572597137</v>
      </c>
    </row>
    <row r="70" spans="1:12" ht="15.75" customHeight="1">
      <c r="A70" s="112"/>
      <c r="B70" s="172"/>
      <c r="C70" s="317"/>
      <c r="D70" s="317"/>
      <c r="E70" s="317" t="e">
        <v>#REF!</v>
      </c>
      <c r="F70" s="317"/>
      <c r="G70" s="317"/>
      <c r="H70" s="317">
        <v>0</v>
      </c>
      <c r="I70" s="317"/>
      <c r="J70" s="317"/>
      <c r="K70" s="317"/>
      <c r="L70" s="356"/>
    </row>
    <row r="71" spans="1:12" ht="25.5" customHeight="1" thickBot="1">
      <c r="A71" s="111"/>
      <c r="B71" s="177" t="s">
        <v>211</v>
      </c>
      <c r="C71" s="319">
        <v>3948</v>
      </c>
      <c r="D71" s="319">
        <v>3</v>
      </c>
      <c r="E71" s="319" t="e">
        <v>#REF!</v>
      </c>
      <c r="F71" s="319">
        <f>+D71</f>
        <v>3</v>
      </c>
      <c r="G71" s="319">
        <v>1695</v>
      </c>
      <c r="H71" s="319" t="e">
        <v>#REF!</v>
      </c>
      <c r="I71" s="319">
        <v>3</v>
      </c>
      <c r="J71" s="319">
        <v>1695</v>
      </c>
      <c r="K71" s="319">
        <v>1362</v>
      </c>
      <c r="L71" s="357">
        <f>+K71/C71</f>
        <v>0.34498480243161095</v>
      </c>
    </row>
    <row r="72" spans="2:12" ht="15.75" customHeight="1">
      <c r="B72" s="178"/>
      <c r="C72" s="119"/>
      <c r="D72" s="119"/>
      <c r="E72" s="119"/>
      <c r="F72" s="119"/>
      <c r="G72" s="119"/>
      <c r="H72" s="119"/>
      <c r="I72" s="119"/>
      <c r="J72" s="119"/>
      <c r="K72" s="119"/>
      <c r="L72" s="358"/>
    </row>
    <row r="73" spans="1:12" ht="35.25" customHeight="1">
      <c r="A73" s="118" t="s">
        <v>210</v>
      </c>
      <c r="B73" s="179"/>
      <c r="L73" s="359"/>
    </row>
    <row r="74" spans="1:12" ht="24" customHeight="1" thickBot="1">
      <c r="A74" s="104"/>
      <c r="B74" s="180"/>
      <c r="C74" s="117"/>
      <c r="D74" s="117"/>
      <c r="E74" s="117"/>
      <c r="F74" s="117"/>
      <c r="G74" s="117"/>
      <c r="H74" s="117"/>
      <c r="I74" s="117"/>
      <c r="J74" s="117"/>
      <c r="K74" s="117"/>
      <c r="L74" s="124" t="s">
        <v>209</v>
      </c>
    </row>
    <row r="75" spans="1:12" ht="40.5" customHeight="1">
      <c r="A75" s="299" t="s">
        <v>208</v>
      </c>
      <c r="B75" s="300"/>
      <c r="C75" s="116" t="s">
        <v>207</v>
      </c>
      <c r="D75" s="116" t="s">
        <v>206</v>
      </c>
      <c r="E75" s="116" t="s">
        <v>205</v>
      </c>
      <c r="F75" s="116" t="s">
        <v>204</v>
      </c>
      <c r="G75" s="116" t="s">
        <v>203</v>
      </c>
      <c r="H75" s="116" t="s">
        <v>202</v>
      </c>
      <c r="I75" s="116" t="s">
        <v>201</v>
      </c>
      <c r="J75" s="116" t="s">
        <v>200</v>
      </c>
      <c r="K75" s="116" t="s">
        <v>199</v>
      </c>
      <c r="L75" s="360" t="s">
        <v>198</v>
      </c>
    </row>
    <row r="76" spans="1:12" ht="15.75" customHeight="1">
      <c r="A76" s="112"/>
      <c r="B76" s="174"/>
      <c r="C76" s="115"/>
      <c r="D76" s="115"/>
      <c r="E76" s="115"/>
      <c r="F76" s="115"/>
      <c r="G76" s="115"/>
      <c r="H76" s="115"/>
      <c r="I76" s="115"/>
      <c r="J76" s="115"/>
      <c r="K76" s="115"/>
      <c r="L76" s="359"/>
    </row>
    <row r="77" spans="1:12" ht="24.75" customHeight="1">
      <c r="A77" s="112" t="s">
        <v>197</v>
      </c>
      <c r="B77" s="174"/>
      <c r="C77" s="355">
        <f>+SUM(C79:C103)</f>
        <v>260093</v>
      </c>
      <c r="D77" s="355">
        <f>+SUM(D79:D101)</f>
        <v>95</v>
      </c>
      <c r="E77" s="355" t="e">
        <f>+SUM(E79:E101)</f>
        <v>#REF!</v>
      </c>
      <c r="F77" s="355" t="e">
        <f>+SUM(F79:F101)</f>
        <v>#REF!</v>
      </c>
      <c r="G77" s="355">
        <f>+SUM(G79:G101)</f>
        <v>233347</v>
      </c>
      <c r="H77" s="355" t="e">
        <f>+SUM(H79:H101)</f>
        <v>#REF!</v>
      </c>
      <c r="I77" s="355">
        <f>+SUM(I79:I103)</f>
        <v>112</v>
      </c>
      <c r="J77" s="355">
        <f>+SUM(J79:J103)</f>
        <v>282480</v>
      </c>
      <c r="K77" s="355">
        <f>+SUM(K79:K103)</f>
        <v>241101</v>
      </c>
      <c r="L77" s="356">
        <f>+K77/C77</f>
        <v>0.9269799648587236</v>
      </c>
    </row>
    <row r="78" spans="1:12" ht="15.75" customHeight="1">
      <c r="A78" s="112"/>
      <c r="B78" s="173"/>
      <c r="C78" s="113"/>
      <c r="D78" s="113"/>
      <c r="E78" s="113"/>
      <c r="F78" s="113"/>
      <c r="G78" s="113"/>
      <c r="H78" s="113">
        <v>0</v>
      </c>
      <c r="I78" s="113"/>
      <c r="J78" s="113"/>
      <c r="K78" s="113"/>
      <c r="L78" s="356"/>
    </row>
    <row r="79" spans="1:12" ht="24.75" customHeight="1">
      <c r="A79" s="112"/>
      <c r="B79" s="173" t="s">
        <v>196</v>
      </c>
      <c r="C79" s="317">
        <v>125387</v>
      </c>
      <c r="D79" s="317">
        <v>12</v>
      </c>
      <c r="E79" s="317" t="e">
        <v>#REF!</v>
      </c>
      <c r="F79" s="317">
        <f>+D79</f>
        <v>12</v>
      </c>
      <c r="G79" s="317">
        <v>113651</v>
      </c>
      <c r="H79" s="317">
        <v>0</v>
      </c>
      <c r="I79" s="317">
        <v>16</v>
      </c>
      <c r="J79" s="317">
        <v>132326</v>
      </c>
      <c r="K79" s="317">
        <v>118554</v>
      </c>
      <c r="L79" s="356">
        <f>+K79/C79</f>
        <v>0.9455047173949452</v>
      </c>
    </row>
    <row r="80" spans="1:12" ht="15.75" customHeight="1">
      <c r="A80" s="112"/>
      <c r="B80" s="173"/>
      <c r="C80" s="317"/>
      <c r="D80" s="317"/>
      <c r="E80" s="317" t="e">
        <v>#REF!</v>
      </c>
      <c r="F80" s="317"/>
      <c r="G80" s="317"/>
      <c r="H80" s="317" t="e">
        <v>#REF!</v>
      </c>
      <c r="I80" s="317"/>
      <c r="J80" s="317"/>
      <c r="K80" s="317"/>
      <c r="L80" s="356"/>
    </row>
    <row r="81" spans="1:12" ht="24.75" customHeight="1">
      <c r="A81" s="112"/>
      <c r="B81" s="173" t="s">
        <v>195</v>
      </c>
      <c r="C81" s="317">
        <v>52033</v>
      </c>
      <c r="D81" s="317">
        <v>3</v>
      </c>
      <c r="E81" s="317">
        <v>-1</v>
      </c>
      <c r="F81" s="317">
        <f>+D81</f>
        <v>3</v>
      </c>
      <c r="G81" s="317">
        <v>37000</v>
      </c>
      <c r="H81" s="317" t="e">
        <v>#REF!</v>
      </c>
      <c r="I81" s="317">
        <v>10</v>
      </c>
      <c r="J81" s="317">
        <v>47248</v>
      </c>
      <c r="K81" s="317">
        <v>45460</v>
      </c>
      <c r="L81" s="356">
        <f>+K81/C81</f>
        <v>0.8736763207964177</v>
      </c>
    </row>
    <row r="82" spans="1:12" ht="15.75" customHeight="1">
      <c r="A82" s="112"/>
      <c r="B82" s="173"/>
      <c r="C82" s="317"/>
      <c r="D82" s="317"/>
      <c r="E82" s="317" t="e">
        <v>#REF!</v>
      </c>
      <c r="F82" s="317"/>
      <c r="G82" s="317"/>
      <c r="H82" s="317">
        <v>0</v>
      </c>
      <c r="I82" s="317"/>
      <c r="J82" s="317"/>
      <c r="K82" s="317"/>
      <c r="L82" s="356"/>
    </row>
    <row r="83" spans="1:12" ht="24.75" customHeight="1">
      <c r="A83" s="112"/>
      <c r="B83" s="173" t="s">
        <v>194</v>
      </c>
      <c r="C83" s="317">
        <v>3167</v>
      </c>
      <c r="D83" s="317">
        <v>13</v>
      </c>
      <c r="E83" s="317" t="e">
        <v>#REF!</v>
      </c>
      <c r="F83" s="317">
        <f>+D83</f>
        <v>13</v>
      </c>
      <c r="G83" s="317">
        <v>4973</v>
      </c>
      <c r="H83" s="317" t="e">
        <v>#REF!</v>
      </c>
      <c r="I83" s="317">
        <v>15</v>
      </c>
      <c r="J83" s="317">
        <v>4706</v>
      </c>
      <c r="K83" s="317">
        <v>3003</v>
      </c>
      <c r="L83" s="356">
        <f>+K83/C83</f>
        <v>0.948215977265551</v>
      </c>
    </row>
    <row r="84" spans="1:13" ht="15.75" customHeight="1">
      <c r="A84" s="112"/>
      <c r="B84" s="173"/>
      <c r="C84" s="317"/>
      <c r="D84" s="317"/>
      <c r="E84" s="317" t="e">
        <v>#REF!</v>
      </c>
      <c r="F84" s="317"/>
      <c r="G84" s="317"/>
      <c r="H84" s="317">
        <v>0</v>
      </c>
      <c r="I84" s="317"/>
      <c r="J84" s="317"/>
      <c r="K84" s="317"/>
      <c r="L84" s="356"/>
      <c r="M84" s="109"/>
    </row>
    <row r="85" spans="1:13" ht="24.75" customHeight="1">
      <c r="A85" s="112"/>
      <c r="B85" s="173" t="s">
        <v>193</v>
      </c>
      <c r="C85" s="317">
        <v>7252</v>
      </c>
      <c r="D85" s="317">
        <v>9</v>
      </c>
      <c r="E85" s="317" t="e">
        <v>#REF!</v>
      </c>
      <c r="F85" s="317">
        <f>+D85</f>
        <v>9</v>
      </c>
      <c r="G85" s="317">
        <v>8497</v>
      </c>
      <c r="H85" s="317">
        <v>0</v>
      </c>
      <c r="I85" s="317">
        <v>9</v>
      </c>
      <c r="J85" s="317">
        <v>8497</v>
      </c>
      <c r="K85" s="317">
        <v>5449</v>
      </c>
      <c r="L85" s="356">
        <f>+K85/C85</f>
        <v>0.7513789299503585</v>
      </c>
      <c r="M85" s="109"/>
    </row>
    <row r="86" spans="1:12" ht="15.75" customHeight="1">
      <c r="A86" s="112"/>
      <c r="B86" s="172"/>
      <c r="C86" s="317"/>
      <c r="D86" s="317"/>
      <c r="E86" s="317" t="e">
        <v>#REF!</v>
      </c>
      <c r="F86" s="317"/>
      <c r="G86" s="317"/>
      <c r="H86" s="317">
        <v>870</v>
      </c>
      <c r="I86" s="317"/>
      <c r="J86" s="317"/>
      <c r="K86" s="317"/>
      <c r="L86" s="356"/>
    </row>
    <row r="87" spans="1:12" ht="24.75" customHeight="1">
      <c r="A87" s="112"/>
      <c r="B87" s="173" t="s">
        <v>192</v>
      </c>
      <c r="C87" s="317">
        <v>3740</v>
      </c>
      <c r="D87" s="317">
        <v>5</v>
      </c>
      <c r="E87" s="317" t="e">
        <v>#REF!</v>
      </c>
      <c r="F87" s="317" t="e">
        <f>+D87-SUM(#REF!)</f>
        <v>#REF!</v>
      </c>
      <c r="G87" s="317">
        <v>7870</v>
      </c>
      <c r="H87" s="317" t="e">
        <v>#REF!</v>
      </c>
      <c r="I87" s="317">
        <v>2</v>
      </c>
      <c r="J87" s="317">
        <v>3800</v>
      </c>
      <c r="K87" s="317">
        <v>3707</v>
      </c>
      <c r="L87" s="356">
        <f>+K87/C87</f>
        <v>0.9911764705882353</v>
      </c>
    </row>
    <row r="88" spans="1:12" ht="15.75" customHeight="1">
      <c r="A88" s="112"/>
      <c r="B88" s="173"/>
      <c r="C88" s="317"/>
      <c r="D88" s="317"/>
      <c r="E88" s="317" t="e">
        <v>#REF!</v>
      </c>
      <c r="F88" s="317"/>
      <c r="G88" s="317"/>
      <c r="H88" s="317">
        <v>0</v>
      </c>
      <c r="I88" s="317"/>
      <c r="J88" s="317"/>
      <c r="K88" s="317"/>
      <c r="L88" s="356"/>
    </row>
    <row r="89" spans="1:12" ht="24.75" customHeight="1">
      <c r="A89" s="112"/>
      <c r="B89" s="173" t="s">
        <v>191</v>
      </c>
      <c r="C89" s="317">
        <v>15653</v>
      </c>
      <c r="D89" s="317">
        <v>17</v>
      </c>
      <c r="E89" s="317" t="e">
        <v>#REF!</v>
      </c>
      <c r="F89" s="317">
        <f>+D89</f>
        <v>17</v>
      </c>
      <c r="G89" s="317">
        <v>23135</v>
      </c>
      <c r="H89" s="317">
        <v>0</v>
      </c>
      <c r="I89" s="317">
        <v>18</v>
      </c>
      <c r="J89" s="317">
        <v>22074</v>
      </c>
      <c r="K89" s="317">
        <v>15342</v>
      </c>
      <c r="L89" s="356">
        <f>+K89/C89</f>
        <v>0.9801316041653357</v>
      </c>
    </row>
    <row r="90" spans="1:12" ht="15.75" customHeight="1">
      <c r="A90" s="112"/>
      <c r="B90" s="173"/>
      <c r="C90" s="317"/>
      <c r="D90" s="317"/>
      <c r="E90" s="317" t="e">
        <v>#REF!</v>
      </c>
      <c r="F90" s="317"/>
      <c r="G90" s="317"/>
      <c r="H90" s="317" t="e">
        <v>#REF!</v>
      </c>
      <c r="I90" s="317"/>
      <c r="J90" s="317"/>
      <c r="K90" s="317"/>
      <c r="L90" s="356"/>
    </row>
    <row r="91" spans="1:12" ht="24.75" customHeight="1">
      <c r="A91" s="112"/>
      <c r="B91" s="173" t="s">
        <v>190</v>
      </c>
      <c r="C91" s="317">
        <v>17218</v>
      </c>
      <c r="D91" s="317">
        <v>1</v>
      </c>
      <c r="E91" s="317" t="e">
        <v>#REF!</v>
      </c>
      <c r="F91" s="317" t="e">
        <f>+D91-SUM(#REF!)</f>
        <v>#REF!</v>
      </c>
      <c r="G91" s="317">
        <v>19500</v>
      </c>
      <c r="H91" s="317" t="e">
        <v>#REF!</v>
      </c>
      <c r="I91" s="317">
        <v>1</v>
      </c>
      <c r="J91" s="317">
        <v>19360</v>
      </c>
      <c r="K91" s="317">
        <v>16480</v>
      </c>
      <c r="L91" s="356">
        <f>+K91/C91</f>
        <v>0.957137878963875</v>
      </c>
    </row>
    <row r="92" spans="1:12" ht="15.75" customHeight="1">
      <c r="A92" s="112"/>
      <c r="B92" s="172"/>
      <c r="C92" s="317"/>
      <c r="D92" s="317"/>
      <c r="E92" s="317" t="e">
        <v>#REF!</v>
      </c>
      <c r="F92" s="317"/>
      <c r="G92" s="317"/>
      <c r="H92" s="317">
        <v>0</v>
      </c>
      <c r="I92" s="317"/>
      <c r="J92" s="317"/>
      <c r="K92" s="317"/>
      <c r="L92" s="356"/>
    </row>
    <row r="93" spans="1:12" ht="25.5" customHeight="1">
      <c r="A93" s="112"/>
      <c r="B93" s="173" t="s">
        <v>189</v>
      </c>
      <c r="C93" s="317">
        <v>3321</v>
      </c>
      <c r="D93" s="317">
        <v>1</v>
      </c>
      <c r="E93" s="317" t="e">
        <v>#REF!</v>
      </c>
      <c r="F93" s="317">
        <f>+D93</f>
        <v>1</v>
      </c>
      <c r="G93" s="317">
        <v>3640</v>
      </c>
      <c r="H93" s="317" t="e">
        <v>#REF!</v>
      </c>
      <c r="I93" s="317">
        <v>1</v>
      </c>
      <c r="J93" s="317">
        <v>3640</v>
      </c>
      <c r="K93" s="317">
        <v>3282</v>
      </c>
      <c r="L93" s="356">
        <f>+K93/C93</f>
        <v>0.988256549232159</v>
      </c>
    </row>
    <row r="94" spans="1:12" ht="15.75" customHeight="1">
      <c r="A94" s="112"/>
      <c r="B94" s="172"/>
      <c r="C94" s="317"/>
      <c r="D94" s="317"/>
      <c r="E94" s="317" t="e">
        <v>#REF!</v>
      </c>
      <c r="F94" s="317"/>
      <c r="G94" s="317"/>
      <c r="H94" s="317">
        <v>0</v>
      </c>
      <c r="I94" s="317"/>
      <c r="J94" s="317"/>
      <c r="K94" s="317"/>
      <c r="L94" s="356"/>
    </row>
    <row r="95" spans="1:12" ht="25.5" customHeight="1">
      <c r="A95" s="112"/>
      <c r="B95" s="173" t="s">
        <v>188</v>
      </c>
      <c r="C95" s="317">
        <v>3969</v>
      </c>
      <c r="D95" s="317">
        <v>13</v>
      </c>
      <c r="E95" s="317" t="e">
        <v>#REF!</v>
      </c>
      <c r="F95" s="317" t="e">
        <f>+D95-SUM(#REF!)</f>
        <v>#REF!</v>
      </c>
      <c r="G95" s="317">
        <v>5390</v>
      </c>
      <c r="H95" s="317" t="e">
        <v>#REF!</v>
      </c>
      <c r="I95" s="317">
        <v>14</v>
      </c>
      <c r="J95" s="317">
        <v>5438</v>
      </c>
      <c r="K95" s="317">
        <v>3510</v>
      </c>
      <c r="L95" s="356">
        <f>+K95/C95</f>
        <v>0.8843537414965986</v>
      </c>
    </row>
    <row r="96" spans="1:48" ht="15.75" customHeight="1">
      <c r="A96" s="112"/>
      <c r="B96" s="172"/>
      <c r="C96" s="317"/>
      <c r="D96" s="317"/>
      <c r="E96" s="317" t="e">
        <v>#REF!</v>
      </c>
      <c r="F96" s="317"/>
      <c r="G96" s="317"/>
      <c r="H96" s="317">
        <v>0</v>
      </c>
      <c r="I96" s="317"/>
      <c r="J96" s="317"/>
      <c r="K96" s="317"/>
      <c r="L96" s="356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</row>
    <row r="97" spans="1:48" ht="25.5" customHeight="1">
      <c r="A97" s="112"/>
      <c r="B97" s="173" t="s">
        <v>187</v>
      </c>
      <c r="C97" s="317">
        <v>1898</v>
      </c>
      <c r="D97" s="317">
        <v>11</v>
      </c>
      <c r="E97" s="317" t="e">
        <v>#REF!</v>
      </c>
      <c r="F97" s="317">
        <f>+D97</f>
        <v>11</v>
      </c>
      <c r="G97" s="317">
        <v>2812</v>
      </c>
      <c r="H97" s="317" t="e">
        <v>#REF!</v>
      </c>
      <c r="I97" s="317">
        <v>11</v>
      </c>
      <c r="J97" s="317">
        <v>2772</v>
      </c>
      <c r="K97" s="317">
        <v>1878</v>
      </c>
      <c r="L97" s="356">
        <f>+K97/C97</f>
        <v>0.9894625922023182</v>
      </c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</row>
    <row r="98" spans="1:12" ht="15.75" customHeight="1">
      <c r="A98" s="112"/>
      <c r="B98" s="172"/>
      <c r="C98" s="317"/>
      <c r="D98" s="317"/>
      <c r="E98" s="317" t="e">
        <v>#REF!</v>
      </c>
      <c r="F98" s="317"/>
      <c r="G98" s="317"/>
      <c r="H98" s="317">
        <v>0</v>
      </c>
      <c r="I98" s="317"/>
      <c r="J98" s="317"/>
      <c r="K98" s="317"/>
      <c r="L98" s="356"/>
    </row>
    <row r="99" spans="1:12" ht="25.5" customHeight="1">
      <c r="A99" s="112"/>
      <c r="B99" s="173" t="s">
        <v>186</v>
      </c>
      <c r="C99" s="317">
        <v>2433</v>
      </c>
      <c r="D99" s="317">
        <v>6</v>
      </c>
      <c r="E99" s="317" t="e">
        <v>#REF!</v>
      </c>
      <c r="F99" s="317" t="e">
        <f>+D99-SUM(#REF!)</f>
        <v>#REF!</v>
      </c>
      <c r="G99" s="317">
        <v>4824</v>
      </c>
      <c r="H99" s="317" t="e">
        <v>#REF!</v>
      </c>
      <c r="I99" s="317">
        <v>6</v>
      </c>
      <c r="J99" s="317">
        <v>4824</v>
      </c>
      <c r="K99" s="317">
        <v>2169</v>
      </c>
      <c r="L99" s="356">
        <f>+K99/C99</f>
        <v>0.8914919852034525</v>
      </c>
    </row>
    <row r="100" spans="1:12" ht="15.75" customHeight="1">
      <c r="A100" s="112"/>
      <c r="B100" s="172"/>
      <c r="C100" s="317"/>
      <c r="D100" s="317"/>
      <c r="E100" s="317" t="e">
        <v>#REF!</v>
      </c>
      <c r="F100" s="317"/>
      <c r="G100" s="317"/>
      <c r="H100" s="317">
        <v>0</v>
      </c>
      <c r="I100" s="317"/>
      <c r="J100" s="317"/>
      <c r="K100" s="317"/>
      <c r="L100" s="356"/>
    </row>
    <row r="101" spans="1:12" ht="25.5" customHeight="1">
      <c r="A101" s="114"/>
      <c r="B101" s="173" t="s">
        <v>185</v>
      </c>
      <c r="C101" s="317">
        <v>1486</v>
      </c>
      <c r="D101" s="317">
        <v>4</v>
      </c>
      <c r="E101" s="317" t="e">
        <v>#REF!</v>
      </c>
      <c r="F101" s="317">
        <f>+D101</f>
        <v>4</v>
      </c>
      <c r="G101" s="317">
        <v>2055</v>
      </c>
      <c r="H101" s="317" t="e">
        <v>#REF!</v>
      </c>
      <c r="I101" s="317">
        <v>4</v>
      </c>
      <c r="J101" s="317">
        <v>1945</v>
      </c>
      <c r="K101" s="317">
        <v>1429</v>
      </c>
      <c r="L101" s="356">
        <f>+K101/C101</f>
        <v>0.9616419919246298</v>
      </c>
    </row>
    <row r="102" spans="1:12" ht="16.5" customHeight="1">
      <c r="A102" s="114"/>
      <c r="B102" s="173"/>
      <c r="C102" s="317"/>
      <c r="D102" s="317"/>
      <c r="E102" s="317"/>
      <c r="F102" s="317"/>
      <c r="G102" s="317"/>
      <c r="H102" s="317"/>
      <c r="I102" s="317"/>
      <c r="J102" s="317"/>
      <c r="K102" s="317"/>
      <c r="L102" s="356"/>
    </row>
    <row r="103" spans="1:12" ht="25.5" customHeight="1">
      <c r="A103" s="114"/>
      <c r="B103" s="173" t="s">
        <v>184</v>
      </c>
      <c r="C103" s="317">
        <v>22536</v>
      </c>
      <c r="D103" s="317" t="e">
        <v>#REF!</v>
      </c>
      <c r="E103" s="317" t="e">
        <v>#REF!</v>
      </c>
      <c r="F103" s="317" t="e">
        <f>+D103</f>
        <v>#REF!</v>
      </c>
      <c r="G103" s="317" t="e">
        <v>#REF!</v>
      </c>
      <c r="H103" s="317" t="e">
        <v>#REF!</v>
      </c>
      <c r="I103" s="317">
        <v>5</v>
      </c>
      <c r="J103" s="317">
        <v>25850</v>
      </c>
      <c r="K103" s="317">
        <v>20838</v>
      </c>
      <c r="L103" s="356">
        <f>+K103/C103</f>
        <v>0.924653887113951</v>
      </c>
    </row>
    <row r="104" spans="1:12" ht="15.75" customHeight="1">
      <c r="A104" s="112"/>
      <c r="B104" s="174"/>
      <c r="C104" s="113"/>
      <c r="D104" s="113"/>
      <c r="E104" s="113"/>
      <c r="F104" s="113"/>
      <c r="G104" s="113"/>
      <c r="H104" s="113"/>
      <c r="I104" s="113"/>
      <c r="J104" s="113"/>
      <c r="K104" s="113"/>
      <c r="L104" s="356"/>
    </row>
    <row r="105" spans="1:48" s="109" customFormat="1" ht="15.75" customHeight="1">
      <c r="A105" s="112"/>
      <c r="B105" s="174"/>
      <c r="C105" s="113"/>
      <c r="D105" s="113"/>
      <c r="E105" s="113"/>
      <c r="F105" s="113"/>
      <c r="G105" s="113"/>
      <c r="H105" s="113"/>
      <c r="I105" s="113"/>
      <c r="J105" s="113"/>
      <c r="K105" s="113"/>
      <c r="L105" s="356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</row>
    <row r="106" spans="1:48" s="109" customFormat="1" ht="25.5" customHeight="1">
      <c r="A106" s="112" t="s">
        <v>183</v>
      </c>
      <c r="B106" s="174"/>
      <c r="C106" s="355">
        <f>+SUM(C108:C114)</f>
        <v>29561</v>
      </c>
      <c r="D106" s="355">
        <f>+SUM(D107:D114)</f>
        <v>24</v>
      </c>
      <c r="E106" s="355" t="e">
        <f>+SUM(E107:E114)</f>
        <v>#REF!</v>
      </c>
      <c r="F106" s="355">
        <f>+SUM(F107:F114)</f>
        <v>24</v>
      </c>
      <c r="G106" s="355">
        <f>+SUM(G107:G114)</f>
        <v>17767</v>
      </c>
      <c r="H106" s="355" t="e">
        <f>+SUM(H107:H114)</f>
        <v>#REF!</v>
      </c>
      <c r="I106" s="355">
        <f>+SUM(I107:I114)</f>
        <v>37</v>
      </c>
      <c r="J106" s="355">
        <f>+SUM(J107:J114)</f>
        <v>35999</v>
      </c>
      <c r="K106" s="355">
        <f>+SUM(K107:K114)</f>
        <v>28258</v>
      </c>
      <c r="L106" s="356">
        <f>+K106/C106</f>
        <v>0.9559216535299888</v>
      </c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</row>
    <row r="107" spans="1:12" ht="15.75" customHeight="1">
      <c r="A107" s="112"/>
      <c r="B107" s="172"/>
      <c r="C107" s="113"/>
      <c r="D107" s="113"/>
      <c r="E107" s="113" t="e">
        <v>#REF!</v>
      </c>
      <c r="F107" s="113"/>
      <c r="G107" s="113"/>
      <c r="H107" s="113">
        <v>0</v>
      </c>
      <c r="I107" s="113"/>
      <c r="J107" s="113"/>
      <c r="K107" s="113"/>
      <c r="L107" s="356"/>
    </row>
    <row r="108" spans="1:12" ht="25.5" customHeight="1">
      <c r="A108" s="112"/>
      <c r="B108" s="173" t="s">
        <v>182</v>
      </c>
      <c r="C108" s="317">
        <v>6380</v>
      </c>
      <c r="D108" s="317">
        <v>7</v>
      </c>
      <c r="E108" s="317" t="e">
        <v>#REF!</v>
      </c>
      <c r="F108" s="317">
        <f>+D108</f>
        <v>7</v>
      </c>
      <c r="G108" s="317">
        <v>8316</v>
      </c>
      <c r="H108" s="317" t="e">
        <v>#REF!</v>
      </c>
      <c r="I108" s="317">
        <v>7</v>
      </c>
      <c r="J108" s="317">
        <v>8213</v>
      </c>
      <c r="K108" s="317">
        <v>5766</v>
      </c>
      <c r="L108" s="356">
        <f>+K108/C108</f>
        <v>0.9037617554858934</v>
      </c>
    </row>
    <row r="109" spans="1:12" ht="15.75" customHeight="1">
      <c r="A109" s="112"/>
      <c r="B109" s="173"/>
      <c r="C109" s="317"/>
      <c r="D109" s="317"/>
      <c r="E109" s="317" t="e">
        <v>#REF!</v>
      </c>
      <c r="F109" s="317"/>
      <c r="G109" s="317"/>
      <c r="H109" s="317">
        <v>0</v>
      </c>
      <c r="I109" s="317"/>
      <c r="J109" s="317"/>
      <c r="K109" s="317"/>
      <c r="L109" s="356"/>
    </row>
    <row r="110" spans="1:12" ht="25.5" customHeight="1">
      <c r="A110" s="112"/>
      <c r="B110" s="173" t="s">
        <v>181</v>
      </c>
      <c r="C110" s="317">
        <v>631</v>
      </c>
      <c r="D110" s="317">
        <v>7</v>
      </c>
      <c r="E110" s="317" t="e">
        <v>#REF!</v>
      </c>
      <c r="F110" s="317">
        <f>+D110</f>
        <v>7</v>
      </c>
      <c r="G110" s="317">
        <v>796</v>
      </c>
      <c r="H110" s="317" t="e">
        <v>#REF!</v>
      </c>
      <c r="I110" s="317">
        <v>7</v>
      </c>
      <c r="J110" s="317">
        <v>613</v>
      </c>
      <c r="K110" s="317">
        <v>631</v>
      </c>
      <c r="L110" s="356">
        <f>+K110/C110</f>
        <v>1</v>
      </c>
    </row>
    <row r="111" spans="1:12" ht="15.75" customHeight="1">
      <c r="A111" s="114"/>
      <c r="B111" s="172"/>
      <c r="C111" s="317"/>
      <c r="D111" s="317"/>
      <c r="E111" s="317" t="e">
        <v>#REF!</v>
      </c>
      <c r="F111" s="317"/>
      <c r="G111" s="317"/>
      <c r="H111" s="317">
        <v>0</v>
      </c>
      <c r="I111" s="317"/>
      <c r="J111" s="317"/>
      <c r="K111" s="317"/>
      <c r="L111" s="356"/>
    </row>
    <row r="112" spans="1:12" ht="25.5" customHeight="1">
      <c r="A112" s="114"/>
      <c r="B112" s="173" t="s">
        <v>180</v>
      </c>
      <c r="C112" s="317">
        <v>4864</v>
      </c>
      <c r="D112" s="317">
        <v>3</v>
      </c>
      <c r="E112" s="317" t="e">
        <v>#REF!</v>
      </c>
      <c r="F112" s="317">
        <f>+D112</f>
        <v>3</v>
      </c>
      <c r="G112" s="317">
        <v>3680</v>
      </c>
      <c r="H112" s="317" t="e">
        <v>#REF!</v>
      </c>
      <c r="I112" s="317">
        <v>1</v>
      </c>
      <c r="J112" s="317">
        <v>4600</v>
      </c>
      <c r="K112" s="317">
        <v>4446</v>
      </c>
      <c r="L112" s="356">
        <f>+K112/C112</f>
        <v>0.9140625</v>
      </c>
    </row>
    <row r="113" spans="1:12" ht="15.75" customHeight="1">
      <c r="A113" s="112"/>
      <c r="B113" s="172"/>
      <c r="C113" s="317"/>
      <c r="D113" s="317"/>
      <c r="E113" s="317" t="e">
        <v>#REF!</v>
      </c>
      <c r="F113" s="317"/>
      <c r="G113" s="317"/>
      <c r="H113" s="317">
        <v>0</v>
      </c>
      <c r="I113" s="317"/>
      <c r="J113" s="317"/>
      <c r="K113" s="317"/>
      <c r="L113" s="356"/>
    </row>
    <row r="114" spans="1:12" ht="25.5" customHeight="1">
      <c r="A114" s="112"/>
      <c r="B114" s="173" t="s">
        <v>179</v>
      </c>
      <c r="C114" s="317">
        <v>17686</v>
      </c>
      <c r="D114" s="317">
        <v>7</v>
      </c>
      <c r="E114" s="317" t="e">
        <v>#REF!</v>
      </c>
      <c r="F114" s="317">
        <f>+D114</f>
        <v>7</v>
      </c>
      <c r="G114" s="317">
        <v>4975</v>
      </c>
      <c r="H114" s="317" t="e">
        <v>#REF!</v>
      </c>
      <c r="I114" s="317">
        <v>22</v>
      </c>
      <c r="J114" s="317">
        <v>22573</v>
      </c>
      <c r="K114" s="317">
        <v>17415</v>
      </c>
      <c r="L114" s="356">
        <f>+K114/C114</f>
        <v>0.9846771457650119</v>
      </c>
    </row>
    <row r="115" spans="1:12" ht="15.75" customHeight="1">
      <c r="A115" s="112"/>
      <c r="B115" s="174"/>
      <c r="C115" s="113"/>
      <c r="D115" s="113"/>
      <c r="E115" s="113"/>
      <c r="F115" s="113"/>
      <c r="G115" s="113"/>
      <c r="H115" s="113"/>
      <c r="I115" s="113"/>
      <c r="J115" s="113"/>
      <c r="K115" s="113"/>
      <c r="L115" s="356"/>
    </row>
    <row r="116" spans="1:12" ht="15.75" customHeight="1">
      <c r="A116" s="112"/>
      <c r="B116" s="174"/>
      <c r="C116" s="113"/>
      <c r="D116" s="113"/>
      <c r="E116" s="113"/>
      <c r="F116" s="113"/>
      <c r="G116" s="113"/>
      <c r="H116" s="113"/>
      <c r="I116" s="113"/>
      <c r="J116" s="113"/>
      <c r="K116" s="113"/>
      <c r="L116" s="356"/>
    </row>
    <row r="117" spans="1:12" ht="25.5" customHeight="1">
      <c r="A117" s="112" t="s">
        <v>178</v>
      </c>
      <c r="B117" s="174"/>
      <c r="C117" s="355">
        <f>+SUM(C119:C143)</f>
        <v>532290</v>
      </c>
      <c r="D117" s="310">
        <f>+SUM(D119:D143)</f>
        <v>38</v>
      </c>
      <c r="E117" s="310" t="e">
        <f>+SUM(E119:E143)</f>
        <v>#REF!</v>
      </c>
      <c r="F117" s="310" t="e">
        <f>+SUM(F119:F143)</f>
        <v>#REF!</v>
      </c>
      <c r="G117" s="310">
        <f>+SUM(G119:G143)</f>
        <v>577317</v>
      </c>
      <c r="H117" s="310" t="e">
        <f>+SUM(H119:H143)</f>
        <v>#REF!</v>
      </c>
      <c r="I117" s="318" t="s">
        <v>315</v>
      </c>
      <c r="J117" s="355">
        <f>+SUM(J119:J143)</f>
        <v>544485</v>
      </c>
      <c r="K117" s="355">
        <f>+SUM(K119:K143)</f>
        <v>437492</v>
      </c>
      <c r="L117" s="356">
        <f>+K117/C117</f>
        <v>0.821905352345526</v>
      </c>
    </row>
    <row r="118" spans="1:12" ht="15.75" customHeight="1">
      <c r="A118" s="112"/>
      <c r="B118" s="174"/>
      <c r="C118" s="113"/>
      <c r="D118" s="113"/>
      <c r="E118" s="113"/>
      <c r="F118" s="113"/>
      <c r="G118" s="113"/>
      <c r="H118" s="113">
        <v>300</v>
      </c>
      <c r="I118" s="113"/>
      <c r="J118" s="113"/>
      <c r="K118" s="113"/>
      <c r="L118" s="356"/>
    </row>
    <row r="119" spans="1:12" ht="25.5" customHeight="1">
      <c r="A119" s="112"/>
      <c r="B119" s="173" t="s">
        <v>0</v>
      </c>
      <c r="C119" s="317">
        <v>339366</v>
      </c>
      <c r="D119" s="317">
        <v>8</v>
      </c>
      <c r="E119" s="317" t="e">
        <v>#REF!</v>
      </c>
      <c r="F119" s="317" t="e">
        <f>+D119-SUM(#REF!)</f>
        <v>#REF!</v>
      </c>
      <c r="G119" s="317">
        <v>381485</v>
      </c>
      <c r="H119" s="317" t="e">
        <v>#REF!</v>
      </c>
      <c r="I119" s="317">
        <v>9</v>
      </c>
      <c r="J119" s="317">
        <v>347485</v>
      </c>
      <c r="K119" s="317">
        <v>329483</v>
      </c>
      <c r="L119" s="356">
        <f>+K119/C119</f>
        <v>0.9708780490679679</v>
      </c>
    </row>
    <row r="120" spans="1:12" ht="15.75" customHeight="1">
      <c r="A120" s="112"/>
      <c r="B120" s="172"/>
      <c r="C120" s="317"/>
      <c r="D120" s="317"/>
      <c r="E120" s="317" t="e">
        <v>#REF!</v>
      </c>
      <c r="F120" s="317"/>
      <c r="G120" s="317"/>
      <c r="H120" s="317" t="e">
        <v>#REF!</v>
      </c>
      <c r="I120" s="317"/>
      <c r="J120" s="317"/>
      <c r="K120" s="317"/>
      <c r="L120" s="356"/>
    </row>
    <row r="121" spans="1:12" ht="25.5" customHeight="1">
      <c r="A121" s="112"/>
      <c r="B121" s="173" t="s">
        <v>177</v>
      </c>
      <c r="C121" s="317">
        <v>37193</v>
      </c>
      <c r="D121" s="317">
        <v>3</v>
      </c>
      <c r="E121" s="317" t="e">
        <v>#REF!</v>
      </c>
      <c r="F121" s="317">
        <f>+D121</f>
        <v>3</v>
      </c>
      <c r="G121" s="317">
        <v>49907</v>
      </c>
      <c r="H121" s="317" t="e">
        <v>#REF!</v>
      </c>
      <c r="I121" s="318" t="s">
        <v>176</v>
      </c>
      <c r="J121" s="317">
        <v>50840</v>
      </c>
      <c r="K121" s="317">
        <v>36905</v>
      </c>
      <c r="L121" s="356">
        <f>+K121/C121</f>
        <v>0.9922566074261285</v>
      </c>
    </row>
    <row r="122" spans="1:12" ht="15.75" customHeight="1">
      <c r="A122" s="112"/>
      <c r="B122" s="172"/>
      <c r="C122" s="317"/>
      <c r="D122" s="317"/>
      <c r="E122" s="317" t="e">
        <v>#REF!</v>
      </c>
      <c r="F122" s="317"/>
      <c r="G122" s="317"/>
      <c r="H122" s="317" t="e">
        <v>#REF!</v>
      </c>
      <c r="I122" s="317"/>
      <c r="J122" s="317"/>
      <c r="K122" s="317"/>
      <c r="L122" s="356"/>
    </row>
    <row r="123" spans="1:12" ht="25.5" customHeight="1">
      <c r="A123" s="112"/>
      <c r="B123" s="173" t="s">
        <v>175</v>
      </c>
      <c r="C123" s="317">
        <v>69814</v>
      </c>
      <c r="D123" s="317">
        <v>7</v>
      </c>
      <c r="E123" s="317">
        <v>-1</v>
      </c>
      <c r="F123" s="317" t="e">
        <f>+D123-SUM(#REF!)</f>
        <v>#REF!</v>
      </c>
      <c r="G123" s="317">
        <v>51709</v>
      </c>
      <c r="H123" s="317">
        <v>790</v>
      </c>
      <c r="I123" s="318" t="s">
        <v>174</v>
      </c>
      <c r="J123" s="317">
        <v>74050</v>
      </c>
      <c r="K123" s="317">
        <v>59332</v>
      </c>
      <c r="L123" s="356">
        <f>+K123/C123</f>
        <v>0.8498581946314493</v>
      </c>
    </row>
    <row r="124" spans="1:13" ht="15.75" customHeight="1">
      <c r="A124" s="112"/>
      <c r="B124" s="172"/>
      <c r="C124" s="317"/>
      <c r="D124" s="317"/>
      <c r="E124" s="317" t="e">
        <v>#REF!</v>
      </c>
      <c r="F124" s="317"/>
      <c r="G124" s="317"/>
      <c r="H124" s="317" t="e">
        <v>#REF!</v>
      </c>
      <c r="I124" s="318"/>
      <c r="J124" s="317"/>
      <c r="K124" s="317"/>
      <c r="L124" s="356"/>
      <c r="M124" s="109"/>
    </row>
    <row r="125" spans="1:13" ht="25.5" customHeight="1">
      <c r="A125" s="112"/>
      <c r="B125" s="173" t="s">
        <v>173</v>
      </c>
      <c r="C125" s="317">
        <v>5303</v>
      </c>
      <c r="D125" s="317">
        <v>1</v>
      </c>
      <c r="E125" s="317">
        <v>-1</v>
      </c>
      <c r="F125" s="317">
        <f>+D125</f>
        <v>1</v>
      </c>
      <c r="G125" s="317">
        <v>6230</v>
      </c>
      <c r="H125" s="317" t="e">
        <v>#REF!</v>
      </c>
      <c r="I125" s="318" t="s">
        <v>164</v>
      </c>
      <c r="J125" s="317">
        <v>6230</v>
      </c>
      <c r="K125" s="317">
        <v>0</v>
      </c>
      <c r="L125" s="356">
        <f>+K125/C125</f>
        <v>0</v>
      </c>
      <c r="M125" s="109"/>
    </row>
    <row r="126" spans="1:12" ht="15.75" customHeight="1">
      <c r="A126" s="112"/>
      <c r="B126" s="172"/>
      <c r="C126" s="317"/>
      <c r="D126" s="317"/>
      <c r="E126" s="317" t="e">
        <v>#REF!</v>
      </c>
      <c r="F126" s="317"/>
      <c r="G126" s="317"/>
      <c r="H126" s="317" t="e">
        <v>#REF!</v>
      </c>
      <c r="I126" s="318"/>
      <c r="J126" s="317"/>
      <c r="K126" s="317"/>
      <c r="L126" s="356"/>
    </row>
    <row r="127" spans="1:12" ht="25.5" customHeight="1">
      <c r="A127" s="112"/>
      <c r="B127" s="173" t="s">
        <v>172</v>
      </c>
      <c r="C127" s="317">
        <v>7644</v>
      </c>
      <c r="D127" s="317">
        <v>2</v>
      </c>
      <c r="E127" s="317">
        <v>-1</v>
      </c>
      <c r="F127" s="317">
        <f>+D127</f>
        <v>2</v>
      </c>
      <c r="G127" s="317">
        <v>9660</v>
      </c>
      <c r="H127" s="317" t="e">
        <v>#REF!</v>
      </c>
      <c r="I127" s="318" t="s">
        <v>164</v>
      </c>
      <c r="J127" s="317">
        <v>9660</v>
      </c>
      <c r="K127" s="317">
        <v>0</v>
      </c>
      <c r="L127" s="356">
        <f>+K127/C127</f>
        <v>0</v>
      </c>
    </row>
    <row r="128" spans="1:12" ht="15.75" customHeight="1">
      <c r="A128" s="112"/>
      <c r="B128" s="172"/>
      <c r="C128" s="317"/>
      <c r="D128" s="317"/>
      <c r="E128" s="317" t="e">
        <v>#REF!</v>
      </c>
      <c r="F128" s="317"/>
      <c r="G128" s="317"/>
      <c r="H128" s="317" t="e">
        <v>#REF!</v>
      </c>
      <c r="I128" s="318"/>
      <c r="J128" s="317"/>
      <c r="K128" s="317"/>
      <c r="L128" s="356"/>
    </row>
    <row r="129" spans="1:12" ht="25.5" customHeight="1">
      <c r="A129" s="112"/>
      <c r="B129" s="173" t="s">
        <v>171</v>
      </c>
      <c r="C129" s="317">
        <v>15909</v>
      </c>
      <c r="D129" s="317">
        <v>3</v>
      </c>
      <c r="E129" s="317">
        <v>-1</v>
      </c>
      <c r="F129" s="317">
        <f>+D129</f>
        <v>3</v>
      </c>
      <c r="G129" s="317">
        <v>18296</v>
      </c>
      <c r="H129" s="317" t="e">
        <v>#REF!</v>
      </c>
      <c r="I129" s="318" t="s">
        <v>164</v>
      </c>
      <c r="J129" s="317">
        <v>18180</v>
      </c>
      <c r="K129" s="317">
        <v>0</v>
      </c>
      <c r="L129" s="356">
        <f>+K129/C129</f>
        <v>0</v>
      </c>
    </row>
    <row r="130" spans="1:12" ht="15.75" customHeight="1">
      <c r="A130" s="112"/>
      <c r="B130" s="172"/>
      <c r="C130" s="317"/>
      <c r="D130" s="317"/>
      <c r="E130" s="317" t="e">
        <v>#REF!</v>
      </c>
      <c r="F130" s="317"/>
      <c r="G130" s="317"/>
      <c r="H130" s="317" t="e">
        <v>#REF!</v>
      </c>
      <c r="I130" s="318"/>
      <c r="J130" s="317"/>
      <c r="K130" s="317"/>
      <c r="L130" s="356"/>
    </row>
    <row r="131" spans="1:12" ht="25.5" customHeight="1">
      <c r="A131" s="112"/>
      <c r="B131" s="173" t="s">
        <v>170</v>
      </c>
      <c r="C131" s="317">
        <v>2759</v>
      </c>
      <c r="D131" s="317">
        <v>2</v>
      </c>
      <c r="E131" s="317" t="e">
        <v>#REF!</v>
      </c>
      <c r="F131" s="317">
        <f>+D131</f>
        <v>2</v>
      </c>
      <c r="G131" s="317">
        <v>255</v>
      </c>
      <c r="H131" s="317" t="e">
        <v>#REF!</v>
      </c>
      <c r="I131" s="318">
        <v>1</v>
      </c>
      <c r="J131" s="317">
        <v>0</v>
      </c>
      <c r="K131" s="317">
        <v>0</v>
      </c>
      <c r="L131" s="356">
        <f>+K131/C131</f>
        <v>0</v>
      </c>
    </row>
    <row r="132" spans="1:12" ht="15.75" customHeight="1">
      <c r="A132" s="112"/>
      <c r="B132" s="172"/>
      <c r="C132" s="317"/>
      <c r="D132" s="317"/>
      <c r="E132" s="317" t="e">
        <v>#REF!</v>
      </c>
      <c r="F132" s="317"/>
      <c r="G132" s="317"/>
      <c r="H132" s="317" t="e">
        <v>#REF!</v>
      </c>
      <c r="I132" s="318"/>
      <c r="J132" s="317"/>
      <c r="K132" s="317"/>
      <c r="L132" s="356"/>
    </row>
    <row r="133" spans="1:12" ht="25.5" customHeight="1">
      <c r="A133" s="112"/>
      <c r="B133" s="173" t="s">
        <v>169</v>
      </c>
      <c r="C133" s="317">
        <v>11557</v>
      </c>
      <c r="D133" s="317">
        <v>3</v>
      </c>
      <c r="E133" s="317">
        <v>-1</v>
      </c>
      <c r="F133" s="317">
        <f>+D133</f>
        <v>3</v>
      </c>
      <c r="G133" s="317">
        <v>13685</v>
      </c>
      <c r="H133" s="317" t="e">
        <v>#REF!</v>
      </c>
      <c r="I133" s="318" t="s">
        <v>164</v>
      </c>
      <c r="J133" s="317">
        <v>13430</v>
      </c>
      <c r="K133" s="317">
        <v>0</v>
      </c>
      <c r="L133" s="356">
        <f>+K133/C133</f>
        <v>0</v>
      </c>
    </row>
    <row r="134" spans="1:12" ht="15.75" customHeight="1">
      <c r="A134" s="112"/>
      <c r="B134" s="172"/>
      <c r="C134" s="317"/>
      <c r="D134" s="317"/>
      <c r="E134" s="317" t="e">
        <v>#REF!</v>
      </c>
      <c r="F134" s="317"/>
      <c r="G134" s="317"/>
      <c r="H134" s="317" t="e">
        <v>#REF!</v>
      </c>
      <c r="I134" s="318"/>
      <c r="J134" s="317"/>
      <c r="K134" s="317"/>
      <c r="L134" s="356"/>
    </row>
    <row r="135" spans="1:12" ht="25.5" customHeight="1">
      <c r="A135" s="112"/>
      <c r="B135" s="173" t="s">
        <v>168</v>
      </c>
      <c r="C135" s="317">
        <v>6727</v>
      </c>
      <c r="D135" s="317">
        <v>3</v>
      </c>
      <c r="E135" s="317">
        <v>-1</v>
      </c>
      <c r="F135" s="317">
        <f>+D135</f>
        <v>3</v>
      </c>
      <c r="G135" s="317">
        <v>9280</v>
      </c>
      <c r="H135" s="317" t="e">
        <v>#REF!</v>
      </c>
      <c r="I135" s="318" t="s">
        <v>164</v>
      </c>
      <c r="J135" s="317">
        <v>9100</v>
      </c>
      <c r="K135" s="317">
        <v>0</v>
      </c>
      <c r="L135" s="356">
        <f>+K135/C135</f>
        <v>0</v>
      </c>
    </row>
    <row r="136" spans="1:12" ht="15.75" customHeight="1">
      <c r="A136" s="112"/>
      <c r="B136" s="172"/>
      <c r="C136" s="317"/>
      <c r="D136" s="317"/>
      <c r="E136" s="317" t="e">
        <v>#REF!</v>
      </c>
      <c r="F136" s="317"/>
      <c r="G136" s="317"/>
      <c r="H136" s="317" t="e">
        <v>#REF!</v>
      </c>
      <c r="I136" s="318"/>
      <c r="J136" s="317"/>
      <c r="K136" s="317"/>
      <c r="L136" s="356"/>
    </row>
    <row r="137" spans="1:12" ht="25.5" customHeight="1">
      <c r="A137" s="112"/>
      <c r="B137" s="173" t="s">
        <v>167</v>
      </c>
      <c r="C137" s="317">
        <v>20353</v>
      </c>
      <c r="D137" s="317">
        <v>2</v>
      </c>
      <c r="E137" s="317" t="e">
        <v>#REF!</v>
      </c>
      <c r="F137" s="317">
        <f>+D137</f>
        <v>2</v>
      </c>
      <c r="G137" s="317">
        <v>21300</v>
      </c>
      <c r="H137" s="317" t="e">
        <v>#REF!</v>
      </c>
      <c r="I137" s="318">
        <v>1</v>
      </c>
      <c r="J137" s="317">
        <v>0</v>
      </c>
      <c r="K137" s="317">
        <v>0</v>
      </c>
      <c r="L137" s="356">
        <f>+K137/C137</f>
        <v>0</v>
      </c>
    </row>
    <row r="138" spans="1:12" ht="15.75" customHeight="1">
      <c r="A138" s="112"/>
      <c r="B138" s="172"/>
      <c r="C138" s="317"/>
      <c r="D138" s="317"/>
      <c r="E138" s="317" t="e">
        <v>#REF!</v>
      </c>
      <c r="F138" s="317"/>
      <c r="G138" s="317"/>
      <c r="H138" s="317">
        <v>0</v>
      </c>
      <c r="I138" s="318"/>
      <c r="J138" s="317"/>
      <c r="K138" s="317"/>
      <c r="L138" s="356"/>
    </row>
    <row r="139" spans="1:12" ht="25.5" customHeight="1">
      <c r="A139" s="112"/>
      <c r="B139" s="173" t="s">
        <v>166</v>
      </c>
      <c r="C139" s="317">
        <v>1514</v>
      </c>
      <c r="D139" s="317">
        <v>1</v>
      </c>
      <c r="E139" s="317" t="e">
        <v>#REF!</v>
      </c>
      <c r="F139" s="317">
        <f>+D139</f>
        <v>1</v>
      </c>
      <c r="G139" s="317">
        <v>360</v>
      </c>
      <c r="H139" s="317" t="e">
        <v>#REF!</v>
      </c>
      <c r="I139" s="318">
        <v>1</v>
      </c>
      <c r="J139" s="317">
        <f>+G139</f>
        <v>360</v>
      </c>
      <c r="K139" s="317">
        <v>276</v>
      </c>
      <c r="L139" s="356">
        <f>+K139/C139</f>
        <v>0.18229854689564068</v>
      </c>
    </row>
    <row r="140" spans="1:12" ht="15.75" customHeight="1">
      <c r="A140" s="112"/>
      <c r="B140" s="172"/>
      <c r="C140" s="317"/>
      <c r="D140" s="317"/>
      <c r="E140" s="317" t="e">
        <v>#REF!</v>
      </c>
      <c r="F140" s="317"/>
      <c r="G140" s="317"/>
      <c r="H140" s="317" t="e">
        <v>#REF!</v>
      </c>
      <c r="I140" s="318"/>
      <c r="J140" s="317"/>
      <c r="K140" s="317"/>
      <c r="L140" s="356"/>
    </row>
    <row r="141" spans="1:12" ht="25.5" customHeight="1">
      <c r="A141" s="112"/>
      <c r="B141" s="173" t="s">
        <v>165</v>
      </c>
      <c r="C141" s="317">
        <v>8061</v>
      </c>
      <c r="D141" s="317">
        <v>1</v>
      </c>
      <c r="E141" s="317">
        <v>-1</v>
      </c>
      <c r="F141" s="317">
        <f>+D141</f>
        <v>1</v>
      </c>
      <c r="G141" s="317">
        <v>10200</v>
      </c>
      <c r="H141" s="317" t="e">
        <v>#REF!</v>
      </c>
      <c r="I141" s="318" t="s">
        <v>164</v>
      </c>
      <c r="J141" s="317">
        <f>+G141</f>
        <v>10200</v>
      </c>
      <c r="K141" s="317">
        <v>7707</v>
      </c>
      <c r="L141" s="356">
        <f>+K141/C141</f>
        <v>0.9560848529959062</v>
      </c>
    </row>
    <row r="142" spans="1:12" ht="15.75" customHeight="1">
      <c r="A142" s="112"/>
      <c r="B142" s="172"/>
      <c r="C142" s="317"/>
      <c r="D142" s="317"/>
      <c r="E142" s="317" t="e">
        <v>#REF!</v>
      </c>
      <c r="F142" s="317"/>
      <c r="G142" s="317"/>
      <c r="H142" s="317">
        <v>0</v>
      </c>
      <c r="I142" s="317"/>
      <c r="J142" s="317"/>
      <c r="K142" s="317"/>
      <c r="L142" s="356"/>
    </row>
    <row r="143" spans="1:12" ht="25.5" customHeight="1" thickBot="1">
      <c r="A143" s="111"/>
      <c r="B143" s="177" t="s">
        <v>163</v>
      </c>
      <c r="C143" s="319">
        <v>6090</v>
      </c>
      <c r="D143" s="319">
        <v>2</v>
      </c>
      <c r="E143" s="317" t="e">
        <v>#REF!</v>
      </c>
      <c r="F143" s="319">
        <f>+D143</f>
        <v>2</v>
      </c>
      <c r="G143" s="319">
        <v>4950</v>
      </c>
      <c r="H143" s="319" t="e">
        <v>#REF!</v>
      </c>
      <c r="I143" s="319">
        <v>2</v>
      </c>
      <c r="J143" s="319">
        <f>+G143</f>
        <v>4950</v>
      </c>
      <c r="K143" s="319">
        <v>3789</v>
      </c>
      <c r="L143" s="357">
        <f>+K143/C143</f>
        <v>0.6221674876847291</v>
      </c>
    </row>
    <row r="144" ht="15.75" customHeight="1">
      <c r="B144" s="179"/>
    </row>
    <row r="145" spans="1:47" ht="19.5" customHeight="1">
      <c r="A145" s="316" t="s">
        <v>162</v>
      </c>
      <c r="B145" s="110"/>
      <c r="K145" s="105"/>
      <c r="L145" s="104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</row>
    <row r="146" spans="1:47" ht="19.5" customHeight="1">
      <c r="A146" s="109" t="s">
        <v>314</v>
      </c>
      <c r="B146" s="110"/>
      <c r="K146" s="105"/>
      <c r="L146" s="104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</row>
    <row r="147" ht="19.5" customHeight="1"/>
    <row r="148" spans="1:47" ht="19.5" customHeight="1">
      <c r="A148" s="316" t="s">
        <v>161</v>
      </c>
      <c r="B148" s="110"/>
      <c r="K148" s="105"/>
      <c r="L148" s="104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</row>
    <row r="149" spans="1:47" ht="19.5" customHeight="1">
      <c r="A149" s="109" t="s">
        <v>160</v>
      </c>
      <c r="B149" s="110"/>
      <c r="K149" s="105"/>
      <c r="L149" s="104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</row>
    <row r="150" ht="19.5" customHeight="1"/>
    <row r="151" spans="1:47" ht="19.5" customHeight="1">
      <c r="A151" s="316" t="s">
        <v>159</v>
      </c>
      <c r="B151" s="110"/>
      <c r="K151" s="105"/>
      <c r="L151" s="104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</row>
    <row r="152" ht="15.75" customHeight="1"/>
    <row r="153" ht="15.75" customHeight="1">
      <c r="I153" s="106">
        <v>27</v>
      </c>
    </row>
    <row r="154" ht="15.75" customHeight="1"/>
    <row r="155" ht="15.75" customHeight="1"/>
    <row r="156" ht="15.75" customHeight="1"/>
    <row r="157" ht="15.75" customHeight="1"/>
    <row r="158" spans="1:48" s="109" customFormat="1" ht="15.75" customHeight="1">
      <c r="A158" s="108"/>
      <c r="B158" s="107"/>
      <c r="C158" s="106"/>
      <c r="D158" s="106"/>
      <c r="E158" s="106"/>
      <c r="F158" s="106"/>
      <c r="G158" s="106"/>
      <c r="H158" s="106"/>
      <c r="I158" s="106"/>
      <c r="J158" s="106"/>
      <c r="K158" s="106"/>
      <c r="L158" s="105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</row>
    <row r="159" spans="1:48" s="109" customFormat="1" ht="15.75" customHeight="1">
      <c r="A159" s="108"/>
      <c r="B159" s="107"/>
      <c r="C159" s="106"/>
      <c r="D159" s="106"/>
      <c r="E159" s="106"/>
      <c r="F159" s="106"/>
      <c r="G159" s="106"/>
      <c r="H159" s="106"/>
      <c r="I159" s="106"/>
      <c r="J159" s="106"/>
      <c r="K159" s="106"/>
      <c r="L159" s="105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</row>
    <row r="160" ht="15.75" customHeight="1"/>
    <row r="161" ht="15.75" customHeight="1"/>
    <row r="162" ht="15.75" customHeight="1"/>
    <row r="208" ht="26.25" customHeight="1"/>
    <row r="209" ht="26.25" customHeight="1"/>
    <row r="210" ht="26.25" customHeight="1"/>
  </sheetData>
  <sheetProtection/>
  <mergeCells count="3">
    <mergeCell ref="A3:B3"/>
    <mergeCell ref="A75:B75"/>
    <mergeCell ref="A5:B5"/>
  </mergeCells>
  <printOptions/>
  <pageMargins left="0.7874015748031497" right="0.7874015748031497" top="0.76" bottom="0.41" header="0.5118110236220472" footer="0.29"/>
  <pageSetup firstPageNumber="224" useFirstPageNumber="1" horizontalDpi="600" verticalDpi="600" orientation="portrait" paperSize="9" scale="50" r:id="rId3"/>
  <rowBreaks count="1" manualBreakCount="1">
    <brk id="72" max="11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1.625" style="129" customWidth="1"/>
    <col min="2" max="2" width="11.625" style="129" bestFit="1" customWidth="1"/>
    <col min="3" max="3" width="5.625" style="129" customWidth="1"/>
    <col min="4" max="4" width="12.00390625" style="129" customWidth="1"/>
    <col min="5" max="5" width="5.625" style="129" customWidth="1"/>
    <col min="6" max="6" width="10.00390625" style="129" customWidth="1"/>
    <col min="7" max="7" width="5.625" style="129" customWidth="1"/>
    <col min="8" max="8" width="10.00390625" style="129" customWidth="1"/>
    <col min="9" max="9" width="5.625" style="129" customWidth="1"/>
    <col min="10" max="10" width="12.875" style="129" customWidth="1"/>
    <col min="11" max="11" width="7.00390625" style="129" customWidth="1"/>
    <col min="12" max="12" width="6.875" style="129" customWidth="1"/>
    <col min="13" max="16384" width="9.00390625" style="129" customWidth="1"/>
  </cols>
  <sheetData>
    <row r="1" ht="14.25">
      <c r="A1" s="4" t="s">
        <v>308</v>
      </c>
    </row>
    <row r="2" spans="1:12" ht="14.25" thickBo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3" ht="22.5" customHeight="1">
      <c r="A3" s="181" t="s">
        <v>307</v>
      </c>
      <c r="B3" s="307" t="s">
        <v>306</v>
      </c>
      <c r="C3" s="303" t="s">
        <v>305</v>
      </c>
      <c r="D3" s="304"/>
      <c r="E3" s="303" t="s">
        <v>304</v>
      </c>
      <c r="F3" s="304"/>
      <c r="G3" s="303" t="s">
        <v>303</v>
      </c>
      <c r="H3" s="304"/>
      <c r="I3" s="303" t="s">
        <v>302</v>
      </c>
      <c r="J3" s="304"/>
      <c r="K3" s="160" t="s">
        <v>301</v>
      </c>
      <c r="L3" s="159" t="s">
        <v>300</v>
      </c>
      <c r="M3" s="152"/>
    </row>
    <row r="4" spans="1:13" ht="13.5">
      <c r="A4" s="305"/>
      <c r="B4" s="308"/>
      <c r="C4" s="158" t="s">
        <v>299</v>
      </c>
      <c r="D4" s="158"/>
      <c r="E4" s="158" t="s">
        <v>299</v>
      </c>
      <c r="F4" s="158"/>
      <c r="G4" s="158" t="s">
        <v>299</v>
      </c>
      <c r="H4" s="158"/>
      <c r="I4" s="158" t="s">
        <v>299</v>
      </c>
      <c r="J4" s="158"/>
      <c r="K4" s="157" t="s">
        <v>298</v>
      </c>
      <c r="L4" s="156" t="s">
        <v>297</v>
      </c>
      <c r="M4" s="152"/>
    </row>
    <row r="5" spans="1:13" ht="13.5">
      <c r="A5" s="305"/>
      <c r="B5" s="308"/>
      <c r="C5" s="157" t="s">
        <v>296</v>
      </c>
      <c r="D5" s="157" t="s">
        <v>295</v>
      </c>
      <c r="E5" s="157" t="s">
        <v>296</v>
      </c>
      <c r="F5" s="157" t="s">
        <v>295</v>
      </c>
      <c r="G5" s="157" t="s">
        <v>296</v>
      </c>
      <c r="H5" s="157" t="s">
        <v>295</v>
      </c>
      <c r="I5" s="157" t="s">
        <v>296</v>
      </c>
      <c r="J5" s="157" t="s">
        <v>295</v>
      </c>
      <c r="K5" s="157" t="s">
        <v>294</v>
      </c>
      <c r="L5" s="156" t="s">
        <v>293</v>
      </c>
      <c r="M5" s="152"/>
    </row>
    <row r="6" spans="1:13" ht="13.5">
      <c r="A6" s="306"/>
      <c r="B6" s="309"/>
      <c r="C6" s="155" t="s">
        <v>292</v>
      </c>
      <c r="D6" s="155"/>
      <c r="E6" s="155" t="s">
        <v>292</v>
      </c>
      <c r="F6" s="155"/>
      <c r="G6" s="155" t="s">
        <v>292</v>
      </c>
      <c r="H6" s="155"/>
      <c r="I6" s="155" t="s">
        <v>292</v>
      </c>
      <c r="J6" s="155"/>
      <c r="K6" s="154" t="s">
        <v>316</v>
      </c>
      <c r="L6" s="153" t="s">
        <v>291</v>
      </c>
      <c r="M6" s="152"/>
    </row>
    <row r="7" spans="1:12" ht="16.5" customHeight="1">
      <c r="A7" s="151" t="s">
        <v>290</v>
      </c>
      <c r="B7" s="145">
        <v>1986760</v>
      </c>
      <c r="C7" s="146">
        <v>37</v>
      </c>
      <c r="D7" s="145">
        <v>736323</v>
      </c>
      <c r="E7" s="146">
        <v>298</v>
      </c>
      <c r="F7" s="145">
        <v>193015</v>
      </c>
      <c r="G7" s="146">
        <v>40</v>
      </c>
      <c r="H7" s="145">
        <v>43455</v>
      </c>
      <c r="I7" s="146">
        <v>375</v>
      </c>
      <c r="J7" s="145">
        <v>972793</v>
      </c>
      <c r="K7" s="141">
        <v>49</v>
      </c>
      <c r="L7" s="147">
        <v>69.4</v>
      </c>
    </row>
    <row r="8" spans="1:12" ht="16.5" customHeight="1">
      <c r="A8" s="143" t="s">
        <v>289</v>
      </c>
      <c r="B8" s="145">
        <v>1960812</v>
      </c>
      <c r="C8" s="146">
        <v>41</v>
      </c>
      <c r="D8" s="145">
        <v>774977</v>
      </c>
      <c r="E8" s="146">
        <v>305</v>
      </c>
      <c r="F8" s="145">
        <v>184935</v>
      </c>
      <c r="G8" s="146">
        <v>44</v>
      </c>
      <c r="H8" s="145">
        <v>52505</v>
      </c>
      <c r="I8" s="146">
        <v>390</v>
      </c>
      <c r="J8" s="145">
        <v>1012417</v>
      </c>
      <c r="K8" s="141">
        <v>51.6</v>
      </c>
      <c r="L8" s="147">
        <v>72.2</v>
      </c>
    </row>
    <row r="9" spans="1:12" ht="16.5" customHeight="1">
      <c r="A9" s="143" t="s">
        <v>288</v>
      </c>
      <c r="B9" s="145">
        <v>1953097</v>
      </c>
      <c r="C9" s="146">
        <v>47</v>
      </c>
      <c r="D9" s="145">
        <v>830676</v>
      </c>
      <c r="E9" s="146">
        <v>308</v>
      </c>
      <c r="F9" s="145">
        <v>179234</v>
      </c>
      <c r="G9" s="146">
        <v>44</v>
      </c>
      <c r="H9" s="145">
        <v>49769</v>
      </c>
      <c r="I9" s="146">
        <v>399</v>
      </c>
      <c r="J9" s="145">
        <v>1059679</v>
      </c>
      <c r="K9" s="141">
        <v>54.3</v>
      </c>
      <c r="L9" s="147">
        <v>74.7</v>
      </c>
    </row>
    <row r="10" spans="1:12" ht="16.5" customHeight="1">
      <c r="A10" s="143" t="s">
        <v>287</v>
      </c>
      <c r="B10" s="145">
        <v>1945477</v>
      </c>
      <c r="C10" s="146">
        <v>40</v>
      </c>
      <c r="D10" s="145">
        <v>905000</v>
      </c>
      <c r="E10" s="146">
        <v>302</v>
      </c>
      <c r="F10" s="145">
        <v>156012</v>
      </c>
      <c r="G10" s="146">
        <v>43</v>
      </c>
      <c r="H10" s="145">
        <v>47781</v>
      </c>
      <c r="I10" s="146">
        <v>385</v>
      </c>
      <c r="J10" s="145">
        <v>1108793</v>
      </c>
      <c r="K10" s="141">
        <v>57</v>
      </c>
      <c r="L10" s="147">
        <v>76.9</v>
      </c>
    </row>
    <row r="11" spans="1:12" ht="16.5" customHeight="1">
      <c r="A11" s="143" t="s">
        <v>286</v>
      </c>
      <c r="B11" s="145">
        <v>1939455</v>
      </c>
      <c r="C11" s="146">
        <v>44</v>
      </c>
      <c r="D11" s="145">
        <v>948129</v>
      </c>
      <c r="E11" s="146">
        <v>301</v>
      </c>
      <c r="F11" s="145">
        <v>151962</v>
      </c>
      <c r="G11" s="146">
        <v>45</v>
      </c>
      <c r="H11" s="145">
        <v>49579</v>
      </c>
      <c r="I11" s="146">
        <v>390</v>
      </c>
      <c r="J11" s="145">
        <v>1149670</v>
      </c>
      <c r="K11" s="141">
        <v>59.3</v>
      </c>
      <c r="L11" s="147">
        <v>79</v>
      </c>
    </row>
    <row r="12" spans="1:12" ht="12" customHeight="1">
      <c r="A12" s="143"/>
      <c r="B12" s="145"/>
      <c r="C12" s="146"/>
      <c r="D12" s="145"/>
      <c r="E12" s="146"/>
      <c r="F12" s="145"/>
      <c r="G12" s="146"/>
      <c r="H12" s="145"/>
      <c r="I12" s="146"/>
      <c r="J12" s="145"/>
      <c r="K12" s="141"/>
      <c r="L12" s="147"/>
    </row>
    <row r="13" spans="1:12" ht="16.5" customHeight="1">
      <c r="A13" s="143" t="s">
        <v>285</v>
      </c>
      <c r="B13" s="145">
        <v>1933138</v>
      </c>
      <c r="C13" s="146">
        <v>44</v>
      </c>
      <c r="D13" s="145">
        <v>991775</v>
      </c>
      <c r="E13" s="146">
        <v>304</v>
      </c>
      <c r="F13" s="145">
        <v>169127</v>
      </c>
      <c r="G13" s="146">
        <v>45</v>
      </c>
      <c r="H13" s="145">
        <v>44390</v>
      </c>
      <c r="I13" s="146">
        <v>393</v>
      </c>
      <c r="J13" s="145">
        <v>1205292</v>
      </c>
      <c r="K13" s="141">
        <v>62.2</v>
      </c>
      <c r="L13" s="147">
        <v>80.8</v>
      </c>
    </row>
    <row r="14" spans="1:12" ht="16.5" customHeight="1">
      <c r="A14" s="143" t="s">
        <v>284</v>
      </c>
      <c r="B14" s="145">
        <v>1927937</v>
      </c>
      <c r="C14" s="146">
        <v>45</v>
      </c>
      <c r="D14" s="145">
        <v>1047317</v>
      </c>
      <c r="E14" s="146">
        <v>306</v>
      </c>
      <c r="F14" s="145">
        <v>182664</v>
      </c>
      <c r="G14" s="146">
        <v>45</v>
      </c>
      <c r="H14" s="145">
        <v>34819</v>
      </c>
      <c r="I14" s="146">
        <v>396</v>
      </c>
      <c r="J14" s="145">
        <v>1264800</v>
      </c>
      <c r="K14" s="141">
        <v>65.6</v>
      </c>
      <c r="L14" s="147">
        <v>82.7</v>
      </c>
    </row>
    <row r="15" spans="1:12" ht="16.5" customHeight="1">
      <c r="A15" s="143" t="s">
        <v>283</v>
      </c>
      <c r="B15" s="145">
        <v>1929918</v>
      </c>
      <c r="C15" s="146">
        <v>47</v>
      </c>
      <c r="D15" s="145">
        <v>1088779</v>
      </c>
      <c r="E15" s="146">
        <v>305</v>
      </c>
      <c r="F15" s="145">
        <v>189689</v>
      </c>
      <c r="G15" s="146">
        <v>48</v>
      </c>
      <c r="H15" s="145">
        <v>35537</v>
      </c>
      <c r="I15" s="146">
        <v>400</v>
      </c>
      <c r="J15" s="145">
        <v>1314005</v>
      </c>
      <c r="K15" s="141">
        <v>68.1</v>
      </c>
      <c r="L15" s="147">
        <v>84.3</v>
      </c>
    </row>
    <row r="16" spans="1:12" ht="16.5" customHeight="1">
      <c r="A16" s="143" t="s">
        <v>282</v>
      </c>
      <c r="B16" s="145">
        <v>1937272</v>
      </c>
      <c r="C16" s="146">
        <v>50</v>
      </c>
      <c r="D16" s="145">
        <v>1143745</v>
      </c>
      <c r="E16" s="146">
        <v>308</v>
      </c>
      <c r="F16" s="145">
        <v>197722</v>
      </c>
      <c r="G16" s="146">
        <v>46</v>
      </c>
      <c r="H16" s="145">
        <v>43703</v>
      </c>
      <c r="I16" s="146">
        <v>404</v>
      </c>
      <c r="J16" s="145">
        <v>1385170</v>
      </c>
      <c r="K16" s="141">
        <v>71.5</v>
      </c>
      <c r="L16" s="147">
        <v>85.4</v>
      </c>
    </row>
    <row r="17" spans="1:12" ht="16.5" customHeight="1">
      <c r="A17" s="143" t="s">
        <v>281</v>
      </c>
      <c r="B17" s="145">
        <v>1948000</v>
      </c>
      <c r="C17" s="146">
        <v>50</v>
      </c>
      <c r="D17" s="145">
        <v>1189187</v>
      </c>
      <c r="E17" s="146">
        <v>311</v>
      </c>
      <c r="F17" s="145">
        <v>199887</v>
      </c>
      <c r="G17" s="146">
        <v>50</v>
      </c>
      <c r="H17" s="145">
        <v>42343</v>
      </c>
      <c r="I17" s="146">
        <v>411</v>
      </c>
      <c r="J17" s="145">
        <v>1431417</v>
      </c>
      <c r="K17" s="141">
        <v>73.5</v>
      </c>
      <c r="L17" s="147">
        <v>86.7</v>
      </c>
    </row>
    <row r="18" spans="1:12" ht="12" customHeight="1">
      <c r="A18" s="143"/>
      <c r="B18" s="145"/>
      <c r="C18" s="146"/>
      <c r="D18" s="145"/>
      <c r="E18" s="146"/>
      <c r="F18" s="145"/>
      <c r="G18" s="146"/>
      <c r="H18" s="145"/>
      <c r="I18" s="146"/>
      <c r="J18" s="145"/>
      <c r="K18" s="141"/>
      <c r="L18" s="147"/>
    </row>
    <row r="19" spans="1:12" ht="16.5" customHeight="1">
      <c r="A19" s="143" t="s">
        <v>280</v>
      </c>
      <c r="B19" s="145">
        <v>1969038</v>
      </c>
      <c r="C19" s="146">
        <v>50</v>
      </c>
      <c r="D19" s="145">
        <v>1223323</v>
      </c>
      <c r="E19" s="146">
        <v>300</v>
      </c>
      <c r="F19" s="145">
        <v>207638</v>
      </c>
      <c r="G19" s="146">
        <v>42</v>
      </c>
      <c r="H19" s="145">
        <v>35599</v>
      </c>
      <c r="I19" s="146">
        <v>392</v>
      </c>
      <c r="J19" s="145">
        <v>1466560</v>
      </c>
      <c r="K19" s="141">
        <v>74.5</v>
      </c>
      <c r="L19" s="147">
        <v>87.6</v>
      </c>
    </row>
    <row r="20" spans="1:12" ht="16.5" customHeight="1">
      <c r="A20" s="143" t="s">
        <v>279</v>
      </c>
      <c r="B20" s="145">
        <v>1980874</v>
      </c>
      <c r="C20" s="146">
        <v>51</v>
      </c>
      <c r="D20" s="145">
        <v>1259060</v>
      </c>
      <c r="E20" s="146">
        <v>290</v>
      </c>
      <c r="F20" s="145">
        <v>210184</v>
      </c>
      <c r="G20" s="146">
        <v>39</v>
      </c>
      <c r="H20" s="145">
        <v>16081</v>
      </c>
      <c r="I20" s="146">
        <v>380</v>
      </c>
      <c r="J20" s="145">
        <v>1485325</v>
      </c>
      <c r="K20" s="141">
        <v>75</v>
      </c>
      <c r="L20" s="147">
        <v>88.6</v>
      </c>
    </row>
    <row r="21" spans="1:12" ht="16.5" customHeight="1">
      <c r="A21" s="143" t="s">
        <v>278</v>
      </c>
      <c r="B21" s="145">
        <v>1933048</v>
      </c>
      <c r="C21" s="146">
        <v>47</v>
      </c>
      <c r="D21" s="145">
        <v>1299031</v>
      </c>
      <c r="E21" s="146">
        <v>286</v>
      </c>
      <c r="F21" s="145">
        <v>206052</v>
      </c>
      <c r="G21" s="146">
        <v>42</v>
      </c>
      <c r="H21" s="145">
        <v>16899</v>
      </c>
      <c r="I21" s="146">
        <v>375</v>
      </c>
      <c r="J21" s="145">
        <v>1521982</v>
      </c>
      <c r="K21" s="141">
        <v>76.4</v>
      </c>
      <c r="L21" s="147">
        <v>89.4</v>
      </c>
    </row>
    <row r="22" spans="1:12" ht="16.5" customHeight="1">
      <c r="A22" s="143" t="s">
        <v>277</v>
      </c>
      <c r="B22" s="145">
        <v>2004910</v>
      </c>
      <c r="C22" s="146">
        <v>48</v>
      </c>
      <c r="D22" s="145">
        <v>1341698</v>
      </c>
      <c r="E22" s="146">
        <v>272</v>
      </c>
      <c r="F22" s="145">
        <v>197568</v>
      </c>
      <c r="G22" s="146">
        <v>47</v>
      </c>
      <c r="H22" s="145">
        <v>12456</v>
      </c>
      <c r="I22" s="146">
        <v>367</v>
      </c>
      <c r="J22" s="145">
        <v>1551722</v>
      </c>
      <c r="K22" s="141">
        <v>77.4</v>
      </c>
      <c r="L22" s="147">
        <v>90.3</v>
      </c>
    </row>
    <row r="23" spans="1:12" ht="16.5" customHeight="1">
      <c r="A23" s="143" t="s">
        <v>276</v>
      </c>
      <c r="B23" s="145">
        <v>2014779</v>
      </c>
      <c r="C23" s="146">
        <v>48</v>
      </c>
      <c r="D23" s="145">
        <v>1377311</v>
      </c>
      <c r="E23" s="146">
        <v>272</v>
      </c>
      <c r="F23" s="145">
        <v>190339</v>
      </c>
      <c r="G23" s="146">
        <v>47</v>
      </c>
      <c r="H23" s="145">
        <v>11648</v>
      </c>
      <c r="I23" s="146">
        <v>367</v>
      </c>
      <c r="J23" s="145">
        <v>1579298</v>
      </c>
      <c r="K23" s="141">
        <v>78.4</v>
      </c>
      <c r="L23" s="147">
        <v>91</v>
      </c>
    </row>
    <row r="24" spans="1:12" ht="12" customHeight="1">
      <c r="A24" s="143"/>
      <c r="B24" s="145"/>
      <c r="C24" s="146"/>
      <c r="D24" s="145"/>
      <c r="E24" s="146"/>
      <c r="F24" s="145"/>
      <c r="G24" s="146"/>
      <c r="H24" s="145"/>
      <c r="I24" s="146"/>
      <c r="J24" s="145"/>
      <c r="K24" s="141"/>
      <c r="L24" s="147"/>
    </row>
    <row r="25" spans="1:12" ht="16.5" customHeight="1">
      <c r="A25" s="143" t="s">
        <v>275</v>
      </c>
      <c r="B25" s="145">
        <v>2029527</v>
      </c>
      <c r="C25" s="146">
        <v>49</v>
      </c>
      <c r="D25" s="145">
        <v>1398223</v>
      </c>
      <c r="E25" s="146">
        <v>277</v>
      </c>
      <c r="F25" s="145">
        <v>195035</v>
      </c>
      <c r="G25" s="146">
        <v>44</v>
      </c>
      <c r="H25" s="145">
        <v>9274</v>
      </c>
      <c r="I25" s="146">
        <v>370</v>
      </c>
      <c r="J25" s="145">
        <v>1602532</v>
      </c>
      <c r="K25" s="141">
        <v>79</v>
      </c>
      <c r="L25" s="147">
        <v>91.5</v>
      </c>
    </row>
    <row r="26" spans="1:12" ht="16.5" customHeight="1">
      <c r="A26" s="143" t="s">
        <v>274</v>
      </c>
      <c r="B26" s="145">
        <v>2037066</v>
      </c>
      <c r="C26" s="146">
        <v>49</v>
      </c>
      <c r="D26" s="145">
        <v>1418594</v>
      </c>
      <c r="E26" s="146">
        <v>278</v>
      </c>
      <c r="F26" s="145">
        <v>204785</v>
      </c>
      <c r="G26" s="146">
        <v>46</v>
      </c>
      <c r="H26" s="145">
        <v>9651</v>
      </c>
      <c r="I26" s="146">
        <v>373</v>
      </c>
      <c r="J26" s="145">
        <v>1633030</v>
      </c>
      <c r="K26" s="141">
        <v>80.2</v>
      </c>
      <c r="L26" s="147">
        <v>91.9</v>
      </c>
    </row>
    <row r="27" spans="1:12" ht="16.5" customHeight="1">
      <c r="A27" s="143" t="s">
        <v>273</v>
      </c>
      <c r="B27" s="145">
        <v>2046455</v>
      </c>
      <c r="C27" s="146">
        <v>49</v>
      </c>
      <c r="D27" s="145">
        <v>1437718</v>
      </c>
      <c r="E27" s="146">
        <v>277</v>
      </c>
      <c r="F27" s="145">
        <v>204721</v>
      </c>
      <c r="G27" s="146">
        <v>45</v>
      </c>
      <c r="H27" s="145">
        <v>7850</v>
      </c>
      <c r="I27" s="146">
        <v>371</v>
      </c>
      <c r="J27" s="145">
        <v>1650289</v>
      </c>
      <c r="K27" s="141">
        <v>80.6</v>
      </c>
      <c r="L27" s="147">
        <v>92.2</v>
      </c>
    </row>
    <row r="28" spans="1:12" ht="16.5" customHeight="1">
      <c r="A28" s="143" t="s">
        <v>272</v>
      </c>
      <c r="B28" s="145">
        <v>2053346</v>
      </c>
      <c r="C28" s="146">
        <v>51</v>
      </c>
      <c r="D28" s="145">
        <v>1470725</v>
      </c>
      <c r="E28" s="146">
        <v>269</v>
      </c>
      <c r="F28" s="145">
        <v>196226</v>
      </c>
      <c r="G28" s="146">
        <v>45</v>
      </c>
      <c r="H28" s="145">
        <v>7697</v>
      </c>
      <c r="I28" s="146">
        <v>365</v>
      </c>
      <c r="J28" s="145">
        <v>1674648</v>
      </c>
      <c r="K28" s="141">
        <v>81.6</v>
      </c>
      <c r="L28" s="147">
        <v>92.6</v>
      </c>
    </row>
    <row r="29" spans="1:12" ht="16.5" customHeight="1">
      <c r="A29" s="143" t="s">
        <v>271</v>
      </c>
      <c r="B29" s="145">
        <v>2062087</v>
      </c>
      <c r="C29" s="146">
        <v>51</v>
      </c>
      <c r="D29" s="145">
        <v>1488007</v>
      </c>
      <c r="E29" s="146">
        <v>264</v>
      </c>
      <c r="F29" s="145">
        <v>195432</v>
      </c>
      <c r="G29" s="146">
        <v>45</v>
      </c>
      <c r="H29" s="145">
        <v>6775</v>
      </c>
      <c r="I29" s="146">
        <v>360</v>
      </c>
      <c r="J29" s="145">
        <v>1690214</v>
      </c>
      <c r="K29" s="141">
        <v>82</v>
      </c>
      <c r="L29" s="147">
        <v>93.1</v>
      </c>
    </row>
    <row r="30" spans="1:12" ht="12" customHeight="1">
      <c r="A30" s="143"/>
      <c r="B30" s="145"/>
      <c r="C30" s="146"/>
      <c r="D30" s="145"/>
      <c r="E30" s="146"/>
      <c r="F30" s="145"/>
      <c r="G30" s="146"/>
      <c r="H30" s="145"/>
      <c r="I30" s="146"/>
      <c r="J30" s="145"/>
      <c r="K30" s="141"/>
      <c r="L30" s="147"/>
    </row>
    <row r="31" spans="1:12" ht="16.5" customHeight="1">
      <c r="A31" s="143" t="s">
        <v>270</v>
      </c>
      <c r="B31" s="145">
        <v>2073641</v>
      </c>
      <c r="C31" s="146">
        <v>51</v>
      </c>
      <c r="D31" s="145">
        <v>1509823</v>
      </c>
      <c r="E31" s="146">
        <v>260</v>
      </c>
      <c r="F31" s="145">
        <v>196395</v>
      </c>
      <c r="G31" s="146">
        <v>45</v>
      </c>
      <c r="H31" s="145">
        <v>5607</v>
      </c>
      <c r="I31" s="146">
        <v>356</v>
      </c>
      <c r="J31" s="145">
        <v>1711825</v>
      </c>
      <c r="K31" s="141">
        <v>82.6</v>
      </c>
      <c r="L31" s="147">
        <v>93.3</v>
      </c>
    </row>
    <row r="32" spans="1:12" ht="16.5" customHeight="1">
      <c r="A32" s="143" t="s">
        <v>269</v>
      </c>
      <c r="B32" s="145">
        <v>2080574</v>
      </c>
      <c r="C32" s="146">
        <v>51</v>
      </c>
      <c r="D32" s="145">
        <v>1525823</v>
      </c>
      <c r="E32" s="146">
        <v>256</v>
      </c>
      <c r="F32" s="145">
        <v>197209</v>
      </c>
      <c r="G32" s="146">
        <v>42</v>
      </c>
      <c r="H32" s="145">
        <v>5760</v>
      </c>
      <c r="I32" s="146">
        <v>350</v>
      </c>
      <c r="J32" s="145">
        <v>1728792</v>
      </c>
      <c r="K32" s="141">
        <v>83.1</v>
      </c>
      <c r="L32" s="147">
        <v>93.6</v>
      </c>
    </row>
    <row r="33" spans="1:12" ht="16.5" customHeight="1">
      <c r="A33" s="143" t="s">
        <v>268</v>
      </c>
      <c r="B33" s="145">
        <v>2084057</v>
      </c>
      <c r="C33" s="146">
        <v>51</v>
      </c>
      <c r="D33" s="145">
        <v>1538200</v>
      </c>
      <c r="E33" s="146">
        <v>256</v>
      </c>
      <c r="F33" s="145">
        <v>198923</v>
      </c>
      <c r="G33" s="146">
        <v>41</v>
      </c>
      <c r="H33" s="145">
        <v>5820</v>
      </c>
      <c r="I33" s="146">
        <v>348</v>
      </c>
      <c r="J33" s="145">
        <v>1742943</v>
      </c>
      <c r="K33" s="141">
        <v>83.6</v>
      </c>
      <c r="L33" s="147">
        <v>93.9</v>
      </c>
    </row>
    <row r="34" spans="1:12" ht="16.5" customHeight="1">
      <c r="A34" s="143" t="s">
        <v>267</v>
      </c>
      <c r="B34" s="145">
        <v>2088375</v>
      </c>
      <c r="C34" s="146">
        <v>51</v>
      </c>
      <c r="D34" s="145">
        <v>1551992</v>
      </c>
      <c r="E34" s="146">
        <v>258</v>
      </c>
      <c r="F34" s="145">
        <v>201509</v>
      </c>
      <c r="G34" s="146">
        <v>40</v>
      </c>
      <c r="H34" s="145">
        <v>6168</v>
      </c>
      <c r="I34" s="146">
        <v>349</v>
      </c>
      <c r="J34" s="145">
        <v>1759669</v>
      </c>
      <c r="K34" s="141">
        <v>84.3</v>
      </c>
      <c r="L34" s="147">
        <v>94.2</v>
      </c>
    </row>
    <row r="35" spans="1:12" ht="16.5" customHeight="1">
      <c r="A35" s="150" t="s">
        <v>266</v>
      </c>
      <c r="B35" s="145">
        <v>2092468</v>
      </c>
      <c r="C35" s="146">
        <v>51</v>
      </c>
      <c r="D35" s="145">
        <v>1565111</v>
      </c>
      <c r="E35" s="146">
        <v>260</v>
      </c>
      <c r="F35" s="145">
        <v>203748</v>
      </c>
      <c r="G35" s="146">
        <v>18</v>
      </c>
      <c r="H35" s="145">
        <v>6222</v>
      </c>
      <c r="I35" s="146">
        <v>334</v>
      </c>
      <c r="J35" s="145">
        <v>1775081</v>
      </c>
      <c r="K35" s="141">
        <v>84.8</v>
      </c>
      <c r="L35" s="147">
        <v>94.4</v>
      </c>
    </row>
    <row r="36" spans="1:12" ht="12" customHeight="1">
      <c r="A36" s="149"/>
      <c r="B36" s="145"/>
      <c r="C36" s="146"/>
      <c r="D36" s="145"/>
      <c r="E36" s="146"/>
      <c r="F36" s="145"/>
      <c r="G36" s="146"/>
      <c r="H36" s="145"/>
      <c r="I36" s="146"/>
      <c r="J36" s="145"/>
      <c r="K36" s="141"/>
      <c r="L36" s="147"/>
    </row>
    <row r="37" spans="1:12" ht="16.5" customHeight="1">
      <c r="A37" s="148" t="s">
        <v>265</v>
      </c>
      <c r="B37" s="145">
        <v>2098031</v>
      </c>
      <c r="C37" s="146">
        <v>51</v>
      </c>
      <c r="D37" s="145">
        <v>1584939</v>
      </c>
      <c r="E37" s="146">
        <v>261</v>
      </c>
      <c r="F37" s="145">
        <v>203399</v>
      </c>
      <c r="G37" s="146">
        <v>18</v>
      </c>
      <c r="H37" s="145">
        <v>6733</v>
      </c>
      <c r="I37" s="146">
        <v>330</v>
      </c>
      <c r="J37" s="145">
        <v>1794971</v>
      </c>
      <c r="K37" s="141">
        <v>85.6</v>
      </c>
      <c r="L37" s="147">
        <v>94.7</v>
      </c>
    </row>
    <row r="38" spans="1:12" ht="16.5" customHeight="1">
      <c r="A38" s="148" t="s">
        <v>264</v>
      </c>
      <c r="B38" s="145">
        <v>2104328</v>
      </c>
      <c r="C38" s="146">
        <v>51</v>
      </c>
      <c r="D38" s="145">
        <v>1601667</v>
      </c>
      <c r="E38" s="146">
        <v>256</v>
      </c>
      <c r="F38" s="145">
        <v>207246</v>
      </c>
      <c r="G38" s="146">
        <v>18</v>
      </c>
      <c r="H38" s="145">
        <v>8183</v>
      </c>
      <c r="I38" s="146">
        <v>325</v>
      </c>
      <c r="J38" s="145">
        <v>1817096</v>
      </c>
      <c r="K38" s="141">
        <v>86.3</v>
      </c>
      <c r="L38" s="147">
        <v>94.9</v>
      </c>
    </row>
    <row r="39" spans="1:12" ht="16.5" customHeight="1">
      <c r="A39" s="148" t="s">
        <v>263</v>
      </c>
      <c r="B39" s="145">
        <v>2112861</v>
      </c>
      <c r="C39" s="146">
        <v>52</v>
      </c>
      <c r="D39" s="145">
        <v>1624089</v>
      </c>
      <c r="E39" s="146">
        <v>251</v>
      </c>
      <c r="F39" s="145">
        <v>206026</v>
      </c>
      <c r="G39" s="146">
        <v>16</v>
      </c>
      <c r="H39" s="145">
        <v>6493</v>
      </c>
      <c r="I39" s="146">
        <v>319</v>
      </c>
      <c r="J39" s="145">
        <v>1836608</v>
      </c>
      <c r="K39" s="141">
        <v>86.9</v>
      </c>
      <c r="L39" s="147">
        <v>95.1</v>
      </c>
    </row>
    <row r="40" spans="1:12" ht="16.5" customHeight="1">
      <c r="A40" s="148" t="s">
        <v>262</v>
      </c>
      <c r="B40" s="145">
        <v>2118483</v>
      </c>
      <c r="C40" s="146">
        <v>52</v>
      </c>
      <c r="D40" s="145">
        <v>1638255</v>
      </c>
      <c r="E40" s="146">
        <v>251</v>
      </c>
      <c r="F40" s="145">
        <v>211667</v>
      </c>
      <c r="G40" s="146">
        <v>16</v>
      </c>
      <c r="H40" s="145">
        <v>6811</v>
      </c>
      <c r="I40" s="146">
        <v>319</v>
      </c>
      <c r="J40" s="145">
        <v>1856733</v>
      </c>
      <c r="K40" s="141">
        <v>87.6</v>
      </c>
      <c r="L40" s="147">
        <v>95.3</v>
      </c>
    </row>
    <row r="41" spans="1:12" ht="16.5" customHeight="1">
      <c r="A41" s="148" t="s">
        <v>261</v>
      </c>
      <c r="B41" s="145">
        <v>2125100</v>
      </c>
      <c r="C41" s="146">
        <v>51</v>
      </c>
      <c r="D41" s="145">
        <v>1655944</v>
      </c>
      <c r="E41" s="146">
        <v>242</v>
      </c>
      <c r="F41" s="145">
        <v>257784</v>
      </c>
      <c r="G41" s="146">
        <v>17</v>
      </c>
      <c r="H41" s="145">
        <v>6924</v>
      </c>
      <c r="I41" s="146">
        <v>310</v>
      </c>
      <c r="J41" s="145">
        <v>1871439</v>
      </c>
      <c r="K41" s="141">
        <v>88.1</v>
      </c>
      <c r="L41" s="147">
        <v>95.5</v>
      </c>
    </row>
    <row r="42" spans="1:12" ht="12" customHeight="1">
      <c r="A42" s="148"/>
      <c r="B42" s="145"/>
      <c r="C42" s="146"/>
      <c r="D42" s="145"/>
      <c r="E42" s="146"/>
      <c r="F42" s="145"/>
      <c r="G42" s="146"/>
      <c r="H42" s="145"/>
      <c r="I42" s="146"/>
      <c r="J42" s="145"/>
      <c r="K42" s="141"/>
      <c r="L42" s="147"/>
    </row>
    <row r="43" spans="1:12" ht="16.5" customHeight="1">
      <c r="A43" s="148" t="s">
        <v>260</v>
      </c>
      <c r="B43" s="145">
        <v>2129336</v>
      </c>
      <c r="C43" s="146">
        <v>50</v>
      </c>
      <c r="D43" s="145">
        <v>1675952</v>
      </c>
      <c r="E43" s="146">
        <v>241</v>
      </c>
      <c r="F43" s="145">
        <v>199772</v>
      </c>
      <c r="G43" s="146">
        <v>17</v>
      </c>
      <c r="H43" s="145">
        <v>7282</v>
      </c>
      <c r="I43" s="146">
        <v>308</v>
      </c>
      <c r="J43" s="145">
        <v>1883006</v>
      </c>
      <c r="K43" s="141">
        <v>88.4</v>
      </c>
      <c r="L43" s="147">
        <v>95.8</v>
      </c>
    </row>
    <row r="44" spans="1:12" ht="16.5" customHeight="1">
      <c r="A44" s="148" t="s">
        <v>259</v>
      </c>
      <c r="B44" s="145">
        <v>2132064</v>
      </c>
      <c r="C44" s="146">
        <v>52</v>
      </c>
      <c r="D44" s="145">
        <v>1698051</v>
      </c>
      <c r="E44" s="146">
        <v>236</v>
      </c>
      <c r="F44" s="145">
        <v>193335</v>
      </c>
      <c r="G44" s="146">
        <v>14</v>
      </c>
      <c r="H44" s="145">
        <v>4115</v>
      </c>
      <c r="I44" s="146">
        <v>302</v>
      </c>
      <c r="J44" s="145">
        <v>1895501</v>
      </c>
      <c r="K44" s="141">
        <v>88.9</v>
      </c>
      <c r="L44" s="147">
        <v>96</v>
      </c>
    </row>
    <row r="45" spans="1:12" ht="16.5" customHeight="1">
      <c r="A45" s="148" t="s">
        <v>258</v>
      </c>
      <c r="B45" s="145">
        <v>2132083</v>
      </c>
      <c r="C45" s="146">
        <v>52</v>
      </c>
      <c r="D45" s="145">
        <v>1708271</v>
      </c>
      <c r="E45" s="146">
        <v>228</v>
      </c>
      <c r="F45" s="145">
        <v>195391</v>
      </c>
      <c r="G45" s="146">
        <v>13</v>
      </c>
      <c r="H45" s="145">
        <v>3961</v>
      </c>
      <c r="I45" s="146">
        <v>293</v>
      </c>
      <c r="J45" s="145">
        <v>1907623</v>
      </c>
      <c r="K45" s="141">
        <v>89.5</v>
      </c>
      <c r="L45" s="147">
        <v>96.1</v>
      </c>
    </row>
    <row r="46" spans="1:12" ht="16.5" customHeight="1">
      <c r="A46" s="143" t="s">
        <v>257</v>
      </c>
      <c r="B46" s="145">
        <v>2131158</v>
      </c>
      <c r="C46" s="146">
        <v>52</v>
      </c>
      <c r="D46" s="145">
        <v>1714759</v>
      </c>
      <c r="E46" s="146">
        <v>227</v>
      </c>
      <c r="F46" s="145">
        <v>194462</v>
      </c>
      <c r="G46" s="146">
        <v>14</v>
      </c>
      <c r="H46" s="145">
        <v>4203</v>
      </c>
      <c r="I46" s="146">
        <v>293</v>
      </c>
      <c r="J46" s="145">
        <v>1913424</v>
      </c>
      <c r="K46" s="141">
        <v>89.8</v>
      </c>
      <c r="L46" s="147">
        <v>96.3</v>
      </c>
    </row>
    <row r="47" spans="1:12" ht="16.5" customHeight="1">
      <c r="A47" s="143" t="s">
        <v>256</v>
      </c>
      <c r="B47" s="145">
        <v>2129537</v>
      </c>
      <c r="C47" s="146">
        <v>53</v>
      </c>
      <c r="D47" s="145">
        <v>1724987</v>
      </c>
      <c r="E47" s="146">
        <v>215</v>
      </c>
      <c r="F47" s="145">
        <v>188763</v>
      </c>
      <c r="G47" s="146">
        <v>15</v>
      </c>
      <c r="H47" s="145">
        <v>4319</v>
      </c>
      <c r="I47" s="146">
        <v>283</v>
      </c>
      <c r="J47" s="145">
        <v>1918069</v>
      </c>
      <c r="K47" s="141">
        <v>90.1</v>
      </c>
      <c r="L47" s="147">
        <v>96.4</v>
      </c>
    </row>
    <row r="48" spans="1:12" ht="12" customHeight="1">
      <c r="A48" s="143"/>
      <c r="B48" s="145"/>
      <c r="C48" s="146"/>
      <c r="D48" s="145"/>
      <c r="E48" s="146"/>
      <c r="F48" s="145"/>
      <c r="G48" s="146"/>
      <c r="H48" s="145"/>
      <c r="I48" s="146"/>
      <c r="J48" s="145"/>
      <c r="K48" s="141"/>
      <c r="L48" s="147"/>
    </row>
    <row r="49" spans="1:12" ht="16.5" customHeight="1">
      <c r="A49" s="143" t="s">
        <v>255</v>
      </c>
      <c r="B49" s="145">
        <v>2121682</v>
      </c>
      <c r="C49" s="146">
        <v>50</v>
      </c>
      <c r="D49" s="145">
        <v>1741799</v>
      </c>
      <c r="E49" s="146">
        <v>164</v>
      </c>
      <c r="F49" s="145">
        <v>173987</v>
      </c>
      <c r="G49" s="146">
        <v>15</v>
      </c>
      <c r="H49" s="145">
        <v>4583</v>
      </c>
      <c r="I49" s="146">
        <v>229</v>
      </c>
      <c r="J49" s="145">
        <v>1920369</v>
      </c>
      <c r="K49" s="141">
        <v>90.5</v>
      </c>
      <c r="L49" s="147">
        <v>96.6</v>
      </c>
    </row>
    <row r="50" spans="1:12" ht="16.5" customHeight="1">
      <c r="A50" s="143" t="s">
        <v>254</v>
      </c>
      <c r="B50" s="145">
        <v>2117551</v>
      </c>
      <c r="C50" s="146">
        <v>50</v>
      </c>
      <c r="D50" s="145">
        <v>1744389</v>
      </c>
      <c r="E50" s="146">
        <v>164</v>
      </c>
      <c r="F50" s="145">
        <v>174898</v>
      </c>
      <c r="G50" s="146">
        <v>15</v>
      </c>
      <c r="H50" s="145">
        <v>4407</v>
      </c>
      <c r="I50" s="146">
        <f>+G50+E50+C50</f>
        <v>229</v>
      </c>
      <c r="J50" s="145">
        <f>+H50+F50+D50</f>
        <v>1923694</v>
      </c>
      <c r="K50" s="141">
        <f>+J50/B50*100</f>
        <v>90.84522639596402</v>
      </c>
      <c r="L50" s="144">
        <v>96.7</v>
      </c>
    </row>
    <row r="51" spans="1:12" ht="16.5" customHeight="1">
      <c r="A51" s="143" t="s">
        <v>253</v>
      </c>
      <c r="B51" s="145">
        <v>2111866</v>
      </c>
      <c r="C51" s="146">
        <v>51</v>
      </c>
      <c r="D51" s="145">
        <v>1747688</v>
      </c>
      <c r="E51" s="146">
        <v>163</v>
      </c>
      <c r="F51" s="145">
        <v>168868</v>
      </c>
      <c r="G51" s="146">
        <v>160</v>
      </c>
      <c r="H51" s="145">
        <v>7619</v>
      </c>
      <c r="I51" s="146">
        <f>+G51+E51+C51</f>
        <v>374</v>
      </c>
      <c r="J51" s="145">
        <f>+H51+F51+D51</f>
        <v>1924175</v>
      </c>
      <c r="K51" s="141">
        <f>+J51/B51*100</f>
        <v>91.1125516486368</v>
      </c>
      <c r="L51" s="144">
        <v>96.8</v>
      </c>
    </row>
    <row r="52" spans="1:12" ht="16.5" customHeight="1">
      <c r="A52" s="143" t="s">
        <v>252</v>
      </c>
      <c r="B52" s="142">
        <v>2105267</v>
      </c>
      <c r="C52" s="142">
        <v>51</v>
      </c>
      <c r="D52" s="136">
        <v>1758566</v>
      </c>
      <c r="E52" s="136">
        <v>163</v>
      </c>
      <c r="F52" s="136">
        <v>156062</v>
      </c>
      <c r="G52" s="136">
        <v>170</v>
      </c>
      <c r="H52" s="136">
        <v>8186</v>
      </c>
      <c r="I52" s="136">
        <v>384</v>
      </c>
      <c r="J52" s="142">
        <v>1922814</v>
      </c>
      <c r="K52" s="141">
        <v>91.3</v>
      </c>
      <c r="L52" s="140">
        <v>96.9</v>
      </c>
    </row>
    <row r="53" spans="1:12" ht="16.5" customHeight="1">
      <c r="A53" s="143" t="s">
        <v>251</v>
      </c>
      <c r="B53" s="142">
        <v>2096574</v>
      </c>
      <c r="C53" s="142">
        <v>50</v>
      </c>
      <c r="D53" s="136">
        <v>1747612</v>
      </c>
      <c r="E53" s="136">
        <v>162</v>
      </c>
      <c r="F53" s="136">
        <v>165012</v>
      </c>
      <c r="G53" s="136">
        <v>176</v>
      </c>
      <c r="H53" s="136">
        <v>7385</v>
      </c>
      <c r="I53" s="136">
        <f>SUM(C53+E53+G53)</f>
        <v>388</v>
      </c>
      <c r="J53" s="142">
        <f>SUM(D53+F53+H53)</f>
        <v>1920009</v>
      </c>
      <c r="K53" s="141">
        <v>91.6</v>
      </c>
      <c r="L53" s="140">
        <v>97.1</v>
      </c>
    </row>
    <row r="54" spans="1:12" ht="12" customHeight="1">
      <c r="A54" s="143"/>
      <c r="B54" s="142"/>
      <c r="C54" s="142"/>
      <c r="D54" s="136"/>
      <c r="E54" s="136"/>
      <c r="F54" s="136"/>
      <c r="G54" s="136"/>
      <c r="H54" s="136"/>
      <c r="I54" s="136"/>
      <c r="J54" s="142"/>
      <c r="K54" s="141"/>
      <c r="L54" s="140"/>
    </row>
    <row r="55" spans="1:12" ht="16.5" customHeight="1">
      <c r="A55" s="139" t="s">
        <v>250</v>
      </c>
      <c r="B55" s="136">
        <v>2081243</v>
      </c>
      <c r="C55" s="136">
        <v>43</v>
      </c>
      <c r="D55" s="136">
        <v>1749192</v>
      </c>
      <c r="E55" s="136">
        <v>163</v>
      </c>
      <c r="F55" s="136">
        <v>156071</v>
      </c>
      <c r="G55" s="136">
        <v>174</v>
      </c>
      <c r="H55" s="136">
        <v>7312</v>
      </c>
      <c r="I55" s="136">
        <v>380</v>
      </c>
      <c r="J55" s="136">
        <v>1912575</v>
      </c>
      <c r="K55" s="135">
        <v>91.9</v>
      </c>
      <c r="L55" s="134">
        <v>97.2</v>
      </c>
    </row>
    <row r="56" spans="1:12" s="138" customFormat="1" ht="16.5" customHeight="1">
      <c r="A56" s="139" t="s">
        <v>249</v>
      </c>
      <c r="B56" s="136">
        <v>2069570</v>
      </c>
      <c r="C56" s="136">
        <v>41</v>
      </c>
      <c r="D56" s="136">
        <v>1734046</v>
      </c>
      <c r="E56" s="136">
        <v>162</v>
      </c>
      <c r="F56" s="136">
        <v>159770</v>
      </c>
      <c r="G56" s="136">
        <v>173</v>
      </c>
      <c r="H56" s="136">
        <v>7034</v>
      </c>
      <c r="I56" s="136">
        <v>376</v>
      </c>
      <c r="J56" s="136">
        <v>1900850</v>
      </c>
      <c r="K56" s="135">
        <v>91.8</v>
      </c>
      <c r="L56" s="134">
        <v>97.3</v>
      </c>
    </row>
    <row r="57" spans="1:12" ht="16.5" customHeight="1">
      <c r="A57" s="137" t="s">
        <v>248</v>
      </c>
      <c r="B57" s="136">
        <v>2057199</v>
      </c>
      <c r="C57" s="136">
        <v>42</v>
      </c>
      <c r="D57" s="136">
        <v>1737647</v>
      </c>
      <c r="E57" s="136">
        <v>158</v>
      </c>
      <c r="F57" s="136">
        <v>149580</v>
      </c>
      <c r="G57" s="136">
        <v>179</v>
      </c>
      <c r="H57" s="136">
        <v>7357</v>
      </c>
      <c r="I57" s="136">
        <v>379</v>
      </c>
      <c r="J57" s="136">
        <v>1894584</v>
      </c>
      <c r="K57" s="135">
        <v>92.1</v>
      </c>
      <c r="L57" s="134">
        <v>97.4</v>
      </c>
    </row>
    <row r="58" spans="1:12" ht="16.5" customHeight="1">
      <c r="A58" s="137" t="s">
        <v>247</v>
      </c>
      <c r="B58" s="136">
        <v>2044914</v>
      </c>
      <c r="C58" s="136">
        <v>39</v>
      </c>
      <c r="D58" s="136">
        <v>1735992</v>
      </c>
      <c r="E58" s="136">
        <v>157</v>
      </c>
      <c r="F58" s="136">
        <v>144611</v>
      </c>
      <c r="G58" s="136">
        <v>179</v>
      </c>
      <c r="H58" s="136">
        <v>4851</v>
      </c>
      <c r="I58" s="136">
        <v>375</v>
      </c>
      <c r="J58" s="136">
        <v>1885454</v>
      </c>
      <c r="K58" s="135">
        <v>92.2</v>
      </c>
      <c r="L58" s="134">
        <v>97.5</v>
      </c>
    </row>
    <row r="59" spans="1:12" ht="16.5" customHeight="1">
      <c r="A59" s="137" t="s">
        <v>246</v>
      </c>
      <c r="B59" s="136">
        <v>2032302</v>
      </c>
      <c r="C59" s="136">
        <v>36</v>
      </c>
      <c r="D59" s="136">
        <v>1737261</v>
      </c>
      <c r="E59" s="136">
        <v>153</v>
      </c>
      <c r="F59" s="136">
        <v>135591</v>
      </c>
      <c r="G59" s="136">
        <v>181</v>
      </c>
      <c r="H59" s="136">
        <v>4611</v>
      </c>
      <c r="I59" s="136">
        <v>370</v>
      </c>
      <c r="J59" s="136">
        <v>1877463</v>
      </c>
      <c r="K59" s="135">
        <v>92.4</v>
      </c>
      <c r="L59" s="134">
        <v>97.5</v>
      </c>
    </row>
    <row r="60" spans="1:12" ht="14.25" thickBot="1">
      <c r="A60" s="133" t="s">
        <v>245</v>
      </c>
      <c r="B60" s="320">
        <v>2014291</v>
      </c>
      <c r="C60" s="320">
        <v>36</v>
      </c>
      <c r="D60" s="320">
        <v>1663463</v>
      </c>
      <c r="E60" s="320">
        <v>149</v>
      </c>
      <c r="F60" s="320">
        <v>133980</v>
      </c>
      <c r="G60" s="320">
        <v>169</v>
      </c>
      <c r="H60" s="320">
        <v>6877</v>
      </c>
      <c r="I60" s="320">
        <v>354</v>
      </c>
      <c r="J60" s="320">
        <v>1804624</v>
      </c>
      <c r="K60" s="321">
        <v>89.6</v>
      </c>
      <c r="L60" s="322">
        <v>97.5</v>
      </c>
    </row>
    <row r="61" spans="1:12" ht="13.5">
      <c r="A61" s="130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ht="14.25">
      <c r="A62" s="131"/>
    </row>
    <row r="63" ht="14.25">
      <c r="A63" s="131"/>
    </row>
    <row r="64" ht="14.25">
      <c r="A64" s="131"/>
    </row>
    <row r="65" ht="14.25">
      <c r="A65" s="131"/>
    </row>
    <row r="66" ht="14.25">
      <c r="A66" s="131"/>
    </row>
    <row r="67" ht="14.25">
      <c r="A67" s="131"/>
    </row>
    <row r="68" ht="14.25">
      <c r="A68" s="131"/>
    </row>
    <row r="69" ht="13.5">
      <c r="A69" s="130"/>
    </row>
    <row r="70" ht="13.5">
      <c r="A70" s="130"/>
    </row>
  </sheetData>
  <sheetProtection/>
  <mergeCells count="6">
    <mergeCell ref="G3:H3"/>
    <mergeCell ref="I3:J3"/>
    <mergeCell ref="A3:A6"/>
    <mergeCell ref="B3:B6"/>
    <mergeCell ref="C3:D3"/>
    <mergeCell ref="E3:F3"/>
  </mergeCells>
  <printOptions/>
  <pageMargins left="0.7874015748031497" right="0.7874015748031497" top="0.984251968503937" bottom="0.8661417322834646" header="0.5118110236220472" footer="0.5118110236220472"/>
  <pageSetup firstPageNumber="226" useFirstPageNumber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岩代町役場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エフコム</dc:creator>
  <cp:keywords/>
  <dc:description/>
  <cp:lastModifiedBy>FJ-USER</cp:lastModifiedBy>
  <cp:lastPrinted>2012-08-28T08:19:53Z</cp:lastPrinted>
  <dcterms:created xsi:type="dcterms:W3CDTF">2002-02-13T07:43:54Z</dcterms:created>
  <dcterms:modified xsi:type="dcterms:W3CDTF">2012-08-28T08:19:56Z</dcterms:modified>
  <cp:category/>
  <cp:version/>
  <cp:contentType/>
  <cp:contentStatus/>
</cp:coreProperties>
</file>