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8880" tabRatio="748"/>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3AB1F1A4_E2D9_44CD_A629_D59D30AE2F41_.wvu.Cols" localSheetId="2" hidden="1">'各会計、関係団体の財政状況及び健全化判断比率'!$EB:$XFD</definedName>
    <definedName name="Z_3AB1F1A4_E2D9_44CD_A629_D59D30AE2F41_.wvu.Cols" localSheetId="4" hidden="1">'経常経費分析表（経常収支比率の分析）'!$AI:$XFD</definedName>
    <definedName name="Z_3AB1F1A4_E2D9_44CD_A629_D59D30AE2F41_.wvu.Cols" localSheetId="5" hidden="1">'経常経費分析表（人件費・公債費・普通建設事業費の分析）'!$Q:$XFD</definedName>
    <definedName name="Z_3AB1F1A4_E2D9_44CD_A629_D59D30AE2F41_.wvu.Cols" localSheetId="3" hidden="1">財政比較分析表!$AK:$XFD</definedName>
    <definedName name="Z_3AB1F1A4_E2D9_44CD_A629_D59D30AE2F41_.wvu.Cols" localSheetId="10" hidden="1">'実質公債費比率（分子）の構造'!$V:$XFD</definedName>
    <definedName name="Z_3AB1F1A4_E2D9_44CD_A629_D59D30AE2F41_.wvu.Cols" localSheetId="8" hidden="1">実質収支比率等に係る経年分析!$Q:$XFD</definedName>
    <definedName name="Z_3AB1F1A4_E2D9_44CD_A629_D59D30AE2F41_.wvu.Cols" localSheetId="11" hidden="1">'将来負担比率（分子）の構造'!$T:$XFD</definedName>
    <definedName name="Z_3AB1F1A4_E2D9_44CD_A629_D59D30AE2F41_.wvu.Cols" localSheetId="6" hidden="1">'性質別歳出決算分析表（住民一人当たりのコスト）'!$AI:$XFD</definedName>
    <definedName name="Z_3AB1F1A4_E2D9_44CD_A629_D59D30AE2F41_.wvu.Cols" localSheetId="0" hidden="1">総括表!$DP:$XFD</definedName>
    <definedName name="Z_3AB1F1A4_E2D9_44CD_A629_D59D30AE2F41_.wvu.Cols" localSheetId="1" hidden="1">普通会計の状況!$EI:$XFD</definedName>
    <definedName name="Z_3AB1F1A4_E2D9_44CD_A629_D59D30AE2F41_.wvu.Cols" localSheetId="7" hidden="1">'目的別歳出決算分析表（住民一人当たりのコスト）'!$AI:$XFD</definedName>
    <definedName name="Z_3AB1F1A4_E2D9_44CD_A629_D59D30AE2F41_.wvu.Cols" localSheetId="9" hidden="1">連結実質赤字比率に係る赤字・黒字の構成分析!$Q:$XFD</definedName>
    <definedName name="Z_3AB1F1A4_E2D9_44CD_A629_D59D30AE2F41_.wvu.Rows" localSheetId="2" hidden="1">'各会計、関係団体の財政状況及び健全化判断比率'!$137:$1048576,'各会計、関係団体の財政状況及び健全化判断比率'!$89:$101,'各会計、関係団体の財政状況及び健全化判断比率'!$135:$136</definedName>
    <definedName name="Z_3AB1F1A4_E2D9_44CD_A629_D59D30AE2F41_.wvu.Rows" localSheetId="4" hidden="1">'経常経費分析表（経常収支比率の分析）'!$103:$1048576,'経常経費分析表（経常収支比率の分析）'!$89:$102</definedName>
    <definedName name="Z_3AB1F1A4_E2D9_44CD_A629_D59D30AE2F41_.wvu.Rows" localSheetId="5" hidden="1">'経常経費分析表（人件費・公債費・普通建設事業費の分析）'!$75:$1048576,'経常経費分析表（人件費・公債費・普通建設事業費の分析）'!$67:$74</definedName>
    <definedName name="Z_3AB1F1A4_E2D9_44CD_A629_D59D30AE2F41_.wvu.Rows" localSheetId="3" hidden="1">財政比較分析表!$111:$1048576,財政比較分析表!$98:$110</definedName>
    <definedName name="Z_3AB1F1A4_E2D9_44CD_A629_D59D30AE2F41_.wvu.Rows" localSheetId="10" hidden="1">'実質公債費比率（分子）の構造'!$56:$1048576</definedName>
    <definedName name="Z_3AB1F1A4_E2D9_44CD_A629_D59D30AE2F41_.wvu.Rows" localSheetId="8" hidden="1">実質収支比率等に係る経年分析!$54:$1048576,実質収支比率等に係る経年分析!$51:$53</definedName>
    <definedName name="Z_3AB1F1A4_E2D9_44CD_A629_D59D30AE2F41_.wvu.Rows" localSheetId="11" hidden="1">'将来負担比率（分子）の構造'!$87:$1048576,'将来負担比率（分子）の構造'!$56:$86</definedName>
    <definedName name="Z_3AB1F1A4_E2D9_44CD_A629_D59D30AE2F41_.wvu.Rows" localSheetId="6" hidden="1">'性質別歳出決算分析表（住民一人当たりのコスト）'!$133:$1048576,'性質別歳出決算分析表（住民一人当たりのコスト）'!$117:$132</definedName>
    <definedName name="Z_3AB1F1A4_E2D9_44CD_A629_D59D30AE2F41_.wvu.Rows" localSheetId="0" hidden="1">総括表!$60:$1048576,総括表!$57:$59</definedName>
    <definedName name="Z_3AB1F1A4_E2D9_44CD_A629_D59D30AE2F41_.wvu.Rows" localSheetId="1" hidden="1">普通会計の状況!$69:$1048576,普通会計の状況!$67:$68</definedName>
    <definedName name="Z_3AB1F1A4_E2D9_44CD_A629_D59D30AE2F41_.wvu.Rows" localSheetId="7" hidden="1">'目的別歳出決算分析表（住民一人当たりのコスト）'!$133:$1048576,'目的別歳出決算分析表（住民一人当たりのコスト）'!$117:$132</definedName>
    <definedName name="Z_3AB1F1A4_E2D9_44CD_A629_D59D30AE2F41_.wvu.Rows" localSheetId="9" hidden="1">連結実質赤字比率に係る赤字・黒字の構成分析!$46:$1048576</definedName>
  </definedNames>
  <calcPr calcId="152511"/>
  <customWorkbookViews>
    <customWorkbookView name="  - 個人用ビュー" guid="{3AB1F1A4-E2D9-44CD-A629-D59D30AE2F41}" mergeInterval="0" personalView="1" maximized="1" xWindow="-8" yWindow="-8" windowWidth="1382" windowHeight="744" activeSheetId="1"/>
  </customWorkbookViews>
</workbook>
</file>

<file path=xl/calcChain.xml><?xml version="1.0" encoding="utf-8"?>
<calcChain xmlns="http://schemas.openxmlformats.org/spreadsheetml/2006/main">
  <c r="CR102" i="3" l="1"/>
  <c r="CW102" i="3"/>
  <c r="DB102" i="3"/>
  <c r="DG102" i="3"/>
  <c r="DL102" i="3"/>
  <c r="DQ102" i="3"/>
  <c r="AA7" i="3" l="1"/>
  <c r="AA9" i="3"/>
  <c r="AA10" i="3"/>
  <c r="AA11" i="3"/>
  <c r="AA12" i="3"/>
  <c r="AA13" i="3"/>
  <c r="AA14" i="3"/>
  <c r="AA15" i="3"/>
  <c r="AA16" i="3"/>
  <c r="BG32" i="1" l="1"/>
  <c r="BG31" i="1"/>
  <c r="AO33" i="1"/>
  <c r="AO32" i="1"/>
  <c r="AO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BW39" i="1"/>
  <c r="BE39" i="1"/>
  <c r="AM39" i="1"/>
  <c r="U39" i="1"/>
  <c r="BW38" i="1"/>
  <c r="BE38" i="1"/>
  <c r="AM38" i="1"/>
  <c r="U38" i="1"/>
  <c r="BW37" i="1"/>
  <c r="BE37" i="1"/>
  <c r="AM37" i="1"/>
  <c r="U37" i="1"/>
  <c r="BW36" i="1"/>
  <c r="BE36" i="1"/>
  <c r="AM36" i="1"/>
  <c r="U36" i="1"/>
  <c r="BW35" i="1"/>
  <c r="BE35" i="1"/>
  <c r="AM35" i="1"/>
  <c r="U35" i="1"/>
  <c r="BW34" i="1"/>
  <c r="BE34" i="1"/>
  <c r="AM34" i="1"/>
  <c r="U34" i="1"/>
  <c r="BW33" i="1"/>
  <c r="BE33" i="1"/>
  <c r="U33" i="1"/>
  <c r="CO32" i="1"/>
  <c r="CO33" i="1" s="1"/>
  <c r="CO34" i="1" s="1"/>
  <c r="CO35" i="1" s="1"/>
  <c r="CO36" i="1" s="1"/>
  <c r="CO37" i="1" s="1"/>
  <c r="CO38" i="1" s="1"/>
  <c r="CO39" i="1" s="1"/>
  <c r="CO40" i="1" s="1"/>
  <c r="BW32" i="1"/>
  <c r="U32" i="1"/>
  <c r="CO31" i="1"/>
  <c r="BW31" i="1"/>
  <c r="U31" i="1"/>
  <c r="C31" i="1"/>
  <c r="C32" i="1" l="1"/>
  <c r="C33" i="1" s="1"/>
  <c r="C34" i="1" s="1"/>
  <c r="C35" i="1" s="1"/>
  <c r="C36" i="1" s="1"/>
  <c r="C37" i="1" s="1"/>
  <c r="C38" i="1" s="1"/>
  <c r="C39" i="1" s="1"/>
  <c r="C40"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1" i="1" l="1"/>
  <c r="AM32" i="1" s="1"/>
  <c r="AM33" i="1" s="1"/>
  <c r="BE31" i="1" l="1"/>
  <c r="BE32" i="1" s="1"/>
</calcChain>
</file>

<file path=xl/sharedStrings.xml><?xml version="1.0" encoding="utf-8"?>
<sst xmlns="http://schemas.openxmlformats.org/spreadsheetml/2006/main" count="1249" uniqueCount="583">
  <si>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</si>
  <si>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</si>
  <si>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</si>
  <si>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</si>
  <si>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</si>
  <si>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</si>
  <si>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</si>
  <si>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</si>
  <si>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</si>
  <si>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</si>
  <si>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</si>
  <si>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</si>
  <si>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</si>
  <si>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</si>
  <si>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</si>
  <si>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</si>
  <si>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</si>
  <si>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</si>
  <si>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</si>
  <si>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</si>
  <si>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</si>
  <si>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</si>
  <si>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</si>
  <si>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</si>
  <si>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</si>
  <si>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</si>
  <si>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</si>
  <si>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</si>
  <si>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</si>
  <si>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</si>
  <si>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</si>
  <si>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</si>
  <si>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</si>
  <si>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</si>
  <si>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</si>
  <si>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</si>
  <si>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</si>
  <si>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</si>
  <si>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</si>
  <si>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</si>
  <si>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</si>
  <si>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</si>
  <si>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</si>
  <si>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</si>
  <si>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</si>
  <si>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</si>
  <si>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</si>
  <si>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</si>
  <si>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</si>
  <si>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</si>
  <si>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</si>
  <si>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</si>
  <si>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</si>
  <si>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</si>
  <si>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</si>
  <si>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</si>
  <si>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</si>
  <si>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</si>
  <si>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</si>
  <si>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</si>
  <si>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</si>
  <si>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</si>
  <si>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</si>
  <si>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</si>
  <si>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</si>
  <si>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</si>
  <si>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</si>
  <si>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</si>
  <si>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</si>
  <si>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</si>
  <si>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</si>
  <si>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</si>
  <si>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</si>
  <si>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</si>
  <si>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</si>
  <si>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</si>
  <si>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</si>
  <si>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</si>
  <si>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</si>
  <si>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</si>
  <si>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</si>
  <si>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</si>
  <si>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</si>
  <si>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</si>
  <si>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</si>
  <si>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</si>
  <si>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</si>
  <si>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</si>
  <si>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</si>
  <si>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</si>
  <si>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</si>
  <si>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</si>
  <si>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</si>
  <si>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</si>
  <si>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</si>
  <si>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</si>
  <si>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</si>
  <si>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</si>
  <si>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</si>
  <si>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</si>
  <si>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</si>
  <si>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</si>
  <si>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</si>
  <si>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</si>
  <si>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</si>
  <si>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</si>
  <si>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</si>
  <si>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</si>
  <si>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</si>
  <si>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</si>
  <si>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</si>
  <si>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</si>
  <si>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</si>
  <si>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</si>
  <si>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</si>
  <si>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</si>
  <si>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</si>
  <si>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</si>
  <si>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</si>
  <si>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</si>
  <si>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</si>
  <si>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</si>
  <si>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</si>
  <si>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</si>
  <si>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</si>
  <si>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</si>
  <si>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</si>
  <si>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</si>
  <si>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</si>
  <si>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</si>
  <si>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</si>
  <si>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</si>
  <si>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</si>
  <si>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</si>
  <si>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</si>
  <si>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</si>
  <si>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</si>
  <si>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</si>
  <si>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</si>
  <si>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</si>
  <si>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</si>
  <si>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</si>
  <si>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</si>
  <si>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</si>
  <si>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</si>
  <si>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</si>
  <si>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</si>
  <si>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</si>
  <si>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</si>
  <si>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</si>
  <si>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</si>
  <si>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</si>
  <si>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</si>
  <si>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</si>
  <si>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</si>
  <si>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</si>
  <si>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</si>
  <si>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</si>
  <si>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</si>
  <si>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</si>
  <si>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</si>
  <si>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</si>
  <si>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</si>
  <si>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</si>
  <si>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</si>
  <si>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</si>
  <si>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</si>
  <si>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</si>
  <si>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</si>
  <si>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</si>
  <si>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</si>
  <si>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</si>
  <si>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</si>
  <si>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</si>
  <si>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</si>
  <si>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</si>
  <si>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</si>
  <si>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</si>
  <si>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</si>
  <si>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</si>
  <si>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</si>
  <si>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</si>
  <si>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</si>
  <si>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</si>
  <si>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</si>
  <si>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</si>
  <si>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</si>
  <si>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</si>
  <si>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</si>
  <si>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</si>
  <si>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</si>
  <si>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</si>
  <si>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</si>
  <si>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</si>
  <si>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</si>
  <si>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</si>
  <si>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</si>
  <si>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</si>
  <si>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</si>
  <si>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</si>
  <si>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</si>
  <si>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</si>
  <si>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</si>
  <si>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</si>
  <si>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</si>
  <si>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</si>
  <si>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</si>
  <si>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</si>
  <si>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</si>
  <si>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</si>
  <si>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</si>
  <si>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</si>
  <si>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</si>
  <si>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</si>
  <si>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</si>
  <si>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</si>
  <si>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</si>
  <si>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</si>
  <si>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</si>
  <si>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</si>
  <si>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</si>
  <si>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</si>
  <si>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</si>
  <si>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</si>
  <si>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</si>
  <si>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</si>
  <si>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</si>
  <si>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</si>
  <si>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</si>
  <si>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</si>
  <si>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</si>
  <si>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</si>
  <si>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</si>
  <si>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</si>
  <si>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</si>
  <si>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</si>
  <si>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</si>
  <si>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</si>
  <si>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</si>
  <si>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</si>
  <si>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</si>
  <si>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</si>
  <si>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</si>
  <si>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</si>
  <si>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</si>
  <si>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</si>
  <si>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</si>
  <si>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</si>
  <si>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</si>
  <si>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</si>
  <si>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</si>
  <si>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</si>
  <si>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</si>
  <si>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</si>
  <si>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</si>
  <si>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</si>
  <si>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</si>
  <si>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</si>
  <si>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</si>
  <si>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</si>
  <si>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</si>
  <si>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</si>
  <si>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</si>
  <si>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</si>
  <si>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</si>
  <si>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</si>
  <si>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</si>
  <si>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</si>
  <si>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</si>
  <si>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</si>
  <si>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</si>
  <si>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</si>
  <si>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</si>
  <si>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</si>
  <si>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</si>
  <si>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</si>
  <si>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</si>
  <si>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</si>
  <si>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</si>
  <si>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</si>
  <si>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</si>
  <si>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</si>
  <si>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</si>
  <si>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</si>
  <si>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</si>
  <si>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</si>
  <si>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</si>
  <si>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</si>
  <si>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</si>
  <si>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</si>
  <si>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</si>
  <si>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</si>
  <si>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</si>
  <si>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</si>
  <si>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</si>
  <si>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</si>
  <si>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</si>
  <si>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</si>
  <si>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</si>
  <si>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</si>
  <si>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</si>
  <si>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</si>
  <si>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</si>
  <si>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</si>
  <si>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</si>
  <si>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</si>
  <si>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</si>
  <si>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</si>
  <si>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</si>
  <si>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</si>
  <si>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</si>
  <si>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</si>
  <si>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</si>
  <si>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</si>
  <si>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</si>
  <si>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</si>
  <si>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</si>
  <si>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</si>
  <si>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</si>
  <si>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</si>
  <si>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</si>
  <si>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</si>
  <si>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</si>
  <si>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</si>
  <si>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</si>
  <si>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</si>
  <si>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</si>
  <si>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</si>
  <si>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</si>
  <si>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</si>
  <si>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</si>
  <si>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</si>
  <si>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</si>
  <si>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</si>
  <si>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</si>
  <si>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</si>
  <si>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</si>
  <si>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</si>
  <si>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</si>
  <si>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</si>
  <si>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</si>
  <si>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</si>
  <si>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</si>
  <si>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</si>
  <si>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</si>
  <si>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</si>
  <si>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</si>
  <si>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</si>
  <si>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</si>
  <si>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</si>
  <si>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</si>
  <si>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</si>
  <si>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</si>
  <si>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</si>
  <si>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</si>
  <si>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</si>
  <si>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福島県地域開発事業会計</t>
    <phoneticPr fontId="5"/>
  </si>
  <si>
    <t>福島県流域下水道事業特別会計</t>
    <phoneticPr fontId="5"/>
  </si>
  <si>
    <t>法非適用企業</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</si>
  <si>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</si>
  <si>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</si>
  <si>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</si>
  <si>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</si>
  <si>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</si>
  <si>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</si>
  <si>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</si>
  <si>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</si>
  <si>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</si>
  <si>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</si>
  <si>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</si>
  <si>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</si>
  <si>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</si>
  <si>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</si>
  <si>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</si>
  <si>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</si>
  <si>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</si>
  <si>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</si>
  <si>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</si>
  <si>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</si>
  <si>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</si>
  <si>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</si>
  <si>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</si>
  <si>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</si>
  <si>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</si>
  <si>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</si>
  <si>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</si>
  <si>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</si>
  <si>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</si>
  <si>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</si>
  <si>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</si>
  <si>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</si>
  <si>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</si>
  <si>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</si>
  <si>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</si>
  <si>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</si>
  <si>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</si>
  <si>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</si>
  <si>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</si>
  <si>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</si>
  <si>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</si>
  <si>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</si>
  <si>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</si>
  <si>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</si>
  <si>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</si>
  <si>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</si>
  <si>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</si>
  <si>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</si>
  <si>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</si>
  <si>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</si>
  <si>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</si>
  <si>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</si>
  <si>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</si>
  <si>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</si>
  <si>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</si>
  <si>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</si>
  <si>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</si>
  <si>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</si>
  <si>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</si>
  <si>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</si>
  <si>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</si>
  <si>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</si>
  <si>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</si>
  <si>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</si>
  <si>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</si>
  <si>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</si>
  <si>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</si>
  <si>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</si>
  <si>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</si>
  <si>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</si>
  <si>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</si>
  <si>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</si>
  <si>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</si>
  <si>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</si>
  <si>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</si>
  <si>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</si>
  <si>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</si>
  <si>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</si>
  <si>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</si>
  <si>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</si>
  <si>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</si>
  <si>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</si>
  <si>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</si>
  <si>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</si>
  <si>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</si>
  <si>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</si>
  <si>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</si>
  <si>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</si>
  <si>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</si>
  <si>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</si>
  <si>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</si>
  <si>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</si>
  <si>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</si>
  <si>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</si>
  <si>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</si>
  <si>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</si>
  <si>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</si>
  <si>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</si>
  <si>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</si>
  <si>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</si>
  <si>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</si>
  <si>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</si>
  <si>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</si>
  <si>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</si>
  <si>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</si>
  <si>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</si>
  <si>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</si>
  <si>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</si>
  <si>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</si>
  <si>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</si>
  <si>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</si>
  <si>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</si>
  <si>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</si>
  <si>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</si>
  <si>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</si>
  <si>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</si>
  <si>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</si>
  <si>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</si>
  <si>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</si>
  <si>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</si>
  <si>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</si>
  <si>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</si>
  <si>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</si>
  <si>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</si>
  <si>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</si>
  <si>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</si>
  <si>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</si>
  <si>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</si>
  <si>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</si>
  <si>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</si>
  <si>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</si>
  <si>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</si>
  <si>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</si>
  <si>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</si>
  <si>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1.99</t>
  </si>
  <si>
    <t>▲ 0.54</t>
  </si>
  <si>
    <t>▲ 0.94</t>
  </si>
  <si>
    <t>一般会計</t>
  </si>
  <si>
    <t>福島県工業用水道事業会計</t>
  </si>
  <si>
    <t>福島県流域下水道事業特別会計</t>
  </si>
  <si>
    <t>福島県立病院事業会計</t>
  </si>
  <si>
    <t>福島県港湾整備事業特別会計</t>
  </si>
  <si>
    <t>証紙収入整理特別会計</t>
  </si>
  <si>
    <t>土地取得事業特別会計</t>
  </si>
  <si>
    <t>公債管理特別会計</t>
  </si>
  <si>
    <t>その他会計（赤字）</t>
  </si>
  <si>
    <t>その他会計（黒字）</t>
  </si>
  <si>
    <t>(一財)福島県電源地域振興財団</t>
    <rPh sb="1" eb="2">
      <t>1</t>
    </rPh>
    <phoneticPr fontId="5"/>
  </si>
  <si>
    <t>○</t>
    <phoneticPr fontId="5"/>
  </si>
  <si>
    <t>福島県土地開発公社</t>
    <rPh sb="0" eb="3">
      <t>フクシマケン</t>
    </rPh>
    <rPh sb="3" eb="5">
      <t>トチ</t>
    </rPh>
    <rPh sb="5" eb="7">
      <t>カイハツ</t>
    </rPh>
    <rPh sb="7" eb="9">
      <t>コウシャ</t>
    </rPh>
    <phoneticPr fontId="1"/>
  </si>
  <si>
    <t>(公財)福島県文化振興財団</t>
    <rPh sb="1" eb="2">
      <t>コウ</t>
    </rPh>
    <rPh sb="4" eb="7">
      <t>フクシマケン</t>
    </rPh>
    <rPh sb="7" eb="9">
      <t>ブンカ</t>
    </rPh>
    <rPh sb="9" eb="11">
      <t>シンコウ</t>
    </rPh>
    <rPh sb="11" eb="13">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</si>
  <si>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</si>
  <si>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</si>
  <si>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</si>
  <si>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</si>
  <si>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</si>
  <si>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</si>
  <si>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</si>
  <si>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</si>
  <si>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</si>
  <si>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(公財)福島県農業振興公社</t>
    <rPh sb="1" eb="2">
      <t>コウ</t>
    </rPh>
    <rPh sb="4" eb="7">
      <t>フクシマケン</t>
    </rPh>
    <rPh sb="7" eb="9">
      <t>ノウギョウ</t>
    </rPh>
    <rPh sb="9" eb="11">
      <t>シンコウ</t>
    </rPh>
    <rPh sb="11" eb="13">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</si>
  <si>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</si>
  <si>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</si>
  <si>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t>
    <phoneticPr fontId="5"/>
  </si>
  <si>
    <t>(財)福島県産業振興センター</t>
    <rPh sb="3" eb="6">
      <t>フクシマケン</t>
    </rPh>
    <rPh sb="6" eb="8">
      <t>サンギョウ</t>
    </rPh>
    <rPh sb="8" eb="10">
      <t>シンコウ</t>
    </rPh>
    <phoneticPr fontId="1"/>
  </si>
  <si>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</si>
  <si>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</si>
  <si>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</si>
  <si>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</si>
  <si>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</si>
  <si>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</si>
  <si>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</si>
  <si>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</si>
  <si>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</si>
  <si>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</si>
  <si>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</si>
  <si>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</si>
  <si>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</si>
  <si>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</si>
  <si>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</si>
  <si>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</si>
  <si>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(財)福島県いわき処分場保全センター</t>
    <rPh sb="3" eb="6">
      <t>フクシマケン</t>
    </rPh>
    <rPh sb="9" eb="12">
      <t>ショブンジョウ</t>
    </rPh>
    <rPh sb="12" eb="14">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</si>
  <si>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</si>
  <si>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</si>
  <si>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</si>
  <si>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</si>
  <si>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</si>
  <si>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</si>
  <si>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</si>
  <si>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</si>
  <si>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</si>
  <si>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</si>
  <si>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</si>
  <si>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</si>
  <si>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</si>
  <si>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</si>
  <si>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</si>
  <si>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</si>
  <si>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</si>
  <si>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</si>
  <si>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</si>
  <si>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（一社）福島県国際農友会</t>
    <rPh sb="1" eb="2">
      <t>イチ</t>
    </rPh>
    <rPh sb="2" eb="3">
      <t>シャ</t>
    </rPh>
    <rPh sb="4" eb="7">
      <t>フクシマケン</t>
    </rPh>
    <rPh sb="7" eb="9">
      <t>コクサイ</t>
    </rPh>
    <rPh sb="9" eb="10">
      <t>ノウ</t>
    </rPh>
    <rPh sb="10" eb="11">
      <t>ユウ</t>
    </rPh>
    <rPh sb="11" eb="12">
      <t>カイ</t>
    </rPh>
    <phoneticPr fontId="5"/>
  </si>
  <si>
    <t>法適用企業</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</si>
  <si>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</si>
  <si>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</si>
  <si>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</si>
  <si>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</si>
  <si>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</si>
  <si>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復興関連基金や減債基金への積立により充当可能基金が増加した等の影響により、将来負担比率は減少傾向にある。
　 また、平成２７年度決算時点における有形固定資産減価償却率については、類似団体より低い傾向にある。しかし、個別では空港が99.1％、県民会館が90.1％、庁舎が81.9%であり、有形固定資産減価償却率を押し上げる大きな要因となっているため、「公共施設等総合管理計画」に基づく「個別施設計画」を策定し、施設の長寿命化に取り組んでいく。</t>
    <rPh sb="97" eb="98">
      <t>ヒク</t>
    </rPh>
    <rPh sb="99" eb="101">
      <t>ケイコウ</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</si>
  <si>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</si>
  <si>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</si>
  <si>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</si>
  <si>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</si>
  <si>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</si>
  <si>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</si>
  <si>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</si>
  <si>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</si>
  <si>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</si>
  <si>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</si>
  <si>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</si>
  <si>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地方債の元利償還金の減少傾向が続いており、加えて臨時財政対策債の発行による基準財政需要額算入見込額の増加等により、グラフの横軸である実質公債費比率は減少している。
　 また、縦軸である将来負担比率は、臨時財政対策債発行に伴い地方債の現在高は増えているものの、復興関連基金や減債基金への積立により充当可能基金が増加したことにより充当可能財源等が増加傾向にある。しかしながら、今年度は、実質的な地方交付税が減少したことにより、分母となる標準財政規模が減少したことから、わずかながら上昇した。</t>
    <phoneticPr fontId="2"/>
  </si>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</sst>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7">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2"/>
      <name val="ＭＳ Ｐゴシック"/>
      <family val="3"/>
      <charset val="128"/>
    </font>
    <font>
      <sz val="11"/>
      <color indexed="8"/>
      <name val="ＭＳ Ｐゴシック"/>
      <family val="3"/>
      <charset val="128"/>
      <scheme val="minor"/>
    </font>
    <font>
      <sz val="12"/>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5" fillId="0" borderId="0">
      <alignment vertical="center"/>
    </xf>
  </cellStyleXfs>
  <cellXfs count="12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31" fillId="0" borderId="102" xfId="0" applyFont="1" applyFill="1" applyBorder="1" applyAlignment="1" applyProtection="1">
      <alignment horizontal="center" vertical="center"/>
      <protection locked="0"/>
    </xf>
    <xf numFmtId="0" fontId="31" fillId="0" borderId="115" xfId="0" applyFont="1" applyFill="1" applyBorder="1" applyAlignment="1" applyProtection="1">
      <alignment horizontal="center" vertical="center"/>
      <protection locked="0"/>
    </xf>
    <xf numFmtId="0" fontId="25" fillId="0" borderId="115" xfId="32" applyFont="1" applyFill="1" applyBorder="1" applyAlignment="1" applyProtection="1">
      <alignment horizontal="center" vertical="center" shrinkToFit="1"/>
      <protection locked="0"/>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3" fillId="0" borderId="0" xfId="33" applyFont="1" applyFill="1">
      <alignment vertical="center"/>
    </xf>
    <xf numFmtId="178" fontId="33" fillId="0" borderId="0" xfId="33" applyNumberFormat="1" applyFont="1" applyFill="1" applyBorder="1">
      <alignment vertical="center"/>
    </xf>
    <xf numFmtId="0" fontId="33" fillId="0" borderId="0" xfId="33" applyFont="1" applyFill="1" applyBorder="1">
      <alignment vertical="center"/>
    </xf>
    <xf numFmtId="179" fontId="33" fillId="5" borderId="0" xfId="34" applyNumberFormat="1" applyFont="1" applyFill="1" applyBorder="1" applyAlignment="1">
      <alignment vertical="center" wrapText="1"/>
    </xf>
    <xf numFmtId="49" fontId="33" fillId="5"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5"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6"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6" fillId="5" borderId="105" xfId="29" applyFont="1" applyFill="1" applyBorder="1" applyAlignment="1" applyProtection="1">
      <alignment horizontal="left" vertical="center" shrinkToFit="1"/>
      <protection locked="0"/>
    </xf>
    <xf numFmtId="0" fontId="26" fillId="5" borderId="106" xfId="29" applyFont="1" applyFill="1" applyBorder="1" applyAlignment="1" applyProtection="1">
      <alignment horizontal="left" vertical="center" shrinkToFit="1"/>
      <protection locked="0"/>
    </xf>
    <xf numFmtId="0" fontId="26" fillId="5" borderId="107" xfId="29" applyFont="1" applyFill="1" applyBorder="1" applyAlignment="1" applyProtection="1">
      <alignment horizontal="left" vertical="center" shrinkToFit="1"/>
      <protection locked="0"/>
    </xf>
    <xf numFmtId="0" fontId="26" fillId="0" borderId="105" xfId="32" applyFont="1" applyFill="1" applyBorder="1" applyAlignment="1" applyProtection="1">
      <alignment horizontal="left" vertical="center" shrinkToFit="1"/>
      <protection locked="0"/>
    </xf>
    <xf numFmtId="0" fontId="26" fillId="0" borderId="106" xfId="32" applyFont="1" applyFill="1" applyBorder="1" applyAlignment="1" applyProtection="1">
      <alignment horizontal="left" vertical="center" shrinkToFit="1"/>
      <protection locked="0"/>
    </xf>
    <xf numFmtId="0" fontId="26" fillId="0" borderId="107" xfId="32" applyFont="1" applyFill="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0" borderId="107" xfId="32" applyFont="1" applyBorder="1" applyAlignment="1" applyProtection="1">
      <alignment horizontal="left" vertical="center" shrinkToFit="1"/>
      <protection locked="0"/>
    </xf>
    <xf numFmtId="0" fontId="26" fillId="0" borderId="185" xfId="32" applyFont="1" applyFill="1" applyBorder="1" applyAlignment="1" applyProtection="1">
      <alignment horizontal="left" vertical="center" shrinkToFit="1"/>
      <protection locked="0"/>
    </xf>
    <xf numFmtId="0" fontId="26" fillId="0" borderId="98" xfId="32" applyFont="1" applyFill="1" applyBorder="1" applyAlignment="1" applyProtection="1">
      <alignment horizontal="left" vertical="center" shrinkToFit="1"/>
      <protection locked="0"/>
    </xf>
    <xf numFmtId="0" fontId="26" fillId="0" borderId="186" xfId="32" applyFont="1" applyFill="1" applyBorder="1" applyAlignment="1" applyProtection="1">
      <alignment horizontal="left" vertical="center" shrinkToFit="1"/>
      <protection locked="0"/>
    </xf>
    <xf numFmtId="0" fontId="32" fillId="0" borderId="105" xfId="0" applyFont="1" applyFill="1" applyBorder="1" applyAlignment="1" applyProtection="1">
      <alignment horizontal="left" vertical="center" shrinkToFit="1"/>
      <protection locked="0"/>
    </xf>
    <xf numFmtId="0" fontId="32" fillId="0" borderId="106" xfId="0" applyFont="1" applyFill="1" applyBorder="1" applyAlignment="1" applyProtection="1">
      <alignment horizontal="left" vertical="center" shrinkToFit="1"/>
      <protection locked="0"/>
    </xf>
    <xf numFmtId="0" fontId="32" fillId="0" borderId="107" xfId="0" applyFont="1" applyFill="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32" fillId="0" borderId="91" xfId="0" applyFont="1" applyFill="1" applyBorder="1" applyAlignment="1" applyProtection="1">
      <alignment horizontal="left" vertical="center" shrinkToFit="1"/>
      <protection locked="0"/>
    </xf>
    <xf numFmtId="0" fontId="32" fillId="0" borderId="92" xfId="0" applyFont="1" applyFill="1" applyBorder="1" applyAlignment="1" applyProtection="1">
      <alignment horizontal="left" vertical="center" shrinkToFit="1"/>
      <protection locked="0"/>
    </xf>
    <xf numFmtId="0" fontId="32" fillId="0" borderId="93" xfId="0" applyFont="1" applyFill="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4"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7"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9"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90" xfId="34" applyNumberFormat="1" applyFont="1" applyFill="1" applyBorder="1" applyAlignment="1">
      <alignment horizontal="center" vertical="center"/>
    </xf>
    <xf numFmtId="189" fontId="1" fillId="5" borderId="15" xfId="34" applyNumberFormat="1" applyFont="1" applyFill="1" applyBorder="1" applyAlignment="1">
      <alignment horizontal="center" vertical="center"/>
    </xf>
    <xf numFmtId="0" fontId="26"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79311</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75637</c:v>
                </c:pt>
                <c:pt idx="1">
                  <c:v>105811</c:v>
                </c:pt>
                <c:pt idx="2">
                  <c:v>127920</c:v>
                </c:pt>
                <c:pt idx="3">
                  <c:v>135131</c:v>
                </c:pt>
                <c:pt idx="4">
                  <c:v>163111</c:v>
                </c:pt>
              </c:numCache>
            </c:numRef>
          </c:val>
          <c:smooth val="0"/>
        </c:ser>
        <c:dLbls>
          <c:showLegendKey val="0"/>
          <c:showVal val="0"/>
          <c:showCatName val="0"/>
          <c:showSerName val="0"/>
          <c:showPercent val="0"/>
          <c:showBubbleSize val="0"/>
        </c:dLbls>
        <c:marker val="1"/>
        <c:smooth val="0"/>
        <c:axId val="237622976"/>
        <c:axId val="237623368"/>
      </c:lineChart>
      <c:catAx>
        <c:axId val="23762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23368"/>
        <c:crosses val="autoZero"/>
        <c:auto val="1"/>
        <c:lblAlgn val="ctr"/>
        <c:lblOffset val="100"/>
        <c:tickLblSkip val="1"/>
        <c:tickMarkSkip val="1"/>
        <c:noMultiLvlLbl val="0"/>
      </c:catAx>
      <c:valAx>
        <c:axId val="2376233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2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1.24</c:v>
                </c:pt>
                <c:pt idx="1">
                  <c:v>2.16</c:v>
                </c:pt>
                <c:pt idx="2">
                  <c:v>1.46</c:v>
                </c:pt>
                <c:pt idx="3">
                  <c:v>1.56</c:v>
                </c:pt>
                <c:pt idx="4">
                  <c:v>1.69</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8.17</c:v>
                </c:pt>
                <c:pt idx="1">
                  <c:v>8.9600000000000009</c:v>
                </c:pt>
                <c:pt idx="2">
                  <c:v>7.58</c:v>
                </c:pt>
                <c:pt idx="3">
                  <c:v>6.7</c:v>
                </c:pt>
                <c:pt idx="4">
                  <c:v>5.7</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00609912"/>
        <c:axId val="40061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4.72</c:v>
                </c:pt>
                <c:pt idx="1">
                  <c:v>1.78</c:v>
                </c:pt>
                <c:pt idx="2">
                  <c:v>-1.99</c:v>
                </c:pt>
                <c:pt idx="3">
                  <c:v>-0.54</c:v>
                </c:pt>
                <c:pt idx="4">
                  <c:v>-0.94</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00609912"/>
        <c:axId val="400610304"/>
      </c:lineChart>
      <c:catAx>
        <c:axId val="40060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610304"/>
        <c:crosses val="autoZero"/>
        <c:auto val="1"/>
        <c:lblAlgn val="ctr"/>
        <c:lblOffset val="100"/>
        <c:tickLblSkip val="1"/>
        <c:tickMarkSkip val="1"/>
        <c:noMultiLvlLbl val="0"/>
      </c:catAx>
      <c:valAx>
        <c:axId val="4006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60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証紙収入整理特別会計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0.12</c:v>
                </c:pt>
                <c:pt idx="4">
                  <c:v>#N/A</c:v>
                </c:pt>
                <c:pt idx="5">
                  <c:v>7.0000000000000007E-2</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福島県立病院事業会計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0.13</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0.32</c:v>
                </c:pt>
                <c:pt idx="2">
                  <c:v>#N/A</c:v>
                </c:pt>
                <c:pt idx="3">
                  <c:v>1.1100000000000001</c:v>
                </c:pt>
                <c:pt idx="4">
                  <c:v>#N/A</c:v>
                </c:pt>
                <c:pt idx="5">
                  <c:v>0.47</c:v>
                </c:pt>
                <c:pt idx="6">
                  <c:v>#N/A</c:v>
                </c:pt>
                <c:pt idx="7">
                  <c:v>0.28000000000000003</c:v>
                </c:pt>
                <c:pt idx="8">
                  <c:v>#N/A</c:v>
                </c:pt>
                <c:pt idx="9">
                  <c:v>0.37</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0.52</c:v>
                </c:pt>
                <c:pt idx="2">
                  <c:v>#N/A</c:v>
                </c:pt>
                <c:pt idx="3">
                  <c:v>0.55000000000000004</c:v>
                </c:pt>
                <c:pt idx="4">
                  <c:v>#N/A</c:v>
                </c:pt>
                <c:pt idx="5">
                  <c:v>0.63</c:v>
                </c:pt>
                <c:pt idx="6">
                  <c:v>#N/A</c:v>
                </c:pt>
                <c:pt idx="7">
                  <c:v>0.61</c:v>
                </c:pt>
                <c:pt idx="8">
                  <c:v>#N/A</c:v>
                </c:pt>
                <c:pt idx="9">
                  <c:v>0.65</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1.23</c:v>
                </c:pt>
                <c:pt idx="2">
                  <c:v>#N/A</c:v>
                </c:pt>
                <c:pt idx="3">
                  <c:v>2.14</c:v>
                </c:pt>
                <c:pt idx="4">
                  <c:v>#N/A</c:v>
                </c:pt>
                <c:pt idx="5">
                  <c:v>1.44</c:v>
                </c:pt>
                <c:pt idx="6">
                  <c:v>#N/A</c:v>
                </c:pt>
                <c:pt idx="7">
                  <c:v>1.54</c:v>
                </c:pt>
                <c:pt idx="8">
                  <c:v>#N/A</c:v>
                </c:pt>
                <c:pt idx="9">
                  <c:v>1.67</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00611088"/>
        <c:axId val="400611480"/>
      </c:barChart>
      <c:catAx>
        <c:axId val="40061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611480"/>
        <c:crosses val="autoZero"/>
        <c:auto val="1"/>
        <c:lblAlgn val="ctr"/>
        <c:lblOffset val="100"/>
        <c:tickLblSkip val="1"/>
        <c:tickMarkSkip val="1"/>
        <c:noMultiLvlLbl val="0"/>
      </c:catAx>
      <c:valAx>
        <c:axId val="40061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61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67053</c:v>
                </c:pt>
                <c:pt idx="5">
                  <c:v>68494</c:v>
                </c:pt>
                <c:pt idx="8">
                  <c:v>70818</c:v>
                </c:pt>
                <c:pt idx="11">
                  <c:v>73229</c:v>
                </c:pt>
                <c:pt idx="14">
                  <c:v>74021</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3507</c:v>
                </c:pt>
                <c:pt idx="3">
                  <c:v>2902</c:v>
                </c:pt>
                <c:pt idx="6">
                  <c:v>2044</c:v>
                </c:pt>
                <c:pt idx="9">
                  <c:v>1499</c:v>
                </c:pt>
                <c:pt idx="12">
                  <c:v>1229</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3828</c:v>
                </c:pt>
                <c:pt idx="3">
                  <c:v>3758</c:v>
                </c:pt>
                <c:pt idx="6">
                  <c:v>3378</c:v>
                </c:pt>
                <c:pt idx="9">
                  <c:v>3592</c:v>
                </c:pt>
                <c:pt idx="12">
                  <c:v>2442</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10747</c:v>
                </c:pt>
                <c:pt idx="3">
                  <c:v>11853</c:v>
                </c:pt>
                <c:pt idx="6">
                  <c:v>13067</c:v>
                </c:pt>
                <c:pt idx="9">
                  <c:v>14145</c:v>
                </c:pt>
                <c:pt idx="12">
                  <c:v>15279</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105555</c:v>
                </c:pt>
                <c:pt idx="3">
                  <c:v>103067</c:v>
                </c:pt>
                <c:pt idx="6">
                  <c:v>101781</c:v>
                </c:pt>
                <c:pt idx="9">
                  <c:v>98825</c:v>
                </c:pt>
                <c:pt idx="12">
                  <c:v>95283</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00612264"/>
        <c:axId val="40061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56584</c:v>
                </c:pt>
                <c:pt idx="2">
                  <c:v>#N/A</c:v>
                </c:pt>
                <c:pt idx="3">
                  <c:v>#N/A</c:v>
                </c:pt>
                <c:pt idx="4">
                  <c:v>53086</c:v>
                </c:pt>
                <c:pt idx="5">
                  <c:v>#N/A</c:v>
                </c:pt>
                <c:pt idx="6">
                  <c:v>#N/A</c:v>
                </c:pt>
                <c:pt idx="7">
                  <c:v>49452</c:v>
                </c:pt>
                <c:pt idx="8">
                  <c:v>#N/A</c:v>
                </c:pt>
                <c:pt idx="9">
                  <c:v>#N/A</c:v>
                </c:pt>
                <c:pt idx="10">
                  <c:v>44832</c:v>
                </c:pt>
                <c:pt idx="11">
                  <c:v>#N/A</c:v>
                </c:pt>
                <c:pt idx="12">
                  <c:v>#N/A</c:v>
                </c:pt>
                <c:pt idx="13">
                  <c:v>40212</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00612264"/>
        <c:axId val="400612656"/>
      </c:lineChart>
      <c:catAx>
        <c:axId val="40061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612656"/>
        <c:crosses val="autoZero"/>
        <c:auto val="1"/>
        <c:lblAlgn val="ctr"/>
        <c:lblOffset val="100"/>
        <c:tickLblSkip val="1"/>
        <c:tickMarkSkip val="1"/>
        <c:noMultiLvlLbl val="0"/>
      </c:catAx>
      <c:valAx>
        <c:axId val="40061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61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852513</c:v>
                </c:pt>
                <c:pt idx="5">
                  <c:v>868765</c:v>
                </c:pt>
                <c:pt idx="8">
                  <c:v>877615</c:v>
                </c:pt>
                <c:pt idx="11">
                  <c:v>877567</c:v>
                </c:pt>
                <c:pt idx="14">
                  <c:v>871759</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92968</c:v>
                </c:pt>
                <c:pt idx="5">
                  <c:v>121057</c:v>
                </c:pt>
                <c:pt idx="8">
                  <c:v>120804</c:v>
                </c:pt>
                <c:pt idx="11">
                  <c:v>122074</c:v>
                </c:pt>
                <c:pt idx="14">
                  <c:v>124937</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198720</c:v>
                </c:pt>
                <c:pt idx="5">
                  <c:v>231395</c:v>
                </c:pt>
                <c:pt idx="8">
                  <c:v>231996</c:v>
                </c:pt>
                <c:pt idx="11">
                  <c:v>246230</c:v>
                </c:pt>
                <c:pt idx="14">
                  <c:v>259512</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18355</c:v>
                </c:pt>
                <c:pt idx="3">
                  <c:v>17384</c:v>
                </c:pt>
                <c:pt idx="6">
                  <c:v>16076</c:v>
                </c:pt>
                <c:pt idx="9">
                  <c:v>16420</c:v>
                </c:pt>
                <c:pt idx="12">
                  <c:v>15642</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289539</c:v>
                </c:pt>
                <c:pt idx="3">
                  <c:v>266746</c:v>
                </c:pt>
                <c:pt idx="6">
                  <c:v>249519</c:v>
                </c:pt>
                <c:pt idx="9">
                  <c:v>250620</c:v>
                </c:pt>
                <c:pt idx="12">
                  <c:v>246720</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48732</c:v>
                </c:pt>
                <c:pt idx="3">
                  <c:v>49347</c:v>
                </c:pt>
                <c:pt idx="6">
                  <c:v>48253</c:v>
                </c:pt>
                <c:pt idx="9">
                  <c:v>47591</c:v>
                </c:pt>
                <c:pt idx="12">
                  <c:v>45750</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27231</c:v>
                </c:pt>
                <c:pt idx="3">
                  <c:v>21718</c:v>
                </c:pt>
                <c:pt idx="6">
                  <c:v>17890</c:v>
                </c:pt>
                <c:pt idx="9">
                  <c:v>14994</c:v>
                </c:pt>
                <c:pt idx="12">
                  <c:v>12412</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1411777</c:v>
                </c:pt>
                <c:pt idx="3">
                  <c:v>1461871</c:v>
                </c:pt>
                <c:pt idx="6">
                  <c:v>1483037</c:v>
                </c:pt>
                <c:pt idx="9">
                  <c:v>1503623</c:v>
                </c:pt>
                <c:pt idx="12">
                  <c:v>1523353</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02816176"/>
        <c:axId val="402816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651434</c:v>
                </c:pt>
                <c:pt idx="2">
                  <c:v>#N/A</c:v>
                </c:pt>
                <c:pt idx="3">
                  <c:v>#N/A</c:v>
                </c:pt>
                <c:pt idx="4">
                  <c:v>595849</c:v>
                </c:pt>
                <c:pt idx="5">
                  <c:v>#N/A</c:v>
                </c:pt>
                <c:pt idx="6">
                  <c:v>#N/A</c:v>
                </c:pt>
                <c:pt idx="7">
                  <c:v>584360</c:v>
                </c:pt>
                <c:pt idx="8">
                  <c:v>#N/A</c:v>
                </c:pt>
                <c:pt idx="9">
                  <c:v>#N/A</c:v>
                </c:pt>
                <c:pt idx="10">
                  <c:v>587377</c:v>
                </c:pt>
                <c:pt idx="11">
                  <c:v>#N/A</c:v>
                </c:pt>
                <c:pt idx="12">
                  <c:v>#N/A</c:v>
                </c:pt>
                <c:pt idx="13">
                  <c:v>587670</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02816176"/>
        <c:axId val="402816568"/>
      </c:lineChart>
      <c:catAx>
        <c:axId val="40281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816568"/>
        <c:crosses val="autoZero"/>
        <c:auto val="1"/>
        <c:lblAlgn val="ctr"/>
        <c:lblOffset val="100"/>
        <c:tickLblSkip val="1"/>
        <c:tickMarkSkip val="1"/>
        <c:noMultiLvlLbl val="0"/>
      </c:catAx>
      <c:valAx>
        <c:axId val="402816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1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{E0143016-71A9-4A78-ACCE-A4FDA45D4189}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{40884DCD-8818-4AF3-8F3B-B53E5F50EE82}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{E8910CB7-8185-4177-9D5E-D98DCEE01C46}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{D02D3C80-02F3-41AE-B0BB-4A878634261C}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{E6DD62E0-FE25-43F2-958A-C608F4B3B56F}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52.8</c:v>
                </c:pt>
              </c:numCache>
            </c:numRef>
          </c:xVal>
          <c:yVal>
            <c:numRef>
              <c:f>公会計指標分析・財政指標組合せ分析表!$K$51:$O$51</c:f>
              <c:numCache>
                <c:formatCode>#,##0.0;"▲ "#,##0.0</c:formatCode>
                <c:ptCount val="5"/>
                <c:pt idx="3">
                  <c:v>137.5</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{566ADB4D-FD68-4A37-8618-EB7DE0FCE80B}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{AA39A33A-024B-463C-8310-BE4199AE3CD3}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{824AC2A4-3BA4-461D-8F81-1D330742FD44}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{1CB30DA0-91DA-4651-A8E3-DF9A2A71D437}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{0127E0EC-4CCF-49F1-A1D4-5BD08C13E54F}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56.1</c:v>
                </c:pt>
              </c:numCache>
            </c:numRef>
          </c:xVal>
          <c:yVal>
            <c:numRef>
              <c:f>公会計指標分析・財政指標組合せ分析表!$K$55:$O$55</c:f>
              <c:numCache>
                <c:formatCode>#,##0.0;"▲ "#,##0.0</c:formatCode>
                <c:ptCount val="5"/>
                <c:pt idx="3">
                  <c:v>196.3</c:v>
                </c:pt>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03007936"/>
        <c:axId val="403008328"/>
      </c:scatterChart>
      <c:valAx>
        <c:axId val="403007936"/>
        <c:scaling>
          <c:orientation val="minMax"/>
          <c:max val="56.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008328"/>
        <c:crosses val="autoZero"/>
        <c:crossBetween val="midCat"/>
      </c:valAx>
      <c:valAx>
        <c:axId val="403008328"/>
        <c:scaling>
          <c:orientation val="minMax"/>
          <c:max val="207"/>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00793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{65153E8A-E77B-4067-9B3C-50A6824DCF09}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{213798D5-4422-45CF-95C8-D71EE2357E40}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{38905910-D3DA-401F-BA84-94D87336FC3C}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{62C7D9AB-794A-43DC-BBED-8CFD732FFD6E}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{C6CB586B-6C93-4BCD-96B3-4EFA31F637EB}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13.5</c:v>
                </c:pt>
                <c:pt idx="2">
                  <c:v>12.7</c:v>
                </c:pt>
                <c:pt idx="3">
                  <c:v>11.7</c:v>
                </c:pt>
                <c:pt idx="4">
                  <c:v>10.6</c:v>
                </c:pt>
              </c:numCache>
            </c:numRef>
          </c:xVal>
          <c:yVal>
            <c:numRef>
              <c:f>公会計指標分析・財政指標組合せ分析表!$K$73:$O$73</c:f>
              <c:numCache>
                <c:formatCode>#,##0.0;"▲ "#,##0.0</c:formatCode>
                <c:ptCount val="5"/>
                <c:pt idx="0">
                  <c:v>156.4</c:v>
                </c:pt>
                <c:pt idx="1">
                  <c:v>143.5</c:v>
                </c:pt>
                <c:pt idx="2">
                  <c:v>140</c:v>
                </c:pt>
                <c:pt idx="3">
                  <c:v>137.5</c:v>
                </c:pt>
                <c:pt idx="4">
                  <c:v>139.19999999999999</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{939FBB8F-DD03-4CB4-9E92-EDBC21073A2F}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{61EC80F1-9B32-4946-A692-322EC500A061}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{76E3CC17-F874-442E-9621-4FD52066711E}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{FCA137B3-6328-413A-B55C-DE0B8B7D3F02}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{53DA3BE7-95DD-4DA1-9034-56A4F6B0B449}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14.2</c:v>
                </c:pt>
                <c:pt idx="3">
                  <c:v>14</c:v>
                </c:pt>
                <c:pt idx="4">
                  <c:v>13.3</c:v>
                </c:pt>
              </c:numCache>
            </c:numRef>
          </c:xVal>
          <c:yVal>
            <c:numRef>
              <c:f>公会計指標分析・財政指標組合せ分析表!$K$77:$O$77</c:f>
              <c:numCache>
                <c:formatCode>#,##0.0;"▲ "#,##0.0</c:formatCode>
                <c:ptCount val="5"/>
                <c:pt idx="0">
                  <c:v>206</c:v>
                </c:pt>
                <c:pt idx="1">
                  <c:v>199.1</c:v>
                </c:pt>
                <c:pt idx="2">
                  <c:v>208.1</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02815784"/>
        <c:axId val="402815392"/>
      </c:scatterChart>
      <c:valAx>
        <c:axId val="402815784"/>
        <c:scaling>
          <c:orientation val="minMax"/>
          <c:max val="16.200000000000003"/>
          <c:min val="1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815392"/>
        <c:crosses val="autoZero"/>
        <c:crossBetween val="midCat"/>
      </c:valAx>
      <c:valAx>
        <c:axId val="402815392"/>
        <c:scaling>
          <c:orientation val="minMax"/>
          <c:max val="220"/>
          <c:min val="1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8157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発行の抑制と、既発行債の借換による公債費の平準化を進めたことにより、元利償還金の減少傾向が続いており、加えて臨時財政対策債の発行による基準財政需要額算入見込額の増加等により、算入公債費等が増加傾向にあることから、実質公債費比率の分子は減少傾向にある。</a:t>
          </a:r>
        </a:p>
        <a:p>
          <a:r>
            <a:rPr kumimoji="1" lang="ja-JP" altLang="en-US" sz="1400">
              <a:latin typeface="ＭＳ ゴシック" pitchFamily="49" charset="-128"/>
              <a:ea typeface="ＭＳ ゴシック" pitchFamily="49" charset="-128"/>
            </a:rPr>
            <a:t>　今後も引き続き、健全化判断比率の状況に十分注意を払いながら、県債の活用による財源確保を図っていく。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に伴い地方債の現在高が増えているものの、復興関連基金等の積立により充当可能基金が増加しており、充当可能財源等が増加傾向にある。そのため、今年度の将来負担比率の分子は平成２７年度とほぼ変わらない状況である。</a:t>
          </a:r>
        </a:p>
        <a:p>
          <a:r>
            <a:rPr kumimoji="1" lang="ja-JP" altLang="en-US" sz="1400">
              <a:latin typeface="ＭＳ ゴシック" pitchFamily="49" charset="-128"/>
              <a:ea typeface="ＭＳ ゴシック" pitchFamily="49"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66675</xdr:rowOff>
    </xdr:from>
    <xdr:ext cx="4609532" cy="259045"/>
    <xdr:sp macro="" textlink="">
      <xdr:nvSpPr>
        <xdr:cNvPr id="31" name="テキスト ボックス 30"/>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2" name="テキスト ボックス 31"/>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3" name="大かっこ 32"/>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4" name="テキスト ボックス 33"/>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5" name="テキスト ボックス 34"/>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6" name="テキスト ボックス 35"/>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・当県は、平成２７年度決算時点にお</a:t>
          </a:r>
          <a:r>
            <a:rPr kumimoji="1" lang="ja-JP" altLang="en-US" sz="1100" b="0" i="0" baseline="0">
              <a:solidFill>
                <a:schemeClr val="dk1"/>
              </a:solidFill>
              <a:effectLst/>
              <a:latin typeface="+mn-lt"/>
              <a:ea typeface="+mn-ea"/>
              <a:cs typeface="+mn-cs"/>
            </a:rPr>
            <a:t>ける有</a:t>
          </a:r>
          <a:r>
            <a:rPr kumimoji="1" lang="ja-JP" altLang="ja-JP" sz="1100" b="0" i="0" baseline="0">
              <a:solidFill>
                <a:schemeClr val="dk1"/>
              </a:solidFill>
              <a:effectLst/>
              <a:latin typeface="+mn-lt"/>
              <a:ea typeface="+mn-ea"/>
              <a:cs typeface="+mn-cs"/>
            </a:rPr>
            <a:t>形固定資産減価償却率</a:t>
          </a:r>
          <a:r>
            <a:rPr kumimoji="1" lang="ja-JP" altLang="en-US" sz="1100" b="0" i="0" baseline="0">
              <a:solidFill>
                <a:schemeClr val="dk1"/>
              </a:solidFill>
              <a:effectLst/>
              <a:latin typeface="+mn-lt"/>
              <a:ea typeface="+mn-ea"/>
              <a:cs typeface="+mn-cs"/>
            </a:rPr>
            <a:t>が類似団体より低い傾向</a:t>
          </a:r>
          <a:r>
            <a:rPr kumimoji="1" lang="ja-JP" altLang="ja-JP" sz="1100" b="0" i="0" baseline="0">
              <a:solidFill>
                <a:schemeClr val="dk1"/>
              </a:solidFill>
              <a:effectLst/>
              <a:latin typeface="+mn-lt"/>
              <a:ea typeface="+mn-ea"/>
              <a:cs typeface="+mn-cs"/>
            </a:rPr>
            <a:t>にある。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県有施設は昭和４０年代に多く整備され、近年は施設老朽化が進行しているため、平成２０年９月に「県有財産最適活用計画」、平成２９年３月には「公共施設等総合管理計画」を策定し、今後は公共施設等の長寿命化、統廃合、</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更新などを含む「個別施設計画」に基づき、老朽化対策に積極的に取り組んでいく。</a:t>
          </a:r>
          <a:endParaRPr lang="ja-JP" altLang="ja-JP" sz="1100">
            <a:effectLst/>
          </a:endParaRPr>
        </a:p>
      </xdr:txBody>
    </xdr:sp>
    <xdr:clientData/>
  </xdr:twoCellAnchor>
  <xdr:oneCellAnchor>
    <xdr:from>
      <xdr:col>1</xdr:col>
      <xdr:colOff>746125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79375</xdr:rowOff>
    </xdr:from>
    <xdr:to>
      <xdr:col>4</xdr:col>
      <xdr:colOff>539750</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157024</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100711</xdr:rowOff>
    </xdr:from>
    <xdr:to>
      <xdr:col>3</xdr:col>
      <xdr:colOff>1170940</xdr:colOff>
      <xdr:row>32</xdr:row>
      <xdr:rowOff>115697</xdr:rowOff>
    </xdr:to>
    <xdr:cxnSp macro="">
      <xdr:nvCxnSpPr>
        <xdr:cNvPr id="62" name="直線コネクタ 61"/>
        <xdr:cNvCxnSpPr/>
      </xdr:nvCxnSpPr>
      <xdr:spPr>
        <a:xfrm flipV="1">
          <a:off x="4760595" y="5501386"/>
          <a:ext cx="1270" cy="872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119524</xdr:rowOff>
    </xdr:from>
    <xdr:ext cx="405111" cy="259045"/>
    <xdr:sp macro="" textlink="">
      <xdr:nvSpPr>
        <xdr:cNvPr id="63" name="有形固定資産減価償却率最小値テキスト"/>
        <xdr:cNvSpPr txBox="1"/>
      </xdr:nvSpPr>
      <xdr:spPr>
        <a:xfrm>
          <a:off x="4813300"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3</xdr:col>
      <xdr:colOff>1082675</xdr:colOff>
      <xdr:row>32</xdr:row>
      <xdr:rowOff>115697</xdr:rowOff>
    </xdr:from>
    <xdr:to>
      <xdr:col>3</xdr:col>
      <xdr:colOff>1260475</xdr:colOff>
      <xdr:row>32</xdr:row>
      <xdr:rowOff>115697</xdr:rowOff>
    </xdr:to>
    <xdr:cxnSp macro="">
      <xdr:nvCxnSpPr>
        <xdr:cNvPr id="64" name="直線コネクタ 63"/>
        <xdr:cNvCxnSpPr/>
      </xdr:nvCxnSpPr>
      <xdr:spPr>
        <a:xfrm>
          <a:off x="4673600" y="637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67.3</a:t>
          </a:r>
          <a:endParaRPr kumimoji="1" lang="ja-JP" altLang="en-US" sz="1000" b="1">
            <a:latin typeface="ＭＳ Ｐゴシック"/>
          </a:endParaRPr>
        </a:p>
      </xdr:txBody>
    </xdr:sp>
    <xdr:clientData/>
  </xdr:oneCellAnchor>
  <xdr:twoCellAnchor>
    <xdr:from>
      <xdr:col>3</xdr:col>
      <xdr:colOff>1082675</xdr:colOff>
      <xdr:row>27</xdr:row>
      <xdr:rowOff>100711</xdr:rowOff>
    </xdr:from>
    <xdr:to>
      <xdr:col>3</xdr:col>
      <xdr:colOff>1260475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56786</xdr:rowOff>
    </xdr:from>
    <xdr:ext cx="405111" cy="259045"/>
    <xdr:sp macro="" textlink="">
      <xdr:nvSpPr>
        <xdr:cNvPr id="67"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78359</xdr:rowOff>
    </xdr:from>
    <xdr:to>
      <xdr:col>3</xdr:col>
      <xdr:colOff>1222375</xdr:colOff>
      <xdr:row>30</xdr:row>
      <xdr:rowOff>8509</xdr:rowOff>
    </xdr:to>
    <xdr:sp macro="" textlink="">
      <xdr:nvSpPr>
        <xdr:cNvPr id="68" name="フローチャート : 判断 67"/>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19177</xdr:rowOff>
    </xdr:from>
    <xdr:to>
      <xdr:col>3</xdr:col>
      <xdr:colOff>511175</xdr:colOff>
      <xdr:row>30</xdr:row>
      <xdr:rowOff>120777</xdr:rowOff>
    </xdr:to>
    <xdr:sp macro="" textlink="">
      <xdr:nvSpPr>
        <xdr:cNvPr id="69" name="フローチャート : 判断 68"/>
        <xdr:cNvSpPr/>
      </xdr:nvSpPr>
      <xdr:spPr>
        <a:xfrm>
          <a:off x="4000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161671</xdr:rowOff>
    </xdr:from>
    <xdr:to>
      <xdr:col>3</xdr:col>
      <xdr:colOff>511175</xdr:colOff>
      <xdr:row>31</xdr:row>
      <xdr:rowOff>91821</xdr:rowOff>
    </xdr:to>
    <xdr:sp macro="" textlink="">
      <xdr:nvSpPr>
        <xdr:cNvPr id="75" name="円/楕円 74"/>
        <xdr:cNvSpPr/>
      </xdr:nvSpPr>
      <xdr:spPr>
        <a:xfrm>
          <a:off x="4000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137304</xdr:rowOff>
    </xdr:from>
    <xdr:ext cx="405111" cy="259045"/>
    <xdr:sp macro="" textlink="">
      <xdr:nvSpPr>
        <xdr:cNvPr id="76" name="n_1aveValue有形固定資産減価償却率"/>
        <xdr:cNvSpPr txBox="1"/>
      </xdr:nvSpPr>
      <xdr:spPr>
        <a:xfrm>
          <a:off x="3836043"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82948</xdr:rowOff>
    </xdr:from>
    <xdr:ext cx="405111" cy="259045"/>
    <xdr:sp macro="" textlink="">
      <xdr:nvSpPr>
        <xdr:cNvPr id="77" name="n_1mainValue有形固定資産減価償却率"/>
        <xdr:cNvSpPr txBox="1"/>
      </xdr:nvSpPr>
      <xdr:spPr>
        <a:xfrm>
          <a:off x="3836043"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4" name="テキスト ボックス 83"/>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114300</xdr:rowOff>
    </xdr:from>
    <xdr:to>
      <xdr:col>6</xdr:col>
      <xdr:colOff>510540</xdr:colOff>
      <xdr:row>42</xdr:row>
      <xdr:rowOff>76200</xdr:rowOff>
    </xdr:to>
    <xdr:cxnSp macro="">
      <xdr:nvCxnSpPr>
        <xdr:cNvPr id="57" name="直線コネクタ 56"/>
        <xdr:cNvCxnSpPr/>
      </xdr:nvCxnSpPr>
      <xdr:spPr>
        <a:xfrm flipV="1">
          <a:off x="4633595" y="59436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42</xdr:row>
      <xdr:rowOff>80027</xdr:rowOff>
    </xdr:from>
    <xdr:ext cx="405111" cy="259045"/>
    <xdr:sp macro="" textlink="">
      <xdr:nvSpPr>
        <xdr:cNvPr id="58" name="【道路】&#10;有形固定資産減価償却率最小値テキスト"/>
        <xdr:cNvSpPr txBox="1"/>
      </xdr:nvSpPr>
      <xdr:spPr>
        <a:xfrm>
          <a:off x="46863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6</xdr:col>
      <xdr:colOff>422275</xdr:colOff>
      <xdr:row>42</xdr:row>
      <xdr:rowOff>76200</xdr:rowOff>
    </xdr:from>
    <xdr:to>
      <xdr:col>6</xdr:col>
      <xdr:colOff>600075</xdr:colOff>
      <xdr:row>42</xdr:row>
      <xdr:rowOff>76200</xdr:rowOff>
    </xdr:to>
    <xdr:cxnSp macro="">
      <xdr:nvCxnSpPr>
        <xdr:cNvPr id="59" name="直線コネクタ 58"/>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60977</xdr:rowOff>
    </xdr:from>
    <xdr:ext cx="405111" cy="259045"/>
    <xdr:sp macro="" textlink="">
      <xdr:nvSpPr>
        <xdr:cNvPr id="60" name="【道路】&#10;有形固定資産減価償却率最大値テキスト"/>
        <xdr:cNvSpPr txBox="1"/>
      </xdr:nvSpPr>
      <xdr:spPr>
        <a:xfrm>
          <a:off x="46863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114300</xdr:rowOff>
    </xdr:from>
    <xdr:to>
      <xdr:col>6</xdr:col>
      <xdr:colOff>600075</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26687</xdr:rowOff>
    </xdr:from>
    <xdr:ext cx="405111" cy="259045"/>
    <xdr:sp macro="" textlink="">
      <xdr:nvSpPr>
        <xdr:cNvPr id="62" name="【道路】&#10;有形固定資産減価償却率平均値テキスト"/>
        <xdr:cNvSpPr txBox="1"/>
      </xdr:nvSpPr>
      <xdr:spPr>
        <a:xfrm>
          <a:off x="46863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48260</xdr:rowOff>
    </xdr:from>
    <xdr:to>
      <xdr:col>6</xdr:col>
      <xdr:colOff>561975</xdr:colOff>
      <xdr:row>37</xdr:row>
      <xdr:rowOff>149860</xdr:rowOff>
    </xdr:to>
    <xdr:sp macro="" textlink="">
      <xdr:nvSpPr>
        <xdr:cNvPr id="63" name="フローチャート : 判断 62"/>
        <xdr:cNvSpPr/>
      </xdr:nvSpPr>
      <xdr:spPr>
        <a:xfrm>
          <a:off x="4584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105410</xdr:rowOff>
    </xdr:from>
    <xdr:to>
      <xdr:col>5</xdr:col>
      <xdr:colOff>409575</xdr:colOff>
      <xdr:row>39</xdr:row>
      <xdr:rowOff>35560</xdr:rowOff>
    </xdr:to>
    <xdr:sp macro="" textlink="">
      <xdr:nvSpPr>
        <xdr:cNvPr id="64" name="フローチャート : 判断 63"/>
        <xdr:cNvSpPr/>
      </xdr:nvSpPr>
      <xdr:spPr>
        <a:xfrm>
          <a:off x="3746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132080</xdr:rowOff>
    </xdr:from>
    <xdr:to>
      <xdr:col>5</xdr:col>
      <xdr:colOff>409575</xdr:colOff>
      <xdr:row>40</xdr:row>
      <xdr:rowOff>62230</xdr:rowOff>
    </xdr:to>
    <xdr:sp macro="" textlink="">
      <xdr:nvSpPr>
        <xdr:cNvPr id="70" name="円/楕円 69"/>
        <xdr:cNvSpPr/>
      </xdr:nvSpPr>
      <xdr:spPr>
        <a:xfrm>
          <a:off x="3746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52087</xdr:rowOff>
    </xdr:from>
    <xdr:ext cx="405111" cy="259045"/>
    <xdr:sp macro="" textlink="">
      <xdr:nvSpPr>
        <xdr:cNvPr id="71" name="n_1aveValue【道路】&#10;有形固定資産減価償却率"/>
        <xdr:cNvSpPr txBox="1"/>
      </xdr:nvSpPr>
      <xdr:spPr>
        <a:xfrm>
          <a:off x="3582043"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53357</xdr:rowOff>
    </xdr:from>
    <xdr:ext cx="405111" cy="259045"/>
    <xdr:sp macro="" textlink="">
      <xdr:nvSpPr>
        <xdr:cNvPr id="72" name="n_1mainValue【道路】&#10;有形固定資産減価償却率"/>
        <xdr:cNvSpPr txBox="1"/>
      </xdr:nvSpPr>
      <xdr:spPr>
        <a:xfrm>
          <a:off x="3582043"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4" name="正方形/長方形 73"/>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5" name="正方形/長方形 74"/>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6" name="正方形/長方形 75"/>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77" name="正方形/長方形 76"/>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79" name="テキスト ボックス 78"/>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125120</xdr:rowOff>
    </xdr:from>
    <xdr:to>
      <xdr:col>15</xdr:col>
      <xdr:colOff>180340</xdr:colOff>
      <xdr:row>41</xdr:row>
      <xdr:rowOff>72542</xdr:rowOff>
    </xdr:to>
    <xdr:cxnSp macro="">
      <xdr:nvCxnSpPr>
        <xdr:cNvPr id="92" name="直線コネクタ 91"/>
        <xdr:cNvCxnSpPr/>
      </xdr:nvCxnSpPr>
      <xdr:spPr>
        <a:xfrm flipV="1">
          <a:off x="10475595" y="6468770"/>
          <a:ext cx="1270" cy="63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76369</xdr:rowOff>
    </xdr:from>
    <xdr:ext cx="469744" cy="259045"/>
    <xdr:sp macro="" textlink="">
      <xdr:nvSpPr>
        <xdr:cNvPr id="93" name="【道路】&#10;一人当たり延長最小値テキスト"/>
        <xdr:cNvSpPr txBox="1"/>
      </xdr:nvSpPr>
      <xdr:spPr>
        <a:xfrm>
          <a:off x="10528300" y="710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41</xdr:row>
      <xdr:rowOff>72542</xdr:rowOff>
    </xdr:from>
    <xdr:to>
      <xdr:col>15</xdr:col>
      <xdr:colOff>269875</xdr:colOff>
      <xdr:row>41</xdr:row>
      <xdr:rowOff>72542</xdr:rowOff>
    </xdr:to>
    <xdr:cxnSp macro="">
      <xdr:nvCxnSpPr>
        <xdr:cNvPr id="94" name="直線コネクタ 93"/>
        <xdr:cNvCxnSpPr/>
      </xdr:nvCxnSpPr>
      <xdr:spPr>
        <a:xfrm>
          <a:off x="10388600" y="710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71797</xdr:rowOff>
    </xdr:from>
    <xdr:ext cx="469744" cy="259045"/>
    <xdr:sp macro="" textlink="">
      <xdr:nvSpPr>
        <xdr:cNvPr id="95" name="【道路】&#10;一人当たり延長最大値テキスト"/>
        <xdr:cNvSpPr txBox="1"/>
      </xdr:nvSpPr>
      <xdr:spPr>
        <a:xfrm>
          <a:off x="10528300" y="62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a:t>
          </a:r>
          <a:endParaRPr kumimoji="1" lang="ja-JP" altLang="en-US" sz="1000" b="1">
            <a:latin typeface="ＭＳ Ｐゴシック"/>
          </a:endParaRPr>
        </a:p>
      </xdr:txBody>
    </xdr:sp>
    <xdr:clientData/>
  </xdr:oneCellAnchor>
  <xdr:twoCellAnchor>
    <xdr:from>
      <xdr:col>15</xdr:col>
      <xdr:colOff>92075</xdr:colOff>
      <xdr:row>37</xdr:row>
      <xdr:rowOff>125120</xdr:rowOff>
    </xdr:from>
    <xdr:to>
      <xdr:col>15</xdr:col>
      <xdr:colOff>269875</xdr:colOff>
      <xdr:row>37</xdr:row>
      <xdr:rowOff>125120</xdr:rowOff>
    </xdr:to>
    <xdr:cxnSp macro="">
      <xdr:nvCxnSpPr>
        <xdr:cNvPr id="96" name="直線コネクタ 95"/>
        <xdr:cNvCxnSpPr/>
      </xdr:nvCxnSpPr>
      <xdr:spPr>
        <a:xfrm>
          <a:off x="10388600" y="64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40</xdr:row>
      <xdr:rowOff>6570</xdr:rowOff>
    </xdr:from>
    <xdr:ext cx="469744" cy="259045"/>
    <xdr:sp macro="" textlink="">
      <xdr:nvSpPr>
        <xdr:cNvPr id="97" name="【道路】&#10;一人当たり延長平均値テキスト"/>
        <xdr:cNvSpPr txBox="1"/>
      </xdr:nvSpPr>
      <xdr:spPr>
        <a:xfrm>
          <a:off x="10528300" y="686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0.494</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28143</xdr:rowOff>
    </xdr:from>
    <xdr:to>
      <xdr:col>15</xdr:col>
      <xdr:colOff>231775</xdr:colOff>
      <xdr:row>40</xdr:row>
      <xdr:rowOff>129743</xdr:rowOff>
    </xdr:to>
    <xdr:sp macro="" textlink="">
      <xdr:nvSpPr>
        <xdr:cNvPr id="98" name="フローチャート : 判断 97"/>
        <xdr:cNvSpPr/>
      </xdr:nvSpPr>
      <xdr:spPr>
        <a:xfrm>
          <a:off x="10426700" y="68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125526</xdr:rowOff>
    </xdr:from>
    <xdr:to>
      <xdr:col>14</xdr:col>
      <xdr:colOff>79375</xdr:colOff>
      <xdr:row>40</xdr:row>
      <xdr:rowOff>55676</xdr:rowOff>
    </xdr:to>
    <xdr:sp macro="" textlink="">
      <xdr:nvSpPr>
        <xdr:cNvPr id="99" name="フローチャート : 判断 98"/>
        <xdr:cNvSpPr/>
      </xdr:nvSpPr>
      <xdr:spPr>
        <a:xfrm>
          <a:off x="9588500" y="68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56032</xdr:rowOff>
    </xdr:from>
    <xdr:to>
      <xdr:col>14</xdr:col>
      <xdr:colOff>79375</xdr:colOff>
      <xdr:row>35</xdr:row>
      <xdr:rowOff>157632</xdr:rowOff>
    </xdr:to>
    <xdr:sp macro="" textlink="">
      <xdr:nvSpPr>
        <xdr:cNvPr id="105" name="円/楕円 104"/>
        <xdr:cNvSpPr/>
      </xdr:nvSpPr>
      <xdr:spPr>
        <a:xfrm>
          <a:off x="9588500" y="60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46803</xdr:rowOff>
    </xdr:from>
    <xdr:ext cx="469744" cy="259045"/>
    <xdr:sp macro="" textlink="">
      <xdr:nvSpPr>
        <xdr:cNvPr id="106" name="n_1aveValue【道路】&#10;一人当たり延長"/>
        <xdr:cNvSpPr txBox="1"/>
      </xdr:nvSpPr>
      <xdr:spPr>
        <a:xfrm>
          <a:off x="93917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0.656</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2709</xdr:rowOff>
    </xdr:from>
    <xdr:ext cx="469744" cy="259045"/>
    <xdr:sp macro="" textlink="">
      <xdr:nvSpPr>
        <xdr:cNvPr id="107" name="n_1mainValue【道路】&#10;一人当たり延長"/>
        <xdr:cNvSpPr txBox="1"/>
      </xdr:nvSpPr>
      <xdr:spPr>
        <a:xfrm>
          <a:off x="9391727" y="583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09" name="正方形/長方形 10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10" name="正方形/長方形 10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11" name="正方形/長方形 11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12" name="正方形/長方形 11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57150</xdr:rowOff>
    </xdr:from>
    <xdr:to>
      <xdr:col>6</xdr:col>
      <xdr:colOff>510540</xdr:colOff>
      <xdr:row>59</xdr:row>
      <xdr:rowOff>57150</xdr:rowOff>
    </xdr:to>
    <xdr:cxnSp macro="">
      <xdr:nvCxnSpPr>
        <xdr:cNvPr id="130" name="直線コネクタ 129"/>
        <xdr:cNvCxnSpPr/>
      </xdr:nvCxnSpPr>
      <xdr:spPr>
        <a:xfrm flipV="1">
          <a:off x="4633595" y="9486900"/>
          <a:ext cx="127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60977</xdr:rowOff>
    </xdr:from>
    <xdr:ext cx="405111" cy="259045"/>
    <xdr:sp macro="" textlink="">
      <xdr:nvSpPr>
        <xdr:cNvPr id="131" name="【橋りょう・トンネル】&#10;有形固定資産減価償却率最小値テキスト"/>
        <xdr:cNvSpPr txBox="1"/>
      </xdr:nvSpPr>
      <xdr:spPr>
        <a:xfrm>
          <a:off x="46863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59</xdr:row>
      <xdr:rowOff>57150</xdr:rowOff>
    </xdr:from>
    <xdr:to>
      <xdr:col>6</xdr:col>
      <xdr:colOff>600075</xdr:colOff>
      <xdr:row>59</xdr:row>
      <xdr:rowOff>57150</xdr:rowOff>
    </xdr:to>
    <xdr:cxnSp macro="">
      <xdr:nvCxnSpPr>
        <xdr:cNvPr id="132" name="直線コネクタ 131"/>
        <xdr:cNvCxnSpPr/>
      </xdr:nvCxnSpPr>
      <xdr:spPr>
        <a:xfrm>
          <a:off x="4546600" y="1017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3827</xdr:rowOff>
    </xdr:from>
    <xdr:ext cx="405111" cy="259045"/>
    <xdr:sp macro="" textlink="">
      <xdr:nvSpPr>
        <xdr:cNvPr id="133" name="【橋りょう・トンネル】&#10;有形固定資産減価償却率最大値テキスト"/>
        <xdr:cNvSpPr txBox="1"/>
      </xdr:nvSpPr>
      <xdr:spPr>
        <a:xfrm>
          <a:off x="46863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134" name="直線コネクタ 133"/>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156227</xdr:rowOff>
    </xdr:from>
    <xdr:ext cx="405111" cy="259045"/>
    <xdr:sp macro="" textlink="">
      <xdr:nvSpPr>
        <xdr:cNvPr id="135" name="【橋りょう・トンネル】&#10;有形固定資産減価償却率平均値テキスト"/>
        <xdr:cNvSpPr txBox="1"/>
      </xdr:nvSpPr>
      <xdr:spPr>
        <a:xfrm>
          <a:off x="46863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36" name="フローチャート : 判断 135"/>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44450</xdr:rowOff>
    </xdr:from>
    <xdr:to>
      <xdr:col>5</xdr:col>
      <xdr:colOff>409575</xdr:colOff>
      <xdr:row>60</xdr:row>
      <xdr:rowOff>146050</xdr:rowOff>
    </xdr:to>
    <xdr:sp macro="" textlink="">
      <xdr:nvSpPr>
        <xdr:cNvPr id="137" name="フローチャート : 判断 136"/>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44450</xdr:rowOff>
    </xdr:from>
    <xdr:to>
      <xdr:col>5</xdr:col>
      <xdr:colOff>409575</xdr:colOff>
      <xdr:row>64</xdr:row>
      <xdr:rowOff>146050</xdr:rowOff>
    </xdr:to>
    <xdr:sp macro="" textlink="">
      <xdr:nvSpPr>
        <xdr:cNvPr id="143" name="円/楕円 142"/>
        <xdr:cNvSpPr/>
      </xdr:nvSpPr>
      <xdr:spPr>
        <a:xfrm>
          <a:off x="3746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162577</xdr:rowOff>
    </xdr:from>
    <xdr:ext cx="405111" cy="259045"/>
    <xdr:sp macro="" textlink="">
      <xdr:nvSpPr>
        <xdr:cNvPr id="144" name="n_1aveValue【橋りょう・トンネル】&#10;有形固定資産減価償却率"/>
        <xdr:cNvSpPr txBox="1"/>
      </xdr:nvSpPr>
      <xdr:spPr>
        <a:xfrm>
          <a:off x="3582043"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137177</xdr:rowOff>
    </xdr:from>
    <xdr:ext cx="405111" cy="259045"/>
    <xdr:sp macro="" textlink="">
      <xdr:nvSpPr>
        <xdr:cNvPr id="145" name="n_1mainValue【橋りょう・トンネル】&#10;有形固定資産減価償却率"/>
        <xdr:cNvSpPr txBox="1"/>
      </xdr:nvSpPr>
      <xdr:spPr>
        <a:xfrm>
          <a:off x="3582043"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47" name="正方形/長方形 146"/>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48" name="正方形/長方形 147"/>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49" name="正方形/長方形 148"/>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50" name="正方形/長方形 149"/>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1" name="正方形/長方形 15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4" name="テキスト ボックス 153"/>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56" name="テキスト ボックス 155"/>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75070</xdr:rowOff>
    </xdr:from>
    <xdr:to>
      <xdr:col>15</xdr:col>
      <xdr:colOff>180340</xdr:colOff>
      <xdr:row>63</xdr:row>
      <xdr:rowOff>105728</xdr:rowOff>
    </xdr:to>
    <xdr:cxnSp macro="">
      <xdr:nvCxnSpPr>
        <xdr:cNvPr id="168" name="直線コネクタ 167"/>
        <xdr:cNvCxnSpPr/>
      </xdr:nvCxnSpPr>
      <xdr:spPr>
        <a:xfrm flipV="1">
          <a:off x="10475595" y="9504820"/>
          <a:ext cx="1270" cy="14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63</xdr:row>
      <xdr:rowOff>109555</xdr:rowOff>
    </xdr:from>
    <xdr:ext cx="599010" cy="259045"/>
    <xdr:sp macro="" textlink="">
      <xdr:nvSpPr>
        <xdr:cNvPr id="169" name="【橋りょう・トンネル】&#10;一人当たり有形固定資産（償却資産）額最小値テキスト"/>
        <xdr:cNvSpPr txBox="1"/>
      </xdr:nvSpPr>
      <xdr:spPr>
        <a:xfrm>
          <a:off x="10528300" y="109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101,175</a:t>
          </a:r>
          <a:endParaRPr kumimoji="1" lang="ja-JP" altLang="en-US" sz="1000" b="1">
            <a:latin typeface="ＭＳ Ｐゴシック"/>
          </a:endParaRPr>
        </a:p>
      </xdr:txBody>
    </xdr:sp>
    <xdr:clientData/>
  </xdr:oneCellAnchor>
  <xdr:twoCellAnchor>
    <xdr:from>
      <xdr:col>15</xdr:col>
      <xdr:colOff>92075</xdr:colOff>
      <xdr:row>63</xdr:row>
      <xdr:rowOff>105728</xdr:rowOff>
    </xdr:from>
    <xdr:to>
      <xdr:col>15</xdr:col>
      <xdr:colOff>269875</xdr:colOff>
      <xdr:row>63</xdr:row>
      <xdr:rowOff>105728</xdr:rowOff>
    </xdr:to>
    <xdr:cxnSp macro="">
      <xdr:nvCxnSpPr>
        <xdr:cNvPr id="170" name="直線コネクタ 169"/>
        <xdr:cNvCxnSpPr/>
      </xdr:nvCxnSpPr>
      <xdr:spPr>
        <a:xfrm>
          <a:off x="10388600" y="10907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21747</xdr:rowOff>
    </xdr:from>
    <xdr:ext cx="599010" cy="259045"/>
    <xdr:sp macro="" textlink="">
      <xdr:nvSpPr>
        <xdr:cNvPr id="171" name="【橋りょう・トンネル】&#10;一人当たり有形固定資産（償却資産）額最大値テキスト"/>
        <xdr:cNvSpPr txBox="1"/>
      </xdr:nvSpPr>
      <xdr:spPr>
        <a:xfrm>
          <a:off x="10528300" y="928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211,589</a:t>
          </a:r>
          <a:endParaRPr kumimoji="1" lang="ja-JP" altLang="en-US" sz="1000" b="1">
            <a:latin typeface="ＭＳ Ｐゴシック"/>
          </a:endParaRPr>
        </a:p>
      </xdr:txBody>
    </xdr:sp>
    <xdr:clientData/>
  </xdr:oneCellAnchor>
  <xdr:twoCellAnchor>
    <xdr:from>
      <xdr:col>15</xdr:col>
      <xdr:colOff>92075</xdr:colOff>
      <xdr:row>55</xdr:row>
      <xdr:rowOff>75070</xdr:rowOff>
    </xdr:from>
    <xdr:to>
      <xdr:col>15</xdr:col>
      <xdr:colOff>269875</xdr:colOff>
      <xdr:row>55</xdr:row>
      <xdr:rowOff>75070</xdr:rowOff>
    </xdr:to>
    <xdr:cxnSp macro="">
      <xdr:nvCxnSpPr>
        <xdr:cNvPr id="172" name="直線コネクタ 171"/>
        <xdr:cNvCxnSpPr/>
      </xdr:nvCxnSpPr>
      <xdr:spPr>
        <a:xfrm>
          <a:off x="10388600" y="950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61</xdr:row>
      <xdr:rowOff>44759</xdr:rowOff>
    </xdr:from>
    <xdr:ext cx="599010" cy="259045"/>
    <xdr:sp macro="" textlink="">
      <xdr:nvSpPr>
        <xdr:cNvPr id="173" name="【橋りょう・トンネル】&#10;一人当たり有形固定資産（償却資産）額平均値テキスト"/>
        <xdr:cNvSpPr txBox="1"/>
      </xdr:nvSpPr>
      <xdr:spPr>
        <a:xfrm>
          <a:off x="10528300" y="1050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66332</xdr:rowOff>
    </xdr:from>
    <xdr:to>
      <xdr:col>15</xdr:col>
      <xdr:colOff>231775</xdr:colOff>
      <xdr:row>61</xdr:row>
      <xdr:rowOff>167932</xdr:rowOff>
    </xdr:to>
    <xdr:sp macro="" textlink="">
      <xdr:nvSpPr>
        <xdr:cNvPr id="174" name="フローチャート : 判断 173"/>
        <xdr:cNvSpPr/>
      </xdr:nvSpPr>
      <xdr:spPr>
        <a:xfrm>
          <a:off x="10426700" y="105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78892</xdr:rowOff>
    </xdr:from>
    <xdr:to>
      <xdr:col>14</xdr:col>
      <xdr:colOff>79375</xdr:colOff>
      <xdr:row>61</xdr:row>
      <xdr:rowOff>9042</xdr:rowOff>
    </xdr:to>
    <xdr:sp macro="" textlink="">
      <xdr:nvSpPr>
        <xdr:cNvPr id="175" name="フローチャート : 判断 174"/>
        <xdr:cNvSpPr/>
      </xdr:nvSpPr>
      <xdr:spPr>
        <a:xfrm>
          <a:off x="9588500" y="1036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118110</xdr:rowOff>
    </xdr:from>
    <xdr:to>
      <xdr:col>14</xdr:col>
      <xdr:colOff>79375</xdr:colOff>
      <xdr:row>55</xdr:row>
      <xdr:rowOff>48260</xdr:rowOff>
    </xdr:to>
    <xdr:sp macro="" textlink="">
      <xdr:nvSpPr>
        <xdr:cNvPr id="181" name="円/楕円 180"/>
        <xdr:cNvSpPr/>
      </xdr:nvSpPr>
      <xdr:spPr>
        <a:xfrm>
          <a:off x="95885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169</xdr:rowOff>
    </xdr:from>
    <xdr:ext cx="599010" cy="259045"/>
    <xdr:sp macro="" textlink="">
      <xdr:nvSpPr>
        <xdr:cNvPr id="182" name="n_1aveValue【橋りょう・トンネル】&#10;一人当たり有形固定資産（償却資産）額"/>
        <xdr:cNvSpPr txBox="1"/>
      </xdr:nvSpPr>
      <xdr:spPr>
        <a:xfrm>
          <a:off x="9327094" y="104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139,788</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64787</xdr:rowOff>
    </xdr:from>
    <xdr:ext cx="599010" cy="259045"/>
    <xdr:sp macro="" textlink="">
      <xdr:nvSpPr>
        <xdr:cNvPr id="183" name="n_1mainValue【橋りょう・トンネル】&#10;一人当たり有形固定資産（償却資産）額"/>
        <xdr:cNvSpPr txBox="1"/>
      </xdr:nvSpPr>
      <xdr:spPr>
        <a:xfrm>
          <a:off x="9327094" y="91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85" name="正方形/長方形 184"/>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86" name="正方形/長方形 185"/>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187" name="正方形/長方形 186"/>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188" name="正方形/長方形 187"/>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90351</xdr:rowOff>
    </xdr:from>
    <xdr:to>
      <xdr:col>6</xdr:col>
      <xdr:colOff>510540</xdr:colOff>
      <xdr:row>85</xdr:row>
      <xdr:rowOff>105048</xdr:rowOff>
    </xdr:to>
    <xdr:cxnSp macro="">
      <xdr:nvCxnSpPr>
        <xdr:cNvPr id="208" name="直線コネクタ 207"/>
        <xdr:cNvCxnSpPr/>
      </xdr:nvCxnSpPr>
      <xdr:spPr>
        <a:xfrm flipV="1">
          <a:off x="4633595" y="13463451"/>
          <a:ext cx="1270" cy="1214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85</xdr:row>
      <xdr:rowOff>108875</xdr:rowOff>
    </xdr:from>
    <xdr:ext cx="405111" cy="259045"/>
    <xdr:sp macro="" textlink="">
      <xdr:nvSpPr>
        <xdr:cNvPr id="209" name="【公営住宅】&#10;有形固定資産減価償却率最小値テキスト"/>
        <xdr:cNvSpPr txBox="1"/>
      </xdr:nvSpPr>
      <xdr:spPr>
        <a:xfrm>
          <a:off x="46863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85</xdr:row>
      <xdr:rowOff>105048</xdr:rowOff>
    </xdr:from>
    <xdr:to>
      <xdr:col>6</xdr:col>
      <xdr:colOff>600075</xdr:colOff>
      <xdr:row>85</xdr:row>
      <xdr:rowOff>105048</xdr:rowOff>
    </xdr:to>
    <xdr:cxnSp macro="">
      <xdr:nvCxnSpPr>
        <xdr:cNvPr id="210" name="直線コネクタ 209"/>
        <xdr:cNvCxnSpPr/>
      </xdr:nvCxnSpPr>
      <xdr:spPr>
        <a:xfrm>
          <a:off x="4546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37028</xdr:rowOff>
    </xdr:from>
    <xdr:ext cx="405111" cy="259045"/>
    <xdr:sp macro="" textlink="">
      <xdr:nvSpPr>
        <xdr:cNvPr id="211" name="【公営住宅】&#10;有形固定資産減価償却率最大値テキスト"/>
        <xdr:cNvSpPr txBox="1"/>
      </xdr:nvSpPr>
      <xdr:spPr>
        <a:xfrm>
          <a:off x="46863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78</xdr:row>
      <xdr:rowOff>90351</xdr:rowOff>
    </xdr:from>
    <xdr:to>
      <xdr:col>6</xdr:col>
      <xdr:colOff>600075</xdr:colOff>
      <xdr:row>78</xdr:row>
      <xdr:rowOff>90351</xdr:rowOff>
    </xdr:to>
    <xdr:cxnSp macro="">
      <xdr:nvCxnSpPr>
        <xdr:cNvPr id="212" name="直線コネクタ 211"/>
        <xdr:cNvCxnSpPr/>
      </xdr:nvCxnSpPr>
      <xdr:spPr>
        <a:xfrm>
          <a:off x="4546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82</xdr:row>
      <xdr:rowOff>129013</xdr:rowOff>
    </xdr:from>
    <xdr:ext cx="405111" cy="259045"/>
    <xdr:sp macro="" textlink="">
      <xdr:nvSpPr>
        <xdr:cNvPr id="213" name="【公営住宅】&#10;有形固定資産減価償却率平均値テキスト"/>
        <xdr:cNvSpPr txBox="1"/>
      </xdr:nvSpPr>
      <xdr:spPr>
        <a:xfrm>
          <a:off x="46863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150586</xdr:rowOff>
    </xdr:from>
    <xdr:to>
      <xdr:col>6</xdr:col>
      <xdr:colOff>561975</xdr:colOff>
      <xdr:row>83</xdr:row>
      <xdr:rowOff>80736</xdr:rowOff>
    </xdr:to>
    <xdr:sp macro="" textlink="">
      <xdr:nvSpPr>
        <xdr:cNvPr id="214" name="フローチャート : 判断 213"/>
        <xdr:cNvSpPr/>
      </xdr:nvSpPr>
      <xdr:spPr>
        <a:xfrm>
          <a:off x="4584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116295</xdr:rowOff>
    </xdr:from>
    <xdr:to>
      <xdr:col>5</xdr:col>
      <xdr:colOff>409575</xdr:colOff>
      <xdr:row>84</xdr:row>
      <xdr:rowOff>46445</xdr:rowOff>
    </xdr:to>
    <xdr:sp macro="" textlink="">
      <xdr:nvSpPr>
        <xdr:cNvPr id="215" name="フローチャート : 判断 214"/>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47716</xdr:rowOff>
    </xdr:from>
    <xdr:to>
      <xdr:col>5</xdr:col>
      <xdr:colOff>409575</xdr:colOff>
      <xdr:row>85</xdr:row>
      <xdr:rowOff>149316</xdr:rowOff>
    </xdr:to>
    <xdr:sp macro="" textlink="">
      <xdr:nvSpPr>
        <xdr:cNvPr id="221" name="円/楕円 220"/>
        <xdr:cNvSpPr/>
      </xdr:nvSpPr>
      <xdr:spPr>
        <a:xfrm>
          <a:off x="3746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62972</xdr:rowOff>
    </xdr:from>
    <xdr:ext cx="405111" cy="259045"/>
    <xdr:sp macro="" textlink="">
      <xdr:nvSpPr>
        <xdr:cNvPr id="222" name="n_1aveValue【公営住宅】&#10;有形固定資産減価償却率"/>
        <xdr:cNvSpPr txBox="1"/>
      </xdr:nvSpPr>
      <xdr:spPr>
        <a:xfrm>
          <a:off x="3582043"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140443</xdr:rowOff>
    </xdr:from>
    <xdr:ext cx="405111" cy="259045"/>
    <xdr:sp macro="" textlink="">
      <xdr:nvSpPr>
        <xdr:cNvPr id="223" name="n_1mainValue【公営住宅】&#10;有形固定資産減価償却率"/>
        <xdr:cNvSpPr txBox="1"/>
      </xdr:nvSpPr>
      <xdr:spPr>
        <a:xfrm>
          <a:off x="3582043"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25" name="正方形/長方形 22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26" name="正方形/長方形 22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27" name="正方形/長方形 22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28" name="正方形/長方形 22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28302</xdr:rowOff>
    </xdr:from>
    <xdr:to>
      <xdr:col>15</xdr:col>
      <xdr:colOff>180340</xdr:colOff>
      <xdr:row>85</xdr:row>
      <xdr:rowOff>126274</xdr:rowOff>
    </xdr:to>
    <xdr:cxnSp macro="">
      <xdr:nvCxnSpPr>
        <xdr:cNvPr id="247" name="直線コネクタ 246"/>
        <xdr:cNvCxnSpPr/>
      </xdr:nvCxnSpPr>
      <xdr:spPr>
        <a:xfrm flipV="1">
          <a:off x="10475595" y="13401402"/>
          <a:ext cx="1270" cy="129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85</xdr:row>
      <xdr:rowOff>130101</xdr:rowOff>
    </xdr:from>
    <xdr:ext cx="469744" cy="259045"/>
    <xdr:sp macro="" textlink="">
      <xdr:nvSpPr>
        <xdr:cNvPr id="248" name="【公営住宅】&#10;一人当たり面積最小値テキスト"/>
        <xdr:cNvSpPr txBox="1"/>
      </xdr:nvSpPr>
      <xdr:spPr>
        <a:xfrm>
          <a:off x="10528300" y="1470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126274</xdr:rowOff>
    </xdr:from>
    <xdr:to>
      <xdr:col>15</xdr:col>
      <xdr:colOff>269875</xdr:colOff>
      <xdr:row>85</xdr:row>
      <xdr:rowOff>126274</xdr:rowOff>
    </xdr:to>
    <xdr:cxnSp macro="">
      <xdr:nvCxnSpPr>
        <xdr:cNvPr id="249" name="直線コネクタ 248"/>
        <xdr:cNvCxnSpPr/>
      </xdr:nvCxnSpPr>
      <xdr:spPr>
        <a:xfrm>
          <a:off x="10388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146429</xdr:rowOff>
    </xdr:from>
    <xdr:ext cx="469744" cy="259045"/>
    <xdr:sp macro="" textlink="">
      <xdr:nvSpPr>
        <xdr:cNvPr id="250" name="【公営住宅】&#10;一人当たり面積最大値テキスト"/>
        <xdr:cNvSpPr txBox="1"/>
      </xdr:nvSpPr>
      <xdr:spPr>
        <a:xfrm>
          <a:off x="105283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15</xdr:col>
      <xdr:colOff>92075</xdr:colOff>
      <xdr:row>78</xdr:row>
      <xdr:rowOff>28302</xdr:rowOff>
    </xdr:from>
    <xdr:to>
      <xdr:col>15</xdr:col>
      <xdr:colOff>269875</xdr:colOff>
      <xdr:row>78</xdr:row>
      <xdr:rowOff>28302</xdr:rowOff>
    </xdr:to>
    <xdr:cxnSp macro="">
      <xdr:nvCxnSpPr>
        <xdr:cNvPr id="251" name="直線コネクタ 250"/>
        <xdr:cNvCxnSpPr/>
      </xdr:nvCxnSpPr>
      <xdr:spPr>
        <a:xfrm>
          <a:off x="10388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80</xdr:row>
      <xdr:rowOff>76761</xdr:rowOff>
    </xdr:from>
    <xdr:ext cx="469744" cy="259045"/>
    <xdr:sp macro="" textlink="">
      <xdr:nvSpPr>
        <xdr:cNvPr id="252" name="【公営住宅】&#10;一人当たり面積平均値テキスト"/>
        <xdr:cNvSpPr txBox="1"/>
      </xdr:nvSpPr>
      <xdr:spPr>
        <a:xfrm>
          <a:off x="10528300" y="13792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0.642</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98334</xdr:rowOff>
    </xdr:from>
    <xdr:to>
      <xdr:col>15</xdr:col>
      <xdr:colOff>231775</xdr:colOff>
      <xdr:row>81</xdr:row>
      <xdr:rowOff>28484</xdr:rowOff>
    </xdr:to>
    <xdr:sp macro="" textlink="">
      <xdr:nvSpPr>
        <xdr:cNvPr id="253" name="フローチャート : 判断 252"/>
        <xdr:cNvSpPr/>
      </xdr:nvSpPr>
      <xdr:spPr>
        <a:xfrm>
          <a:off x="104267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126093</xdr:rowOff>
    </xdr:from>
    <xdr:to>
      <xdr:col>14</xdr:col>
      <xdr:colOff>79375</xdr:colOff>
      <xdr:row>81</xdr:row>
      <xdr:rowOff>56243</xdr:rowOff>
    </xdr:to>
    <xdr:sp macro="" textlink="">
      <xdr:nvSpPr>
        <xdr:cNvPr id="254" name="フローチャート : 判断 253"/>
        <xdr:cNvSpPr/>
      </xdr:nvSpPr>
      <xdr:spPr>
        <a:xfrm>
          <a:off x="9588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75474</xdr:rowOff>
    </xdr:from>
    <xdr:to>
      <xdr:col>14</xdr:col>
      <xdr:colOff>79375</xdr:colOff>
      <xdr:row>84</xdr:row>
      <xdr:rowOff>5624</xdr:rowOff>
    </xdr:to>
    <xdr:sp macro="" textlink="">
      <xdr:nvSpPr>
        <xdr:cNvPr id="260" name="円/楕円 259"/>
        <xdr:cNvSpPr/>
      </xdr:nvSpPr>
      <xdr:spPr>
        <a:xfrm>
          <a:off x="9588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72770</xdr:rowOff>
    </xdr:from>
    <xdr:ext cx="469744" cy="259045"/>
    <xdr:sp macro="" textlink="">
      <xdr:nvSpPr>
        <xdr:cNvPr id="261" name="n_1aveValue【公営住宅】&#10;一人当たり面積"/>
        <xdr:cNvSpPr txBox="1"/>
      </xdr:nvSpPr>
      <xdr:spPr>
        <a:xfrm>
          <a:off x="93917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168201</xdr:rowOff>
    </xdr:from>
    <xdr:ext cx="469744" cy="259045"/>
    <xdr:sp macro="" textlink="">
      <xdr:nvSpPr>
        <xdr:cNvPr id="262" name="n_1mainValue【公営住宅】&#10;一人当たり面積"/>
        <xdr:cNvSpPr txBox="1"/>
      </xdr:nvSpPr>
      <xdr:spPr>
        <a:xfrm>
          <a:off x="9391727" y="1439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64" name="正方形/長方形 263"/>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65" name="正方形/長方形 264"/>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266" name="正方形/長方形 265"/>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267" name="正方形/長方形 266"/>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99</xdr:row>
      <xdr:rowOff>156211</xdr:rowOff>
    </xdr:from>
    <xdr:to>
      <xdr:col>6</xdr:col>
      <xdr:colOff>510540</xdr:colOff>
      <xdr:row>109</xdr:row>
      <xdr:rowOff>19050</xdr:rowOff>
    </xdr:to>
    <xdr:cxnSp macro="">
      <xdr:nvCxnSpPr>
        <xdr:cNvPr id="283" name="直線コネクタ 282"/>
        <xdr:cNvCxnSpPr/>
      </xdr:nvCxnSpPr>
      <xdr:spPr>
        <a:xfrm flipV="1">
          <a:off x="4633595" y="17129761"/>
          <a:ext cx="127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109</xdr:row>
      <xdr:rowOff>22877</xdr:rowOff>
    </xdr:from>
    <xdr:ext cx="405111" cy="259045"/>
    <xdr:sp macro="" textlink="">
      <xdr:nvSpPr>
        <xdr:cNvPr id="284" name="【港湾・漁港】&#10;有形固定資産減価償却率最小値テキスト"/>
        <xdr:cNvSpPr txBox="1"/>
      </xdr:nvSpPr>
      <xdr:spPr>
        <a:xfrm>
          <a:off x="46863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6</xdr:col>
      <xdr:colOff>422275</xdr:colOff>
      <xdr:row>109</xdr:row>
      <xdr:rowOff>19050</xdr:rowOff>
    </xdr:from>
    <xdr:to>
      <xdr:col>6</xdr:col>
      <xdr:colOff>600075</xdr:colOff>
      <xdr:row>109</xdr:row>
      <xdr:rowOff>19050</xdr:rowOff>
    </xdr:to>
    <xdr:cxnSp macro="">
      <xdr:nvCxnSpPr>
        <xdr:cNvPr id="285" name="直線コネクタ 284"/>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102888</xdr:rowOff>
    </xdr:from>
    <xdr:ext cx="405111" cy="259045"/>
    <xdr:sp macro="" textlink="">
      <xdr:nvSpPr>
        <xdr:cNvPr id="286" name="【港湾・漁港】&#10;有形固定資産減価償却率最大値テキスト"/>
        <xdr:cNvSpPr txBox="1"/>
      </xdr:nvSpPr>
      <xdr:spPr>
        <a:xfrm>
          <a:off x="46863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6</xdr:col>
      <xdr:colOff>422275</xdr:colOff>
      <xdr:row>99</xdr:row>
      <xdr:rowOff>156211</xdr:rowOff>
    </xdr:from>
    <xdr:to>
      <xdr:col>6</xdr:col>
      <xdr:colOff>600075</xdr:colOff>
      <xdr:row>99</xdr:row>
      <xdr:rowOff>156211</xdr:rowOff>
    </xdr:to>
    <xdr:cxnSp macro="">
      <xdr:nvCxnSpPr>
        <xdr:cNvPr id="287" name="直線コネクタ 286"/>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152416</xdr:rowOff>
    </xdr:from>
    <xdr:ext cx="405111" cy="259045"/>
    <xdr:sp macro="" textlink="">
      <xdr:nvSpPr>
        <xdr:cNvPr id="288" name="【港湾・漁港】&#10;有形固定資産減価償却率平均値テキスト"/>
        <xdr:cNvSpPr txBox="1"/>
      </xdr:nvSpPr>
      <xdr:spPr>
        <a:xfrm>
          <a:off x="4686300" y="17125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2539</xdr:rowOff>
    </xdr:from>
    <xdr:to>
      <xdr:col>6</xdr:col>
      <xdr:colOff>561975</xdr:colOff>
      <xdr:row>100</xdr:row>
      <xdr:rowOff>104139</xdr:rowOff>
    </xdr:to>
    <xdr:sp macro="" textlink="">
      <xdr:nvSpPr>
        <xdr:cNvPr id="289" name="フローチャート : 判断 288"/>
        <xdr:cNvSpPr/>
      </xdr:nvSpPr>
      <xdr:spPr>
        <a:xfrm>
          <a:off x="458470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162561</xdr:rowOff>
    </xdr:from>
    <xdr:to>
      <xdr:col>5</xdr:col>
      <xdr:colOff>409575</xdr:colOff>
      <xdr:row>101</xdr:row>
      <xdr:rowOff>92711</xdr:rowOff>
    </xdr:to>
    <xdr:sp macro="" textlink="">
      <xdr:nvSpPr>
        <xdr:cNvPr id="290" name="フローチャート : 判断 289"/>
        <xdr:cNvSpPr/>
      </xdr:nvSpPr>
      <xdr:spPr>
        <a:xfrm>
          <a:off x="3746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96" name="円/楕円 295"/>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83838</xdr:rowOff>
    </xdr:from>
    <xdr:ext cx="405111" cy="259045"/>
    <xdr:sp macro="" textlink="">
      <xdr:nvSpPr>
        <xdr:cNvPr id="297" name="n_1aveValue【港湾・漁港】&#10;有形固定資産減価償却率"/>
        <xdr:cNvSpPr txBox="1"/>
      </xdr:nvSpPr>
      <xdr:spPr>
        <a:xfrm>
          <a:off x="3582043"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143527</xdr:rowOff>
    </xdr:from>
    <xdr:ext cx="405111" cy="259045"/>
    <xdr:sp macro="" textlink="">
      <xdr:nvSpPr>
        <xdr:cNvPr id="298" name="n_1mainValue【港湾・漁港】&#10;有形固定資産減価償却率"/>
        <xdr:cNvSpPr txBox="1"/>
      </xdr:nvSpPr>
      <xdr:spPr>
        <a:xfrm>
          <a:off x="3582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300" name="正方形/長方形 299"/>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301" name="正方形/長方形 300"/>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302" name="正方形/長方形 301"/>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303" name="正方形/長方形 302"/>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0" name="テキスト ボックス 30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106</xdr:row>
      <xdr:rowOff>120662</xdr:rowOff>
    </xdr:from>
    <xdr:to>
      <xdr:col>15</xdr:col>
      <xdr:colOff>180340</xdr:colOff>
      <xdr:row>108</xdr:row>
      <xdr:rowOff>62140</xdr:rowOff>
    </xdr:to>
    <xdr:cxnSp macro="">
      <xdr:nvCxnSpPr>
        <xdr:cNvPr id="320" name="直線コネクタ 319"/>
        <xdr:cNvCxnSpPr/>
      </xdr:nvCxnSpPr>
      <xdr:spPr>
        <a:xfrm flipV="1">
          <a:off x="10475595" y="18294362"/>
          <a:ext cx="1270" cy="284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108</xdr:row>
      <xdr:rowOff>65967</xdr:rowOff>
    </xdr:from>
    <xdr:ext cx="534377" cy="259045"/>
    <xdr:sp macro="" textlink="">
      <xdr:nvSpPr>
        <xdr:cNvPr id="321" name="【港湾・漁港】&#10;一人当たり有形固定資産（償却資産）額最小値テキスト"/>
        <xdr:cNvSpPr txBox="1"/>
      </xdr:nvSpPr>
      <xdr:spPr>
        <a:xfrm>
          <a:off x="10528300" y="185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11,845</a:t>
          </a:r>
          <a:endParaRPr kumimoji="1" lang="ja-JP" altLang="en-US" sz="1000" b="1">
            <a:latin typeface="ＭＳ Ｐゴシック"/>
          </a:endParaRPr>
        </a:p>
      </xdr:txBody>
    </xdr:sp>
    <xdr:clientData/>
  </xdr:oneCellAnchor>
  <xdr:twoCellAnchor>
    <xdr:from>
      <xdr:col>15</xdr:col>
      <xdr:colOff>92075</xdr:colOff>
      <xdr:row>108</xdr:row>
      <xdr:rowOff>62140</xdr:rowOff>
    </xdr:from>
    <xdr:to>
      <xdr:col>15</xdr:col>
      <xdr:colOff>269875</xdr:colOff>
      <xdr:row>108</xdr:row>
      <xdr:rowOff>62140</xdr:rowOff>
    </xdr:to>
    <xdr:cxnSp macro="">
      <xdr:nvCxnSpPr>
        <xdr:cNvPr id="322" name="直線コネクタ 321"/>
        <xdr:cNvCxnSpPr/>
      </xdr:nvCxnSpPr>
      <xdr:spPr>
        <a:xfrm>
          <a:off x="10388600" y="1857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105</xdr:row>
      <xdr:rowOff>67339</xdr:rowOff>
    </xdr:from>
    <xdr:ext cx="534377" cy="259045"/>
    <xdr:sp macro="" textlink="">
      <xdr:nvSpPr>
        <xdr:cNvPr id="323" name="【港湾・漁港】&#10;一人当たり有形固定資産（償却資産）額最大値テキスト"/>
        <xdr:cNvSpPr txBox="1"/>
      </xdr:nvSpPr>
      <xdr:spPr>
        <a:xfrm>
          <a:off x="10528300" y="18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49,165</a:t>
          </a:r>
          <a:endParaRPr kumimoji="1" lang="ja-JP" altLang="en-US" sz="1000" b="1">
            <a:latin typeface="ＭＳ Ｐゴシック"/>
          </a:endParaRPr>
        </a:p>
      </xdr:txBody>
    </xdr:sp>
    <xdr:clientData/>
  </xdr:oneCellAnchor>
  <xdr:twoCellAnchor>
    <xdr:from>
      <xdr:col>15</xdr:col>
      <xdr:colOff>92075</xdr:colOff>
      <xdr:row>106</xdr:row>
      <xdr:rowOff>120662</xdr:rowOff>
    </xdr:from>
    <xdr:to>
      <xdr:col>15</xdr:col>
      <xdr:colOff>269875</xdr:colOff>
      <xdr:row>106</xdr:row>
      <xdr:rowOff>120662</xdr:rowOff>
    </xdr:to>
    <xdr:cxnSp macro="">
      <xdr:nvCxnSpPr>
        <xdr:cNvPr id="324" name="直線コネクタ 323"/>
        <xdr:cNvCxnSpPr/>
      </xdr:nvCxnSpPr>
      <xdr:spPr>
        <a:xfrm>
          <a:off x="10388600" y="1829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106</xdr:row>
      <xdr:rowOff>93400</xdr:rowOff>
    </xdr:from>
    <xdr:ext cx="534377" cy="259045"/>
    <xdr:sp macro="" textlink="">
      <xdr:nvSpPr>
        <xdr:cNvPr id="325" name="【港湾・漁港】&#10;一人当たり有形固定資産（償却資産）額平均値テキスト"/>
        <xdr:cNvSpPr txBox="1"/>
      </xdr:nvSpPr>
      <xdr:spPr>
        <a:xfrm>
          <a:off x="10528300" y="18267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43,245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114973</xdr:rowOff>
    </xdr:from>
    <xdr:to>
      <xdr:col>15</xdr:col>
      <xdr:colOff>231775</xdr:colOff>
      <xdr:row>107</xdr:row>
      <xdr:rowOff>45123</xdr:rowOff>
    </xdr:to>
    <xdr:sp macro="" textlink="">
      <xdr:nvSpPr>
        <xdr:cNvPr id="326" name="フローチャート : 判断 325"/>
        <xdr:cNvSpPr/>
      </xdr:nvSpPr>
      <xdr:spPr>
        <a:xfrm>
          <a:off x="10426700" y="182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76408</xdr:rowOff>
    </xdr:from>
    <xdr:to>
      <xdr:col>14</xdr:col>
      <xdr:colOff>79375</xdr:colOff>
      <xdr:row>106</xdr:row>
      <xdr:rowOff>6558</xdr:rowOff>
    </xdr:to>
    <xdr:sp macro="" textlink="">
      <xdr:nvSpPr>
        <xdr:cNvPr id="327" name="フローチャート : 判断 326"/>
        <xdr:cNvSpPr/>
      </xdr:nvSpPr>
      <xdr:spPr>
        <a:xfrm>
          <a:off x="9588500" y="1807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145369</xdr:rowOff>
    </xdr:from>
    <xdr:to>
      <xdr:col>14</xdr:col>
      <xdr:colOff>79375</xdr:colOff>
      <xdr:row>100</xdr:row>
      <xdr:rowOff>75519</xdr:rowOff>
    </xdr:to>
    <xdr:sp macro="" textlink="">
      <xdr:nvSpPr>
        <xdr:cNvPr id="333" name="円/楕円 332"/>
        <xdr:cNvSpPr/>
      </xdr:nvSpPr>
      <xdr:spPr>
        <a:xfrm>
          <a:off x="9588500" y="171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105</xdr:row>
      <xdr:rowOff>169135</xdr:rowOff>
    </xdr:from>
    <xdr:ext cx="534377" cy="259045"/>
    <xdr:sp macro="" textlink="">
      <xdr:nvSpPr>
        <xdr:cNvPr id="334" name="n_1aveValue【港湾・漁港】&#10;一人当たり有形固定資産（償却資産）額"/>
        <xdr:cNvSpPr txBox="1"/>
      </xdr:nvSpPr>
      <xdr:spPr>
        <a:xfrm>
          <a:off x="9359411" y="181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70,806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92046</xdr:rowOff>
    </xdr:from>
    <xdr:ext cx="599010" cy="259045"/>
    <xdr:sp macro="" textlink="">
      <xdr:nvSpPr>
        <xdr:cNvPr id="335" name="n_1mainValue【港湾・漁港】&#10;一人当たり有形固定資産（償却資産）額"/>
        <xdr:cNvSpPr txBox="1"/>
      </xdr:nvSpPr>
      <xdr:spPr>
        <a:xfrm>
          <a:off x="9327094" y="1689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337" name="正方形/長方形 336"/>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338" name="正方形/長方形 337"/>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339" name="正方形/長方形 338"/>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340" name="正方形/長方形 339"/>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4" name="テキスト ボックス 3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5" name="直線コネクタ 34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6" name="テキスト ボックス 34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7" name="直線コネクタ 34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8" name="テキスト ボックス 34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9" name="直線コネクタ 34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0" name="テキスト ボックス 34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1" name="直線コネクタ 35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2" name="テキスト ボックス 35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5"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40</xdr:row>
      <xdr:rowOff>147066</xdr:rowOff>
    </xdr:from>
    <xdr:to>
      <xdr:col>23</xdr:col>
      <xdr:colOff>516889</xdr:colOff>
      <xdr:row>41</xdr:row>
      <xdr:rowOff>147066</xdr:rowOff>
    </xdr:to>
    <xdr:cxnSp macro="">
      <xdr:nvCxnSpPr>
        <xdr:cNvPr id="356" name="直線コネクタ 355"/>
        <xdr:cNvCxnSpPr/>
      </xdr:nvCxnSpPr>
      <xdr:spPr>
        <a:xfrm flipV="1">
          <a:off x="16317595" y="7005066"/>
          <a:ext cx="1269" cy="17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41</xdr:row>
      <xdr:rowOff>150893</xdr:rowOff>
    </xdr:from>
    <xdr:ext cx="405111" cy="259045"/>
    <xdr:sp macro="" textlink="">
      <xdr:nvSpPr>
        <xdr:cNvPr id="357" name="【空港】&#10;有形固定資産減価償却率最小値テキスト"/>
        <xdr:cNvSpPr txBox="1"/>
      </xdr:nvSpPr>
      <xdr:spPr>
        <a:xfrm>
          <a:off x="16370300" y="718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23</xdr:col>
      <xdr:colOff>428625</xdr:colOff>
      <xdr:row>41</xdr:row>
      <xdr:rowOff>147066</xdr:rowOff>
    </xdr:from>
    <xdr:to>
      <xdr:col>23</xdr:col>
      <xdr:colOff>606425</xdr:colOff>
      <xdr:row>41</xdr:row>
      <xdr:rowOff>147066</xdr:rowOff>
    </xdr:to>
    <xdr:cxnSp macro="">
      <xdr:nvCxnSpPr>
        <xdr:cNvPr id="358" name="直線コネクタ 357"/>
        <xdr:cNvCxnSpPr/>
      </xdr:nvCxnSpPr>
      <xdr:spPr>
        <a:xfrm>
          <a:off x="16230600" y="717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93743</xdr:rowOff>
    </xdr:from>
    <xdr:ext cx="405111" cy="259045"/>
    <xdr:sp macro="" textlink="">
      <xdr:nvSpPr>
        <xdr:cNvPr id="359" name="【空港】&#10;有形固定資産減価償却率最大値テキスト"/>
        <xdr:cNvSpPr txBox="1"/>
      </xdr:nvSpPr>
      <xdr:spPr>
        <a:xfrm>
          <a:off x="16370300" y="678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40</xdr:row>
      <xdr:rowOff>147066</xdr:rowOff>
    </xdr:from>
    <xdr:to>
      <xdr:col>23</xdr:col>
      <xdr:colOff>606425</xdr:colOff>
      <xdr:row>40</xdr:row>
      <xdr:rowOff>147066</xdr:rowOff>
    </xdr:to>
    <xdr:cxnSp macro="">
      <xdr:nvCxnSpPr>
        <xdr:cNvPr id="360" name="直線コネクタ 359"/>
        <xdr:cNvCxnSpPr/>
      </xdr:nvCxnSpPr>
      <xdr:spPr>
        <a:xfrm>
          <a:off x="16230600" y="700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86123</xdr:rowOff>
    </xdr:from>
    <xdr:ext cx="405111" cy="259045"/>
    <xdr:sp macro="" textlink="">
      <xdr:nvSpPr>
        <xdr:cNvPr id="361" name="【空港】&#10;有形固定資産減価償却率平均値テキスト"/>
        <xdr:cNvSpPr txBox="1"/>
      </xdr:nvSpPr>
      <xdr:spPr>
        <a:xfrm>
          <a:off x="16370300" y="6944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107696</xdr:rowOff>
    </xdr:from>
    <xdr:to>
      <xdr:col>23</xdr:col>
      <xdr:colOff>568325</xdr:colOff>
      <xdr:row>41</xdr:row>
      <xdr:rowOff>37846</xdr:rowOff>
    </xdr:to>
    <xdr:sp macro="" textlink="">
      <xdr:nvSpPr>
        <xdr:cNvPr id="362" name="フローチャート : 判断 361"/>
        <xdr:cNvSpPr/>
      </xdr:nvSpPr>
      <xdr:spPr>
        <a:xfrm>
          <a:off x="162687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116840</xdr:rowOff>
    </xdr:from>
    <xdr:to>
      <xdr:col>22</xdr:col>
      <xdr:colOff>415925</xdr:colOff>
      <xdr:row>38</xdr:row>
      <xdr:rowOff>46990</xdr:rowOff>
    </xdr:to>
    <xdr:sp macro="" textlink="">
      <xdr:nvSpPr>
        <xdr:cNvPr id="363" name="フローチャート : 判断 362"/>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103124</xdr:rowOff>
    </xdr:from>
    <xdr:to>
      <xdr:col>22</xdr:col>
      <xdr:colOff>415925</xdr:colOff>
      <xdr:row>34</xdr:row>
      <xdr:rowOff>33274</xdr:rowOff>
    </xdr:to>
    <xdr:sp macro="" textlink="">
      <xdr:nvSpPr>
        <xdr:cNvPr id="369" name="円/楕円 368"/>
        <xdr:cNvSpPr/>
      </xdr:nvSpPr>
      <xdr:spPr>
        <a:xfrm>
          <a:off x="15430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38117</xdr:rowOff>
    </xdr:from>
    <xdr:ext cx="405111" cy="259045"/>
    <xdr:sp macro="" textlink="">
      <xdr:nvSpPr>
        <xdr:cNvPr id="370" name="n_1aveValue【空港】&#10;有形固定資産減価償却率"/>
        <xdr:cNvSpPr txBox="1"/>
      </xdr:nvSpPr>
      <xdr:spPr>
        <a:xfrm>
          <a:off x="15266043"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49801</xdr:rowOff>
    </xdr:from>
    <xdr:ext cx="405111" cy="259045"/>
    <xdr:sp macro="" textlink="">
      <xdr:nvSpPr>
        <xdr:cNvPr id="371" name="n_1mainValue【空港】&#10;有形固定資産減価償却率"/>
        <xdr:cNvSpPr txBox="1"/>
      </xdr:nvSpPr>
      <xdr:spPr>
        <a:xfrm>
          <a:off x="15266043"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373" name="正方形/長方形 37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374" name="正方形/長方形 37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375" name="正方形/長方形 374"/>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376" name="正方形/長方形 375"/>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80" name="直線コネクタ 37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81" name="テキスト ボックス 38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2" name="直線コネクタ 38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3" name="テキスト ボックス 38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4" name="直線コネクタ 38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5" name="テキスト ボックス 38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6" name="直線コネクタ 38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7" name="テキスト ボックス 38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8" name="直線コネクタ 38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9" name="テキスト ボックス 38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0" name="直線コネクタ 38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1" name="テキスト ボックス 39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4"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54973</xdr:rowOff>
    </xdr:from>
    <xdr:to>
      <xdr:col>32</xdr:col>
      <xdr:colOff>186689</xdr:colOff>
      <xdr:row>41</xdr:row>
      <xdr:rowOff>142494</xdr:rowOff>
    </xdr:to>
    <xdr:cxnSp macro="">
      <xdr:nvCxnSpPr>
        <xdr:cNvPr id="395" name="直線コネクタ 394"/>
        <xdr:cNvCxnSpPr/>
      </xdr:nvCxnSpPr>
      <xdr:spPr>
        <a:xfrm flipV="1">
          <a:off x="22159595" y="6741523"/>
          <a:ext cx="1269" cy="430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41</xdr:row>
      <xdr:rowOff>146321</xdr:rowOff>
    </xdr:from>
    <xdr:ext cx="378565" cy="259045"/>
    <xdr:sp macro="" textlink="">
      <xdr:nvSpPr>
        <xdr:cNvPr id="396" name="【空港】&#10;一人当たり有形固定資産（償却資産）額最小値テキスト"/>
        <xdr:cNvSpPr txBox="1"/>
      </xdr:nvSpPr>
      <xdr:spPr>
        <a:xfrm>
          <a:off x="22212300" y="7175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32</xdr:col>
      <xdr:colOff>98425</xdr:colOff>
      <xdr:row>41</xdr:row>
      <xdr:rowOff>142494</xdr:rowOff>
    </xdr:from>
    <xdr:to>
      <xdr:col>32</xdr:col>
      <xdr:colOff>276225</xdr:colOff>
      <xdr:row>41</xdr:row>
      <xdr:rowOff>142494</xdr:rowOff>
    </xdr:to>
    <xdr:cxnSp macro="">
      <xdr:nvCxnSpPr>
        <xdr:cNvPr id="397" name="直線コネクタ 396"/>
        <xdr:cNvCxnSpPr/>
      </xdr:nvCxnSpPr>
      <xdr:spPr>
        <a:xfrm>
          <a:off x="22072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1650</xdr:rowOff>
    </xdr:from>
    <xdr:ext cx="469744" cy="259045"/>
    <xdr:sp macro="" textlink="">
      <xdr:nvSpPr>
        <xdr:cNvPr id="398" name="【空港】&#10;一人当たり有形固定資産（償却資産）額最大値テキスト"/>
        <xdr:cNvSpPr txBox="1"/>
      </xdr:nvSpPr>
      <xdr:spPr>
        <a:xfrm>
          <a:off x="22212300" y="651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a:t>
          </a:r>
          <a:endParaRPr kumimoji="1" lang="ja-JP" altLang="en-US" sz="1000" b="1">
            <a:latin typeface="ＭＳ Ｐゴシック"/>
          </a:endParaRPr>
        </a:p>
      </xdr:txBody>
    </xdr:sp>
    <xdr:clientData/>
  </xdr:oneCellAnchor>
  <xdr:twoCellAnchor>
    <xdr:from>
      <xdr:col>32</xdr:col>
      <xdr:colOff>98425</xdr:colOff>
      <xdr:row>39</xdr:row>
      <xdr:rowOff>54973</xdr:rowOff>
    </xdr:from>
    <xdr:to>
      <xdr:col>32</xdr:col>
      <xdr:colOff>276225</xdr:colOff>
      <xdr:row>39</xdr:row>
      <xdr:rowOff>54973</xdr:rowOff>
    </xdr:to>
    <xdr:cxnSp macro="">
      <xdr:nvCxnSpPr>
        <xdr:cNvPr id="399" name="直線コネクタ 398"/>
        <xdr:cNvCxnSpPr/>
      </xdr:nvCxnSpPr>
      <xdr:spPr>
        <a:xfrm>
          <a:off x="22072600" y="674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75346</xdr:rowOff>
    </xdr:from>
    <xdr:ext cx="469744" cy="259045"/>
    <xdr:sp macro="" textlink="">
      <xdr:nvSpPr>
        <xdr:cNvPr id="400" name="【空港】&#10;一人当たり有形固定資産（償却資産）額平均値テキスト"/>
        <xdr:cNvSpPr txBox="1"/>
      </xdr:nvSpPr>
      <xdr:spPr>
        <a:xfrm>
          <a:off x="22212300" y="676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96919</xdr:rowOff>
    </xdr:from>
    <xdr:to>
      <xdr:col>32</xdr:col>
      <xdr:colOff>238125</xdr:colOff>
      <xdr:row>40</xdr:row>
      <xdr:rowOff>27069</xdr:rowOff>
    </xdr:to>
    <xdr:sp macro="" textlink="">
      <xdr:nvSpPr>
        <xdr:cNvPr id="401" name="フローチャート : 判断 400"/>
        <xdr:cNvSpPr/>
      </xdr:nvSpPr>
      <xdr:spPr>
        <a:xfrm>
          <a:off x="22110700" y="67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118473</xdr:rowOff>
    </xdr:from>
    <xdr:to>
      <xdr:col>31</xdr:col>
      <xdr:colOff>85725</xdr:colOff>
      <xdr:row>39</xdr:row>
      <xdr:rowOff>48623</xdr:rowOff>
    </xdr:to>
    <xdr:sp macro="" textlink="">
      <xdr:nvSpPr>
        <xdr:cNvPr id="402" name="フローチャート : 判断 401"/>
        <xdr:cNvSpPr/>
      </xdr:nvSpPr>
      <xdr:spPr>
        <a:xfrm>
          <a:off x="21272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61649</xdr:rowOff>
    </xdr:from>
    <xdr:to>
      <xdr:col>31</xdr:col>
      <xdr:colOff>85725</xdr:colOff>
      <xdr:row>33</xdr:row>
      <xdr:rowOff>163249</xdr:rowOff>
    </xdr:to>
    <xdr:sp macro="" textlink="">
      <xdr:nvSpPr>
        <xdr:cNvPr id="408" name="円/楕円 407"/>
        <xdr:cNvSpPr/>
      </xdr:nvSpPr>
      <xdr:spPr>
        <a:xfrm>
          <a:off x="21272500" y="57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39750</xdr:rowOff>
    </xdr:from>
    <xdr:ext cx="469744" cy="259045"/>
    <xdr:sp macro="" textlink="">
      <xdr:nvSpPr>
        <xdr:cNvPr id="409" name="n_1aveValue【空港】&#10;一人当たり有形固定資産（償却資産）額"/>
        <xdr:cNvSpPr txBox="1"/>
      </xdr:nvSpPr>
      <xdr:spPr>
        <a:xfrm>
          <a:off x="21075727" y="672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1,865</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8326</xdr:rowOff>
    </xdr:from>
    <xdr:ext cx="469744" cy="259045"/>
    <xdr:sp macro="" textlink="">
      <xdr:nvSpPr>
        <xdr:cNvPr id="410" name="n_1mainValue【空港】&#10;一人当たり有形固定資産（償却資産）額"/>
        <xdr:cNvSpPr txBox="1"/>
      </xdr:nvSpPr>
      <xdr:spPr>
        <a:xfrm>
          <a:off x="21075727" y="549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412" name="正方形/長方形 41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413" name="正方形/長方形 41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414" name="正方形/長方形 41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415" name="正方形/長方形 41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1" name="テキスト ボックス 4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114300</xdr:rowOff>
    </xdr:from>
    <xdr:to>
      <xdr:col>23</xdr:col>
      <xdr:colOff>516889</xdr:colOff>
      <xdr:row>65</xdr:row>
      <xdr:rowOff>0</xdr:rowOff>
    </xdr:to>
    <xdr:cxnSp macro="">
      <xdr:nvCxnSpPr>
        <xdr:cNvPr id="433" name="直線コネクタ 432"/>
        <xdr:cNvCxnSpPr/>
      </xdr:nvCxnSpPr>
      <xdr:spPr>
        <a:xfrm flipV="1">
          <a:off x="16317595" y="9715500"/>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65</xdr:row>
      <xdr:rowOff>3827</xdr:rowOff>
    </xdr:from>
    <xdr:ext cx="405111" cy="259045"/>
    <xdr:sp macro="" textlink="">
      <xdr:nvSpPr>
        <xdr:cNvPr id="434" name="【学校施設】&#10;有形固定資産減価償却率最小値テキスト"/>
        <xdr:cNvSpPr txBox="1"/>
      </xdr:nvSpPr>
      <xdr:spPr>
        <a:xfrm>
          <a:off x="163703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35" name="直線コネクタ 43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60977</xdr:rowOff>
    </xdr:from>
    <xdr:ext cx="405111" cy="259045"/>
    <xdr:sp macro="" textlink="">
      <xdr:nvSpPr>
        <xdr:cNvPr id="436" name="【学校施設】&#10;有形固定資産減価償却率最大値テキスト"/>
        <xdr:cNvSpPr txBox="1"/>
      </xdr:nvSpPr>
      <xdr:spPr>
        <a:xfrm>
          <a:off x="163703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56</xdr:row>
      <xdr:rowOff>114300</xdr:rowOff>
    </xdr:from>
    <xdr:to>
      <xdr:col>23</xdr:col>
      <xdr:colOff>606425</xdr:colOff>
      <xdr:row>56</xdr:row>
      <xdr:rowOff>114300</xdr:rowOff>
    </xdr:to>
    <xdr:cxnSp macro="">
      <xdr:nvCxnSpPr>
        <xdr:cNvPr id="437" name="直線コネクタ 436"/>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41927</xdr:rowOff>
    </xdr:from>
    <xdr:ext cx="405111" cy="259045"/>
    <xdr:sp macro="" textlink="">
      <xdr:nvSpPr>
        <xdr:cNvPr id="438" name="【学校施設】&#10;有形固定資産減価償却率平均値テキスト"/>
        <xdr:cNvSpPr txBox="1"/>
      </xdr:nvSpPr>
      <xdr:spPr>
        <a:xfrm>
          <a:off x="163703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63500</xdr:rowOff>
    </xdr:from>
    <xdr:to>
      <xdr:col>23</xdr:col>
      <xdr:colOff>568325</xdr:colOff>
      <xdr:row>59</xdr:row>
      <xdr:rowOff>165100</xdr:rowOff>
    </xdr:to>
    <xdr:sp macro="" textlink="">
      <xdr:nvSpPr>
        <xdr:cNvPr id="439" name="フローチャート : 判断 43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101600</xdr:rowOff>
    </xdr:from>
    <xdr:to>
      <xdr:col>22</xdr:col>
      <xdr:colOff>415925</xdr:colOff>
      <xdr:row>61</xdr:row>
      <xdr:rowOff>31750</xdr:rowOff>
    </xdr:to>
    <xdr:sp macro="" textlink="">
      <xdr:nvSpPr>
        <xdr:cNvPr id="440" name="フローチャート : 判断 43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101600</xdr:rowOff>
    </xdr:from>
    <xdr:to>
      <xdr:col>22</xdr:col>
      <xdr:colOff>415925</xdr:colOff>
      <xdr:row>63</xdr:row>
      <xdr:rowOff>31750</xdr:rowOff>
    </xdr:to>
    <xdr:sp macro="" textlink="">
      <xdr:nvSpPr>
        <xdr:cNvPr id="446" name="円/楕円 445"/>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48277</xdr:rowOff>
    </xdr:from>
    <xdr:ext cx="405111" cy="259045"/>
    <xdr:sp macro="" textlink="">
      <xdr:nvSpPr>
        <xdr:cNvPr id="447" name="n_1aveValue【学校施設】&#10;有形固定資産減価償却率"/>
        <xdr:cNvSpPr txBox="1"/>
      </xdr:nvSpPr>
      <xdr:spPr>
        <a:xfrm>
          <a:off x="15266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22877</xdr:rowOff>
    </xdr:from>
    <xdr:ext cx="405111" cy="259045"/>
    <xdr:sp macro="" textlink="">
      <xdr:nvSpPr>
        <xdr:cNvPr id="448" name="n_1mainValue【学校施設】&#10;有形固定資産減価償却率"/>
        <xdr:cNvSpPr txBox="1"/>
      </xdr:nvSpPr>
      <xdr:spPr>
        <a:xfrm>
          <a:off x="15266043"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450" name="正方形/長方形 44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451" name="正方形/長方形 45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452" name="正方形/長方形 45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453" name="正方形/長方形 45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86868</xdr:rowOff>
    </xdr:from>
    <xdr:to>
      <xdr:col>32</xdr:col>
      <xdr:colOff>186689</xdr:colOff>
      <xdr:row>64</xdr:row>
      <xdr:rowOff>18288</xdr:rowOff>
    </xdr:to>
    <xdr:cxnSp macro="">
      <xdr:nvCxnSpPr>
        <xdr:cNvPr id="469" name="直線コネクタ 468"/>
        <xdr:cNvCxnSpPr/>
      </xdr:nvCxnSpPr>
      <xdr:spPr>
        <a:xfrm flipV="1">
          <a:off x="22159595" y="10030968"/>
          <a:ext cx="1269"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64</xdr:row>
      <xdr:rowOff>22115</xdr:rowOff>
    </xdr:from>
    <xdr:ext cx="469744" cy="259045"/>
    <xdr:sp macro="" textlink="">
      <xdr:nvSpPr>
        <xdr:cNvPr id="470" name="【学校施設】&#10;一人当たり面積最小値テキスト"/>
        <xdr:cNvSpPr txBox="1"/>
      </xdr:nvSpPr>
      <xdr:spPr>
        <a:xfrm>
          <a:off x="22212300"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0.296</a:t>
          </a:r>
          <a:endParaRPr kumimoji="1" lang="ja-JP" altLang="en-US" sz="1000" b="1">
            <a:latin typeface="ＭＳ Ｐゴシック"/>
          </a:endParaRPr>
        </a:p>
      </xdr:txBody>
    </xdr:sp>
    <xdr:clientData/>
  </xdr:oneCellAnchor>
  <xdr:twoCellAnchor>
    <xdr:from>
      <xdr:col>32</xdr:col>
      <xdr:colOff>98425</xdr:colOff>
      <xdr:row>64</xdr:row>
      <xdr:rowOff>18288</xdr:rowOff>
    </xdr:from>
    <xdr:to>
      <xdr:col>32</xdr:col>
      <xdr:colOff>276225</xdr:colOff>
      <xdr:row>64</xdr:row>
      <xdr:rowOff>18288</xdr:rowOff>
    </xdr:to>
    <xdr:cxnSp macro="">
      <xdr:nvCxnSpPr>
        <xdr:cNvPr id="471" name="直線コネクタ 470"/>
        <xdr:cNvCxnSpPr/>
      </xdr:nvCxnSpPr>
      <xdr:spPr>
        <a:xfrm>
          <a:off x="22072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33545</xdr:rowOff>
    </xdr:from>
    <xdr:ext cx="469744" cy="259045"/>
    <xdr:sp macro="" textlink="">
      <xdr:nvSpPr>
        <xdr:cNvPr id="472" name="【学校施設】&#10;一人当たり面積最大値テキスト"/>
        <xdr:cNvSpPr txBox="1"/>
      </xdr:nvSpPr>
      <xdr:spPr>
        <a:xfrm>
          <a:off x="22212300" y="98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0.506</a:t>
          </a:r>
          <a:endParaRPr kumimoji="1" lang="ja-JP" altLang="en-US" sz="1000" b="1">
            <a:latin typeface="ＭＳ Ｐゴシック"/>
          </a:endParaRPr>
        </a:p>
      </xdr:txBody>
    </xdr:sp>
    <xdr:clientData/>
  </xdr:oneCellAnchor>
  <xdr:twoCellAnchor>
    <xdr:from>
      <xdr:col>32</xdr:col>
      <xdr:colOff>98425</xdr:colOff>
      <xdr:row>58</xdr:row>
      <xdr:rowOff>86868</xdr:rowOff>
    </xdr:from>
    <xdr:to>
      <xdr:col>32</xdr:col>
      <xdr:colOff>276225</xdr:colOff>
      <xdr:row>58</xdr:row>
      <xdr:rowOff>86868</xdr:rowOff>
    </xdr:to>
    <xdr:cxnSp macro="">
      <xdr:nvCxnSpPr>
        <xdr:cNvPr id="473" name="直線コネクタ 472"/>
        <xdr:cNvCxnSpPr/>
      </xdr:nvCxnSpPr>
      <xdr:spPr>
        <a:xfrm>
          <a:off x="22072600" y="1003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61</xdr:row>
      <xdr:rowOff>163085</xdr:rowOff>
    </xdr:from>
    <xdr:ext cx="469744" cy="259045"/>
    <xdr:sp macro="" textlink="">
      <xdr:nvSpPr>
        <xdr:cNvPr id="474" name="【学校施設】&#10;一人当たり面積平均値テキスト"/>
        <xdr:cNvSpPr txBox="1"/>
      </xdr:nvSpPr>
      <xdr:spPr>
        <a:xfrm>
          <a:off x="222123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75" name="フローチャート : 判断 474"/>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70358</xdr:rowOff>
    </xdr:from>
    <xdr:to>
      <xdr:col>31</xdr:col>
      <xdr:colOff>85725</xdr:colOff>
      <xdr:row>62</xdr:row>
      <xdr:rowOff>508</xdr:rowOff>
    </xdr:to>
    <xdr:sp macro="" textlink="">
      <xdr:nvSpPr>
        <xdr:cNvPr id="476" name="フローチャート : 判断 475"/>
        <xdr:cNvSpPr/>
      </xdr:nvSpPr>
      <xdr:spPr>
        <a:xfrm>
          <a:off x="2127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61214</xdr:rowOff>
    </xdr:from>
    <xdr:to>
      <xdr:col>31</xdr:col>
      <xdr:colOff>85725</xdr:colOff>
      <xdr:row>55</xdr:row>
      <xdr:rowOff>162814</xdr:rowOff>
    </xdr:to>
    <xdr:sp macro="" textlink="">
      <xdr:nvSpPr>
        <xdr:cNvPr id="482" name="円/楕円 481"/>
        <xdr:cNvSpPr/>
      </xdr:nvSpPr>
      <xdr:spPr>
        <a:xfrm>
          <a:off x="21272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163085</xdr:rowOff>
    </xdr:from>
    <xdr:ext cx="469744" cy="259045"/>
    <xdr:sp macro="" textlink="">
      <xdr:nvSpPr>
        <xdr:cNvPr id="483" name="n_1aveValue【学校施設】&#10;一人当たり面積"/>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7891</xdr:rowOff>
    </xdr:from>
    <xdr:ext cx="469744" cy="259045"/>
    <xdr:sp macro="" textlink="">
      <xdr:nvSpPr>
        <xdr:cNvPr id="484" name="n_1mainValue【学校施設】&#10;一人当たり面積"/>
        <xdr:cNvSpPr txBox="1"/>
      </xdr:nvSpPr>
      <xdr:spPr>
        <a:xfrm>
          <a:off x="21075727" y="926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486" name="正方形/長方形 48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487" name="正方形/長方形 48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488" name="正方形/長方形 48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489" name="正方形/長方形 48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3" name="テキスト ボックス 50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79</xdr:row>
      <xdr:rowOff>122682</xdr:rowOff>
    </xdr:from>
    <xdr:to>
      <xdr:col>23</xdr:col>
      <xdr:colOff>516889</xdr:colOff>
      <xdr:row>85</xdr:row>
      <xdr:rowOff>17526</xdr:rowOff>
    </xdr:to>
    <xdr:cxnSp macro="">
      <xdr:nvCxnSpPr>
        <xdr:cNvPr id="505" name="直線コネクタ 504"/>
        <xdr:cNvCxnSpPr/>
      </xdr:nvCxnSpPr>
      <xdr:spPr>
        <a:xfrm flipV="1">
          <a:off x="16317595" y="13667232"/>
          <a:ext cx="1269"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85</xdr:row>
      <xdr:rowOff>21353</xdr:rowOff>
    </xdr:from>
    <xdr:ext cx="405111" cy="259045"/>
    <xdr:sp macro="" textlink="">
      <xdr:nvSpPr>
        <xdr:cNvPr id="506" name="【図書館】&#10;有形固定資産減価償却率最小値テキスト"/>
        <xdr:cNvSpPr txBox="1"/>
      </xdr:nvSpPr>
      <xdr:spPr>
        <a:xfrm>
          <a:off x="163703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85</xdr:row>
      <xdr:rowOff>17526</xdr:rowOff>
    </xdr:from>
    <xdr:to>
      <xdr:col>23</xdr:col>
      <xdr:colOff>606425</xdr:colOff>
      <xdr:row>85</xdr:row>
      <xdr:rowOff>17526</xdr:rowOff>
    </xdr:to>
    <xdr:cxnSp macro="">
      <xdr:nvCxnSpPr>
        <xdr:cNvPr id="507" name="直線コネクタ 506"/>
        <xdr:cNvCxnSpPr/>
      </xdr:nvCxnSpPr>
      <xdr:spPr>
        <a:xfrm>
          <a:off x="16230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69359</xdr:rowOff>
    </xdr:from>
    <xdr:ext cx="405111" cy="259045"/>
    <xdr:sp macro="" textlink="">
      <xdr:nvSpPr>
        <xdr:cNvPr id="508" name="【図書館】&#10;有形固定資産減価償却率最大値テキスト"/>
        <xdr:cNvSpPr txBox="1"/>
      </xdr:nvSpPr>
      <xdr:spPr>
        <a:xfrm>
          <a:off x="16370300" y="1344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428625</xdr:colOff>
      <xdr:row>79</xdr:row>
      <xdr:rowOff>122682</xdr:rowOff>
    </xdr:from>
    <xdr:to>
      <xdr:col>23</xdr:col>
      <xdr:colOff>606425</xdr:colOff>
      <xdr:row>79</xdr:row>
      <xdr:rowOff>122682</xdr:rowOff>
    </xdr:to>
    <xdr:cxnSp macro="">
      <xdr:nvCxnSpPr>
        <xdr:cNvPr id="509" name="直線コネクタ 508"/>
        <xdr:cNvCxnSpPr/>
      </xdr:nvCxnSpPr>
      <xdr:spPr>
        <a:xfrm>
          <a:off x="16230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81</xdr:row>
      <xdr:rowOff>59453</xdr:rowOff>
    </xdr:from>
    <xdr:ext cx="405111" cy="259045"/>
    <xdr:sp macro="" textlink="">
      <xdr:nvSpPr>
        <xdr:cNvPr id="510" name="【図書館】&#10;有形固定資産減価償却率平均値テキスト"/>
        <xdr:cNvSpPr txBox="1"/>
      </xdr:nvSpPr>
      <xdr:spPr>
        <a:xfrm>
          <a:off x="163703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81026</xdr:rowOff>
    </xdr:from>
    <xdr:to>
      <xdr:col>23</xdr:col>
      <xdr:colOff>568325</xdr:colOff>
      <xdr:row>82</xdr:row>
      <xdr:rowOff>11176</xdr:rowOff>
    </xdr:to>
    <xdr:sp macro="" textlink="">
      <xdr:nvSpPr>
        <xdr:cNvPr id="511" name="フローチャート : 判断 510"/>
        <xdr:cNvSpPr/>
      </xdr:nvSpPr>
      <xdr:spPr>
        <a:xfrm>
          <a:off x="16268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81026</xdr:rowOff>
    </xdr:from>
    <xdr:to>
      <xdr:col>22</xdr:col>
      <xdr:colOff>415925</xdr:colOff>
      <xdr:row>82</xdr:row>
      <xdr:rowOff>11176</xdr:rowOff>
    </xdr:to>
    <xdr:sp macro="" textlink="">
      <xdr:nvSpPr>
        <xdr:cNvPr id="512" name="フローチャート : 判断 511"/>
        <xdr:cNvSpPr/>
      </xdr:nvSpPr>
      <xdr:spPr>
        <a:xfrm>
          <a:off x="154305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42163</xdr:rowOff>
    </xdr:from>
    <xdr:to>
      <xdr:col>22</xdr:col>
      <xdr:colOff>415925</xdr:colOff>
      <xdr:row>78</xdr:row>
      <xdr:rowOff>143763</xdr:rowOff>
    </xdr:to>
    <xdr:sp macro="" textlink="">
      <xdr:nvSpPr>
        <xdr:cNvPr id="518" name="円/楕円 517"/>
        <xdr:cNvSpPr/>
      </xdr:nvSpPr>
      <xdr:spPr>
        <a:xfrm>
          <a:off x="15430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2303</xdr:rowOff>
    </xdr:from>
    <xdr:ext cx="405111" cy="259045"/>
    <xdr:sp macro="" textlink="">
      <xdr:nvSpPr>
        <xdr:cNvPr id="519" name="n_1aveValue【図書館】&#10;有形固定資産減価償却率"/>
        <xdr:cNvSpPr txBox="1"/>
      </xdr:nvSpPr>
      <xdr:spPr>
        <a:xfrm>
          <a:off x="15266043"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160290</xdr:rowOff>
    </xdr:from>
    <xdr:ext cx="405111" cy="259045"/>
    <xdr:sp macro="" textlink="">
      <xdr:nvSpPr>
        <xdr:cNvPr id="520" name="n_1mainValue【図書館】&#10;有形固定資産減価償却率"/>
        <xdr:cNvSpPr txBox="1"/>
      </xdr:nvSpPr>
      <xdr:spPr>
        <a:xfrm>
          <a:off x="15266043"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522" name="正方形/長方形 52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523" name="正方形/長方形 52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524" name="正方形/長方形 52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525" name="正方形/長方形 52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0" name="直線コネクタ 5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1" name="テキスト ボックス 5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2" name="直線コネクタ 5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3" name="テキスト ボックス 5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4" name="直線コネクタ 5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5" name="テキスト ボックス 5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6" name="直線コネクタ 5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7" name="テキスト ボックス 5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8" name="直線コネクタ 5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9" name="テキスト ボックス 5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0" name="直線コネクタ 5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1" name="テキスト ボックス 5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77</xdr:row>
      <xdr:rowOff>78921</xdr:rowOff>
    </xdr:from>
    <xdr:to>
      <xdr:col>32</xdr:col>
      <xdr:colOff>186689</xdr:colOff>
      <xdr:row>86</xdr:row>
      <xdr:rowOff>5443</xdr:rowOff>
    </xdr:to>
    <xdr:cxnSp macro="">
      <xdr:nvCxnSpPr>
        <xdr:cNvPr id="545" name="直線コネクタ 544"/>
        <xdr:cNvCxnSpPr/>
      </xdr:nvCxnSpPr>
      <xdr:spPr>
        <a:xfrm flipV="1">
          <a:off x="22159595" y="13280571"/>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86</xdr:row>
      <xdr:rowOff>9270</xdr:rowOff>
    </xdr:from>
    <xdr:ext cx="469744" cy="259045"/>
    <xdr:sp macro="" textlink="">
      <xdr:nvSpPr>
        <xdr:cNvPr id="546" name="【図書館】&#10;一人当たり面積最小値テキスト"/>
        <xdr:cNvSpPr txBox="1"/>
      </xdr:nvSpPr>
      <xdr:spPr>
        <a:xfrm>
          <a:off x="222123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7" name="直線コネクタ 546"/>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25598</xdr:rowOff>
    </xdr:from>
    <xdr:ext cx="469744" cy="259045"/>
    <xdr:sp macro="" textlink="">
      <xdr:nvSpPr>
        <xdr:cNvPr id="548" name="【図書館】&#10;一人当たり面積最大値テキスト"/>
        <xdr:cNvSpPr txBox="1"/>
      </xdr:nvSpPr>
      <xdr:spPr>
        <a:xfrm>
          <a:off x="222123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77</xdr:row>
      <xdr:rowOff>78921</xdr:rowOff>
    </xdr:from>
    <xdr:to>
      <xdr:col>32</xdr:col>
      <xdr:colOff>276225</xdr:colOff>
      <xdr:row>77</xdr:row>
      <xdr:rowOff>78921</xdr:rowOff>
    </xdr:to>
    <xdr:cxnSp macro="">
      <xdr:nvCxnSpPr>
        <xdr:cNvPr id="549" name="直線コネクタ 548"/>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120848</xdr:rowOff>
    </xdr:from>
    <xdr:ext cx="469744" cy="259045"/>
    <xdr:sp macro="" textlink="">
      <xdr:nvSpPr>
        <xdr:cNvPr id="550" name="【図書館】&#10;一人当たり面積平均値テキスト"/>
        <xdr:cNvSpPr txBox="1"/>
      </xdr:nvSpPr>
      <xdr:spPr>
        <a:xfrm>
          <a:off x="222123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51" name="フローチャート : 判断 55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142421</xdr:rowOff>
    </xdr:from>
    <xdr:to>
      <xdr:col>31</xdr:col>
      <xdr:colOff>85725</xdr:colOff>
      <xdr:row>84</xdr:row>
      <xdr:rowOff>72571</xdr:rowOff>
    </xdr:to>
    <xdr:sp macro="" textlink="">
      <xdr:nvSpPr>
        <xdr:cNvPr id="552" name="フローチャート : 判断 55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58" name="円/楕円 557"/>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63698</xdr:rowOff>
    </xdr:from>
    <xdr:ext cx="469744" cy="259045"/>
    <xdr:sp macro="" textlink="">
      <xdr:nvSpPr>
        <xdr:cNvPr id="559" name="n_1aveValue【図書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89098</xdr:rowOff>
    </xdr:from>
    <xdr:ext cx="469744" cy="259045"/>
    <xdr:sp macro="" textlink="">
      <xdr:nvSpPr>
        <xdr:cNvPr id="560" name="n_1mainValue【図書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562" name="正方形/長方形 561"/>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563" name="正方形/長方形 562"/>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94</xdr:row>
      <xdr:rowOff>165100</xdr:rowOff>
    </xdr:from>
    <xdr:to>
      <xdr:col>23</xdr:col>
      <xdr:colOff>327025</xdr:colOff>
      <xdr:row>96</xdr:row>
      <xdr:rowOff>76200</xdr:rowOff>
    </xdr:to>
    <xdr:sp macro="" textlink="">
      <xdr:nvSpPr>
        <xdr:cNvPr id="564" name="正方形/長方形 563"/>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96</xdr:row>
      <xdr:rowOff>25400</xdr:rowOff>
    </xdr:from>
    <xdr:to>
      <xdr:col>23</xdr:col>
      <xdr:colOff>327025</xdr:colOff>
      <xdr:row>97</xdr:row>
      <xdr:rowOff>107950</xdr:rowOff>
    </xdr:to>
    <xdr:sp macro="" textlink="">
      <xdr:nvSpPr>
        <xdr:cNvPr id="565" name="正方形/長方形 564"/>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0" name="直線コネクタ 56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1" name="テキスト ボックス 57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2" name="直線コネクタ 57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73" name="テキスト ボックス 57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74" name="直線コネクタ 57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75" name="テキスト ボックス 57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6" name="直線コネクタ 5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7" name="テキスト ボックス 5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78" name="直線コネクタ 57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79" name="テキスト ボックス 57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0" name="直線コネクタ 57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1" name="テキスト ボックス 58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2" name="直線コネクタ 58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83" name="テキスト ボックス 58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5" name="テキスト ボックス 58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100</xdr:row>
      <xdr:rowOff>19050</xdr:rowOff>
    </xdr:from>
    <xdr:to>
      <xdr:col>23</xdr:col>
      <xdr:colOff>516889</xdr:colOff>
      <xdr:row>108</xdr:row>
      <xdr:rowOff>66675</xdr:rowOff>
    </xdr:to>
    <xdr:cxnSp macro="">
      <xdr:nvCxnSpPr>
        <xdr:cNvPr id="587" name="直線コネクタ 586"/>
        <xdr:cNvCxnSpPr/>
      </xdr:nvCxnSpPr>
      <xdr:spPr>
        <a:xfrm flipV="1">
          <a:off x="16317595" y="17164050"/>
          <a:ext cx="1269"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108</xdr:row>
      <xdr:rowOff>70502</xdr:rowOff>
    </xdr:from>
    <xdr:ext cx="405111" cy="259045"/>
    <xdr:sp macro="" textlink="">
      <xdr:nvSpPr>
        <xdr:cNvPr id="588" name="【博物館】&#10;有形固定資産減価償却率最小値テキスト"/>
        <xdr:cNvSpPr txBox="1"/>
      </xdr:nvSpPr>
      <xdr:spPr>
        <a:xfrm>
          <a:off x="16370300"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108</xdr:row>
      <xdr:rowOff>66675</xdr:rowOff>
    </xdr:from>
    <xdr:to>
      <xdr:col>23</xdr:col>
      <xdr:colOff>606425</xdr:colOff>
      <xdr:row>108</xdr:row>
      <xdr:rowOff>66675</xdr:rowOff>
    </xdr:to>
    <xdr:cxnSp macro="">
      <xdr:nvCxnSpPr>
        <xdr:cNvPr id="589" name="直線コネクタ 588"/>
        <xdr:cNvCxnSpPr/>
      </xdr:nvCxnSpPr>
      <xdr:spPr>
        <a:xfrm>
          <a:off x="16230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137177</xdr:rowOff>
    </xdr:from>
    <xdr:ext cx="405111" cy="259045"/>
    <xdr:sp macro="" textlink="">
      <xdr:nvSpPr>
        <xdr:cNvPr id="590" name="【博物館】&#10;有形固定資産減価償却率最大値テキスト"/>
        <xdr:cNvSpPr txBox="1"/>
      </xdr:nvSpPr>
      <xdr:spPr>
        <a:xfrm>
          <a:off x="163703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606425</xdr:colOff>
      <xdr:row>100</xdr:row>
      <xdr:rowOff>19050</xdr:rowOff>
    </xdr:to>
    <xdr:cxnSp macro="">
      <xdr:nvCxnSpPr>
        <xdr:cNvPr id="591" name="直線コネクタ 59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106</xdr:row>
      <xdr:rowOff>32402</xdr:rowOff>
    </xdr:from>
    <xdr:ext cx="405111" cy="259045"/>
    <xdr:sp macro="" textlink="">
      <xdr:nvSpPr>
        <xdr:cNvPr id="592" name="【博物館】&#10;有形固定資産減価償却率平均値テキスト"/>
        <xdr:cNvSpPr txBox="1"/>
      </xdr:nvSpPr>
      <xdr:spPr>
        <a:xfrm>
          <a:off x="16370300" y="18206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53975</xdr:rowOff>
    </xdr:from>
    <xdr:to>
      <xdr:col>23</xdr:col>
      <xdr:colOff>568325</xdr:colOff>
      <xdr:row>106</xdr:row>
      <xdr:rowOff>155575</xdr:rowOff>
    </xdr:to>
    <xdr:sp macro="" textlink="">
      <xdr:nvSpPr>
        <xdr:cNvPr id="593" name="フローチャート : 判断 592"/>
        <xdr:cNvSpPr/>
      </xdr:nvSpPr>
      <xdr:spPr>
        <a:xfrm>
          <a:off x="16268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139700</xdr:rowOff>
    </xdr:from>
    <xdr:to>
      <xdr:col>22</xdr:col>
      <xdr:colOff>415925</xdr:colOff>
      <xdr:row>106</xdr:row>
      <xdr:rowOff>69850</xdr:rowOff>
    </xdr:to>
    <xdr:sp macro="" textlink="">
      <xdr:nvSpPr>
        <xdr:cNvPr id="594" name="フローチャート : 判断 593"/>
        <xdr:cNvSpPr/>
      </xdr:nvSpPr>
      <xdr:spPr>
        <a:xfrm>
          <a:off x="15430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15875</xdr:rowOff>
    </xdr:from>
    <xdr:to>
      <xdr:col>22</xdr:col>
      <xdr:colOff>415925</xdr:colOff>
      <xdr:row>100</xdr:row>
      <xdr:rowOff>117475</xdr:rowOff>
    </xdr:to>
    <xdr:sp macro="" textlink="">
      <xdr:nvSpPr>
        <xdr:cNvPr id="600" name="円/楕円 599"/>
        <xdr:cNvSpPr/>
      </xdr:nvSpPr>
      <xdr:spPr>
        <a:xfrm>
          <a:off x="15430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60977</xdr:rowOff>
    </xdr:from>
    <xdr:ext cx="405111" cy="259045"/>
    <xdr:sp macro="" textlink="">
      <xdr:nvSpPr>
        <xdr:cNvPr id="601" name="n_1aveValue【博物館】&#10;有形固定資産減価償却率"/>
        <xdr:cNvSpPr txBox="1"/>
      </xdr:nvSpPr>
      <xdr:spPr>
        <a:xfrm>
          <a:off x="15266043"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134002</xdr:rowOff>
    </xdr:from>
    <xdr:ext cx="405111" cy="259045"/>
    <xdr:sp macro="" textlink="">
      <xdr:nvSpPr>
        <xdr:cNvPr id="602" name="n_1mainValue【博物館】&#10;有形固定資産減価償却率"/>
        <xdr:cNvSpPr txBox="1"/>
      </xdr:nvSpPr>
      <xdr:spPr>
        <a:xfrm>
          <a:off x="15266043"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604" name="正方形/長方形 60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605" name="正方形/長方形 60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94</xdr:row>
      <xdr:rowOff>165100</xdr:rowOff>
    </xdr:from>
    <xdr:to>
      <xdr:col>31</xdr:col>
      <xdr:colOff>682625</xdr:colOff>
      <xdr:row>96</xdr:row>
      <xdr:rowOff>76200</xdr:rowOff>
    </xdr:to>
    <xdr:sp macro="" textlink="">
      <xdr:nvSpPr>
        <xdr:cNvPr id="606" name="正方形/長方形 605"/>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96</xdr:row>
      <xdr:rowOff>25400</xdr:rowOff>
    </xdr:from>
    <xdr:to>
      <xdr:col>31</xdr:col>
      <xdr:colOff>682625</xdr:colOff>
      <xdr:row>97</xdr:row>
      <xdr:rowOff>107950</xdr:rowOff>
    </xdr:to>
    <xdr:sp macro="" textlink="">
      <xdr:nvSpPr>
        <xdr:cNvPr id="607" name="正方形/長方形 606"/>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1" name="直線コネクタ 6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2" name="テキスト ボックス 6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3" name="直線コネクタ 6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4" name="テキスト ボックス 6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5" name="直線コネクタ 6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6" name="テキスト ボックス 6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7" name="直線コネクタ 6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8" name="テキスト ボックス 6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101</xdr:row>
      <xdr:rowOff>41911</xdr:rowOff>
    </xdr:from>
    <xdr:to>
      <xdr:col>32</xdr:col>
      <xdr:colOff>186689</xdr:colOff>
      <xdr:row>108</xdr:row>
      <xdr:rowOff>30480</xdr:rowOff>
    </xdr:to>
    <xdr:cxnSp macro="">
      <xdr:nvCxnSpPr>
        <xdr:cNvPr id="622" name="直線コネクタ 621"/>
        <xdr:cNvCxnSpPr/>
      </xdr:nvCxnSpPr>
      <xdr:spPr>
        <a:xfrm flipV="1">
          <a:off x="22159595" y="17358361"/>
          <a:ext cx="1269"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108</xdr:row>
      <xdr:rowOff>34307</xdr:rowOff>
    </xdr:from>
    <xdr:ext cx="469744" cy="259045"/>
    <xdr:sp macro="" textlink="">
      <xdr:nvSpPr>
        <xdr:cNvPr id="623"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4" name="直線コネクタ 62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160038</xdr:rowOff>
    </xdr:from>
    <xdr:ext cx="469744" cy="259045"/>
    <xdr:sp macro="" textlink="">
      <xdr:nvSpPr>
        <xdr:cNvPr id="625" name="【博物館】&#10;一人当たり面積最大値テキスト"/>
        <xdr:cNvSpPr txBox="1"/>
      </xdr:nvSpPr>
      <xdr:spPr>
        <a:xfrm>
          <a:off x="222123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101</xdr:row>
      <xdr:rowOff>41911</xdr:rowOff>
    </xdr:from>
    <xdr:to>
      <xdr:col>32</xdr:col>
      <xdr:colOff>276225</xdr:colOff>
      <xdr:row>101</xdr:row>
      <xdr:rowOff>41911</xdr:rowOff>
    </xdr:to>
    <xdr:cxnSp macro="">
      <xdr:nvCxnSpPr>
        <xdr:cNvPr id="626" name="直線コネクタ 625"/>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106</xdr:row>
      <xdr:rowOff>72407</xdr:rowOff>
    </xdr:from>
    <xdr:ext cx="469744" cy="259045"/>
    <xdr:sp macro="" textlink="">
      <xdr:nvSpPr>
        <xdr:cNvPr id="627" name="【博物館】&#10;一人当たり面積平均値テキスト"/>
        <xdr:cNvSpPr txBox="1"/>
      </xdr:nvSpPr>
      <xdr:spPr>
        <a:xfrm>
          <a:off x="222123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93980</xdr:rowOff>
    </xdr:from>
    <xdr:to>
      <xdr:col>32</xdr:col>
      <xdr:colOff>238125</xdr:colOff>
      <xdr:row>107</xdr:row>
      <xdr:rowOff>24130</xdr:rowOff>
    </xdr:to>
    <xdr:sp macro="" textlink="">
      <xdr:nvSpPr>
        <xdr:cNvPr id="628" name="フローチャート : 判断 62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48261</xdr:rowOff>
    </xdr:from>
    <xdr:to>
      <xdr:col>31</xdr:col>
      <xdr:colOff>85725</xdr:colOff>
      <xdr:row>106</xdr:row>
      <xdr:rowOff>149861</xdr:rowOff>
    </xdr:to>
    <xdr:sp macro="" textlink="">
      <xdr:nvSpPr>
        <xdr:cNvPr id="629" name="フローチャート : 判断 628"/>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635" name="円/楕円 634"/>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140988</xdr:rowOff>
    </xdr:from>
    <xdr:ext cx="469744" cy="259045"/>
    <xdr:sp macro="" textlink="">
      <xdr:nvSpPr>
        <xdr:cNvPr id="636" name="n_1aveValue【博物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154957</xdr:rowOff>
    </xdr:from>
    <xdr:ext cx="469744" cy="259045"/>
    <xdr:sp macro="" textlink="">
      <xdr:nvSpPr>
        <xdr:cNvPr id="637" name="n_1mainValue【博物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道路や橋りょう・トンネル、公営住宅については、平成２０年９月に「道路長寿命化計画」、「橋梁長寿命化修繕計画」、「県営住宅等長寿命化計画」などの施設別の長寿命化計画を策定し、維持管理・更新等の適正化や公共施設等の長寿命化に取り組んできたため、類似団体の有形固定資産減価償却率より低い傾向に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有形固定資産減価償却率が類似団体に比べて特に高い水準にある空港施設については、平成５年３月の開港から２５年が経過し、老朽化が著しい状況にあることから、「福島空港維持管理更新計画」に基づき定期的な点検を実施し、点検結果を踏まえた適切な維持補修等を実施している状況に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また、図書館及び博物館についても開館から３０年以上が経過し、老朽化が著しい状況にあることから、「公共施設等総合管理計画」に基づく「個別施設計画」を策定し、施設の長寿命化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0</xdr:rowOff>
    </xdr:from>
    <xdr:to>
      <xdr:col>6</xdr:col>
      <xdr:colOff>510540</xdr:colOff>
      <xdr:row>41</xdr:row>
      <xdr:rowOff>41910</xdr:rowOff>
    </xdr:to>
    <xdr:cxnSp macro="">
      <xdr:nvCxnSpPr>
        <xdr:cNvPr id="57" name="直線コネクタ 56"/>
        <xdr:cNvCxnSpPr/>
      </xdr:nvCxnSpPr>
      <xdr:spPr>
        <a:xfrm flipV="1">
          <a:off x="4633595" y="5829300"/>
          <a:ext cx="127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41</xdr:row>
      <xdr:rowOff>45737</xdr:rowOff>
    </xdr:from>
    <xdr:ext cx="405111" cy="259045"/>
    <xdr:sp macro="" textlink="">
      <xdr:nvSpPr>
        <xdr:cNvPr id="58" name="【体育館・プール】&#10;有形固定資産減価償却率最小値テキスト"/>
        <xdr:cNvSpPr txBox="1"/>
      </xdr:nvSpPr>
      <xdr:spPr>
        <a:xfrm>
          <a:off x="46863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59" name="直線コネクタ 58"/>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118127</xdr:rowOff>
    </xdr:from>
    <xdr:ext cx="405111" cy="259045"/>
    <xdr:sp macro="" textlink="">
      <xdr:nvSpPr>
        <xdr:cNvPr id="60" name="【体育館・プール】&#10;有形固定資産減価償却率最大値テキスト"/>
        <xdr:cNvSpPr txBox="1"/>
      </xdr:nvSpPr>
      <xdr:spPr>
        <a:xfrm>
          <a:off x="46863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3827</xdr:rowOff>
    </xdr:from>
    <xdr:ext cx="405111" cy="259045"/>
    <xdr:sp macro="" textlink="">
      <xdr:nvSpPr>
        <xdr:cNvPr id="62" name="【体育館・プール】&#10;有形固定資産減価償却率平均値テキスト"/>
        <xdr:cNvSpPr txBox="1"/>
      </xdr:nvSpPr>
      <xdr:spPr>
        <a:xfrm>
          <a:off x="46863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63" name="フローチャート : 判断 62"/>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17780</xdr:rowOff>
    </xdr:from>
    <xdr:to>
      <xdr:col>5</xdr:col>
      <xdr:colOff>409575</xdr:colOff>
      <xdr:row>36</xdr:row>
      <xdr:rowOff>119380</xdr:rowOff>
    </xdr:to>
    <xdr:sp macro="" textlink="">
      <xdr:nvSpPr>
        <xdr:cNvPr id="64" name="フローチャート : 判断 63"/>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135907</xdr:rowOff>
    </xdr:from>
    <xdr:ext cx="405111" cy="259045"/>
    <xdr:sp macro="" textlink="">
      <xdr:nvSpPr>
        <xdr:cNvPr id="65" name="n_1aveValue【体育館・プール】&#10;有形固定資産減価償却率"/>
        <xdr:cNvSpPr txBox="1"/>
      </xdr:nvSpPr>
      <xdr:spPr>
        <a:xfrm>
          <a:off x="3582043"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93980</xdr:rowOff>
    </xdr:from>
    <xdr:to>
      <xdr:col>5</xdr:col>
      <xdr:colOff>409575</xdr:colOff>
      <xdr:row>41</xdr:row>
      <xdr:rowOff>24130</xdr:rowOff>
    </xdr:to>
    <xdr:sp macro="" textlink="">
      <xdr:nvSpPr>
        <xdr:cNvPr id="71" name="円/楕円 70"/>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15257</xdr:rowOff>
    </xdr:from>
    <xdr:ext cx="405111" cy="259045"/>
    <xdr:sp macro="" textlink="">
      <xdr:nvSpPr>
        <xdr:cNvPr id="72" name="n_1mainValue【体育館・プール】&#10;有形固定資産減価償却率"/>
        <xdr:cNvSpPr txBox="1"/>
      </xdr:nvSpPr>
      <xdr:spPr>
        <a:xfrm>
          <a:off x="3582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4" name="正方形/長方形 73"/>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5" name="正方形/長方形 74"/>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6" name="正方形/長方形 75"/>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77" name="正方形/長方形 76"/>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64770</xdr:rowOff>
    </xdr:from>
    <xdr:to>
      <xdr:col>15</xdr:col>
      <xdr:colOff>180340</xdr:colOff>
      <xdr:row>40</xdr:row>
      <xdr:rowOff>167640</xdr:rowOff>
    </xdr:to>
    <xdr:cxnSp macro="">
      <xdr:nvCxnSpPr>
        <xdr:cNvPr id="92" name="直線コネクタ 91"/>
        <xdr:cNvCxnSpPr/>
      </xdr:nvCxnSpPr>
      <xdr:spPr>
        <a:xfrm flipV="1">
          <a:off x="10475595" y="6065520"/>
          <a:ext cx="127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17</xdr:rowOff>
    </xdr:from>
    <xdr:ext cx="469744" cy="259045"/>
    <xdr:sp macro="" textlink="">
      <xdr:nvSpPr>
        <xdr:cNvPr id="93" name="【体育館・プール】&#10;一人当たり面積最小値テキスト"/>
        <xdr:cNvSpPr txBox="1"/>
      </xdr:nvSpPr>
      <xdr:spPr>
        <a:xfrm>
          <a:off x="105283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40</xdr:row>
      <xdr:rowOff>167640</xdr:rowOff>
    </xdr:from>
    <xdr:to>
      <xdr:col>15</xdr:col>
      <xdr:colOff>269875</xdr:colOff>
      <xdr:row>40</xdr:row>
      <xdr:rowOff>167640</xdr:rowOff>
    </xdr:to>
    <xdr:cxnSp macro="">
      <xdr:nvCxnSpPr>
        <xdr:cNvPr id="94" name="直線コネクタ 9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11447</xdr:rowOff>
    </xdr:from>
    <xdr:ext cx="469744" cy="259045"/>
    <xdr:sp macro="" textlink="">
      <xdr:nvSpPr>
        <xdr:cNvPr id="95" name="【体育館・プール】&#10;一人当たり面積最大値テキスト"/>
        <xdr:cNvSpPr txBox="1"/>
      </xdr:nvSpPr>
      <xdr:spPr>
        <a:xfrm>
          <a:off x="105283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35</xdr:row>
      <xdr:rowOff>64770</xdr:rowOff>
    </xdr:from>
    <xdr:to>
      <xdr:col>15</xdr:col>
      <xdr:colOff>269875</xdr:colOff>
      <xdr:row>35</xdr:row>
      <xdr:rowOff>64770</xdr:rowOff>
    </xdr:to>
    <xdr:cxnSp macro="">
      <xdr:nvCxnSpPr>
        <xdr:cNvPr id="96" name="直線コネクタ 95"/>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38117</xdr:rowOff>
    </xdr:from>
    <xdr:ext cx="469744" cy="259045"/>
    <xdr:sp macro="" textlink="">
      <xdr:nvSpPr>
        <xdr:cNvPr id="97" name="【体育館・プール】&#10;一人当たり面積平均値テキスト"/>
        <xdr:cNvSpPr txBox="1"/>
      </xdr:nvSpPr>
      <xdr:spPr>
        <a:xfrm>
          <a:off x="105283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59690</xdr:rowOff>
    </xdr:from>
    <xdr:to>
      <xdr:col>15</xdr:col>
      <xdr:colOff>231775</xdr:colOff>
      <xdr:row>39</xdr:row>
      <xdr:rowOff>161290</xdr:rowOff>
    </xdr:to>
    <xdr:sp macro="" textlink="">
      <xdr:nvSpPr>
        <xdr:cNvPr id="98" name="フローチャート : 判断 97"/>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13970</xdr:rowOff>
    </xdr:from>
    <xdr:to>
      <xdr:col>14</xdr:col>
      <xdr:colOff>79375</xdr:colOff>
      <xdr:row>39</xdr:row>
      <xdr:rowOff>115570</xdr:rowOff>
    </xdr:to>
    <xdr:sp macro="" textlink="">
      <xdr:nvSpPr>
        <xdr:cNvPr id="99" name="フローチャート : 判断 98"/>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106697</xdr:rowOff>
    </xdr:from>
    <xdr:ext cx="469744" cy="259045"/>
    <xdr:sp macro="" textlink="">
      <xdr:nvSpPr>
        <xdr:cNvPr id="100" name="n_1aveValue【体育館・プール】&#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06" name="円/楕円 105"/>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7" name="n_1mainValue【体育館・プール】&#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09" name="正方形/長方形 10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10" name="正方形/長方形 10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11" name="正方形/長方形 11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12" name="正方形/長方形 11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7" name="直線コネクタ 11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8" name="テキスト ボックス 11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9" name="直線コネクタ 11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0" name="テキスト ボックス 11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1" name="直線コネクタ 12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2" name="テキスト ボックス 12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3" name="直線コネクタ 12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4" name="テキスト ボックス 12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7"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0</xdr:rowOff>
    </xdr:from>
    <xdr:to>
      <xdr:col>6</xdr:col>
      <xdr:colOff>510540</xdr:colOff>
      <xdr:row>63</xdr:row>
      <xdr:rowOff>162306</xdr:rowOff>
    </xdr:to>
    <xdr:cxnSp macro="">
      <xdr:nvCxnSpPr>
        <xdr:cNvPr id="128" name="直線コネクタ 127"/>
        <xdr:cNvCxnSpPr/>
      </xdr:nvCxnSpPr>
      <xdr:spPr>
        <a:xfrm flipV="1">
          <a:off x="4633595" y="9601200"/>
          <a:ext cx="127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63</xdr:row>
      <xdr:rowOff>166133</xdr:rowOff>
    </xdr:from>
    <xdr:ext cx="405111" cy="259045"/>
    <xdr:sp macro="" textlink="">
      <xdr:nvSpPr>
        <xdr:cNvPr id="129" name="【陸上競技場・野球場・球技場】&#10;有形固定資産減価償却率最小値テキスト"/>
        <xdr:cNvSpPr txBox="1"/>
      </xdr:nvSpPr>
      <xdr:spPr>
        <a:xfrm>
          <a:off x="46863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63</xdr:row>
      <xdr:rowOff>162306</xdr:rowOff>
    </xdr:from>
    <xdr:to>
      <xdr:col>6</xdr:col>
      <xdr:colOff>600075</xdr:colOff>
      <xdr:row>63</xdr:row>
      <xdr:rowOff>162306</xdr:rowOff>
    </xdr:to>
    <xdr:cxnSp macro="">
      <xdr:nvCxnSpPr>
        <xdr:cNvPr id="130" name="直線コネクタ 129"/>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118127</xdr:rowOff>
    </xdr:from>
    <xdr:ext cx="405111" cy="259045"/>
    <xdr:sp macro="" textlink="">
      <xdr:nvSpPr>
        <xdr:cNvPr id="131" name="【陸上競技場・野球場・球技場】&#10;有形固定資産減価償却率最大値テキスト"/>
        <xdr:cNvSpPr txBox="1"/>
      </xdr:nvSpPr>
      <xdr:spPr>
        <a:xfrm>
          <a:off x="46863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2" name="直線コネクタ 13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87647</xdr:rowOff>
    </xdr:from>
    <xdr:ext cx="405111" cy="259045"/>
    <xdr:sp macro="" textlink="">
      <xdr:nvSpPr>
        <xdr:cNvPr id="133" name="【陸上競技場・野球場・球技場】&#10;有形固定資産減価償却率平均値テキスト"/>
        <xdr:cNvSpPr txBox="1"/>
      </xdr:nvSpPr>
      <xdr:spPr>
        <a:xfrm>
          <a:off x="46863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34" name="フローチャート : 判断 13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31496</xdr:rowOff>
    </xdr:from>
    <xdr:to>
      <xdr:col>5</xdr:col>
      <xdr:colOff>409575</xdr:colOff>
      <xdr:row>60</xdr:row>
      <xdr:rowOff>133096</xdr:rowOff>
    </xdr:to>
    <xdr:sp macro="" textlink="">
      <xdr:nvSpPr>
        <xdr:cNvPr id="135" name="フローチャート : 判断 134"/>
        <xdr:cNvSpPr/>
      </xdr:nvSpPr>
      <xdr:spPr>
        <a:xfrm>
          <a:off x="3746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149623</xdr:rowOff>
    </xdr:from>
    <xdr:ext cx="405111" cy="259045"/>
    <xdr:sp macro="" textlink="">
      <xdr:nvSpPr>
        <xdr:cNvPr id="136" name="n_1aveValue【陸上競技場・野球場・球技場】&#10;有形固定資産減価償却率"/>
        <xdr:cNvSpPr txBox="1"/>
      </xdr:nvSpPr>
      <xdr:spPr>
        <a:xfrm>
          <a:off x="3582043"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47498</xdr:rowOff>
    </xdr:from>
    <xdr:to>
      <xdr:col>5</xdr:col>
      <xdr:colOff>409575</xdr:colOff>
      <xdr:row>63</xdr:row>
      <xdr:rowOff>149098</xdr:rowOff>
    </xdr:to>
    <xdr:sp macro="" textlink="">
      <xdr:nvSpPr>
        <xdr:cNvPr id="142" name="円/楕円 141"/>
        <xdr:cNvSpPr/>
      </xdr:nvSpPr>
      <xdr:spPr>
        <a:xfrm>
          <a:off x="3746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140225</xdr:rowOff>
    </xdr:from>
    <xdr:ext cx="405111" cy="259045"/>
    <xdr:sp macro="" textlink="">
      <xdr:nvSpPr>
        <xdr:cNvPr id="143" name="n_1mainValue【陸上競技場・野球場・球技場】&#10;有形固定資産減価償却率"/>
        <xdr:cNvSpPr txBox="1"/>
      </xdr:nvSpPr>
      <xdr:spPr>
        <a:xfrm>
          <a:off x="3582043"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45" name="正方形/長方形 14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46" name="正方形/長方形 14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47" name="正方形/長方形 146"/>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48" name="正方形/長方形 147"/>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49" name="正方形/長方形 14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2" name="直線コネクタ 15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3" name="テキスト ボックス 15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4" name="直線コネクタ 15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5" name="テキスト ボックス 15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6" name="直線コネクタ 15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57" name="テキスト ボックス 15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8" name="直線コネクタ 15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59" name="テキスト ボックス 15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0" name="直線コネクタ 15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1" name="テキスト ボックス 16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2"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102870</xdr:rowOff>
    </xdr:from>
    <xdr:to>
      <xdr:col>15</xdr:col>
      <xdr:colOff>180340</xdr:colOff>
      <xdr:row>62</xdr:row>
      <xdr:rowOff>91440</xdr:rowOff>
    </xdr:to>
    <xdr:cxnSp macro="">
      <xdr:nvCxnSpPr>
        <xdr:cNvPr id="163" name="直線コネクタ 162"/>
        <xdr:cNvCxnSpPr/>
      </xdr:nvCxnSpPr>
      <xdr:spPr>
        <a:xfrm flipV="1">
          <a:off x="10475595" y="9532620"/>
          <a:ext cx="127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62</xdr:row>
      <xdr:rowOff>95267</xdr:rowOff>
    </xdr:from>
    <xdr:ext cx="469744" cy="259045"/>
    <xdr:sp macro="" textlink="">
      <xdr:nvSpPr>
        <xdr:cNvPr id="164" name="【陸上競技場・野球場・球技場】&#10;一人当たり面積最小値テキスト"/>
        <xdr:cNvSpPr txBox="1"/>
      </xdr:nvSpPr>
      <xdr:spPr>
        <a:xfrm>
          <a:off x="105283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62</xdr:row>
      <xdr:rowOff>91440</xdr:rowOff>
    </xdr:from>
    <xdr:to>
      <xdr:col>15</xdr:col>
      <xdr:colOff>269875</xdr:colOff>
      <xdr:row>62</xdr:row>
      <xdr:rowOff>91440</xdr:rowOff>
    </xdr:to>
    <xdr:cxnSp macro="">
      <xdr:nvCxnSpPr>
        <xdr:cNvPr id="165" name="直線コネクタ 164"/>
        <xdr:cNvCxnSpPr/>
      </xdr:nvCxnSpPr>
      <xdr:spPr>
        <a:xfrm>
          <a:off x="10388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49547</xdr:rowOff>
    </xdr:from>
    <xdr:ext cx="469744" cy="259045"/>
    <xdr:sp macro="" textlink="">
      <xdr:nvSpPr>
        <xdr:cNvPr id="166" name="【陸上競技場・野球場・球技場】&#10;一人当たり面積最大値テキスト"/>
        <xdr:cNvSpPr txBox="1"/>
      </xdr:nvSpPr>
      <xdr:spPr>
        <a:xfrm>
          <a:off x="105283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55</xdr:row>
      <xdr:rowOff>102870</xdr:rowOff>
    </xdr:from>
    <xdr:to>
      <xdr:col>15</xdr:col>
      <xdr:colOff>269875</xdr:colOff>
      <xdr:row>55</xdr:row>
      <xdr:rowOff>102870</xdr:rowOff>
    </xdr:to>
    <xdr:cxnSp macro="">
      <xdr:nvCxnSpPr>
        <xdr:cNvPr id="167" name="直線コネクタ 166"/>
        <xdr:cNvCxnSpPr/>
      </xdr:nvCxnSpPr>
      <xdr:spPr>
        <a:xfrm>
          <a:off x="10388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60</xdr:row>
      <xdr:rowOff>110507</xdr:rowOff>
    </xdr:from>
    <xdr:ext cx="469744" cy="259045"/>
    <xdr:sp macro="" textlink="">
      <xdr:nvSpPr>
        <xdr:cNvPr id="168" name="【陸上競技場・野球場・球技場】&#10;一人当たり面積平均値テキスト"/>
        <xdr:cNvSpPr txBox="1"/>
      </xdr:nvSpPr>
      <xdr:spPr>
        <a:xfrm>
          <a:off x="105283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132080</xdr:rowOff>
    </xdr:from>
    <xdr:to>
      <xdr:col>15</xdr:col>
      <xdr:colOff>231775</xdr:colOff>
      <xdr:row>61</xdr:row>
      <xdr:rowOff>62230</xdr:rowOff>
    </xdr:to>
    <xdr:sp macro="" textlink="">
      <xdr:nvSpPr>
        <xdr:cNvPr id="169" name="フローチャート : 判断 168"/>
        <xdr:cNvSpPr/>
      </xdr:nvSpPr>
      <xdr:spPr>
        <a:xfrm>
          <a:off x="10426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6350</xdr:rowOff>
    </xdr:from>
    <xdr:to>
      <xdr:col>14</xdr:col>
      <xdr:colOff>79375</xdr:colOff>
      <xdr:row>61</xdr:row>
      <xdr:rowOff>107950</xdr:rowOff>
    </xdr:to>
    <xdr:sp macro="" textlink="">
      <xdr:nvSpPr>
        <xdr:cNvPr id="170" name="フローチャート : 判断 169"/>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124477</xdr:rowOff>
    </xdr:from>
    <xdr:ext cx="469744" cy="259045"/>
    <xdr:sp macro="" textlink="">
      <xdr:nvSpPr>
        <xdr:cNvPr id="171" name="n_1aveValue【陸上競技場・野球場・球技場】&#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109220</xdr:rowOff>
    </xdr:from>
    <xdr:to>
      <xdr:col>14</xdr:col>
      <xdr:colOff>79375</xdr:colOff>
      <xdr:row>63</xdr:row>
      <xdr:rowOff>39370</xdr:rowOff>
    </xdr:to>
    <xdr:sp macro="" textlink="">
      <xdr:nvSpPr>
        <xdr:cNvPr id="177" name="円/楕円 176"/>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30497</xdr:rowOff>
    </xdr:from>
    <xdr:ext cx="469744" cy="259045"/>
    <xdr:sp macro="" textlink="">
      <xdr:nvSpPr>
        <xdr:cNvPr id="178" name="n_1mainValue【陸上競技場・野球場・球技場】&#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79" name="正方形/長方形 17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80" name="正方形/長方形 17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81" name="正方形/長方形 18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182" name="正方形/長方形 181"/>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183" name="正方形/長方形 182"/>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4" name="正方形/長方形 18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5" name="テキスト ボックス 18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6" name="直線コネクタ 18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7" name="テキスト ボックス 18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88" name="直線コネクタ 18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89" name="テキスト ボックス 18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0" name="直線コネクタ 18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1" name="テキスト ボックス 19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2" name="直線コネクタ 19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3" name="テキスト ボックス 19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4" name="直線コネクタ 19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5" name="テキスト ボックス 19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96" name="直線コネクタ 19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97" name="テキスト ボックス 19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98" name="直線コネクタ 19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99" name="テキスト ボックス 19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1" name="テキスト ボックス 20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2"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83</xdr:row>
      <xdr:rowOff>91984</xdr:rowOff>
    </xdr:from>
    <xdr:to>
      <xdr:col>6</xdr:col>
      <xdr:colOff>510540</xdr:colOff>
      <xdr:row>86</xdr:row>
      <xdr:rowOff>96882</xdr:rowOff>
    </xdr:to>
    <xdr:cxnSp macro="">
      <xdr:nvCxnSpPr>
        <xdr:cNvPr id="203" name="直線コネクタ 202"/>
        <xdr:cNvCxnSpPr/>
      </xdr:nvCxnSpPr>
      <xdr:spPr>
        <a:xfrm flipV="1">
          <a:off x="4633595" y="14322334"/>
          <a:ext cx="1270" cy="51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86</xdr:row>
      <xdr:rowOff>100709</xdr:rowOff>
    </xdr:from>
    <xdr:ext cx="405111" cy="259045"/>
    <xdr:sp macro="" textlink="">
      <xdr:nvSpPr>
        <xdr:cNvPr id="204" name="【県民会館】&#10;有形固定資産減価償却率最小値テキスト"/>
        <xdr:cNvSpPr txBox="1"/>
      </xdr:nvSpPr>
      <xdr:spPr>
        <a:xfrm>
          <a:off x="46863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05" name="直線コネクタ 204"/>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82</xdr:row>
      <xdr:rowOff>38661</xdr:rowOff>
    </xdr:from>
    <xdr:ext cx="405111" cy="259045"/>
    <xdr:sp macro="" textlink="">
      <xdr:nvSpPr>
        <xdr:cNvPr id="206" name="【県民会館】&#10;有形固定資産減価償却率最大値テキスト"/>
        <xdr:cNvSpPr txBox="1"/>
      </xdr:nvSpPr>
      <xdr:spPr>
        <a:xfrm>
          <a:off x="4686300" y="1409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6</xdr:col>
      <xdr:colOff>422275</xdr:colOff>
      <xdr:row>83</xdr:row>
      <xdr:rowOff>91984</xdr:rowOff>
    </xdr:from>
    <xdr:to>
      <xdr:col>6</xdr:col>
      <xdr:colOff>600075</xdr:colOff>
      <xdr:row>83</xdr:row>
      <xdr:rowOff>91984</xdr:rowOff>
    </xdr:to>
    <xdr:cxnSp macro="">
      <xdr:nvCxnSpPr>
        <xdr:cNvPr id="207" name="直線コネクタ 206"/>
        <xdr:cNvCxnSpPr/>
      </xdr:nvCxnSpPr>
      <xdr:spPr>
        <a:xfrm>
          <a:off x="4546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84</xdr:row>
      <xdr:rowOff>50635</xdr:rowOff>
    </xdr:from>
    <xdr:ext cx="405111" cy="259045"/>
    <xdr:sp macro="" textlink="">
      <xdr:nvSpPr>
        <xdr:cNvPr id="208" name="【県民会館】&#10;有形固定資産減価償却率平均値テキスト"/>
        <xdr:cNvSpPr txBox="1"/>
      </xdr:nvSpPr>
      <xdr:spPr>
        <a:xfrm>
          <a:off x="4686300" y="1445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209" name="フローチャート : 判断 208"/>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137523</xdr:rowOff>
    </xdr:from>
    <xdr:to>
      <xdr:col>5</xdr:col>
      <xdr:colOff>409575</xdr:colOff>
      <xdr:row>85</xdr:row>
      <xdr:rowOff>67673</xdr:rowOff>
    </xdr:to>
    <xdr:sp macro="" textlink="">
      <xdr:nvSpPr>
        <xdr:cNvPr id="210" name="フローチャート : 判断 209"/>
        <xdr:cNvSpPr/>
      </xdr:nvSpPr>
      <xdr:spPr>
        <a:xfrm>
          <a:off x="3746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58800</xdr:rowOff>
    </xdr:from>
    <xdr:ext cx="405111" cy="259045"/>
    <xdr:sp macro="" textlink="">
      <xdr:nvSpPr>
        <xdr:cNvPr id="211" name="n_1aveValue【県民会館】&#10;有形固定資産減価償却率"/>
        <xdr:cNvSpPr txBox="1"/>
      </xdr:nvSpPr>
      <xdr:spPr>
        <a:xfrm>
          <a:off x="3582043"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24856</xdr:rowOff>
    </xdr:from>
    <xdr:to>
      <xdr:col>5</xdr:col>
      <xdr:colOff>409575</xdr:colOff>
      <xdr:row>77</xdr:row>
      <xdr:rowOff>126456</xdr:rowOff>
    </xdr:to>
    <xdr:sp macro="" textlink="">
      <xdr:nvSpPr>
        <xdr:cNvPr id="217" name="円/楕円 216"/>
        <xdr:cNvSpPr/>
      </xdr:nvSpPr>
      <xdr:spPr>
        <a:xfrm>
          <a:off x="3746500" y="132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142983</xdr:rowOff>
    </xdr:from>
    <xdr:ext cx="405111" cy="259045"/>
    <xdr:sp macro="" textlink="">
      <xdr:nvSpPr>
        <xdr:cNvPr id="218" name="n_1mainValue【県民会館】&#10;有形固定資産減価償却率"/>
        <xdr:cNvSpPr txBox="1"/>
      </xdr:nvSpPr>
      <xdr:spPr>
        <a:xfrm>
          <a:off x="3582043" y="1300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20" name="正方形/長方形 219"/>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21" name="正方形/長方形 220"/>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22" name="正方形/長方形 221"/>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23" name="正方形/長方形 222"/>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4" name="正方形/長方形 2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7" name="直線コネクタ 2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8" name="テキスト ボックス 2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9" name="直線コネクタ 2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0" name="テキスト ボックス 2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1" name="直線コネクタ 2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2" name="テキスト ボックス 2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3" name="直線コネクタ 2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4" name="テキスト ボックス 2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5" name="直線コネクタ 2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6" name="テキスト ボックス 2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39"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19050</xdr:rowOff>
    </xdr:from>
    <xdr:to>
      <xdr:col>15</xdr:col>
      <xdr:colOff>180340</xdr:colOff>
      <xdr:row>85</xdr:row>
      <xdr:rowOff>57150</xdr:rowOff>
    </xdr:to>
    <xdr:cxnSp macro="">
      <xdr:nvCxnSpPr>
        <xdr:cNvPr id="240" name="直線コネクタ 239"/>
        <xdr:cNvCxnSpPr/>
      </xdr:nvCxnSpPr>
      <xdr:spPr>
        <a:xfrm flipV="1">
          <a:off x="10475595" y="13392150"/>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85</xdr:row>
      <xdr:rowOff>60977</xdr:rowOff>
    </xdr:from>
    <xdr:ext cx="469744" cy="259045"/>
    <xdr:sp macro="" textlink="">
      <xdr:nvSpPr>
        <xdr:cNvPr id="241" name="【県民会館】&#10;一人当たり面積最小値テキスト"/>
        <xdr:cNvSpPr txBox="1"/>
      </xdr:nvSpPr>
      <xdr:spPr>
        <a:xfrm>
          <a:off x="105283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42" name="直線コネクタ 241"/>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137177</xdr:rowOff>
    </xdr:from>
    <xdr:ext cx="469744" cy="259045"/>
    <xdr:sp macro="" textlink="">
      <xdr:nvSpPr>
        <xdr:cNvPr id="243" name="【県民会館】&#10;一人当たり面積最大値テキスト"/>
        <xdr:cNvSpPr txBox="1"/>
      </xdr:nvSpPr>
      <xdr:spPr>
        <a:xfrm>
          <a:off x="105283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78</xdr:row>
      <xdr:rowOff>19050</xdr:rowOff>
    </xdr:from>
    <xdr:to>
      <xdr:col>15</xdr:col>
      <xdr:colOff>269875</xdr:colOff>
      <xdr:row>78</xdr:row>
      <xdr:rowOff>19050</xdr:rowOff>
    </xdr:to>
    <xdr:cxnSp macro="">
      <xdr:nvCxnSpPr>
        <xdr:cNvPr id="244" name="直線コネクタ 243"/>
        <xdr:cNvCxnSpPr/>
      </xdr:nvCxnSpPr>
      <xdr:spPr>
        <a:xfrm>
          <a:off x="10388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83</xdr:row>
      <xdr:rowOff>60977</xdr:rowOff>
    </xdr:from>
    <xdr:ext cx="469744" cy="259045"/>
    <xdr:sp macro="" textlink="">
      <xdr:nvSpPr>
        <xdr:cNvPr id="245" name="【県民会館】&#10;一人当たり面積平均値テキスト"/>
        <xdr:cNvSpPr txBox="1"/>
      </xdr:nvSpPr>
      <xdr:spPr>
        <a:xfrm>
          <a:off x="105283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82550</xdr:rowOff>
    </xdr:from>
    <xdr:to>
      <xdr:col>15</xdr:col>
      <xdr:colOff>231775</xdr:colOff>
      <xdr:row>84</xdr:row>
      <xdr:rowOff>12700</xdr:rowOff>
    </xdr:to>
    <xdr:sp macro="" textlink="">
      <xdr:nvSpPr>
        <xdr:cNvPr id="246" name="フローチャート : 判断 245"/>
        <xdr:cNvSpPr/>
      </xdr:nvSpPr>
      <xdr:spPr>
        <a:xfrm>
          <a:off x="10426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120650</xdr:rowOff>
    </xdr:from>
    <xdr:to>
      <xdr:col>14</xdr:col>
      <xdr:colOff>79375</xdr:colOff>
      <xdr:row>84</xdr:row>
      <xdr:rowOff>50800</xdr:rowOff>
    </xdr:to>
    <xdr:sp macro="" textlink="">
      <xdr:nvSpPr>
        <xdr:cNvPr id="247" name="フローチャート : 判断 246"/>
        <xdr:cNvSpPr/>
      </xdr:nvSpPr>
      <xdr:spPr>
        <a:xfrm>
          <a:off x="9588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67327</xdr:rowOff>
    </xdr:from>
    <xdr:ext cx="469744" cy="259045"/>
    <xdr:sp macro="" textlink="">
      <xdr:nvSpPr>
        <xdr:cNvPr id="248" name="n_1aveValue【県民会館】&#10;一人当たり面積"/>
        <xdr:cNvSpPr txBox="1"/>
      </xdr:nvSpPr>
      <xdr:spPr>
        <a:xfrm>
          <a:off x="9391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101600</xdr:rowOff>
    </xdr:from>
    <xdr:to>
      <xdr:col>14</xdr:col>
      <xdr:colOff>79375</xdr:colOff>
      <xdr:row>86</xdr:row>
      <xdr:rowOff>31750</xdr:rowOff>
    </xdr:to>
    <xdr:sp macro="" textlink="">
      <xdr:nvSpPr>
        <xdr:cNvPr id="254" name="円/楕円 253"/>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22877</xdr:rowOff>
    </xdr:from>
    <xdr:ext cx="469744" cy="259045"/>
    <xdr:sp macro="" textlink="">
      <xdr:nvSpPr>
        <xdr:cNvPr id="255" name="n_1mainValue【県民会館】&#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57" name="正方形/長方形 25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58" name="正方形/長方形 25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259" name="正方形/長方形 25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260" name="正方形/長方形 25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1" name="正方形/長方形 2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2" name="テキスト ボックス 2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3" name="直線コネクタ 2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4" name="テキスト ボックス 26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65" name="直線コネクタ 26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66" name="テキスト ボックス 26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7" name="直線コネクタ 26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8" name="テキスト ボックス 26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9" name="直線コネクタ 2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0" name="テキスト ボックス 2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1" name="直線コネクタ 27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2" name="テキスト ボックス 27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3" name="直線コネクタ 27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4" name="テキスト ボックス 27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77"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100</xdr:row>
      <xdr:rowOff>0</xdr:rowOff>
    </xdr:from>
    <xdr:to>
      <xdr:col>6</xdr:col>
      <xdr:colOff>510540</xdr:colOff>
      <xdr:row>106</xdr:row>
      <xdr:rowOff>125730</xdr:rowOff>
    </xdr:to>
    <xdr:cxnSp macro="">
      <xdr:nvCxnSpPr>
        <xdr:cNvPr id="278" name="直線コネクタ 277"/>
        <xdr:cNvCxnSpPr/>
      </xdr:nvCxnSpPr>
      <xdr:spPr>
        <a:xfrm flipV="1">
          <a:off x="4633595" y="1714500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106</xdr:row>
      <xdr:rowOff>129557</xdr:rowOff>
    </xdr:from>
    <xdr:ext cx="405111" cy="259045"/>
    <xdr:sp macro="" textlink="">
      <xdr:nvSpPr>
        <xdr:cNvPr id="279" name="【保健所】&#10;有形固定資産減価償却率最小値テキスト"/>
        <xdr:cNvSpPr txBox="1"/>
      </xdr:nvSpPr>
      <xdr:spPr>
        <a:xfrm>
          <a:off x="46863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6</xdr:col>
      <xdr:colOff>422275</xdr:colOff>
      <xdr:row>106</xdr:row>
      <xdr:rowOff>125730</xdr:rowOff>
    </xdr:from>
    <xdr:to>
      <xdr:col>6</xdr:col>
      <xdr:colOff>600075</xdr:colOff>
      <xdr:row>106</xdr:row>
      <xdr:rowOff>125730</xdr:rowOff>
    </xdr:to>
    <xdr:cxnSp macro="">
      <xdr:nvCxnSpPr>
        <xdr:cNvPr id="280" name="直線コネクタ 279"/>
        <xdr:cNvCxnSpPr/>
      </xdr:nvCxnSpPr>
      <xdr:spPr>
        <a:xfrm>
          <a:off x="4546600" y="1829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118127</xdr:rowOff>
    </xdr:from>
    <xdr:ext cx="469744" cy="259045"/>
    <xdr:sp macro="" textlink="">
      <xdr:nvSpPr>
        <xdr:cNvPr id="281" name="【保健所】&#10;有形固定資産減価償却率最大値テキスト"/>
        <xdr:cNvSpPr txBox="1"/>
      </xdr:nvSpPr>
      <xdr:spPr>
        <a:xfrm>
          <a:off x="4686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100</xdr:row>
      <xdr:rowOff>0</xdr:rowOff>
    </xdr:from>
    <xdr:to>
      <xdr:col>6</xdr:col>
      <xdr:colOff>600075</xdr:colOff>
      <xdr:row>100</xdr:row>
      <xdr:rowOff>0</xdr:rowOff>
    </xdr:to>
    <xdr:cxnSp macro="">
      <xdr:nvCxnSpPr>
        <xdr:cNvPr id="282" name="直線コネクタ 28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105</xdr:row>
      <xdr:rowOff>156227</xdr:rowOff>
    </xdr:from>
    <xdr:ext cx="405111" cy="259045"/>
    <xdr:sp macro="" textlink="">
      <xdr:nvSpPr>
        <xdr:cNvPr id="283" name="【保健所】&#10;有形固定資産減価償却率平均値テキスト"/>
        <xdr:cNvSpPr txBox="1"/>
      </xdr:nvSpPr>
      <xdr:spPr>
        <a:xfrm>
          <a:off x="4686300" y="1815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6350</xdr:rowOff>
    </xdr:from>
    <xdr:to>
      <xdr:col>6</xdr:col>
      <xdr:colOff>561975</xdr:colOff>
      <xdr:row>106</xdr:row>
      <xdr:rowOff>107950</xdr:rowOff>
    </xdr:to>
    <xdr:sp macro="" textlink="">
      <xdr:nvSpPr>
        <xdr:cNvPr id="284" name="フローチャート : 判断 283"/>
        <xdr:cNvSpPr/>
      </xdr:nvSpPr>
      <xdr:spPr>
        <a:xfrm>
          <a:off x="45847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44450</xdr:rowOff>
    </xdr:from>
    <xdr:to>
      <xdr:col>5</xdr:col>
      <xdr:colOff>409575</xdr:colOff>
      <xdr:row>107</xdr:row>
      <xdr:rowOff>146050</xdr:rowOff>
    </xdr:to>
    <xdr:sp macro="" textlink="">
      <xdr:nvSpPr>
        <xdr:cNvPr id="285" name="フローチャート : 判断 284"/>
        <xdr:cNvSpPr/>
      </xdr:nvSpPr>
      <xdr:spPr>
        <a:xfrm>
          <a:off x="3746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137177</xdr:rowOff>
    </xdr:from>
    <xdr:ext cx="405111" cy="259045"/>
    <xdr:sp macro="" textlink="">
      <xdr:nvSpPr>
        <xdr:cNvPr id="286" name="n_1aveValue【保健所】&#10;有形固定資産減価償却率"/>
        <xdr:cNvSpPr txBox="1"/>
      </xdr:nvSpPr>
      <xdr:spPr>
        <a:xfrm>
          <a:off x="3582043"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162561</xdr:rowOff>
    </xdr:from>
    <xdr:to>
      <xdr:col>5</xdr:col>
      <xdr:colOff>409575</xdr:colOff>
      <xdr:row>107</xdr:row>
      <xdr:rowOff>92711</xdr:rowOff>
    </xdr:to>
    <xdr:sp macro="" textlink="">
      <xdr:nvSpPr>
        <xdr:cNvPr id="292" name="円/楕円 291"/>
        <xdr:cNvSpPr/>
      </xdr:nvSpPr>
      <xdr:spPr>
        <a:xfrm>
          <a:off x="3746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109238</xdr:rowOff>
    </xdr:from>
    <xdr:ext cx="405111" cy="259045"/>
    <xdr:sp macro="" textlink="">
      <xdr:nvSpPr>
        <xdr:cNvPr id="293" name="n_1mainValue【保健所】&#10;有形固定資産減価償却率"/>
        <xdr:cNvSpPr txBox="1"/>
      </xdr:nvSpPr>
      <xdr:spPr>
        <a:xfrm>
          <a:off x="3582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95" name="正方形/長方形 294"/>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96" name="正方形/長方形 295"/>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297" name="正方形/長方形 296"/>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298" name="正方形/長方形 297"/>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3" name="テキスト ボックス 30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5" name="テキスト ボックス 30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07" name="テキスト ボックス 30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09" name="テキスト ボックス 30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2"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100</xdr:row>
      <xdr:rowOff>76200</xdr:rowOff>
    </xdr:from>
    <xdr:to>
      <xdr:col>15</xdr:col>
      <xdr:colOff>180340</xdr:colOff>
      <xdr:row>108</xdr:row>
      <xdr:rowOff>76200</xdr:rowOff>
    </xdr:to>
    <xdr:cxnSp macro="">
      <xdr:nvCxnSpPr>
        <xdr:cNvPr id="313" name="直線コネクタ 312"/>
        <xdr:cNvCxnSpPr/>
      </xdr:nvCxnSpPr>
      <xdr:spPr>
        <a:xfrm flipV="1">
          <a:off x="10475595" y="17221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108</xdr:row>
      <xdr:rowOff>80027</xdr:rowOff>
    </xdr:from>
    <xdr:ext cx="469744" cy="259045"/>
    <xdr:sp macro="" textlink="">
      <xdr:nvSpPr>
        <xdr:cNvPr id="314" name="【保健所】&#10;一人当たり面積最小値テキスト"/>
        <xdr:cNvSpPr txBox="1"/>
      </xdr:nvSpPr>
      <xdr:spPr>
        <a:xfrm>
          <a:off x="10528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15" name="直線コネクタ 31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22877</xdr:rowOff>
    </xdr:from>
    <xdr:ext cx="469744" cy="259045"/>
    <xdr:sp macro="" textlink="">
      <xdr:nvSpPr>
        <xdr:cNvPr id="316" name="【保健所】&#10;一人当たり面積最大値テキスト"/>
        <xdr:cNvSpPr txBox="1"/>
      </xdr:nvSpPr>
      <xdr:spPr>
        <a:xfrm>
          <a:off x="10528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100</xdr:row>
      <xdr:rowOff>76200</xdr:rowOff>
    </xdr:from>
    <xdr:to>
      <xdr:col>15</xdr:col>
      <xdr:colOff>269875</xdr:colOff>
      <xdr:row>100</xdr:row>
      <xdr:rowOff>76200</xdr:rowOff>
    </xdr:to>
    <xdr:cxnSp macro="">
      <xdr:nvCxnSpPr>
        <xdr:cNvPr id="317" name="直線コネクタ 316"/>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104</xdr:row>
      <xdr:rowOff>3827</xdr:rowOff>
    </xdr:from>
    <xdr:ext cx="469744" cy="259045"/>
    <xdr:sp macro="" textlink="">
      <xdr:nvSpPr>
        <xdr:cNvPr id="318" name="【保健所】&#10;一人当たり面積平均値テキスト"/>
        <xdr:cNvSpPr txBox="1"/>
      </xdr:nvSpPr>
      <xdr:spPr>
        <a:xfrm>
          <a:off x="10528300" y="1783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19" name="フローチャート : 判断 318"/>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20" name="フローチャート : 判断 319"/>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118127</xdr:rowOff>
    </xdr:from>
    <xdr:ext cx="469744" cy="259045"/>
    <xdr:sp macro="" textlink="">
      <xdr:nvSpPr>
        <xdr:cNvPr id="321" name="n_1aveValue【保健所】&#10;一人当たり面積"/>
        <xdr:cNvSpPr txBox="1"/>
      </xdr:nvSpPr>
      <xdr:spPr>
        <a:xfrm>
          <a:off x="9391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25400</xdr:rowOff>
    </xdr:from>
    <xdr:to>
      <xdr:col>14</xdr:col>
      <xdr:colOff>79375</xdr:colOff>
      <xdr:row>100</xdr:row>
      <xdr:rowOff>127000</xdr:rowOff>
    </xdr:to>
    <xdr:sp macro="" textlink="">
      <xdr:nvSpPr>
        <xdr:cNvPr id="327" name="円/楕円 326"/>
        <xdr:cNvSpPr/>
      </xdr:nvSpPr>
      <xdr:spPr>
        <a:xfrm>
          <a:off x="958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143527</xdr:rowOff>
    </xdr:from>
    <xdr:ext cx="469744" cy="259045"/>
    <xdr:sp macro="" textlink="">
      <xdr:nvSpPr>
        <xdr:cNvPr id="328" name="n_1mainValue【保健所】&#10;一人当たり面積"/>
        <xdr:cNvSpPr txBox="1"/>
      </xdr:nvSpPr>
      <xdr:spPr>
        <a:xfrm>
          <a:off x="9391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330" name="正方形/長方形 32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331" name="正方形/長方形 33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332" name="正方形/長方形 33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333" name="正方形/長方形 33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8" name="直線コネクタ 33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39" name="テキスト ボックス 33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0" name="直線コネクタ 33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1" name="テキスト ボックス 34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2" name="直線コネクタ 34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3" name="テキスト ボックス 34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4" name="直線コネクタ 34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5" name="テキスト ボックス 34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7" name="テキスト ボックス 3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8"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103632</xdr:rowOff>
    </xdr:from>
    <xdr:to>
      <xdr:col>23</xdr:col>
      <xdr:colOff>516889</xdr:colOff>
      <xdr:row>38</xdr:row>
      <xdr:rowOff>103632</xdr:rowOff>
    </xdr:to>
    <xdr:cxnSp macro="">
      <xdr:nvCxnSpPr>
        <xdr:cNvPr id="349" name="直線コネクタ 348"/>
        <xdr:cNvCxnSpPr/>
      </xdr:nvCxnSpPr>
      <xdr:spPr>
        <a:xfrm flipV="1">
          <a:off x="16317595" y="5932932"/>
          <a:ext cx="1269"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107459</xdr:rowOff>
    </xdr:from>
    <xdr:ext cx="405111" cy="259045"/>
    <xdr:sp macro="" textlink="">
      <xdr:nvSpPr>
        <xdr:cNvPr id="350" name="【試験研究機関】&#10;有形固定資産減価償却率最小値テキスト"/>
        <xdr:cNvSpPr txBox="1"/>
      </xdr:nvSpPr>
      <xdr:spPr>
        <a:xfrm>
          <a:off x="16370300" y="662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23</xdr:col>
      <xdr:colOff>428625</xdr:colOff>
      <xdr:row>38</xdr:row>
      <xdr:rowOff>103632</xdr:rowOff>
    </xdr:from>
    <xdr:to>
      <xdr:col>23</xdr:col>
      <xdr:colOff>606425</xdr:colOff>
      <xdr:row>38</xdr:row>
      <xdr:rowOff>103632</xdr:rowOff>
    </xdr:to>
    <xdr:cxnSp macro="">
      <xdr:nvCxnSpPr>
        <xdr:cNvPr id="351" name="直線コネクタ 350"/>
        <xdr:cNvCxnSpPr/>
      </xdr:nvCxnSpPr>
      <xdr:spPr>
        <a:xfrm>
          <a:off x="16230600" y="66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50309</xdr:rowOff>
    </xdr:from>
    <xdr:ext cx="405111" cy="259045"/>
    <xdr:sp macro="" textlink="">
      <xdr:nvSpPr>
        <xdr:cNvPr id="352" name="【試験研究機関】&#10;有形固定資産減価償却率最大値テキスト"/>
        <xdr:cNvSpPr txBox="1"/>
      </xdr:nvSpPr>
      <xdr:spPr>
        <a:xfrm>
          <a:off x="163703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428625</xdr:colOff>
      <xdr:row>34</xdr:row>
      <xdr:rowOff>103632</xdr:rowOff>
    </xdr:from>
    <xdr:to>
      <xdr:col>23</xdr:col>
      <xdr:colOff>606425</xdr:colOff>
      <xdr:row>34</xdr:row>
      <xdr:rowOff>103632</xdr:rowOff>
    </xdr:to>
    <xdr:cxnSp macro="">
      <xdr:nvCxnSpPr>
        <xdr:cNvPr id="353" name="直線コネクタ 352"/>
        <xdr:cNvCxnSpPr/>
      </xdr:nvCxnSpPr>
      <xdr:spPr>
        <a:xfrm>
          <a:off x="16230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42689</xdr:rowOff>
    </xdr:from>
    <xdr:ext cx="405111" cy="259045"/>
    <xdr:sp macro="" textlink="">
      <xdr:nvSpPr>
        <xdr:cNvPr id="354" name="【試験研究機関】&#10;有形固定資産減価償却率平均値テキスト"/>
        <xdr:cNvSpPr txBox="1"/>
      </xdr:nvSpPr>
      <xdr:spPr>
        <a:xfrm>
          <a:off x="16370300" y="6043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64262</xdr:rowOff>
    </xdr:from>
    <xdr:to>
      <xdr:col>23</xdr:col>
      <xdr:colOff>568325</xdr:colOff>
      <xdr:row>35</xdr:row>
      <xdr:rowOff>165862</xdr:rowOff>
    </xdr:to>
    <xdr:sp macro="" textlink="">
      <xdr:nvSpPr>
        <xdr:cNvPr id="355" name="フローチャート : 判断 354"/>
        <xdr:cNvSpPr/>
      </xdr:nvSpPr>
      <xdr:spPr>
        <a:xfrm>
          <a:off x="1626870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151130</xdr:rowOff>
    </xdr:from>
    <xdr:to>
      <xdr:col>22</xdr:col>
      <xdr:colOff>415925</xdr:colOff>
      <xdr:row>38</xdr:row>
      <xdr:rowOff>81280</xdr:rowOff>
    </xdr:to>
    <xdr:sp macro="" textlink="">
      <xdr:nvSpPr>
        <xdr:cNvPr id="356" name="フローチャート : 判断 35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97807</xdr:rowOff>
    </xdr:from>
    <xdr:ext cx="405111" cy="259045"/>
    <xdr:sp macro="" textlink="">
      <xdr:nvSpPr>
        <xdr:cNvPr id="357" name="n_1aveValue【試験研究機関】&#10;有形固定資産減価償却率"/>
        <xdr:cNvSpPr txBox="1"/>
      </xdr:nvSpPr>
      <xdr:spPr>
        <a:xfrm>
          <a:off x="15266043"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7112</xdr:rowOff>
    </xdr:from>
    <xdr:to>
      <xdr:col>22</xdr:col>
      <xdr:colOff>415925</xdr:colOff>
      <xdr:row>42</xdr:row>
      <xdr:rowOff>108712</xdr:rowOff>
    </xdr:to>
    <xdr:sp macro="" textlink="">
      <xdr:nvSpPr>
        <xdr:cNvPr id="363" name="円/楕円 362"/>
        <xdr:cNvSpPr/>
      </xdr:nvSpPr>
      <xdr:spPr>
        <a:xfrm>
          <a:off x="15430500" y="72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99839</xdr:rowOff>
    </xdr:from>
    <xdr:ext cx="405111" cy="259045"/>
    <xdr:sp macro="" textlink="">
      <xdr:nvSpPr>
        <xdr:cNvPr id="364" name="n_1mainValue【試験研究機関】&#10;有形固定資産減価償却率"/>
        <xdr:cNvSpPr txBox="1"/>
      </xdr:nvSpPr>
      <xdr:spPr>
        <a:xfrm>
          <a:off x="15266043" y="73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366" name="正方形/長方形 36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367" name="正方形/長方形 36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368" name="正方形/長方形 36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369" name="正方形/長方形 36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3" name="テキスト ボックス 37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4" name="直線コネクタ 37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75" name="テキスト ボックス 37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6" name="直線コネクタ 37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77" name="テキスト ボックス 37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78" name="直線コネクタ 37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79" name="テキスト ボックス 37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0" name="直線コネクタ 37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1" name="テキスト ボックス 38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2" name="直線コネクタ 38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3" name="テキスト ボックス 38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4" name="直線コネクタ 38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85" name="テキスト ボックス 38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8"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76200</xdr:rowOff>
    </xdr:from>
    <xdr:to>
      <xdr:col>32</xdr:col>
      <xdr:colOff>186689</xdr:colOff>
      <xdr:row>41</xdr:row>
      <xdr:rowOff>35378</xdr:rowOff>
    </xdr:to>
    <xdr:cxnSp macro="">
      <xdr:nvCxnSpPr>
        <xdr:cNvPr id="389" name="直線コネクタ 388"/>
        <xdr:cNvCxnSpPr/>
      </xdr:nvCxnSpPr>
      <xdr:spPr>
        <a:xfrm flipV="1">
          <a:off x="22159595" y="6248400"/>
          <a:ext cx="1269" cy="81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41</xdr:row>
      <xdr:rowOff>39205</xdr:rowOff>
    </xdr:from>
    <xdr:ext cx="469744" cy="259045"/>
    <xdr:sp macro="" textlink="">
      <xdr:nvSpPr>
        <xdr:cNvPr id="390" name="【試験研究機関】&#10;一人当たり面積最小値テキスト"/>
        <xdr:cNvSpPr txBox="1"/>
      </xdr:nvSpPr>
      <xdr:spPr>
        <a:xfrm>
          <a:off x="222123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41</xdr:row>
      <xdr:rowOff>35378</xdr:rowOff>
    </xdr:from>
    <xdr:to>
      <xdr:col>32</xdr:col>
      <xdr:colOff>276225</xdr:colOff>
      <xdr:row>41</xdr:row>
      <xdr:rowOff>35378</xdr:rowOff>
    </xdr:to>
    <xdr:cxnSp macro="">
      <xdr:nvCxnSpPr>
        <xdr:cNvPr id="391" name="直線コネクタ 390"/>
        <xdr:cNvCxnSpPr/>
      </xdr:nvCxnSpPr>
      <xdr:spPr>
        <a:xfrm>
          <a:off x="22072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22877</xdr:rowOff>
    </xdr:from>
    <xdr:ext cx="469744" cy="259045"/>
    <xdr:sp macro="" textlink="">
      <xdr:nvSpPr>
        <xdr:cNvPr id="392" name="【試験研究機関】&#10;一人当たり面積最大値テキスト"/>
        <xdr:cNvSpPr txBox="1"/>
      </xdr:nvSpPr>
      <xdr:spPr>
        <a:xfrm>
          <a:off x="222123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36</xdr:row>
      <xdr:rowOff>76200</xdr:rowOff>
    </xdr:from>
    <xdr:to>
      <xdr:col>32</xdr:col>
      <xdr:colOff>276225</xdr:colOff>
      <xdr:row>36</xdr:row>
      <xdr:rowOff>76200</xdr:rowOff>
    </xdr:to>
    <xdr:cxnSp macro="">
      <xdr:nvCxnSpPr>
        <xdr:cNvPr id="393" name="直線コネクタ 392"/>
        <xdr:cNvCxnSpPr/>
      </xdr:nvCxnSpPr>
      <xdr:spPr>
        <a:xfrm>
          <a:off x="22072600" y="624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109962</xdr:rowOff>
    </xdr:from>
    <xdr:ext cx="469744" cy="259045"/>
    <xdr:sp macro="" textlink="">
      <xdr:nvSpPr>
        <xdr:cNvPr id="394" name="【試験研究機関】&#10;一人当たり面積平均値テキスト"/>
        <xdr:cNvSpPr txBox="1"/>
      </xdr:nvSpPr>
      <xdr:spPr>
        <a:xfrm>
          <a:off x="22212300" y="679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131535</xdr:rowOff>
    </xdr:from>
    <xdr:to>
      <xdr:col>32</xdr:col>
      <xdr:colOff>238125</xdr:colOff>
      <xdr:row>40</xdr:row>
      <xdr:rowOff>61685</xdr:rowOff>
    </xdr:to>
    <xdr:sp macro="" textlink="">
      <xdr:nvSpPr>
        <xdr:cNvPr id="395" name="フローチャート : 判断 394"/>
        <xdr:cNvSpPr/>
      </xdr:nvSpPr>
      <xdr:spPr>
        <a:xfrm>
          <a:off x="22110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139700</xdr:rowOff>
    </xdr:from>
    <xdr:to>
      <xdr:col>31</xdr:col>
      <xdr:colOff>85725</xdr:colOff>
      <xdr:row>39</xdr:row>
      <xdr:rowOff>69850</xdr:rowOff>
    </xdr:to>
    <xdr:sp macro="" textlink="">
      <xdr:nvSpPr>
        <xdr:cNvPr id="396" name="フローチャート : 判断 395"/>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60977</xdr:rowOff>
    </xdr:from>
    <xdr:ext cx="469744" cy="259045"/>
    <xdr:sp macro="" textlink="">
      <xdr:nvSpPr>
        <xdr:cNvPr id="397" name="n_1aveValue【試験研究機関】&#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115207</xdr:rowOff>
    </xdr:from>
    <xdr:to>
      <xdr:col>31</xdr:col>
      <xdr:colOff>85725</xdr:colOff>
      <xdr:row>34</xdr:row>
      <xdr:rowOff>45357</xdr:rowOff>
    </xdr:to>
    <xdr:sp macro="" textlink="">
      <xdr:nvSpPr>
        <xdr:cNvPr id="403" name="円/楕円 402"/>
        <xdr:cNvSpPr/>
      </xdr:nvSpPr>
      <xdr:spPr>
        <a:xfrm>
          <a:off x="21272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61884</xdr:rowOff>
    </xdr:from>
    <xdr:ext cx="469744" cy="259045"/>
    <xdr:sp macro="" textlink="">
      <xdr:nvSpPr>
        <xdr:cNvPr id="404" name="n_1mainValue【試験研究機関】&#10;一人当たり面積"/>
        <xdr:cNvSpPr txBox="1"/>
      </xdr:nvSpPr>
      <xdr:spPr>
        <a:xfrm>
          <a:off x="21075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406" name="正方形/長方形 405"/>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407" name="正方形/長方形 406"/>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408" name="正方形/長方形 407"/>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409" name="正方形/長方形 408"/>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5" name="テキスト ボックス 4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6"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57</xdr:row>
      <xdr:rowOff>3810</xdr:rowOff>
    </xdr:from>
    <xdr:to>
      <xdr:col>23</xdr:col>
      <xdr:colOff>516889</xdr:colOff>
      <xdr:row>62</xdr:row>
      <xdr:rowOff>144780</xdr:rowOff>
    </xdr:to>
    <xdr:cxnSp macro="">
      <xdr:nvCxnSpPr>
        <xdr:cNvPr id="427" name="直線コネクタ 426"/>
        <xdr:cNvCxnSpPr/>
      </xdr:nvCxnSpPr>
      <xdr:spPr>
        <a:xfrm flipV="1">
          <a:off x="16317595" y="9776460"/>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62</xdr:row>
      <xdr:rowOff>148607</xdr:rowOff>
    </xdr:from>
    <xdr:ext cx="405111" cy="259045"/>
    <xdr:sp macro="" textlink="">
      <xdr:nvSpPr>
        <xdr:cNvPr id="428" name="【警察施設】&#10;有形固定資産減価償却率最小値テキスト"/>
        <xdr:cNvSpPr txBox="1"/>
      </xdr:nvSpPr>
      <xdr:spPr>
        <a:xfrm>
          <a:off x="163703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62</xdr:row>
      <xdr:rowOff>144780</xdr:rowOff>
    </xdr:from>
    <xdr:to>
      <xdr:col>23</xdr:col>
      <xdr:colOff>606425</xdr:colOff>
      <xdr:row>62</xdr:row>
      <xdr:rowOff>144780</xdr:rowOff>
    </xdr:to>
    <xdr:cxnSp macro="">
      <xdr:nvCxnSpPr>
        <xdr:cNvPr id="429" name="直線コネクタ 428"/>
        <xdr:cNvCxnSpPr/>
      </xdr:nvCxnSpPr>
      <xdr:spPr>
        <a:xfrm>
          <a:off x="16230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121937</xdr:rowOff>
    </xdr:from>
    <xdr:ext cx="405111" cy="259045"/>
    <xdr:sp macro="" textlink="">
      <xdr:nvSpPr>
        <xdr:cNvPr id="430" name="【警察施設】&#10;有形固定資産減価償却率最大値テキスト"/>
        <xdr:cNvSpPr txBox="1"/>
      </xdr:nvSpPr>
      <xdr:spPr>
        <a:xfrm>
          <a:off x="163703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31" name="直線コネクタ 430"/>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114317</xdr:rowOff>
    </xdr:from>
    <xdr:ext cx="405111" cy="259045"/>
    <xdr:sp macro="" textlink="">
      <xdr:nvSpPr>
        <xdr:cNvPr id="432" name="【警察施設】&#10;有形固定資産減価償却率平均値テキスト"/>
        <xdr:cNvSpPr txBox="1"/>
      </xdr:nvSpPr>
      <xdr:spPr>
        <a:xfrm>
          <a:off x="163703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33" name="フローチャート : 判断 432"/>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63500</xdr:rowOff>
    </xdr:from>
    <xdr:to>
      <xdr:col>22</xdr:col>
      <xdr:colOff>415925</xdr:colOff>
      <xdr:row>57</xdr:row>
      <xdr:rowOff>165100</xdr:rowOff>
    </xdr:to>
    <xdr:sp macro="" textlink="">
      <xdr:nvSpPr>
        <xdr:cNvPr id="434" name="フローチャート : 判断 433"/>
        <xdr:cNvSpPr/>
      </xdr:nvSpPr>
      <xdr:spPr>
        <a:xfrm>
          <a:off x="15430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156227</xdr:rowOff>
    </xdr:from>
    <xdr:ext cx="405111" cy="259045"/>
    <xdr:sp macro="" textlink="">
      <xdr:nvSpPr>
        <xdr:cNvPr id="435" name="n_1aveValue【警察施設】&#10;有形固定資産減価償却率"/>
        <xdr:cNvSpPr txBox="1"/>
      </xdr:nvSpPr>
      <xdr:spPr>
        <a:xfrm>
          <a:off x="15266043" y="992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59690</xdr:rowOff>
    </xdr:from>
    <xdr:to>
      <xdr:col>22</xdr:col>
      <xdr:colOff>415925</xdr:colOff>
      <xdr:row>56</xdr:row>
      <xdr:rowOff>161290</xdr:rowOff>
    </xdr:to>
    <xdr:sp macro="" textlink="">
      <xdr:nvSpPr>
        <xdr:cNvPr id="441" name="円/楕円 440"/>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6367</xdr:rowOff>
    </xdr:from>
    <xdr:ext cx="405111" cy="259045"/>
    <xdr:sp macro="" textlink="">
      <xdr:nvSpPr>
        <xdr:cNvPr id="442" name="n_1mainValue【警察施設】&#10;有形固定資産減価償却率"/>
        <xdr:cNvSpPr txBox="1"/>
      </xdr:nvSpPr>
      <xdr:spPr>
        <a:xfrm>
          <a:off x="15266043"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444" name="正方形/長方形 443"/>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445" name="正方形/長方形 444"/>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446" name="正方形/長方形 445"/>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447" name="正方形/長方形 446"/>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1" name="テキスト ボックス 4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2"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34290</xdr:rowOff>
    </xdr:from>
    <xdr:to>
      <xdr:col>32</xdr:col>
      <xdr:colOff>186689</xdr:colOff>
      <xdr:row>63</xdr:row>
      <xdr:rowOff>125730</xdr:rowOff>
    </xdr:to>
    <xdr:cxnSp macro="">
      <xdr:nvCxnSpPr>
        <xdr:cNvPr id="463" name="直線コネクタ 462"/>
        <xdr:cNvCxnSpPr/>
      </xdr:nvCxnSpPr>
      <xdr:spPr>
        <a:xfrm flipV="1">
          <a:off x="22159595" y="946404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63</xdr:row>
      <xdr:rowOff>129557</xdr:rowOff>
    </xdr:from>
    <xdr:ext cx="469744" cy="259045"/>
    <xdr:sp macro="" textlink="">
      <xdr:nvSpPr>
        <xdr:cNvPr id="464" name="【警察施設】&#10;一人当たり面積最小値テキスト"/>
        <xdr:cNvSpPr txBox="1"/>
      </xdr:nvSpPr>
      <xdr:spPr>
        <a:xfrm>
          <a:off x="222123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65" name="直線コネクタ 46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152417</xdr:rowOff>
    </xdr:from>
    <xdr:ext cx="469744" cy="259045"/>
    <xdr:sp macro="" textlink="">
      <xdr:nvSpPr>
        <xdr:cNvPr id="466" name="【警察施設】&#10;一人当たり面積最大値テキスト"/>
        <xdr:cNvSpPr txBox="1"/>
      </xdr:nvSpPr>
      <xdr:spPr>
        <a:xfrm>
          <a:off x="222123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67" name="直線コネクタ 46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61</xdr:row>
      <xdr:rowOff>30497</xdr:rowOff>
    </xdr:from>
    <xdr:ext cx="469744" cy="259045"/>
    <xdr:sp macro="" textlink="">
      <xdr:nvSpPr>
        <xdr:cNvPr id="468" name="【警察施設】&#10;一人当たり面積平均値テキスト"/>
        <xdr:cNvSpPr txBox="1"/>
      </xdr:nvSpPr>
      <xdr:spPr>
        <a:xfrm>
          <a:off x="222123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469" name="フローチャート : 判断 468"/>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86360</xdr:rowOff>
    </xdr:from>
    <xdr:to>
      <xdr:col>31</xdr:col>
      <xdr:colOff>85725</xdr:colOff>
      <xdr:row>61</xdr:row>
      <xdr:rowOff>16510</xdr:rowOff>
    </xdr:to>
    <xdr:sp macro="" textlink="">
      <xdr:nvSpPr>
        <xdr:cNvPr id="470" name="フローチャート : 判断 469"/>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7637</xdr:rowOff>
    </xdr:from>
    <xdr:ext cx="469744" cy="259045"/>
    <xdr:sp macro="" textlink="">
      <xdr:nvSpPr>
        <xdr:cNvPr id="471" name="n_1aveValue【警察施設】&#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477" name="円/楕円 476"/>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78" name="n_1mainValue【警察施設】&#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480" name="正方形/長方形 479"/>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481" name="正方形/長方形 480"/>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482" name="正方形/長方形 481"/>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483" name="正方形/長方形 482"/>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7" name="テキスト ボックス 48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7" name="テキスト ボックス 4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118111</xdr:rowOff>
    </xdr:from>
    <xdr:to>
      <xdr:col>23</xdr:col>
      <xdr:colOff>516889</xdr:colOff>
      <xdr:row>84</xdr:row>
      <xdr:rowOff>70104</xdr:rowOff>
    </xdr:to>
    <xdr:cxnSp macro="">
      <xdr:nvCxnSpPr>
        <xdr:cNvPr id="499" name="直線コネクタ 498"/>
        <xdr:cNvCxnSpPr/>
      </xdr:nvCxnSpPr>
      <xdr:spPr>
        <a:xfrm flipV="1">
          <a:off x="16317595" y="13319761"/>
          <a:ext cx="1269" cy="1152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84</xdr:row>
      <xdr:rowOff>73931</xdr:rowOff>
    </xdr:from>
    <xdr:ext cx="405111" cy="259045"/>
    <xdr:sp macro="" textlink="">
      <xdr:nvSpPr>
        <xdr:cNvPr id="500" name="【庁舎】&#10;有形固定資産減価償却率最小値テキスト"/>
        <xdr:cNvSpPr txBox="1"/>
      </xdr:nvSpPr>
      <xdr:spPr>
        <a:xfrm>
          <a:off x="16370300" y="144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84</xdr:row>
      <xdr:rowOff>70104</xdr:rowOff>
    </xdr:from>
    <xdr:to>
      <xdr:col>23</xdr:col>
      <xdr:colOff>606425</xdr:colOff>
      <xdr:row>84</xdr:row>
      <xdr:rowOff>70104</xdr:rowOff>
    </xdr:to>
    <xdr:cxnSp macro="">
      <xdr:nvCxnSpPr>
        <xdr:cNvPr id="501" name="直線コネクタ 500"/>
        <xdr:cNvCxnSpPr/>
      </xdr:nvCxnSpPr>
      <xdr:spPr>
        <a:xfrm>
          <a:off x="16230600" y="1447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64788</xdr:rowOff>
    </xdr:from>
    <xdr:ext cx="405111" cy="259045"/>
    <xdr:sp macro="" textlink="">
      <xdr:nvSpPr>
        <xdr:cNvPr id="502" name="【庁舎】&#10;有形固定資産減価償却率最大値テキスト"/>
        <xdr:cNvSpPr txBox="1"/>
      </xdr:nvSpPr>
      <xdr:spPr>
        <a:xfrm>
          <a:off x="163703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428625</xdr:colOff>
      <xdr:row>77</xdr:row>
      <xdr:rowOff>118111</xdr:rowOff>
    </xdr:from>
    <xdr:to>
      <xdr:col>23</xdr:col>
      <xdr:colOff>606425</xdr:colOff>
      <xdr:row>77</xdr:row>
      <xdr:rowOff>118111</xdr:rowOff>
    </xdr:to>
    <xdr:cxnSp macro="">
      <xdr:nvCxnSpPr>
        <xdr:cNvPr id="503" name="直線コネクタ 502"/>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80</xdr:row>
      <xdr:rowOff>125747</xdr:rowOff>
    </xdr:from>
    <xdr:ext cx="405111" cy="259045"/>
    <xdr:sp macro="" textlink="">
      <xdr:nvSpPr>
        <xdr:cNvPr id="504" name="【庁舎】&#10;有形固定資産減価償却率平均値テキスト"/>
        <xdr:cNvSpPr txBox="1"/>
      </xdr:nvSpPr>
      <xdr:spPr>
        <a:xfrm>
          <a:off x="163703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147320</xdr:rowOff>
    </xdr:from>
    <xdr:to>
      <xdr:col>23</xdr:col>
      <xdr:colOff>568325</xdr:colOff>
      <xdr:row>81</xdr:row>
      <xdr:rowOff>77470</xdr:rowOff>
    </xdr:to>
    <xdr:sp macro="" textlink="">
      <xdr:nvSpPr>
        <xdr:cNvPr id="505" name="フローチャート : 判断 504"/>
        <xdr:cNvSpPr/>
      </xdr:nvSpPr>
      <xdr:spPr>
        <a:xfrm>
          <a:off x="16268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92456</xdr:rowOff>
    </xdr:from>
    <xdr:to>
      <xdr:col>22</xdr:col>
      <xdr:colOff>415925</xdr:colOff>
      <xdr:row>81</xdr:row>
      <xdr:rowOff>22606</xdr:rowOff>
    </xdr:to>
    <xdr:sp macro="" textlink="">
      <xdr:nvSpPr>
        <xdr:cNvPr id="506" name="フローチャート : 判断 505"/>
        <xdr:cNvSpPr/>
      </xdr:nvSpPr>
      <xdr:spPr>
        <a:xfrm>
          <a:off x="15430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13733</xdr:rowOff>
    </xdr:from>
    <xdr:ext cx="405111" cy="259045"/>
    <xdr:sp macro="" textlink="">
      <xdr:nvSpPr>
        <xdr:cNvPr id="507" name="n_1aveValue【庁舎】&#10;有形固定資産減価償却率"/>
        <xdr:cNvSpPr txBox="1"/>
      </xdr:nvSpPr>
      <xdr:spPr>
        <a:xfrm>
          <a:off x="15266043"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71882</xdr:rowOff>
    </xdr:from>
    <xdr:to>
      <xdr:col>22</xdr:col>
      <xdr:colOff>415925</xdr:colOff>
      <xdr:row>78</xdr:row>
      <xdr:rowOff>2032</xdr:rowOff>
    </xdr:to>
    <xdr:sp macro="" textlink="">
      <xdr:nvSpPr>
        <xdr:cNvPr id="513" name="円/楕円 512"/>
        <xdr:cNvSpPr/>
      </xdr:nvSpPr>
      <xdr:spPr>
        <a:xfrm>
          <a:off x="15430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18559</xdr:rowOff>
    </xdr:from>
    <xdr:ext cx="405111" cy="259045"/>
    <xdr:sp macro="" textlink="">
      <xdr:nvSpPr>
        <xdr:cNvPr id="514" name="n_1mainValue【庁舎】&#10;有形固定資産減価償却率"/>
        <xdr:cNvSpPr txBox="1"/>
      </xdr:nvSpPr>
      <xdr:spPr>
        <a:xfrm>
          <a:off x="15266043" y="1304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516" name="正方形/長方形 515"/>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517" name="正方形/長方形 516"/>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518" name="正方形/長方形 517"/>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519" name="正方形/長方形 518"/>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3" name="テキスト ボックス 52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4" name="直線コネクタ 5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5" name="テキスト ボックス 5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6" name="直線コネクタ 5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7" name="テキスト ボックス 5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8" name="直線コネクタ 5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9" name="テキスト ボックス 5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0" name="直線コネクタ 5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1" name="テキスト ボックス 5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2" name="直線コネクタ 5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3" name="テキスト ボックス 5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4" name="直線コネクタ 5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5" name="テキスト ボックス 5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78</xdr:row>
      <xdr:rowOff>5443</xdr:rowOff>
    </xdr:from>
    <xdr:to>
      <xdr:col>32</xdr:col>
      <xdr:colOff>186689</xdr:colOff>
      <xdr:row>86</xdr:row>
      <xdr:rowOff>103414</xdr:rowOff>
    </xdr:to>
    <xdr:cxnSp macro="">
      <xdr:nvCxnSpPr>
        <xdr:cNvPr id="539" name="直線コネクタ 538"/>
        <xdr:cNvCxnSpPr/>
      </xdr:nvCxnSpPr>
      <xdr:spPr>
        <a:xfrm flipV="1">
          <a:off x="22159595" y="13378543"/>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86</xdr:row>
      <xdr:rowOff>107241</xdr:rowOff>
    </xdr:from>
    <xdr:ext cx="469744" cy="259045"/>
    <xdr:sp macro="" textlink="">
      <xdr:nvSpPr>
        <xdr:cNvPr id="540" name="【庁舎】&#10;一人当たり面積最小値テキスト"/>
        <xdr:cNvSpPr txBox="1"/>
      </xdr:nvSpPr>
      <xdr:spPr>
        <a:xfrm>
          <a:off x="222123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1" name="直線コネクタ 540"/>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123570</xdr:rowOff>
    </xdr:from>
    <xdr:ext cx="469744" cy="259045"/>
    <xdr:sp macro="" textlink="">
      <xdr:nvSpPr>
        <xdr:cNvPr id="542" name="【庁舎】&#10;一人当たり面積最大値テキスト"/>
        <xdr:cNvSpPr txBox="1"/>
      </xdr:nvSpPr>
      <xdr:spPr>
        <a:xfrm>
          <a:off x="222123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43" name="直線コネクタ 5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153506</xdr:rowOff>
    </xdr:from>
    <xdr:ext cx="469744" cy="259045"/>
    <xdr:sp macro="" textlink="">
      <xdr:nvSpPr>
        <xdr:cNvPr id="544" name="【庁舎】&#10;一人当たり面積平均値テキスト"/>
        <xdr:cNvSpPr txBox="1"/>
      </xdr:nvSpPr>
      <xdr:spPr>
        <a:xfrm>
          <a:off x="222123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5" name="フローチャート : 判断 54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546" name="フローチャート : 判断 545"/>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169834</xdr:rowOff>
    </xdr:from>
    <xdr:ext cx="469744" cy="259045"/>
    <xdr:sp macro="" textlink="">
      <xdr:nvSpPr>
        <xdr:cNvPr id="547" name="n_1aveValue【庁舎】&#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553" name="円/楕円 552"/>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154413</xdr:rowOff>
    </xdr:from>
    <xdr:ext cx="469744" cy="259045"/>
    <xdr:sp macro="" textlink="">
      <xdr:nvSpPr>
        <xdr:cNvPr id="554" name="n_1mainValue【庁舎】&#10;一人当たり面積"/>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県有施設の多くが、昭和４０年代に整備され、現在においては経年による性能の劣化、機能の陳腐化が著しい状況にある。そのため当県は、平成２０年９月に「県有財産最適活用計画」を策定し、県有財産の最適化に取り組んできた。そして、平成２９年３月には「福島県公共施設等総合管理計画」を策定し、今後は個別施設計画を策定して県有施設の長寿命化に取り組んでいく。</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・有形固定資産減価償却率が類似団体に比べて特に高い水準にある県民会館については、開館から</a:t>
          </a:r>
          <a:r>
            <a:rPr kumimoji="1" lang="ja-JP" altLang="en-US" sz="1400" b="0" i="0" baseline="0">
              <a:solidFill>
                <a:schemeClr val="dk1"/>
              </a:solidFill>
              <a:effectLst/>
              <a:latin typeface="+mn-lt"/>
              <a:ea typeface="+mn-ea"/>
              <a:cs typeface="+mn-cs"/>
            </a:rPr>
            <a:t>４０</a:t>
          </a:r>
          <a:r>
            <a:rPr kumimoji="1" lang="ja-JP" altLang="ja-JP" sz="1400" b="0" i="0" baseline="0">
              <a:solidFill>
                <a:schemeClr val="dk1"/>
              </a:solidFill>
              <a:effectLst/>
              <a:latin typeface="+mn-lt"/>
              <a:ea typeface="+mn-ea"/>
              <a:cs typeface="+mn-cs"/>
            </a:rPr>
            <a:t>年以上が経過し、老朽化が著しい状況にあることから、「公共施設等総合管理計画」に基づく「個別施設計画」を策定し、施設の長寿命化に取り組んでいく。</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・また、県庁舎については、平成２８年７月に策定した「福島県耐震改修促進計画」に基づく耐震改修工事を平成２８年度から進めており、平成３２年度末までに完了する予定である。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・試験研究機関については、類似団体と比べて有形固定資産減価償却率が低い</a:t>
          </a:r>
          <a:r>
            <a:rPr kumimoji="1" lang="ja-JP" altLang="en-US" sz="1400" b="0" i="0" baseline="0">
              <a:solidFill>
                <a:schemeClr val="dk1"/>
              </a:solidFill>
              <a:effectLst/>
              <a:latin typeface="+mn-lt"/>
              <a:ea typeface="+mn-ea"/>
              <a:cs typeface="+mn-cs"/>
            </a:rPr>
            <a:t>傾向</a:t>
          </a:r>
          <a:r>
            <a:rPr kumimoji="1" lang="ja-JP" altLang="ja-JP" sz="1400" b="0" i="0" baseline="0">
              <a:solidFill>
                <a:schemeClr val="dk1"/>
              </a:solidFill>
              <a:effectLst/>
              <a:latin typeface="+mn-lt"/>
              <a:ea typeface="+mn-ea"/>
              <a:cs typeface="+mn-cs"/>
            </a:rPr>
            <a:t>にあるが、平成２８年</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月に「</a:t>
          </a:r>
          <a:r>
            <a:rPr kumimoji="1" lang="ja-JP" altLang="en-US" sz="1400" b="0" i="0" baseline="0">
              <a:solidFill>
                <a:schemeClr val="dk1"/>
              </a:solidFill>
              <a:effectLst/>
              <a:latin typeface="+mn-lt"/>
              <a:ea typeface="+mn-ea"/>
              <a:cs typeface="+mn-cs"/>
            </a:rPr>
            <a:t>福島県環境創造</a:t>
          </a:r>
          <a:r>
            <a:rPr kumimoji="1" lang="ja-JP" altLang="ja-JP" sz="1400" b="0" i="0" baseline="0">
              <a:solidFill>
                <a:schemeClr val="dk1"/>
              </a:solidFill>
              <a:effectLst/>
              <a:latin typeface="+mn-lt"/>
              <a:ea typeface="+mn-ea"/>
              <a:cs typeface="+mn-cs"/>
            </a:rPr>
            <a:t>センター」を新たに開設したことが主な要因である。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東日本大震災後は、復興需要により法人事業税や県民税等が増加し、基準財政収入額は前年度比</a:t>
          </a:r>
          <a:r>
            <a:rPr kumimoji="1" lang="en-US" altLang="ja-JP" sz="1300">
              <a:latin typeface="ＭＳ Ｐゴシック"/>
            </a:rPr>
            <a:t>7</a:t>
          </a:r>
          <a:r>
            <a:rPr kumimoji="1" lang="ja-JP" altLang="en-US" sz="1300">
              <a:latin typeface="ＭＳ Ｐゴシック"/>
            </a:rPr>
            <a:t>～</a:t>
          </a:r>
          <a:r>
            <a:rPr kumimoji="1" lang="en-US" altLang="ja-JP" sz="1300">
              <a:latin typeface="ＭＳ Ｐゴシック"/>
            </a:rPr>
            <a:t>14%</a:t>
          </a:r>
          <a:r>
            <a:rPr kumimoji="1" lang="ja-JP" altLang="en-US" sz="1300">
              <a:latin typeface="ＭＳ Ｐゴシック"/>
            </a:rPr>
            <a:t>の増で推移してきたが、</a:t>
          </a:r>
          <a:r>
            <a:rPr kumimoji="1" lang="en-US" altLang="ja-JP" sz="1300">
              <a:latin typeface="ＭＳ Ｐゴシック"/>
            </a:rPr>
            <a:t>H28</a:t>
          </a:r>
          <a:r>
            <a:rPr kumimoji="1" lang="ja-JP" altLang="en-US" sz="1300">
              <a:latin typeface="ＭＳ Ｐゴシック"/>
            </a:rPr>
            <a:t>年度は前年度比</a:t>
          </a:r>
          <a:r>
            <a:rPr kumimoji="1" lang="en-US" altLang="ja-JP" sz="1300">
              <a:latin typeface="ＭＳ Ｐゴシック"/>
            </a:rPr>
            <a:t>0.5%</a:t>
          </a:r>
          <a:r>
            <a:rPr kumimoji="1" lang="ja-JP" altLang="en-US" sz="1300">
              <a:latin typeface="ＭＳ Ｐゴシック"/>
            </a:rPr>
            <a:t>増となり、財政力指数は</a:t>
          </a:r>
          <a:r>
            <a:rPr kumimoji="1" lang="en-US" altLang="ja-JP" sz="1300">
              <a:latin typeface="ＭＳ Ｐゴシック"/>
            </a:rPr>
            <a:t>0.53</a:t>
          </a:r>
          <a:r>
            <a:rPr kumimoji="1" lang="ja-JP" altLang="en-US" sz="1300">
              <a:latin typeface="ＭＳ Ｐゴシック"/>
            </a:rPr>
            <a:t>で前年度から</a:t>
          </a:r>
          <a:r>
            <a:rPr kumimoji="1" lang="en-US" altLang="ja-JP" sz="1300">
              <a:latin typeface="ＭＳ Ｐゴシック"/>
            </a:rPr>
            <a:t>0.02</a:t>
          </a:r>
          <a:r>
            <a:rPr kumimoji="1" lang="ja-JP" altLang="en-US" sz="1300">
              <a:latin typeface="ＭＳ Ｐゴシック"/>
            </a:rPr>
            <a:t>の増となった。</a:t>
          </a:r>
        </a:p>
        <a:p>
          <a:r>
            <a:rPr kumimoji="1" lang="ja-JP" altLang="en-US" sz="1300">
              <a:latin typeface="ＭＳ Ｐゴシック"/>
            </a:rPr>
            <a:t>　復興・創生を着実に進めるため、引き続き地方税等の自主財源の確保や事務事業の効率的執行に取り組んでいく。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110490</xdr:rowOff>
    </xdr:from>
    <xdr:to>
      <xdr:col>7</xdr:col>
      <xdr:colOff>152400</xdr:colOff>
      <xdr:row>43</xdr:row>
      <xdr:rowOff>46990</xdr:rowOff>
    </xdr:to>
    <xdr:cxnSp macro="">
      <xdr:nvCxnSpPr>
        <xdr:cNvPr id="59" name="直線コネクタ 58"/>
        <xdr:cNvCxnSpPr/>
      </xdr:nvCxnSpPr>
      <xdr:spPr>
        <a:xfrm flipV="1">
          <a:off x="4953000" y="645414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19067</xdr:rowOff>
    </xdr:from>
    <xdr:ext cx="762000" cy="259045"/>
    <xdr:sp macro="" textlink="">
      <xdr:nvSpPr>
        <xdr:cNvPr id="60" name="財政力最小値テキスト"/>
        <xdr:cNvSpPr txBox="1"/>
      </xdr:nvSpPr>
      <xdr:spPr>
        <a:xfrm>
          <a:off x="5041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43</xdr:row>
      <xdr:rowOff>46990</xdr:rowOff>
    </xdr:from>
    <xdr:to>
      <xdr:col>7</xdr:col>
      <xdr:colOff>241300</xdr:colOff>
      <xdr:row>43</xdr:row>
      <xdr:rowOff>46990</xdr:rowOff>
    </xdr:to>
    <xdr:cxnSp macro="">
      <xdr:nvCxnSpPr>
        <xdr:cNvPr id="61" name="直線コネクタ 60"/>
        <xdr:cNvCxnSpPr/>
      </xdr:nvCxnSpPr>
      <xdr:spPr>
        <a:xfrm>
          <a:off x="4864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25417</xdr:rowOff>
    </xdr:from>
    <xdr:ext cx="762000" cy="259045"/>
    <xdr:sp macro="" textlink="">
      <xdr:nvSpPr>
        <xdr:cNvPr id="62"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37</xdr:row>
      <xdr:rowOff>110490</xdr:rowOff>
    </xdr:from>
    <xdr:to>
      <xdr:col>7</xdr:col>
      <xdr:colOff>241300</xdr:colOff>
      <xdr:row>37</xdr:row>
      <xdr:rowOff>110490</xdr:rowOff>
    </xdr:to>
    <xdr:cxnSp macro="">
      <xdr:nvCxnSpPr>
        <xdr:cNvPr id="63" name="直線コネクタ 62"/>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71120</xdr:rowOff>
    </xdr:to>
    <xdr:cxnSp macro="">
      <xdr:nvCxnSpPr>
        <xdr:cNvPr id="64" name="直線コネクタ 63"/>
        <xdr:cNvCxnSpPr/>
      </xdr:nvCxnSpPr>
      <xdr:spPr>
        <a:xfrm flipV="1">
          <a:off x="4114800" y="73952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17797</xdr:rowOff>
    </xdr:from>
    <xdr:ext cx="762000" cy="259045"/>
    <xdr:sp macro="" textlink="">
      <xdr:nvSpPr>
        <xdr:cNvPr id="65" name="財政力平均値テキスト"/>
        <xdr:cNvSpPr txBox="1"/>
      </xdr:nvSpPr>
      <xdr:spPr>
        <a:xfrm>
          <a:off x="5041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66" name="フローチャート : 判断 65"/>
        <xdr:cNvSpPr/>
      </xdr:nvSpPr>
      <xdr:spPr>
        <a:xfrm>
          <a:off x="4902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71120</xdr:rowOff>
    </xdr:from>
    <xdr:to>
      <xdr:col>6</xdr:col>
      <xdr:colOff>0</xdr:colOff>
      <xdr:row>43</xdr:row>
      <xdr:rowOff>167640</xdr:rowOff>
    </xdr:to>
    <xdr:cxnSp macro="">
      <xdr:nvCxnSpPr>
        <xdr:cNvPr id="67" name="直線コネクタ 66"/>
        <xdr:cNvCxnSpPr/>
      </xdr:nvCxnSpPr>
      <xdr:spPr>
        <a:xfrm flipV="1">
          <a:off x="3225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68" name="フローチャート : 判断 67"/>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69" name="テキスト ボックス 6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92710</xdr:rowOff>
    </xdr:to>
    <xdr:cxnSp macro="">
      <xdr:nvCxnSpPr>
        <xdr:cNvPr id="70" name="直線コネクタ 69"/>
        <xdr:cNvCxnSpPr/>
      </xdr:nvCxnSpPr>
      <xdr:spPr>
        <a:xfrm flipV="1">
          <a:off x="2336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17780</xdr:rowOff>
    </xdr:from>
    <xdr:to>
      <xdr:col>4</xdr:col>
      <xdr:colOff>533400</xdr:colOff>
      <xdr:row>44</xdr:row>
      <xdr:rowOff>119380</xdr:rowOff>
    </xdr:to>
    <xdr:sp macro="" textlink="">
      <xdr:nvSpPr>
        <xdr:cNvPr id="71" name="フローチャート : 判断 70"/>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72" name="テキスト ボックス 71"/>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140970</xdr:rowOff>
    </xdr:to>
    <xdr:cxnSp macro="">
      <xdr:nvCxnSpPr>
        <xdr:cNvPr id="73" name="直線コネクタ 72"/>
        <xdr:cNvCxnSpPr/>
      </xdr:nvCxnSpPr>
      <xdr:spPr>
        <a:xfrm flipV="1">
          <a:off x="1447800" y="76365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4" name="フローチャート : 判断 73"/>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5" name="テキスト ボックス 74"/>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6" name="フローチャート : 判断 75"/>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77" name="テキスト ボックス 76"/>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3" name="円/楕円 82"/>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39387</xdr:rowOff>
    </xdr:from>
    <xdr:ext cx="762000" cy="259045"/>
    <xdr:sp macro="" textlink="">
      <xdr:nvSpPr>
        <xdr:cNvPr id="84" name="財政力該当値テキスト"/>
        <xdr:cNvSpPr txBox="1"/>
      </xdr:nvSpPr>
      <xdr:spPr>
        <a:xfrm>
          <a:off x="5041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20320</xdr:rowOff>
    </xdr:from>
    <xdr:to>
      <xdr:col>6</xdr:col>
      <xdr:colOff>50800</xdr:colOff>
      <xdr:row>43</xdr:row>
      <xdr:rowOff>121920</xdr:rowOff>
    </xdr:to>
    <xdr:sp macro="" textlink="">
      <xdr:nvSpPr>
        <xdr:cNvPr id="85" name="円/楕円 84"/>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106697</xdr:rowOff>
    </xdr:from>
    <xdr:ext cx="736600" cy="259045"/>
    <xdr:sp macro="" textlink="">
      <xdr:nvSpPr>
        <xdr:cNvPr id="86" name="テキスト ボックス 85"/>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7" name="円/楕円 86"/>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57167</xdr:rowOff>
    </xdr:from>
    <xdr:ext cx="762000" cy="259045"/>
    <xdr:sp macro="" textlink="">
      <xdr:nvSpPr>
        <xdr:cNvPr id="88" name="テキスト ボックス 87"/>
        <xdr:cNvSpPr txBox="1"/>
      </xdr:nvSpPr>
      <xdr:spPr>
        <a:xfrm>
          <a:off x="2844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89" name="円/楕円 88"/>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0" name="テキスト ボックス 89"/>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1" name="円/楕円 90"/>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2" name="テキスト ボックス 91"/>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経常一般財源の歳入は、地方税や普通交付税が増加したものの、地方譲与税の減収により、全体で前年度より減少した。</a:t>
          </a:r>
        </a:p>
        <a:p>
          <a:r>
            <a:rPr kumimoji="1" lang="ja-JP" altLang="en-US" sz="1300">
              <a:latin typeface="ＭＳ Ｐゴシック"/>
            </a:rPr>
            <a:t>　また、歳出（経常経費充当一般財源）についても、維持補修費等は増加したが人件費が減少し、全体で前年度より減少している。</a:t>
          </a:r>
        </a:p>
        <a:p>
          <a:r>
            <a:rPr kumimoji="1" lang="ja-JP" altLang="en-US" sz="1300">
              <a:latin typeface="ＭＳ Ｐゴシック"/>
            </a:rPr>
            <a:t>　歳入歳出ともに減少しているが、歳入の減少幅が歳出を上回ったため、経常収支比率は前年度より</a:t>
          </a:r>
          <a:r>
            <a:rPr kumimoji="1" lang="en-US" altLang="ja-JP" sz="1300">
              <a:latin typeface="ＭＳ Ｐゴシック"/>
            </a:rPr>
            <a:t>1.7</a:t>
          </a:r>
          <a:r>
            <a:rPr kumimoji="1" lang="ja-JP" altLang="en-US" sz="1300">
              <a:latin typeface="ＭＳ Ｐゴシック"/>
            </a:rPr>
            <a:t>ポイント増となった。</a:t>
          </a:r>
        </a:p>
        <a:p>
          <a:r>
            <a:rPr kumimoji="1" lang="ja-JP" altLang="en-US" sz="1300">
              <a:latin typeface="ＭＳ Ｐゴシック"/>
            </a:rPr>
            <a:t>　震災の影響により経常収支比率の高い状態が続いているため、復興の進展に合わせ、内部管理経費の節減や効率的な事務執行に努めていく。</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7" name="直線コネクタ 10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8" name="テキスト ボックス 10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9" name="直線コネクタ 10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0" name="テキスト ボックス 10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1" name="直線コネクタ 11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2" name="テキスト ボックス 11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3" name="直線コネクタ 11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4" name="テキスト ボックス 11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5" name="直線コネクタ 11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6" name="テキスト ボックス 11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7" name="直線コネクタ 11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8" name="テキスト ボックス 11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2" name="直線コネクタ 121"/>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3"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4" name="直線コネクタ 123"/>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5"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6" name="直線コネクタ 125"/>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146957</xdr:rowOff>
    </xdr:from>
    <xdr:to>
      <xdr:col>7</xdr:col>
      <xdr:colOff>152400</xdr:colOff>
      <xdr:row>63</xdr:row>
      <xdr:rowOff>97065</xdr:rowOff>
    </xdr:to>
    <xdr:cxnSp macro="">
      <xdr:nvCxnSpPr>
        <xdr:cNvPr id="127" name="直線コネクタ 126"/>
        <xdr:cNvCxnSpPr/>
      </xdr:nvCxnSpPr>
      <xdr:spPr>
        <a:xfrm>
          <a:off x="4114800" y="10605407"/>
          <a:ext cx="8382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28"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29" name="フローチャート : 判断 128"/>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146957</xdr:rowOff>
    </xdr:from>
    <xdr:to>
      <xdr:col>6</xdr:col>
      <xdr:colOff>0</xdr:colOff>
      <xdr:row>62</xdr:row>
      <xdr:rowOff>113393</xdr:rowOff>
    </xdr:to>
    <xdr:cxnSp macro="">
      <xdr:nvCxnSpPr>
        <xdr:cNvPr id="130" name="直線コネクタ 129"/>
        <xdr:cNvCxnSpPr/>
      </xdr:nvCxnSpPr>
      <xdr:spPr>
        <a:xfrm flipV="1">
          <a:off x="3225800" y="106054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32" name="テキスト ボックス 13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62</xdr:row>
      <xdr:rowOff>113393</xdr:rowOff>
    </xdr:to>
    <xdr:cxnSp macro="">
      <xdr:nvCxnSpPr>
        <xdr:cNvPr id="133" name="直線コネクタ 132"/>
        <xdr:cNvCxnSpPr/>
      </xdr:nvCxnSpPr>
      <xdr:spPr>
        <a:xfrm>
          <a:off x="2336800" y="1057093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59872</xdr:rowOff>
    </xdr:from>
    <xdr:to>
      <xdr:col>4</xdr:col>
      <xdr:colOff>533400</xdr:colOff>
      <xdr:row>59</xdr:row>
      <xdr:rowOff>161472</xdr:rowOff>
    </xdr:to>
    <xdr:sp macro="" textlink="">
      <xdr:nvSpPr>
        <xdr:cNvPr id="134" name="フローチャート : 判断 133"/>
        <xdr:cNvSpPr/>
      </xdr:nvSpPr>
      <xdr:spPr>
        <a:xfrm>
          <a:off x="3175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199</xdr:rowOff>
    </xdr:from>
    <xdr:ext cx="762000" cy="259045"/>
    <xdr:sp macro="" textlink="">
      <xdr:nvSpPr>
        <xdr:cNvPr id="135" name="テキスト ボックス 134"/>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112485</xdr:rowOff>
    </xdr:to>
    <xdr:cxnSp macro="">
      <xdr:nvCxnSpPr>
        <xdr:cNvPr id="136" name="直線コネクタ 135"/>
        <xdr:cNvCxnSpPr/>
      </xdr:nvCxnSpPr>
      <xdr:spPr>
        <a:xfrm>
          <a:off x="1447800" y="1055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145143</xdr:rowOff>
    </xdr:from>
    <xdr:to>
      <xdr:col>3</xdr:col>
      <xdr:colOff>330200</xdr:colOff>
      <xdr:row>59</xdr:row>
      <xdr:rowOff>75293</xdr:rowOff>
    </xdr:to>
    <xdr:sp macro="" textlink="">
      <xdr:nvSpPr>
        <xdr:cNvPr id="137" name="フローチャート : 判断 136"/>
        <xdr:cNvSpPr/>
      </xdr:nvSpPr>
      <xdr:spPr>
        <a:xfrm>
          <a:off x="22860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38" name="テキスト ボックス 137"/>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128815</xdr:rowOff>
    </xdr:from>
    <xdr:to>
      <xdr:col>2</xdr:col>
      <xdr:colOff>127000</xdr:colOff>
      <xdr:row>60</xdr:row>
      <xdr:rowOff>58965</xdr:rowOff>
    </xdr:to>
    <xdr:sp macro="" textlink="">
      <xdr:nvSpPr>
        <xdr:cNvPr id="139" name="フローチャート : 判断 138"/>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69142</xdr:rowOff>
    </xdr:from>
    <xdr:ext cx="762000" cy="259045"/>
    <xdr:sp macro="" textlink="">
      <xdr:nvSpPr>
        <xdr:cNvPr id="140" name="テキスト ボックス 139"/>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46" name="円/楕円 145"/>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62792</xdr:rowOff>
    </xdr:from>
    <xdr:ext cx="762000" cy="259045"/>
    <xdr:sp macro="" textlink="">
      <xdr:nvSpPr>
        <xdr:cNvPr id="147" name="財政構造の弾力性該当値テキスト"/>
        <xdr:cNvSpPr txBox="1"/>
      </xdr:nvSpPr>
      <xdr:spPr>
        <a:xfrm>
          <a:off x="50419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96157</xdr:rowOff>
    </xdr:from>
    <xdr:to>
      <xdr:col>6</xdr:col>
      <xdr:colOff>50800</xdr:colOff>
      <xdr:row>62</xdr:row>
      <xdr:rowOff>26307</xdr:rowOff>
    </xdr:to>
    <xdr:sp macro="" textlink="">
      <xdr:nvSpPr>
        <xdr:cNvPr id="148" name="円/楕円 147"/>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36484</xdr:rowOff>
    </xdr:from>
    <xdr:ext cx="736600" cy="259045"/>
    <xdr:sp macro="" textlink="">
      <xdr:nvSpPr>
        <xdr:cNvPr id="149" name="テキスト ボックス 148"/>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62593</xdr:rowOff>
    </xdr:from>
    <xdr:to>
      <xdr:col>4</xdr:col>
      <xdr:colOff>533400</xdr:colOff>
      <xdr:row>62</xdr:row>
      <xdr:rowOff>164193</xdr:rowOff>
    </xdr:to>
    <xdr:sp macro="" textlink="">
      <xdr:nvSpPr>
        <xdr:cNvPr id="150" name="円/楕円 149"/>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148970</xdr:rowOff>
    </xdr:from>
    <xdr:ext cx="762000" cy="259045"/>
    <xdr:sp macro="" textlink="">
      <xdr:nvSpPr>
        <xdr:cNvPr id="151" name="テキスト ボックス 150"/>
        <xdr:cNvSpPr txBox="1"/>
      </xdr:nvSpPr>
      <xdr:spPr>
        <a:xfrm>
          <a:off x="2844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2" name="円/楕円 151"/>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148062</xdr:rowOff>
    </xdr:from>
    <xdr:ext cx="762000" cy="259045"/>
    <xdr:sp macro="" textlink="">
      <xdr:nvSpPr>
        <xdr:cNvPr id="153" name="テキスト ボックス 152"/>
        <xdr:cNvSpPr txBox="1"/>
      </xdr:nvSpPr>
      <xdr:spPr>
        <a:xfrm>
          <a:off x="1955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4" name="円/楕円 153"/>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55" name="テキスト ボックス 154"/>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[165,427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H22</a:t>
          </a:r>
          <a:r>
            <a:rPr kumimoji="1" lang="ja-JP" altLang="en-US" sz="1300">
              <a:latin typeface="ＭＳ Ｐゴシック"/>
            </a:rPr>
            <a:t>年度までは</a:t>
          </a:r>
          <a:r>
            <a:rPr kumimoji="1" lang="en-US" altLang="ja-JP" sz="1300">
              <a:latin typeface="ＭＳ Ｐゴシック"/>
            </a:rPr>
            <a:t>137</a:t>
          </a:r>
          <a:r>
            <a:rPr kumimoji="1" lang="ja-JP" altLang="en-US" sz="1300">
              <a:latin typeface="ＭＳ Ｐゴシック"/>
            </a:rPr>
            <a:t>千円程度で推移していたが、東日本大震災後は復興関連事業に係る人件費や災害救助費等物件費の増加により、一人当たり</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千円程度増加した状態が継続している。</a:t>
          </a:r>
        </a:p>
        <a:p>
          <a:r>
            <a:rPr kumimoji="1" lang="ja-JP" altLang="en-US" sz="1300">
              <a:latin typeface="ＭＳ Ｐゴシック"/>
            </a:rPr>
            <a:t>　 復興の進展に合わせた職員数の段階的な縮小や仮設・借り上げ住宅経費等の減少により、人件費・物件費は漸減しているものの、維持補修費がやや増加したため全体として横ばい傾向となった。</a:t>
          </a:r>
        </a:p>
        <a:p>
          <a:r>
            <a:rPr kumimoji="1" lang="ja-JP" altLang="en-US" sz="1300">
              <a:latin typeface="ＭＳ Ｐゴシック"/>
            </a:rPr>
            <a:t>　依然として類似団体の平均を大きく上回っている状況であり、引き続き事務事業の効率的執行に努めていく。</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113618</xdr:rowOff>
    </xdr:from>
    <xdr:to>
      <xdr:col>7</xdr:col>
      <xdr:colOff>152400</xdr:colOff>
      <xdr:row>88</xdr:row>
      <xdr:rowOff>128009</xdr:rowOff>
    </xdr:to>
    <xdr:cxnSp macro="">
      <xdr:nvCxnSpPr>
        <xdr:cNvPr id="190" name="直線コネクタ 189"/>
        <xdr:cNvCxnSpPr/>
      </xdr:nvCxnSpPr>
      <xdr:spPr>
        <a:xfrm>
          <a:off x="4114800" y="15201218"/>
          <a:ext cx="8382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1"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113618</xdr:rowOff>
    </xdr:from>
    <xdr:to>
      <xdr:col>6</xdr:col>
      <xdr:colOff>0</xdr:colOff>
      <xdr:row>88</xdr:row>
      <xdr:rowOff>115083</xdr:rowOff>
    </xdr:to>
    <xdr:cxnSp macro="">
      <xdr:nvCxnSpPr>
        <xdr:cNvPr id="193" name="直線コネクタ 192"/>
        <xdr:cNvCxnSpPr/>
      </xdr:nvCxnSpPr>
      <xdr:spPr>
        <a:xfrm flipV="1">
          <a:off x="3225800" y="15201218"/>
          <a:ext cx="8890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5" name="テキスト ボックス 194"/>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81353</xdr:rowOff>
    </xdr:from>
    <xdr:to>
      <xdr:col>4</xdr:col>
      <xdr:colOff>482600</xdr:colOff>
      <xdr:row>88</xdr:row>
      <xdr:rowOff>115083</xdr:rowOff>
    </xdr:to>
    <xdr:cxnSp macro="">
      <xdr:nvCxnSpPr>
        <xdr:cNvPr id="196" name="直線コネクタ 195"/>
        <xdr:cNvCxnSpPr/>
      </xdr:nvCxnSpPr>
      <xdr:spPr>
        <a:xfrm>
          <a:off x="2336800" y="15168953"/>
          <a:ext cx="889000" cy="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50048</xdr:rowOff>
    </xdr:from>
    <xdr:to>
      <xdr:col>4</xdr:col>
      <xdr:colOff>533400</xdr:colOff>
      <xdr:row>85</xdr:row>
      <xdr:rowOff>151648</xdr:rowOff>
    </xdr:to>
    <xdr:sp macro="" textlink="">
      <xdr:nvSpPr>
        <xdr:cNvPr id="197" name="フローチャート : 判断 196"/>
        <xdr:cNvSpPr/>
      </xdr:nvSpPr>
      <xdr:spPr>
        <a:xfrm>
          <a:off x="3175000" y="1462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161825</xdr:rowOff>
    </xdr:from>
    <xdr:ext cx="762000" cy="259045"/>
    <xdr:sp macro="" textlink="">
      <xdr:nvSpPr>
        <xdr:cNvPr id="198" name="テキスト ボックス 197"/>
        <xdr:cNvSpPr txBox="1"/>
      </xdr:nvSpPr>
      <xdr:spPr>
        <a:xfrm>
          <a:off x="2844800" y="143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81353</xdr:rowOff>
    </xdr:from>
    <xdr:to>
      <xdr:col>3</xdr:col>
      <xdr:colOff>279400</xdr:colOff>
      <xdr:row>89</xdr:row>
      <xdr:rowOff>66988</xdr:rowOff>
    </xdr:to>
    <xdr:cxnSp macro="">
      <xdr:nvCxnSpPr>
        <xdr:cNvPr id="199" name="直線コネクタ 198"/>
        <xdr:cNvCxnSpPr/>
      </xdr:nvCxnSpPr>
      <xdr:spPr>
        <a:xfrm flipV="1">
          <a:off x="1447800" y="15168953"/>
          <a:ext cx="889000" cy="1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139680</xdr:rowOff>
    </xdr:from>
    <xdr:to>
      <xdr:col>3</xdr:col>
      <xdr:colOff>330200</xdr:colOff>
      <xdr:row>85</xdr:row>
      <xdr:rowOff>69830</xdr:rowOff>
    </xdr:to>
    <xdr:sp macro="" textlink="">
      <xdr:nvSpPr>
        <xdr:cNvPr id="200" name="フローチャート : 判断 199"/>
        <xdr:cNvSpPr/>
      </xdr:nvSpPr>
      <xdr:spPr>
        <a:xfrm>
          <a:off x="2286000" y="145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80007</xdr:rowOff>
    </xdr:from>
    <xdr:ext cx="762000" cy="259045"/>
    <xdr:sp macro="" textlink="">
      <xdr:nvSpPr>
        <xdr:cNvPr id="201" name="テキスト ボックス 200"/>
        <xdr:cNvSpPr txBox="1"/>
      </xdr:nvSpPr>
      <xdr:spPr>
        <a:xfrm>
          <a:off x="1955800" y="1431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20782</xdr:rowOff>
    </xdr:from>
    <xdr:to>
      <xdr:col>2</xdr:col>
      <xdr:colOff>127000</xdr:colOff>
      <xdr:row>85</xdr:row>
      <xdr:rowOff>122382</xdr:rowOff>
    </xdr:to>
    <xdr:sp macro="" textlink="">
      <xdr:nvSpPr>
        <xdr:cNvPr id="202" name="フローチャート : 判断 201"/>
        <xdr:cNvSpPr/>
      </xdr:nvSpPr>
      <xdr:spPr>
        <a:xfrm>
          <a:off x="1397000" y="1459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132559</xdr:rowOff>
    </xdr:from>
    <xdr:ext cx="762000" cy="259045"/>
    <xdr:sp macro="" textlink="">
      <xdr:nvSpPr>
        <xdr:cNvPr id="203" name="テキスト ボックス 202"/>
        <xdr:cNvSpPr txBox="1"/>
      </xdr:nvSpPr>
      <xdr:spPr>
        <a:xfrm>
          <a:off x="1066800" y="1436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77209</xdr:rowOff>
    </xdr:from>
    <xdr:to>
      <xdr:col>7</xdr:col>
      <xdr:colOff>203200</xdr:colOff>
      <xdr:row>89</xdr:row>
      <xdr:rowOff>7359</xdr:rowOff>
    </xdr:to>
    <xdr:sp macro="" textlink="">
      <xdr:nvSpPr>
        <xdr:cNvPr id="209" name="円/楕円 208"/>
        <xdr:cNvSpPr/>
      </xdr:nvSpPr>
      <xdr:spPr>
        <a:xfrm>
          <a:off x="4902200" y="151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144536</xdr:rowOff>
    </xdr:from>
    <xdr:ext cx="762000" cy="259045"/>
    <xdr:sp macro="" textlink="">
      <xdr:nvSpPr>
        <xdr:cNvPr id="210" name="人件費・物件費等の状況該当値テキスト"/>
        <xdr:cNvSpPr txBox="1"/>
      </xdr:nvSpPr>
      <xdr:spPr>
        <a:xfrm>
          <a:off x="5041900" y="150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165,427</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62818</xdr:rowOff>
    </xdr:from>
    <xdr:to>
      <xdr:col>6</xdr:col>
      <xdr:colOff>50800</xdr:colOff>
      <xdr:row>88</xdr:row>
      <xdr:rowOff>164418</xdr:rowOff>
    </xdr:to>
    <xdr:sp macro="" textlink="">
      <xdr:nvSpPr>
        <xdr:cNvPr id="211" name="円/楕円 210"/>
        <xdr:cNvSpPr/>
      </xdr:nvSpPr>
      <xdr:spPr>
        <a:xfrm>
          <a:off x="4064000" y="151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149195</xdr:rowOff>
    </xdr:from>
    <xdr:ext cx="736600" cy="259045"/>
    <xdr:sp macro="" textlink="">
      <xdr:nvSpPr>
        <xdr:cNvPr id="212" name="テキスト ボックス 211"/>
        <xdr:cNvSpPr txBox="1"/>
      </xdr:nvSpPr>
      <xdr:spPr>
        <a:xfrm>
          <a:off x="3733800" y="1523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164,592</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64283</xdr:rowOff>
    </xdr:from>
    <xdr:to>
      <xdr:col>4</xdr:col>
      <xdr:colOff>533400</xdr:colOff>
      <xdr:row>88</xdr:row>
      <xdr:rowOff>165883</xdr:rowOff>
    </xdr:to>
    <xdr:sp macro="" textlink="">
      <xdr:nvSpPr>
        <xdr:cNvPr id="213" name="円/楕円 212"/>
        <xdr:cNvSpPr/>
      </xdr:nvSpPr>
      <xdr:spPr>
        <a:xfrm>
          <a:off x="3175000" y="151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150660</xdr:rowOff>
    </xdr:from>
    <xdr:ext cx="762000" cy="259045"/>
    <xdr:sp macro="" textlink="">
      <xdr:nvSpPr>
        <xdr:cNvPr id="214" name="テキスト ボックス 213"/>
        <xdr:cNvSpPr txBox="1"/>
      </xdr:nvSpPr>
      <xdr:spPr>
        <a:xfrm>
          <a:off x="2844800" y="1523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164,677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30553</xdr:rowOff>
    </xdr:from>
    <xdr:to>
      <xdr:col>3</xdr:col>
      <xdr:colOff>330200</xdr:colOff>
      <xdr:row>88</xdr:row>
      <xdr:rowOff>132153</xdr:rowOff>
    </xdr:to>
    <xdr:sp macro="" textlink="">
      <xdr:nvSpPr>
        <xdr:cNvPr id="215" name="円/楕円 214"/>
        <xdr:cNvSpPr/>
      </xdr:nvSpPr>
      <xdr:spPr>
        <a:xfrm>
          <a:off x="2286000" y="151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116930</xdr:rowOff>
    </xdr:from>
    <xdr:ext cx="762000" cy="259045"/>
    <xdr:sp macro="" textlink="">
      <xdr:nvSpPr>
        <xdr:cNvPr id="216" name="テキスト ボックス 215"/>
        <xdr:cNvSpPr txBox="1"/>
      </xdr:nvSpPr>
      <xdr:spPr>
        <a:xfrm>
          <a:off x="1955800" y="1520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16188</xdr:rowOff>
    </xdr:from>
    <xdr:to>
      <xdr:col>2</xdr:col>
      <xdr:colOff>127000</xdr:colOff>
      <xdr:row>89</xdr:row>
      <xdr:rowOff>117788</xdr:rowOff>
    </xdr:to>
    <xdr:sp macro="" textlink="">
      <xdr:nvSpPr>
        <xdr:cNvPr id="217" name="円/楕円 216"/>
        <xdr:cNvSpPr/>
      </xdr:nvSpPr>
      <xdr:spPr>
        <a:xfrm>
          <a:off x="1397000" y="152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102565</xdr:rowOff>
    </xdr:from>
    <xdr:ext cx="762000" cy="259045"/>
    <xdr:sp macro="" textlink="">
      <xdr:nvSpPr>
        <xdr:cNvPr id="218" name="テキスト ボックス 217"/>
        <xdr:cNvSpPr txBox="1"/>
      </xdr:nvSpPr>
      <xdr:spPr>
        <a:xfrm>
          <a:off x="1066800" y="153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800">
              <a:solidFill>
                <a:schemeClr val="dk1"/>
              </a:solidFill>
              <a:effectLst/>
              <a:latin typeface="+mn-lt"/>
              <a:ea typeface="+mn-ea"/>
              <a:cs typeface="+mn-cs"/>
            </a:rPr>
            <a:t>H24</a:t>
          </a:r>
          <a:r>
            <a:rPr kumimoji="1" lang="ja-JP" altLang="ja-JP" sz="800">
              <a:solidFill>
                <a:schemeClr val="dk1"/>
              </a:solidFill>
              <a:effectLst/>
              <a:latin typeface="+mn-lt"/>
              <a:ea typeface="+mn-ea"/>
              <a:cs typeface="+mn-cs"/>
            </a:rPr>
            <a:t>については、国家公務員の時限的な（２年間）給与改定特例法による減額措置のため、相対的にラスパイレス指数が上昇した。</a:t>
          </a:r>
          <a:endParaRPr lang="ja-JP" altLang="ja-JP" sz="8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H25</a:t>
          </a:r>
          <a:r>
            <a:rPr kumimoji="1" lang="ja-JP" altLang="ja-JP" sz="800">
              <a:solidFill>
                <a:schemeClr val="dk1"/>
              </a:solidFill>
              <a:effectLst/>
              <a:latin typeface="+mn-lt"/>
              <a:ea typeface="+mn-ea"/>
              <a:cs typeface="+mn-cs"/>
            </a:rPr>
            <a:t>については、国家公務員の時限的な（２年間）給与改定特例法による減額措置が終了したこと、また、震災対応のため新規採用職員を大量に採用し職員構成等が変動したこと等により、ラスパイレス指数が低下した。</a:t>
          </a:r>
          <a:endParaRPr lang="ja-JP" altLang="ja-JP" sz="8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H26</a:t>
          </a:r>
          <a:r>
            <a:rPr kumimoji="1" lang="ja-JP" altLang="ja-JP" sz="800">
              <a:solidFill>
                <a:schemeClr val="dk1"/>
              </a:solidFill>
              <a:effectLst/>
              <a:latin typeface="+mn-lt"/>
              <a:ea typeface="+mn-ea"/>
              <a:cs typeface="+mn-cs"/>
            </a:rPr>
            <a:t>については、</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給与制度総合見直しの際に人事委員会勧告に基づき国を下回る引下率で給与改定を行ったことや、</a:t>
          </a:r>
          <a:r>
            <a:rPr kumimoji="1" lang="en-US" altLang="ja-JP" sz="800">
              <a:solidFill>
                <a:schemeClr val="dk1"/>
              </a:solidFill>
              <a:effectLst/>
              <a:latin typeface="+mn-lt"/>
              <a:ea typeface="+mn-ea"/>
              <a:cs typeface="+mn-cs"/>
            </a:rPr>
            <a:t>H18</a:t>
          </a:r>
          <a:r>
            <a:rPr kumimoji="1" lang="ja-JP" altLang="ja-JP" sz="800">
              <a:solidFill>
                <a:schemeClr val="dk1"/>
              </a:solidFill>
              <a:effectLst/>
              <a:latin typeface="+mn-lt"/>
              <a:ea typeface="+mn-ea"/>
              <a:cs typeface="+mn-cs"/>
            </a:rPr>
            <a:t>給与構造改革に伴う現給保障が平成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31</a:t>
          </a:r>
          <a:r>
            <a:rPr kumimoji="1" lang="ja-JP" altLang="ja-JP" sz="800">
              <a:solidFill>
                <a:schemeClr val="dk1"/>
              </a:solidFill>
              <a:effectLst/>
              <a:latin typeface="+mn-lt"/>
              <a:ea typeface="+mn-ea"/>
              <a:cs typeface="+mn-cs"/>
            </a:rPr>
            <a:t>日まで継続していること等から、ラスパイレス指数が上昇した。</a:t>
          </a:r>
          <a:endParaRPr lang="ja-JP" altLang="ja-JP" sz="8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については、</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給与制度総合見直しの経過措置適用者が国よりも少ない中で、</a:t>
          </a:r>
          <a:r>
            <a:rPr kumimoji="1" lang="en-US" altLang="ja-JP" sz="800">
              <a:solidFill>
                <a:schemeClr val="dk1"/>
              </a:solidFill>
              <a:effectLst/>
              <a:latin typeface="+mn-lt"/>
              <a:ea typeface="+mn-ea"/>
              <a:cs typeface="+mn-cs"/>
            </a:rPr>
            <a:t>H27</a:t>
          </a:r>
          <a:r>
            <a:rPr kumimoji="1" lang="ja-JP" altLang="ja-JP" sz="800">
              <a:solidFill>
                <a:schemeClr val="dk1"/>
              </a:solidFill>
              <a:effectLst/>
              <a:latin typeface="+mn-lt"/>
              <a:ea typeface="+mn-ea"/>
              <a:cs typeface="+mn-cs"/>
            </a:rPr>
            <a:t>人事委員会勧告に基づき国と同程度の引上げ改定を実施したこと等から、ラスパイレス指数が上昇した。</a:t>
          </a:r>
          <a:endParaRPr lang="ja-JP" altLang="ja-JP" sz="800">
            <a:effectLst/>
          </a:endParaRPr>
        </a:p>
        <a:p>
          <a:r>
            <a:rPr kumimoji="1"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については、</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人事委員会勧告に基づき、国を下回る改定率で給与改定を行ったこと等により、ラスパイレス指数が低下した。</a:t>
          </a:r>
          <a:endParaRPr lang="ja-JP" altLang="ja-JP" sz="800">
            <a:effectLst/>
          </a:endParaRPr>
        </a:p>
        <a:p>
          <a:r>
            <a:rPr kumimoji="1" lang="ja-JP" altLang="ja-JP" sz="800">
              <a:solidFill>
                <a:schemeClr val="dk1"/>
              </a:solidFill>
              <a:effectLst/>
              <a:latin typeface="+mn-lt"/>
              <a:ea typeface="+mn-ea"/>
              <a:cs typeface="+mn-cs"/>
            </a:rPr>
            <a:t>　今後も人事委員会勧告に基づき県内の民間給与水準との均衡等を考慮し、適切な給与水準となるよう努めていく。</a:t>
          </a:r>
          <a:endParaRPr lang="ja-JP" altLang="ja-JP" sz="800">
            <a:effectLst/>
          </a:endParaRPr>
        </a:p>
        <a:p>
          <a:endParaRPr kumimoji="1" lang="ja-JP" altLang="en-US" sz="8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2" name="直線コネクタ 23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3" name="テキスト ボックス 23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6" name="直線コネクタ 23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7" name="テキスト ボックス 23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0" name="直線コネクタ 23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1" name="テキスト ボックス 24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4" name="直線コネクタ 24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5" name="テキスト ボックス 24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38894</xdr:rowOff>
    </xdr:from>
    <xdr:to>
      <xdr:col>24</xdr:col>
      <xdr:colOff>558800</xdr:colOff>
      <xdr:row>84</xdr:row>
      <xdr:rowOff>67469</xdr:rowOff>
    </xdr:to>
    <xdr:cxnSp macro="">
      <xdr:nvCxnSpPr>
        <xdr:cNvPr id="249" name="直線コネクタ 248"/>
        <xdr:cNvCxnSpPr/>
      </xdr:nvCxnSpPr>
      <xdr:spPr>
        <a:xfrm flipV="1">
          <a:off x="17018000" y="13926344"/>
          <a:ext cx="0" cy="542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39546</xdr:rowOff>
    </xdr:from>
    <xdr:ext cx="762000" cy="259045"/>
    <xdr:sp macro="" textlink="">
      <xdr:nvSpPr>
        <xdr:cNvPr id="250" name="給与水準   （国との比較）最小値テキスト"/>
        <xdr:cNvSpPr txBox="1"/>
      </xdr:nvSpPr>
      <xdr:spPr>
        <a:xfrm>
          <a:off x="17106900" y="1444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67469</xdr:rowOff>
    </xdr:from>
    <xdr:to>
      <xdr:col>24</xdr:col>
      <xdr:colOff>647700</xdr:colOff>
      <xdr:row>84</xdr:row>
      <xdr:rowOff>67469</xdr:rowOff>
    </xdr:to>
    <xdr:cxnSp macro="">
      <xdr:nvCxnSpPr>
        <xdr:cNvPr id="251" name="直線コネクタ 250"/>
        <xdr:cNvCxnSpPr/>
      </xdr:nvCxnSpPr>
      <xdr:spPr>
        <a:xfrm>
          <a:off x="16929100" y="1446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125271</xdr:rowOff>
    </xdr:from>
    <xdr:ext cx="762000" cy="259045"/>
    <xdr:sp macro="" textlink="">
      <xdr:nvSpPr>
        <xdr:cNvPr id="252" name="給与水準   （国との比較）最大値テキスト"/>
        <xdr:cNvSpPr txBox="1"/>
      </xdr:nvSpPr>
      <xdr:spPr>
        <a:xfrm>
          <a:off x="17106900" y="136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81</xdr:row>
      <xdr:rowOff>38894</xdr:rowOff>
    </xdr:from>
    <xdr:to>
      <xdr:col>24</xdr:col>
      <xdr:colOff>647700</xdr:colOff>
      <xdr:row>81</xdr:row>
      <xdr:rowOff>38894</xdr:rowOff>
    </xdr:to>
    <xdr:cxnSp macro="">
      <xdr:nvCxnSpPr>
        <xdr:cNvPr id="253" name="直線コネクタ 252"/>
        <xdr:cNvCxnSpPr/>
      </xdr:nvCxnSpPr>
      <xdr:spPr>
        <a:xfrm>
          <a:off x="16929100" y="1392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93663</xdr:rowOff>
    </xdr:from>
    <xdr:to>
      <xdr:col>24</xdr:col>
      <xdr:colOff>558800</xdr:colOff>
      <xdr:row>82</xdr:row>
      <xdr:rowOff>108744</xdr:rowOff>
    </xdr:to>
    <xdr:cxnSp macro="">
      <xdr:nvCxnSpPr>
        <xdr:cNvPr id="254" name="直線コネクタ 253"/>
        <xdr:cNvCxnSpPr/>
      </xdr:nvCxnSpPr>
      <xdr:spPr>
        <a:xfrm flipV="1">
          <a:off x="16179800" y="14152563"/>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59390</xdr:rowOff>
    </xdr:from>
    <xdr:ext cx="762000" cy="259045"/>
    <xdr:sp macro="" textlink="">
      <xdr:nvSpPr>
        <xdr:cNvPr id="255" name="給与水準   （国との比較）平均値テキスト"/>
        <xdr:cNvSpPr txBox="1"/>
      </xdr:nvSpPr>
      <xdr:spPr>
        <a:xfrm>
          <a:off x="17106900" y="1394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42863</xdr:rowOff>
    </xdr:from>
    <xdr:to>
      <xdr:col>24</xdr:col>
      <xdr:colOff>609600</xdr:colOff>
      <xdr:row>82</xdr:row>
      <xdr:rowOff>144463</xdr:rowOff>
    </xdr:to>
    <xdr:sp macro="" textlink="">
      <xdr:nvSpPr>
        <xdr:cNvPr id="256" name="フローチャート : 判断 255"/>
        <xdr:cNvSpPr/>
      </xdr:nvSpPr>
      <xdr:spPr>
        <a:xfrm>
          <a:off x="16967200" y="141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78581</xdr:rowOff>
    </xdr:from>
    <xdr:to>
      <xdr:col>23</xdr:col>
      <xdr:colOff>406400</xdr:colOff>
      <xdr:row>82</xdr:row>
      <xdr:rowOff>108744</xdr:rowOff>
    </xdr:to>
    <xdr:cxnSp macro="">
      <xdr:nvCxnSpPr>
        <xdr:cNvPr id="257" name="直線コネクタ 256"/>
        <xdr:cNvCxnSpPr/>
      </xdr:nvCxnSpPr>
      <xdr:spPr>
        <a:xfrm>
          <a:off x="15290800" y="141374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42863</xdr:rowOff>
    </xdr:from>
    <xdr:to>
      <xdr:col>23</xdr:col>
      <xdr:colOff>457200</xdr:colOff>
      <xdr:row>82</xdr:row>
      <xdr:rowOff>144463</xdr:rowOff>
    </xdr:to>
    <xdr:sp macro="" textlink="">
      <xdr:nvSpPr>
        <xdr:cNvPr id="258" name="フローチャート : 判断 257"/>
        <xdr:cNvSpPr/>
      </xdr:nvSpPr>
      <xdr:spPr>
        <a:xfrm>
          <a:off x="16129000" y="141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154640</xdr:rowOff>
    </xdr:from>
    <xdr:ext cx="736600" cy="259045"/>
    <xdr:sp macro="" textlink="">
      <xdr:nvSpPr>
        <xdr:cNvPr id="259" name="テキスト ボックス 258"/>
        <xdr:cNvSpPr txBox="1"/>
      </xdr:nvSpPr>
      <xdr:spPr>
        <a:xfrm>
          <a:off x="15798800" y="138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48419</xdr:rowOff>
    </xdr:from>
    <xdr:to>
      <xdr:col>22</xdr:col>
      <xdr:colOff>203200</xdr:colOff>
      <xdr:row>82</xdr:row>
      <xdr:rowOff>78581</xdr:rowOff>
    </xdr:to>
    <xdr:cxnSp macro="">
      <xdr:nvCxnSpPr>
        <xdr:cNvPr id="260" name="直線コネクタ 259"/>
        <xdr:cNvCxnSpPr/>
      </xdr:nvCxnSpPr>
      <xdr:spPr>
        <a:xfrm>
          <a:off x="14401800" y="141073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159544</xdr:rowOff>
    </xdr:from>
    <xdr:to>
      <xdr:col>22</xdr:col>
      <xdr:colOff>254000</xdr:colOff>
      <xdr:row>81</xdr:row>
      <xdr:rowOff>89694</xdr:rowOff>
    </xdr:to>
    <xdr:sp macro="" textlink="">
      <xdr:nvSpPr>
        <xdr:cNvPr id="261" name="フローチャート : 判断 260"/>
        <xdr:cNvSpPr/>
      </xdr:nvSpPr>
      <xdr:spPr>
        <a:xfrm>
          <a:off x="15240000" y="1387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99871</xdr:rowOff>
    </xdr:from>
    <xdr:ext cx="762000" cy="259045"/>
    <xdr:sp macro="" textlink="">
      <xdr:nvSpPr>
        <xdr:cNvPr id="262" name="テキスト ボックス 261"/>
        <xdr:cNvSpPr txBox="1"/>
      </xdr:nvSpPr>
      <xdr:spPr>
        <a:xfrm>
          <a:off x="14909800" y="136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48419</xdr:rowOff>
    </xdr:from>
    <xdr:to>
      <xdr:col>21</xdr:col>
      <xdr:colOff>0</xdr:colOff>
      <xdr:row>89</xdr:row>
      <xdr:rowOff>100013</xdr:rowOff>
    </xdr:to>
    <xdr:cxnSp macro="">
      <xdr:nvCxnSpPr>
        <xdr:cNvPr id="263" name="直線コネクタ 262"/>
        <xdr:cNvCxnSpPr/>
      </xdr:nvCxnSpPr>
      <xdr:spPr>
        <a:xfrm flipV="1">
          <a:off x="13512800" y="14107319"/>
          <a:ext cx="889000" cy="1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80</xdr:row>
      <xdr:rowOff>114300</xdr:rowOff>
    </xdr:from>
    <xdr:to>
      <xdr:col>21</xdr:col>
      <xdr:colOff>50800</xdr:colOff>
      <xdr:row>81</xdr:row>
      <xdr:rowOff>44450</xdr:rowOff>
    </xdr:to>
    <xdr:sp macro="" textlink="">
      <xdr:nvSpPr>
        <xdr:cNvPr id="264" name="フローチャート : 判断 263"/>
        <xdr:cNvSpPr/>
      </xdr:nvSpPr>
      <xdr:spPr>
        <a:xfrm>
          <a:off x="14351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54627</xdr:rowOff>
    </xdr:from>
    <xdr:ext cx="762000" cy="259045"/>
    <xdr:sp macro="" textlink="">
      <xdr:nvSpPr>
        <xdr:cNvPr id="265" name="テキスト ボックス 264"/>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135731</xdr:rowOff>
    </xdr:from>
    <xdr:to>
      <xdr:col>19</xdr:col>
      <xdr:colOff>533400</xdr:colOff>
      <xdr:row>88</xdr:row>
      <xdr:rowOff>65881</xdr:rowOff>
    </xdr:to>
    <xdr:sp macro="" textlink="">
      <xdr:nvSpPr>
        <xdr:cNvPr id="266" name="フローチャート : 判断 265"/>
        <xdr:cNvSpPr/>
      </xdr:nvSpPr>
      <xdr:spPr>
        <a:xfrm>
          <a:off x="13462000" y="150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76058</xdr:rowOff>
    </xdr:from>
    <xdr:ext cx="762000" cy="259045"/>
    <xdr:sp macro="" textlink="">
      <xdr:nvSpPr>
        <xdr:cNvPr id="267" name="テキスト ボックス 266"/>
        <xdr:cNvSpPr txBox="1"/>
      </xdr:nvSpPr>
      <xdr:spPr>
        <a:xfrm>
          <a:off x="13131800" y="148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42863</xdr:rowOff>
    </xdr:from>
    <xdr:to>
      <xdr:col>24</xdr:col>
      <xdr:colOff>609600</xdr:colOff>
      <xdr:row>82</xdr:row>
      <xdr:rowOff>144463</xdr:rowOff>
    </xdr:to>
    <xdr:sp macro="" textlink="">
      <xdr:nvSpPr>
        <xdr:cNvPr id="273" name="円/楕円 272"/>
        <xdr:cNvSpPr/>
      </xdr:nvSpPr>
      <xdr:spPr>
        <a:xfrm>
          <a:off x="169672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14940</xdr:rowOff>
    </xdr:from>
    <xdr:ext cx="762000" cy="259045"/>
    <xdr:sp macro="" textlink="">
      <xdr:nvSpPr>
        <xdr:cNvPr id="274" name="給与水準   （国との比較）該当値テキスト"/>
        <xdr:cNvSpPr txBox="1"/>
      </xdr:nvSpPr>
      <xdr:spPr>
        <a:xfrm>
          <a:off x="17106900" y="14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57944</xdr:rowOff>
    </xdr:from>
    <xdr:to>
      <xdr:col>23</xdr:col>
      <xdr:colOff>457200</xdr:colOff>
      <xdr:row>82</xdr:row>
      <xdr:rowOff>159544</xdr:rowOff>
    </xdr:to>
    <xdr:sp macro="" textlink="">
      <xdr:nvSpPr>
        <xdr:cNvPr id="275" name="円/楕円 274"/>
        <xdr:cNvSpPr/>
      </xdr:nvSpPr>
      <xdr:spPr>
        <a:xfrm>
          <a:off x="16129000" y="141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144321</xdr:rowOff>
    </xdr:from>
    <xdr:ext cx="736600" cy="259045"/>
    <xdr:sp macro="" textlink="">
      <xdr:nvSpPr>
        <xdr:cNvPr id="276" name="テキスト ボックス 275"/>
        <xdr:cNvSpPr txBox="1"/>
      </xdr:nvSpPr>
      <xdr:spPr>
        <a:xfrm>
          <a:off x="15798800" y="1420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27781</xdr:rowOff>
    </xdr:from>
    <xdr:to>
      <xdr:col>22</xdr:col>
      <xdr:colOff>254000</xdr:colOff>
      <xdr:row>82</xdr:row>
      <xdr:rowOff>129381</xdr:rowOff>
    </xdr:to>
    <xdr:sp macro="" textlink="">
      <xdr:nvSpPr>
        <xdr:cNvPr id="277" name="円/楕円 276"/>
        <xdr:cNvSpPr/>
      </xdr:nvSpPr>
      <xdr:spPr>
        <a:xfrm>
          <a:off x="152400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114158</xdr:rowOff>
    </xdr:from>
    <xdr:ext cx="762000" cy="259045"/>
    <xdr:sp macro="" textlink="">
      <xdr:nvSpPr>
        <xdr:cNvPr id="278" name="テキスト ボックス 277"/>
        <xdr:cNvSpPr txBox="1"/>
      </xdr:nvSpPr>
      <xdr:spPr>
        <a:xfrm>
          <a:off x="14909800" y="141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169069</xdr:rowOff>
    </xdr:from>
    <xdr:to>
      <xdr:col>21</xdr:col>
      <xdr:colOff>50800</xdr:colOff>
      <xdr:row>82</xdr:row>
      <xdr:rowOff>99219</xdr:rowOff>
    </xdr:to>
    <xdr:sp macro="" textlink="">
      <xdr:nvSpPr>
        <xdr:cNvPr id="279" name="円/楕円 278"/>
        <xdr:cNvSpPr/>
      </xdr:nvSpPr>
      <xdr:spPr>
        <a:xfrm>
          <a:off x="14351000" y="140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83996</xdr:rowOff>
    </xdr:from>
    <xdr:ext cx="762000" cy="259045"/>
    <xdr:sp macro="" textlink="">
      <xdr:nvSpPr>
        <xdr:cNvPr id="280" name="テキスト ボックス 279"/>
        <xdr:cNvSpPr txBox="1"/>
      </xdr:nvSpPr>
      <xdr:spPr>
        <a:xfrm>
          <a:off x="14020800" y="1414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49213</xdr:rowOff>
    </xdr:from>
    <xdr:to>
      <xdr:col>19</xdr:col>
      <xdr:colOff>533400</xdr:colOff>
      <xdr:row>89</xdr:row>
      <xdr:rowOff>150813</xdr:rowOff>
    </xdr:to>
    <xdr:sp macro="" textlink="">
      <xdr:nvSpPr>
        <xdr:cNvPr id="281" name="円/楕円 280"/>
        <xdr:cNvSpPr/>
      </xdr:nvSpPr>
      <xdr:spPr>
        <a:xfrm>
          <a:off x="13462000" y="153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135590</xdr:rowOff>
    </xdr:from>
    <xdr:ext cx="762000" cy="259045"/>
    <xdr:sp macro="" textlink="">
      <xdr:nvSpPr>
        <xdr:cNvPr id="282" name="テキスト ボックス 281"/>
        <xdr:cNvSpPr txBox="1"/>
      </xdr:nvSpPr>
      <xdr:spPr>
        <a:xfrm>
          <a:off x="13131800" y="1539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4" name="テキスト ボックス 283"/>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5" name="テキスト ボックス 284"/>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[1,354.10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県政を取り巻く環境の変化等を踏まえ、より一層簡素で効率的な行財政運営を進めるため、平成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年度までの５年間で▲</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10" name="直線コネクタ 309"/>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11"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2" name="直線コネクタ 311"/>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3"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4" name="直線コネクタ 313"/>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19886</xdr:rowOff>
    </xdr:from>
    <xdr:to>
      <xdr:col>24</xdr:col>
      <xdr:colOff>558800</xdr:colOff>
      <xdr:row>67</xdr:row>
      <xdr:rowOff>42428</xdr:rowOff>
    </xdr:to>
    <xdr:cxnSp macro="">
      <xdr:nvCxnSpPr>
        <xdr:cNvPr id="315" name="直線コネクタ 314"/>
        <xdr:cNvCxnSpPr/>
      </xdr:nvCxnSpPr>
      <xdr:spPr>
        <a:xfrm flipV="1">
          <a:off x="16179800" y="11507036"/>
          <a:ext cx="8382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6"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7" name="フローチャート : 判断 316"/>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36938</xdr:rowOff>
    </xdr:from>
    <xdr:to>
      <xdr:col>23</xdr:col>
      <xdr:colOff>406400</xdr:colOff>
      <xdr:row>67</xdr:row>
      <xdr:rowOff>42428</xdr:rowOff>
    </xdr:to>
    <xdr:cxnSp macro="">
      <xdr:nvCxnSpPr>
        <xdr:cNvPr id="318" name="直線コネクタ 317"/>
        <xdr:cNvCxnSpPr/>
      </xdr:nvCxnSpPr>
      <xdr:spPr>
        <a:xfrm>
          <a:off x="15290800" y="1152408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9" name="フローチャート : 判断 318"/>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20" name="テキスト ボックス 319"/>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36938</xdr:rowOff>
    </xdr:from>
    <xdr:to>
      <xdr:col>22</xdr:col>
      <xdr:colOff>203200</xdr:colOff>
      <xdr:row>67</xdr:row>
      <xdr:rowOff>37059</xdr:rowOff>
    </xdr:to>
    <xdr:cxnSp macro="">
      <xdr:nvCxnSpPr>
        <xdr:cNvPr id="321" name="直線コネクタ 320"/>
        <xdr:cNvCxnSpPr/>
      </xdr:nvCxnSpPr>
      <xdr:spPr>
        <a:xfrm flipV="1">
          <a:off x="14401800" y="1152408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65</xdr:row>
      <xdr:rowOff>128377</xdr:rowOff>
    </xdr:from>
    <xdr:to>
      <xdr:col>22</xdr:col>
      <xdr:colOff>254000</xdr:colOff>
      <xdr:row>66</xdr:row>
      <xdr:rowOff>58527</xdr:rowOff>
    </xdr:to>
    <xdr:sp macro="" textlink="">
      <xdr:nvSpPr>
        <xdr:cNvPr id="322" name="フローチャート : 判断 321"/>
        <xdr:cNvSpPr/>
      </xdr:nvSpPr>
      <xdr:spPr>
        <a:xfrm>
          <a:off x="15240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68704</xdr:rowOff>
    </xdr:from>
    <xdr:ext cx="762000" cy="259045"/>
    <xdr:sp macro="" textlink="">
      <xdr:nvSpPr>
        <xdr:cNvPr id="323" name="テキスト ボックス 322"/>
        <xdr:cNvSpPr txBox="1"/>
      </xdr:nvSpPr>
      <xdr:spPr>
        <a:xfrm>
          <a:off x="14909800" y="110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26522</xdr:rowOff>
    </xdr:from>
    <xdr:to>
      <xdr:col>21</xdr:col>
      <xdr:colOff>0</xdr:colOff>
      <xdr:row>67</xdr:row>
      <xdr:rowOff>37059</xdr:rowOff>
    </xdr:to>
    <xdr:cxnSp macro="">
      <xdr:nvCxnSpPr>
        <xdr:cNvPr id="324" name="直線コネクタ 323"/>
        <xdr:cNvCxnSpPr/>
      </xdr:nvCxnSpPr>
      <xdr:spPr>
        <a:xfrm>
          <a:off x="13512800" y="1151367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99120</xdr:rowOff>
    </xdr:from>
    <xdr:to>
      <xdr:col>21</xdr:col>
      <xdr:colOff>50800</xdr:colOff>
      <xdr:row>66</xdr:row>
      <xdr:rowOff>29270</xdr:rowOff>
    </xdr:to>
    <xdr:sp macro="" textlink="">
      <xdr:nvSpPr>
        <xdr:cNvPr id="325" name="フローチャート : 判断 324"/>
        <xdr:cNvSpPr/>
      </xdr:nvSpPr>
      <xdr:spPr>
        <a:xfrm>
          <a:off x="14351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39447</xdr:rowOff>
    </xdr:from>
    <xdr:ext cx="762000" cy="259045"/>
    <xdr:sp macro="" textlink="">
      <xdr:nvSpPr>
        <xdr:cNvPr id="326" name="テキスト ボックス 325"/>
        <xdr:cNvSpPr txBox="1"/>
      </xdr:nvSpPr>
      <xdr:spPr>
        <a:xfrm>
          <a:off x="14020800" y="110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100265</xdr:rowOff>
    </xdr:from>
    <xdr:to>
      <xdr:col>19</xdr:col>
      <xdr:colOff>533400</xdr:colOff>
      <xdr:row>66</xdr:row>
      <xdr:rowOff>30415</xdr:rowOff>
    </xdr:to>
    <xdr:sp macro="" textlink="">
      <xdr:nvSpPr>
        <xdr:cNvPr id="327" name="フローチャート : 判断 326"/>
        <xdr:cNvSpPr/>
      </xdr:nvSpPr>
      <xdr:spPr>
        <a:xfrm>
          <a:off x="13462000" y="112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40592</xdr:rowOff>
    </xdr:from>
    <xdr:ext cx="762000" cy="259045"/>
    <xdr:sp macro="" textlink="">
      <xdr:nvSpPr>
        <xdr:cNvPr id="328" name="テキスト ボックス 327"/>
        <xdr:cNvSpPr txBox="1"/>
      </xdr:nvSpPr>
      <xdr:spPr>
        <a:xfrm>
          <a:off x="13131800" y="1101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140536</xdr:rowOff>
    </xdr:from>
    <xdr:to>
      <xdr:col>24</xdr:col>
      <xdr:colOff>609600</xdr:colOff>
      <xdr:row>67</xdr:row>
      <xdr:rowOff>70686</xdr:rowOff>
    </xdr:to>
    <xdr:sp macro="" textlink="">
      <xdr:nvSpPr>
        <xdr:cNvPr id="334" name="円/楕円 333"/>
        <xdr:cNvSpPr/>
      </xdr:nvSpPr>
      <xdr:spPr>
        <a:xfrm>
          <a:off x="169672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36413</xdr:rowOff>
    </xdr:from>
    <xdr:ext cx="762000" cy="259045"/>
    <xdr:sp macro="" textlink="">
      <xdr:nvSpPr>
        <xdr:cNvPr id="335" name="定員管理の状況該当値テキスト"/>
        <xdr:cNvSpPr txBox="1"/>
      </xdr:nvSpPr>
      <xdr:spPr>
        <a:xfrm>
          <a:off x="17106900" y="1135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1,354.10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163078</xdr:rowOff>
    </xdr:from>
    <xdr:to>
      <xdr:col>23</xdr:col>
      <xdr:colOff>457200</xdr:colOff>
      <xdr:row>67</xdr:row>
      <xdr:rowOff>93228</xdr:rowOff>
    </xdr:to>
    <xdr:sp macro="" textlink="">
      <xdr:nvSpPr>
        <xdr:cNvPr id="336" name="円/楕円 335"/>
        <xdr:cNvSpPr/>
      </xdr:nvSpPr>
      <xdr:spPr>
        <a:xfrm>
          <a:off x="16129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78005</xdr:rowOff>
    </xdr:from>
    <xdr:ext cx="736600" cy="259045"/>
    <xdr:sp macro="" textlink="">
      <xdr:nvSpPr>
        <xdr:cNvPr id="337" name="テキスト ボックス 336"/>
        <xdr:cNvSpPr txBox="1"/>
      </xdr:nvSpPr>
      <xdr:spPr>
        <a:xfrm>
          <a:off x="15798800" y="1156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157588</xdr:rowOff>
    </xdr:from>
    <xdr:to>
      <xdr:col>22</xdr:col>
      <xdr:colOff>254000</xdr:colOff>
      <xdr:row>67</xdr:row>
      <xdr:rowOff>87738</xdr:rowOff>
    </xdr:to>
    <xdr:sp macro="" textlink="">
      <xdr:nvSpPr>
        <xdr:cNvPr id="338" name="円/楕円 337"/>
        <xdr:cNvSpPr/>
      </xdr:nvSpPr>
      <xdr:spPr>
        <a:xfrm>
          <a:off x="15240000" y="114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72515</xdr:rowOff>
    </xdr:from>
    <xdr:ext cx="762000" cy="259045"/>
    <xdr:sp macro="" textlink="">
      <xdr:nvSpPr>
        <xdr:cNvPr id="339" name="テキスト ボックス 338"/>
        <xdr:cNvSpPr txBox="1"/>
      </xdr:nvSpPr>
      <xdr:spPr>
        <a:xfrm>
          <a:off x="14909800" y="115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157709</xdr:rowOff>
    </xdr:from>
    <xdr:to>
      <xdr:col>21</xdr:col>
      <xdr:colOff>50800</xdr:colOff>
      <xdr:row>67</xdr:row>
      <xdr:rowOff>87859</xdr:rowOff>
    </xdr:to>
    <xdr:sp macro="" textlink="">
      <xdr:nvSpPr>
        <xdr:cNvPr id="340" name="円/楕円 339"/>
        <xdr:cNvSpPr/>
      </xdr:nvSpPr>
      <xdr:spPr>
        <a:xfrm>
          <a:off x="14351000" y="114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72636</xdr:rowOff>
    </xdr:from>
    <xdr:ext cx="762000" cy="259045"/>
    <xdr:sp macro="" textlink="">
      <xdr:nvSpPr>
        <xdr:cNvPr id="341" name="テキスト ボックス 340"/>
        <xdr:cNvSpPr txBox="1"/>
      </xdr:nvSpPr>
      <xdr:spPr>
        <a:xfrm>
          <a:off x="14020800" y="1155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147172</xdr:rowOff>
    </xdr:from>
    <xdr:to>
      <xdr:col>19</xdr:col>
      <xdr:colOff>533400</xdr:colOff>
      <xdr:row>67</xdr:row>
      <xdr:rowOff>77322</xdr:rowOff>
    </xdr:to>
    <xdr:sp macro="" textlink="">
      <xdr:nvSpPr>
        <xdr:cNvPr id="342" name="円/楕円 341"/>
        <xdr:cNvSpPr/>
      </xdr:nvSpPr>
      <xdr:spPr>
        <a:xfrm>
          <a:off x="13462000" y="114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62099</xdr:rowOff>
    </xdr:from>
    <xdr:ext cx="762000" cy="259045"/>
    <xdr:sp macro="" textlink="">
      <xdr:nvSpPr>
        <xdr:cNvPr id="343" name="テキスト ボックス 342"/>
        <xdr:cNvSpPr txBox="1"/>
      </xdr:nvSpPr>
      <xdr:spPr>
        <a:xfrm>
          <a:off x="13131800" y="1154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5" name="テキスト ボックス 344"/>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6" name="テキスト ボックス 345"/>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地方債の元利償還金の減少傾向が続いており、加えて臨時財政対策債の発行による基準財政需要額算入見込額の増加等により、実質公債比率は減少、類似団体の平均を引き続き下回っている。</a:t>
          </a:r>
        </a:p>
        <a:p>
          <a:r>
            <a:rPr kumimoji="1" lang="ja-JP" altLang="en-US" sz="1300">
              <a:latin typeface="ＭＳ Ｐゴシック"/>
            </a:rPr>
            <a:t>　今後も国の財政支援措置等を最大限活用し、復興創生事業に最優先に取り組みながら、効率的な事務執行等により、臨時財政対策債等の特例債を除く県債残高の圧縮に努めていく。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71" name="直線コネクタ 370"/>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3" name="直線コネクタ 37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4"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5" name="直線コネクタ 374"/>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129117</xdr:rowOff>
    </xdr:from>
    <xdr:to>
      <xdr:col>24</xdr:col>
      <xdr:colOff>558800</xdr:colOff>
      <xdr:row>38</xdr:row>
      <xdr:rowOff>7408</xdr:rowOff>
    </xdr:to>
    <xdr:cxnSp macro="">
      <xdr:nvCxnSpPr>
        <xdr:cNvPr id="376" name="直線コネクタ 375"/>
        <xdr:cNvCxnSpPr/>
      </xdr:nvCxnSpPr>
      <xdr:spPr>
        <a:xfrm flipV="1">
          <a:off x="16179800" y="6301317"/>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7"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8" name="フローチャート : 判断 377"/>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7408</xdr:rowOff>
    </xdr:from>
    <xdr:to>
      <xdr:col>23</xdr:col>
      <xdr:colOff>406400</xdr:colOff>
      <xdr:row>39</xdr:row>
      <xdr:rowOff>37042</xdr:rowOff>
    </xdr:to>
    <xdr:cxnSp macro="">
      <xdr:nvCxnSpPr>
        <xdr:cNvPr id="379" name="直線コネクタ 378"/>
        <xdr:cNvCxnSpPr/>
      </xdr:nvCxnSpPr>
      <xdr:spPr>
        <a:xfrm flipV="1">
          <a:off x="15290800" y="65225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0" name="フローチャート : 判断 37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1" name="テキスト ボックス 38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37042</xdr:rowOff>
    </xdr:from>
    <xdr:to>
      <xdr:col>22</xdr:col>
      <xdr:colOff>203200</xdr:colOff>
      <xdr:row>40</xdr:row>
      <xdr:rowOff>26458</xdr:rowOff>
    </xdr:to>
    <xdr:cxnSp macro="">
      <xdr:nvCxnSpPr>
        <xdr:cNvPr id="382" name="直線コネクタ 381"/>
        <xdr:cNvCxnSpPr/>
      </xdr:nvCxnSpPr>
      <xdr:spPr>
        <a:xfrm flipV="1">
          <a:off x="14401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3" name="フローチャート : 判断 38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4" name="テキスト ボックス 38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26458</xdr:rowOff>
    </xdr:from>
    <xdr:to>
      <xdr:col>21</xdr:col>
      <xdr:colOff>0</xdr:colOff>
      <xdr:row>40</xdr:row>
      <xdr:rowOff>147108</xdr:rowOff>
    </xdr:to>
    <xdr:cxnSp macro="">
      <xdr:nvCxnSpPr>
        <xdr:cNvPr id="385" name="直線コネクタ 384"/>
        <xdr:cNvCxnSpPr/>
      </xdr:nvCxnSpPr>
      <xdr:spPr>
        <a:xfrm flipV="1">
          <a:off x="13512800" y="68844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85725</xdr:rowOff>
    </xdr:from>
    <xdr:to>
      <xdr:col>21</xdr:col>
      <xdr:colOff>50800</xdr:colOff>
      <xdr:row>42</xdr:row>
      <xdr:rowOff>15875</xdr:rowOff>
    </xdr:to>
    <xdr:sp macro="" textlink="">
      <xdr:nvSpPr>
        <xdr:cNvPr id="386" name="フローチャート : 判断 385"/>
        <xdr:cNvSpPr/>
      </xdr:nvSpPr>
      <xdr:spPr>
        <a:xfrm>
          <a:off x="14351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387" name="テキスト ボックス 386"/>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75142</xdr:rowOff>
    </xdr:from>
    <xdr:to>
      <xdr:col>19</xdr:col>
      <xdr:colOff>533400</xdr:colOff>
      <xdr:row>43</xdr:row>
      <xdr:rowOff>5292</xdr:rowOff>
    </xdr:to>
    <xdr:sp macro="" textlink="">
      <xdr:nvSpPr>
        <xdr:cNvPr id="388" name="フローチャート : 判断 387"/>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161519</xdr:rowOff>
    </xdr:from>
    <xdr:ext cx="762000" cy="259045"/>
    <xdr:sp macro="" textlink="">
      <xdr:nvSpPr>
        <xdr:cNvPr id="389" name="テキスト ボックス 388"/>
        <xdr:cNvSpPr txBox="1"/>
      </xdr:nvSpPr>
      <xdr:spPr>
        <a:xfrm>
          <a:off x="13131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78317</xdr:rowOff>
    </xdr:from>
    <xdr:to>
      <xdr:col>24</xdr:col>
      <xdr:colOff>609600</xdr:colOff>
      <xdr:row>37</xdr:row>
      <xdr:rowOff>8467</xdr:rowOff>
    </xdr:to>
    <xdr:sp macro="" textlink="">
      <xdr:nvSpPr>
        <xdr:cNvPr id="395" name="円/楕円 394"/>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171044</xdr:rowOff>
    </xdr:from>
    <xdr:ext cx="762000" cy="259045"/>
    <xdr:sp macro="" textlink="">
      <xdr:nvSpPr>
        <xdr:cNvPr id="396"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128058</xdr:rowOff>
    </xdr:from>
    <xdr:to>
      <xdr:col>23</xdr:col>
      <xdr:colOff>457200</xdr:colOff>
      <xdr:row>38</xdr:row>
      <xdr:rowOff>58209</xdr:rowOff>
    </xdr:to>
    <xdr:sp macro="" textlink="">
      <xdr:nvSpPr>
        <xdr:cNvPr id="397" name="円/楕円 396"/>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68385</xdr:rowOff>
    </xdr:from>
    <xdr:ext cx="736600" cy="259045"/>
    <xdr:sp macro="" textlink="">
      <xdr:nvSpPr>
        <xdr:cNvPr id="398" name="テキスト ボックス 397"/>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157692</xdr:rowOff>
    </xdr:from>
    <xdr:to>
      <xdr:col>22</xdr:col>
      <xdr:colOff>254000</xdr:colOff>
      <xdr:row>39</xdr:row>
      <xdr:rowOff>87842</xdr:rowOff>
    </xdr:to>
    <xdr:sp macro="" textlink="">
      <xdr:nvSpPr>
        <xdr:cNvPr id="399" name="円/楕円 398"/>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98019</xdr:rowOff>
    </xdr:from>
    <xdr:ext cx="762000" cy="259045"/>
    <xdr:sp macro="" textlink="">
      <xdr:nvSpPr>
        <xdr:cNvPr id="400" name="テキスト ボックス 399"/>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147108</xdr:rowOff>
    </xdr:from>
    <xdr:to>
      <xdr:col>21</xdr:col>
      <xdr:colOff>50800</xdr:colOff>
      <xdr:row>40</xdr:row>
      <xdr:rowOff>77258</xdr:rowOff>
    </xdr:to>
    <xdr:sp macro="" textlink="">
      <xdr:nvSpPr>
        <xdr:cNvPr id="401" name="円/楕円 400"/>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87435</xdr:rowOff>
    </xdr:from>
    <xdr:ext cx="762000" cy="259045"/>
    <xdr:sp macro="" textlink="">
      <xdr:nvSpPr>
        <xdr:cNvPr id="402" name="テキスト ボックス 401"/>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96308</xdr:rowOff>
    </xdr:from>
    <xdr:to>
      <xdr:col>19</xdr:col>
      <xdr:colOff>533400</xdr:colOff>
      <xdr:row>41</xdr:row>
      <xdr:rowOff>26458</xdr:rowOff>
    </xdr:to>
    <xdr:sp macro="" textlink="">
      <xdr:nvSpPr>
        <xdr:cNvPr id="403" name="円/楕円 402"/>
        <xdr:cNvSpPr/>
      </xdr:nvSpPr>
      <xdr:spPr>
        <a:xfrm>
          <a:off x="13462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36635</xdr:rowOff>
    </xdr:from>
    <xdr:ext cx="762000" cy="259045"/>
    <xdr:sp macro="" textlink="">
      <xdr:nvSpPr>
        <xdr:cNvPr id="404" name="テキスト ボックス 403"/>
        <xdr:cNvSpPr txBox="1"/>
      </xdr:nvSpPr>
      <xdr:spPr>
        <a:xfrm>
          <a:off x="13131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臨時財政対策債発行に伴い地方債の現在高は増えているものの、復興関連基金等の積立により充当可能基金が増加しており、充当可能財源等が増加傾向にある。しかしながら、</a:t>
          </a:r>
          <a:r>
            <a:rPr kumimoji="1" lang="en-US" altLang="ja-JP" sz="1300">
              <a:latin typeface="ＭＳ Ｐゴシック"/>
            </a:rPr>
            <a:t>H28</a:t>
          </a:r>
          <a:r>
            <a:rPr kumimoji="1" lang="ja-JP" altLang="en-US" sz="1300">
              <a:latin typeface="ＭＳ Ｐゴシック"/>
            </a:rPr>
            <a:t>年度は、実質的な地方交付税が減少したことにより、分母となる標準財政規模が減少したことから、将来負担比率はわずかながら上昇した。</a:t>
          </a:r>
        </a:p>
        <a:p>
          <a:r>
            <a:rPr kumimoji="1" lang="ja-JP" altLang="en-US" sz="1300">
              <a:latin typeface="ＭＳ Ｐゴシック"/>
            </a:rPr>
            <a:t>　 これまで県債発行の抑制と既発行債の借換による公債費の平準化を進めてきているが、今後も引き続き、健全化判断比率の状況に十分注意を払いながら、県債の活用による財源の確保を図っていく。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9" name="直線コネクタ 41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0" name="テキスト ボックス 41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3" name="直線コネクタ 42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4" name="テキスト ボックス 42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8" name="直線コネクタ 427"/>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9"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30" name="直線コネクタ 429"/>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31"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2" name="直線コネクタ 431"/>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54769</xdr:rowOff>
    </xdr:from>
    <xdr:to>
      <xdr:col>24</xdr:col>
      <xdr:colOff>558800</xdr:colOff>
      <xdr:row>16</xdr:row>
      <xdr:rowOff>65024</xdr:rowOff>
    </xdr:to>
    <xdr:cxnSp macro="">
      <xdr:nvCxnSpPr>
        <xdr:cNvPr id="433" name="直線コネクタ 432"/>
        <xdr:cNvCxnSpPr/>
      </xdr:nvCxnSpPr>
      <xdr:spPr>
        <a:xfrm>
          <a:off x="16179800" y="2797969"/>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158704</xdr:rowOff>
    </xdr:from>
    <xdr:ext cx="762000" cy="259045"/>
    <xdr:sp macro="" textlink="">
      <xdr:nvSpPr>
        <xdr:cNvPr id="434" name="将来負担の状況平均値テキスト"/>
        <xdr:cNvSpPr txBox="1"/>
      </xdr:nvSpPr>
      <xdr:spPr>
        <a:xfrm>
          <a:off x="17106900" y="307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5" name="フローチャート : 判断 434"/>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54769</xdr:rowOff>
    </xdr:from>
    <xdr:to>
      <xdr:col>23</xdr:col>
      <xdr:colOff>406400</xdr:colOff>
      <xdr:row>16</xdr:row>
      <xdr:rowOff>69850</xdr:rowOff>
    </xdr:to>
    <xdr:cxnSp macro="">
      <xdr:nvCxnSpPr>
        <xdr:cNvPr id="436" name="直線コネクタ 435"/>
        <xdr:cNvCxnSpPr/>
      </xdr:nvCxnSpPr>
      <xdr:spPr>
        <a:xfrm flipV="1">
          <a:off x="15290800" y="27979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7" name="フローチャート : 判断 436"/>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102157</xdr:rowOff>
    </xdr:from>
    <xdr:ext cx="736600" cy="259045"/>
    <xdr:sp macro="" textlink="">
      <xdr:nvSpPr>
        <xdr:cNvPr id="438" name="テキスト ボックス 437"/>
        <xdr:cNvSpPr txBox="1"/>
      </xdr:nvSpPr>
      <xdr:spPr>
        <a:xfrm>
          <a:off x="15798800" y="318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69850</xdr:rowOff>
    </xdr:from>
    <xdr:to>
      <xdr:col>22</xdr:col>
      <xdr:colOff>203200</xdr:colOff>
      <xdr:row>16</xdr:row>
      <xdr:rowOff>90964</xdr:rowOff>
    </xdr:to>
    <xdr:cxnSp macro="">
      <xdr:nvCxnSpPr>
        <xdr:cNvPr id="439" name="直線コネクタ 438"/>
        <xdr:cNvCxnSpPr/>
      </xdr:nvCxnSpPr>
      <xdr:spPr>
        <a:xfrm flipV="1">
          <a:off x="14401800" y="281305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86963</xdr:rowOff>
    </xdr:from>
    <xdr:to>
      <xdr:col>22</xdr:col>
      <xdr:colOff>254000</xdr:colOff>
      <xdr:row>19</xdr:row>
      <xdr:rowOff>17113</xdr:rowOff>
    </xdr:to>
    <xdr:sp macro="" textlink="">
      <xdr:nvSpPr>
        <xdr:cNvPr id="440" name="フローチャート : 判断 439"/>
        <xdr:cNvSpPr/>
      </xdr:nvSpPr>
      <xdr:spPr>
        <a:xfrm>
          <a:off x="15240000" y="317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1890</xdr:rowOff>
    </xdr:from>
    <xdr:ext cx="762000" cy="259045"/>
    <xdr:sp macro="" textlink="">
      <xdr:nvSpPr>
        <xdr:cNvPr id="441" name="テキスト ボックス 440"/>
        <xdr:cNvSpPr txBox="1"/>
      </xdr:nvSpPr>
      <xdr:spPr>
        <a:xfrm>
          <a:off x="14909800" y="325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90964</xdr:rowOff>
    </xdr:from>
    <xdr:to>
      <xdr:col>21</xdr:col>
      <xdr:colOff>0</xdr:colOff>
      <xdr:row>16</xdr:row>
      <xdr:rowOff>168783</xdr:rowOff>
    </xdr:to>
    <xdr:cxnSp macro="">
      <xdr:nvCxnSpPr>
        <xdr:cNvPr id="442" name="直線コネクタ 441"/>
        <xdr:cNvCxnSpPr/>
      </xdr:nvCxnSpPr>
      <xdr:spPr>
        <a:xfrm flipV="1">
          <a:off x="13512800" y="2834164"/>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32671</xdr:rowOff>
    </xdr:from>
    <xdr:to>
      <xdr:col>21</xdr:col>
      <xdr:colOff>50800</xdr:colOff>
      <xdr:row>18</xdr:row>
      <xdr:rowOff>134271</xdr:rowOff>
    </xdr:to>
    <xdr:sp macro="" textlink="">
      <xdr:nvSpPr>
        <xdr:cNvPr id="443" name="フローチャート : 判断 442"/>
        <xdr:cNvSpPr/>
      </xdr:nvSpPr>
      <xdr:spPr>
        <a:xfrm>
          <a:off x="14351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119048</xdr:rowOff>
    </xdr:from>
    <xdr:ext cx="762000" cy="259045"/>
    <xdr:sp macro="" textlink="">
      <xdr:nvSpPr>
        <xdr:cNvPr id="444" name="テキスト ボックス 443"/>
        <xdr:cNvSpPr txBox="1"/>
      </xdr:nvSpPr>
      <xdr:spPr>
        <a:xfrm>
          <a:off x="14020800" y="32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45" name="フローチャート : 判断 444"/>
        <xdr:cNvSpPr/>
      </xdr:nvSpPr>
      <xdr:spPr>
        <a:xfrm>
          <a:off x="13462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160672</xdr:rowOff>
    </xdr:from>
    <xdr:ext cx="762000" cy="259045"/>
    <xdr:sp macro="" textlink="">
      <xdr:nvSpPr>
        <xdr:cNvPr id="446" name="テキスト ボックス 445"/>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52" name="円/楕円 451"/>
        <xdr:cNvSpPr/>
      </xdr:nvSpPr>
      <xdr:spPr>
        <a:xfrm>
          <a:off x="169672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30751</xdr:rowOff>
    </xdr:from>
    <xdr:ext cx="762000" cy="259045"/>
    <xdr:sp macro="" textlink="">
      <xdr:nvSpPr>
        <xdr:cNvPr id="453" name="将来負担の状況該当値テキスト"/>
        <xdr:cNvSpPr txBox="1"/>
      </xdr:nvSpPr>
      <xdr:spPr>
        <a:xfrm>
          <a:off x="17106900" y="260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3969</xdr:rowOff>
    </xdr:from>
    <xdr:to>
      <xdr:col>23</xdr:col>
      <xdr:colOff>457200</xdr:colOff>
      <xdr:row>16</xdr:row>
      <xdr:rowOff>105569</xdr:rowOff>
    </xdr:to>
    <xdr:sp macro="" textlink="">
      <xdr:nvSpPr>
        <xdr:cNvPr id="454" name="円/楕円 453"/>
        <xdr:cNvSpPr/>
      </xdr:nvSpPr>
      <xdr:spPr>
        <a:xfrm>
          <a:off x="161290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115746</xdr:rowOff>
    </xdr:from>
    <xdr:ext cx="736600" cy="259045"/>
    <xdr:sp macro="" textlink="">
      <xdr:nvSpPr>
        <xdr:cNvPr id="455" name="テキスト ボックス 454"/>
        <xdr:cNvSpPr txBox="1"/>
      </xdr:nvSpPr>
      <xdr:spPr>
        <a:xfrm>
          <a:off x="15798800" y="251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19050</xdr:rowOff>
    </xdr:from>
    <xdr:to>
      <xdr:col>22</xdr:col>
      <xdr:colOff>254000</xdr:colOff>
      <xdr:row>16</xdr:row>
      <xdr:rowOff>120650</xdr:rowOff>
    </xdr:to>
    <xdr:sp macro="" textlink="">
      <xdr:nvSpPr>
        <xdr:cNvPr id="456" name="円/楕円 455"/>
        <xdr:cNvSpPr/>
      </xdr:nvSpPr>
      <xdr:spPr>
        <a:xfrm>
          <a:off x="15240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130827</xdr:rowOff>
    </xdr:from>
    <xdr:ext cx="762000" cy="259045"/>
    <xdr:sp macro="" textlink="">
      <xdr:nvSpPr>
        <xdr:cNvPr id="457" name="テキスト ボックス 456"/>
        <xdr:cNvSpPr txBox="1"/>
      </xdr:nvSpPr>
      <xdr:spPr>
        <a:xfrm>
          <a:off x="14909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40164</xdr:rowOff>
    </xdr:from>
    <xdr:to>
      <xdr:col>21</xdr:col>
      <xdr:colOff>50800</xdr:colOff>
      <xdr:row>16</xdr:row>
      <xdr:rowOff>141764</xdr:rowOff>
    </xdr:to>
    <xdr:sp macro="" textlink="">
      <xdr:nvSpPr>
        <xdr:cNvPr id="458" name="円/楕円 457"/>
        <xdr:cNvSpPr/>
      </xdr:nvSpPr>
      <xdr:spPr>
        <a:xfrm>
          <a:off x="14351000" y="27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151941</xdr:rowOff>
    </xdr:from>
    <xdr:ext cx="762000" cy="259045"/>
    <xdr:sp macro="" textlink="">
      <xdr:nvSpPr>
        <xdr:cNvPr id="459" name="テキスト ボックス 458"/>
        <xdr:cNvSpPr txBox="1"/>
      </xdr:nvSpPr>
      <xdr:spPr>
        <a:xfrm>
          <a:off x="14020800" y="255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117983</xdr:rowOff>
    </xdr:from>
    <xdr:to>
      <xdr:col>19</xdr:col>
      <xdr:colOff>533400</xdr:colOff>
      <xdr:row>17</xdr:row>
      <xdr:rowOff>48133</xdr:rowOff>
    </xdr:to>
    <xdr:sp macro="" textlink="">
      <xdr:nvSpPr>
        <xdr:cNvPr id="460" name="円/楕円 459"/>
        <xdr:cNvSpPr/>
      </xdr:nvSpPr>
      <xdr:spPr>
        <a:xfrm>
          <a:off x="13462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58310</xdr:rowOff>
    </xdr:from>
    <xdr:ext cx="762000" cy="259045"/>
    <xdr:sp macro="" textlink="">
      <xdr:nvSpPr>
        <xdr:cNvPr id="461" name="テキスト ボックス 460"/>
        <xdr:cNvSpPr txBox="1"/>
      </xdr:nvSpPr>
      <xdr:spPr>
        <a:xfrm>
          <a:off x="13131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東日本大震災及び原子力災害の発生により、増大する復旧・復興業務に大幅な定員増など行い対応していることから、類似団体の平均を上回る状況が続いている。</a:t>
          </a:r>
          <a:endParaRPr kumimoji="1" lang="en-US" altLang="ja-JP" sz="1300" baseline="0">
            <a:latin typeface="ＭＳ Ｐゴシック"/>
          </a:endParaRPr>
        </a:p>
        <a:p>
          <a:r>
            <a:rPr kumimoji="1" lang="ja-JP" altLang="en-US" sz="1300" baseline="0">
              <a:latin typeface="ＭＳ Ｐゴシック"/>
            </a:rPr>
            <a:t>　今後とも、復旧・復興事業の実施のための人員確保が必要となるが、財政健全化に留意しつつ対応していく。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40</xdr:row>
      <xdr:rowOff>127000</xdr:rowOff>
    </xdr:to>
    <xdr:cxnSp macro="">
      <xdr:nvCxnSpPr>
        <xdr:cNvPr id="63" name="直線コネクタ 62"/>
        <xdr:cNvCxnSpPr/>
      </xdr:nvCxnSpPr>
      <xdr:spPr>
        <a:xfrm>
          <a:off x="3987800" y="6824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4"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40</xdr:row>
      <xdr:rowOff>12700</xdr:rowOff>
    </xdr:to>
    <xdr:cxnSp macro="">
      <xdr:nvCxnSpPr>
        <xdr:cNvPr id="66" name="直線コネクタ 65"/>
        <xdr:cNvCxnSpPr/>
      </xdr:nvCxnSpPr>
      <xdr:spPr>
        <a:xfrm flipV="1">
          <a:off x="3098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27957</xdr:rowOff>
    </xdr:from>
    <xdr:ext cx="736600" cy="259045"/>
    <xdr:sp macro="" textlink="">
      <xdr:nvSpPr>
        <xdr:cNvPr id="68" name="テキスト ボックス 67"/>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40</xdr:row>
      <xdr:rowOff>12700</xdr:rowOff>
    </xdr:to>
    <xdr:cxnSp macro="">
      <xdr:nvCxnSpPr>
        <xdr:cNvPr id="69" name="直線コネクタ 68"/>
        <xdr:cNvCxnSpPr/>
      </xdr:nvCxnSpPr>
      <xdr:spPr>
        <a:xfrm>
          <a:off x="2209800" y="6687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99060</xdr:rowOff>
    </xdr:from>
    <xdr:to>
      <xdr:col>4</xdr:col>
      <xdr:colOff>396875</xdr:colOff>
      <xdr:row>35</xdr:row>
      <xdr:rowOff>29210</xdr:rowOff>
    </xdr:to>
    <xdr:sp macro="" textlink="">
      <xdr:nvSpPr>
        <xdr:cNvPr id="70" name="フローチャート : 判断 69"/>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71" name="テキスト ボックス 70"/>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40</xdr:row>
      <xdr:rowOff>12700</xdr:rowOff>
    </xdr:to>
    <xdr:cxnSp macro="">
      <xdr:nvCxnSpPr>
        <xdr:cNvPr id="72" name="直線コネクタ 71"/>
        <xdr:cNvCxnSpPr/>
      </xdr:nvCxnSpPr>
      <xdr:spPr>
        <a:xfrm flipV="1">
          <a:off x="1320800" y="6687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121920</xdr:rowOff>
    </xdr:from>
    <xdr:to>
      <xdr:col>3</xdr:col>
      <xdr:colOff>193675</xdr:colOff>
      <xdr:row>35</xdr:row>
      <xdr:rowOff>52070</xdr:rowOff>
    </xdr:to>
    <xdr:sp macro="" textlink="">
      <xdr:nvSpPr>
        <xdr:cNvPr id="73" name="フローチャート : 判断 72"/>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74" name="テキスト ボックス 73"/>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75" name="フローチャート : 判断 74"/>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76" name="テキスト ボックス 75"/>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2" name="円/楕円 81"/>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48277</xdr:rowOff>
    </xdr:from>
    <xdr:ext cx="762000" cy="259045"/>
    <xdr:sp macro="" textlink="">
      <xdr:nvSpPr>
        <xdr:cNvPr id="83"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4" name="円/楕円 83"/>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5" name="テキスト ボックス 84"/>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6" name="円/楕円 85"/>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7" name="テキスト ボックス 86"/>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8" name="円/楕円 87"/>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89" name="テキスト ボックス 88"/>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0" name="円/楕円 89"/>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1" name="テキスト ボックス 90"/>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物件費に係る経常収支比率は、内部管理経費等の節減により、ほぼ同水準で推移しているものの、</a:t>
          </a:r>
          <a:r>
            <a:rPr kumimoji="1" lang="ja-JP" altLang="en-US" sz="1300">
              <a:solidFill>
                <a:schemeClr val="dk1"/>
              </a:solidFill>
              <a:effectLst/>
              <a:latin typeface="+mn-lt"/>
              <a:ea typeface="+mn-ea"/>
              <a:cs typeface="+mn-cs"/>
            </a:rPr>
            <a:t>県庁舎の管理委託経費等の</a:t>
          </a:r>
          <a:r>
            <a:rPr kumimoji="1" lang="ja-JP" altLang="ja-JP" sz="1300">
              <a:solidFill>
                <a:schemeClr val="dk1"/>
              </a:solidFill>
              <a:effectLst/>
              <a:latin typeface="+mn-lt"/>
              <a:ea typeface="+mn-ea"/>
              <a:cs typeface="+mn-cs"/>
            </a:rPr>
            <a:t>増に</a:t>
          </a:r>
          <a:r>
            <a:rPr lang="ja-JP" altLang="ja-JP" sz="1300" b="0" i="0" baseline="0">
              <a:solidFill>
                <a:schemeClr val="dk1"/>
              </a:solidFill>
              <a:effectLst/>
              <a:latin typeface="+mn-lt"/>
              <a:ea typeface="+mn-ea"/>
              <a:cs typeface="+mn-cs"/>
            </a:rPr>
            <a:t>より</a:t>
          </a:r>
          <a:r>
            <a:rPr lang="ja-JP" altLang="en-US" sz="1300" b="0" i="0" baseline="0">
              <a:solidFill>
                <a:schemeClr val="dk1"/>
              </a:solidFill>
              <a:effectLst/>
              <a:latin typeface="+mn-lt"/>
              <a:ea typeface="+mn-ea"/>
              <a:cs typeface="+mn-cs"/>
            </a:rPr>
            <a:t>０．１ポイント増</a:t>
          </a:r>
          <a:r>
            <a:rPr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引き続き</a:t>
          </a:r>
          <a:r>
            <a:rPr kumimoji="1" lang="ja-JP" altLang="ja-JP" sz="1300">
              <a:solidFill>
                <a:schemeClr val="dk1"/>
              </a:solidFill>
              <a:effectLst/>
              <a:latin typeface="+mn-lt"/>
              <a:ea typeface="+mn-ea"/>
              <a:cs typeface="+mn-cs"/>
            </a:rPr>
            <a:t>、内部管理経費の節減や事務事業の効率的執行に努め財政健全化を図っていく。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138430</xdr:rowOff>
    </xdr:from>
    <xdr:to>
      <xdr:col>24</xdr:col>
      <xdr:colOff>22225</xdr:colOff>
      <xdr:row>20</xdr:row>
      <xdr:rowOff>12700</xdr:rowOff>
    </xdr:to>
    <xdr:cxnSp macro="">
      <xdr:nvCxnSpPr>
        <xdr:cNvPr id="120" name="直線コネクタ 119"/>
        <xdr:cNvCxnSpPr/>
      </xdr:nvCxnSpPr>
      <xdr:spPr>
        <a:xfrm>
          <a:off x="15671800" y="339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1"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92710</xdr:rowOff>
    </xdr:from>
    <xdr:to>
      <xdr:col>22</xdr:col>
      <xdr:colOff>555625</xdr:colOff>
      <xdr:row>19</xdr:row>
      <xdr:rowOff>138430</xdr:rowOff>
    </xdr:to>
    <xdr:cxnSp macro="">
      <xdr:nvCxnSpPr>
        <xdr:cNvPr id="123" name="直線コネクタ 122"/>
        <xdr:cNvCxnSpPr/>
      </xdr:nvCxnSpPr>
      <xdr:spPr>
        <a:xfrm>
          <a:off x="14782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16527</xdr:rowOff>
    </xdr:from>
    <xdr:ext cx="736600" cy="259045"/>
    <xdr:sp macro="" textlink="">
      <xdr:nvSpPr>
        <xdr:cNvPr id="125" name="テキスト ボックス 124"/>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1270</xdr:rowOff>
    </xdr:from>
    <xdr:to>
      <xdr:col>21</xdr:col>
      <xdr:colOff>352425</xdr:colOff>
      <xdr:row>19</xdr:row>
      <xdr:rowOff>92710</xdr:rowOff>
    </xdr:to>
    <xdr:cxnSp macro="">
      <xdr:nvCxnSpPr>
        <xdr:cNvPr id="126" name="直線コネクタ 125"/>
        <xdr:cNvCxnSpPr/>
      </xdr:nvCxnSpPr>
      <xdr:spPr>
        <a:xfrm>
          <a:off x="13893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41910</xdr:rowOff>
    </xdr:from>
    <xdr:to>
      <xdr:col>21</xdr:col>
      <xdr:colOff>403225</xdr:colOff>
      <xdr:row>19</xdr:row>
      <xdr:rowOff>143510</xdr:rowOff>
    </xdr:to>
    <xdr:sp macro="" textlink="">
      <xdr:nvSpPr>
        <xdr:cNvPr id="127" name="フローチャート : 判断 126"/>
        <xdr:cNvSpPr/>
      </xdr:nvSpPr>
      <xdr:spPr>
        <a:xfrm>
          <a:off x="14732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153687</xdr:rowOff>
    </xdr:from>
    <xdr:ext cx="762000" cy="259045"/>
    <xdr:sp macro="" textlink="">
      <xdr:nvSpPr>
        <xdr:cNvPr id="128" name="テキスト ボックス 127"/>
        <xdr:cNvSpPr txBox="1"/>
      </xdr:nvSpPr>
      <xdr:spPr>
        <a:xfrm>
          <a:off x="14401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1270</xdr:rowOff>
    </xdr:from>
    <xdr:to>
      <xdr:col>20</xdr:col>
      <xdr:colOff>149225</xdr:colOff>
      <xdr:row>19</xdr:row>
      <xdr:rowOff>1270</xdr:rowOff>
    </xdr:to>
    <xdr:cxnSp macro="">
      <xdr:nvCxnSpPr>
        <xdr:cNvPr id="129" name="直線コネクタ 128"/>
        <xdr:cNvCxnSpPr/>
      </xdr:nvCxnSpPr>
      <xdr:spPr>
        <a:xfrm>
          <a:off x="13004800" y="325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0" name="フローチャート : 判断 129"/>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31" name="テキスト ボックス 130"/>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32" name="フローチャート : 判断 131"/>
        <xdr:cNvSpPr/>
      </xdr:nvSpPr>
      <xdr:spPr>
        <a:xfrm>
          <a:off x="12954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33" name="テキスト ボックス 132"/>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39" name="円/楕円 138"/>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0"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87630</xdr:rowOff>
    </xdr:from>
    <xdr:to>
      <xdr:col>22</xdr:col>
      <xdr:colOff>606425</xdr:colOff>
      <xdr:row>20</xdr:row>
      <xdr:rowOff>17780</xdr:rowOff>
    </xdr:to>
    <xdr:sp macro="" textlink="">
      <xdr:nvSpPr>
        <xdr:cNvPr id="141" name="円/楕円 140"/>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2557</xdr:rowOff>
    </xdr:from>
    <xdr:ext cx="736600" cy="259045"/>
    <xdr:sp macro="" textlink="">
      <xdr:nvSpPr>
        <xdr:cNvPr id="142" name="テキスト ボックス 141"/>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41910</xdr:rowOff>
    </xdr:from>
    <xdr:to>
      <xdr:col>21</xdr:col>
      <xdr:colOff>403225</xdr:colOff>
      <xdr:row>19</xdr:row>
      <xdr:rowOff>143510</xdr:rowOff>
    </xdr:to>
    <xdr:sp macro="" textlink="">
      <xdr:nvSpPr>
        <xdr:cNvPr id="143" name="円/楕円 142"/>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128287</xdr:rowOff>
    </xdr:from>
    <xdr:ext cx="762000" cy="259045"/>
    <xdr:sp macro="" textlink="">
      <xdr:nvSpPr>
        <xdr:cNvPr id="144" name="テキスト ボックス 143"/>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5" name="円/楕円 144"/>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62247</xdr:rowOff>
    </xdr:from>
    <xdr:ext cx="762000" cy="259045"/>
    <xdr:sp macro="" textlink="">
      <xdr:nvSpPr>
        <xdr:cNvPr id="146" name="テキスト ボックス 145"/>
        <xdr:cNvSpPr txBox="1"/>
      </xdr:nvSpPr>
      <xdr:spPr>
        <a:xfrm>
          <a:off x="135128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121920</xdr:rowOff>
    </xdr:from>
    <xdr:to>
      <xdr:col>18</xdr:col>
      <xdr:colOff>682625</xdr:colOff>
      <xdr:row>19</xdr:row>
      <xdr:rowOff>52070</xdr:rowOff>
    </xdr:to>
    <xdr:sp macro="" textlink="">
      <xdr:nvSpPr>
        <xdr:cNvPr id="147" name="円/楕円 146"/>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62247</xdr:rowOff>
    </xdr:from>
    <xdr:ext cx="762000" cy="259045"/>
    <xdr:sp macro="" textlink="">
      <xdr:nvSpPr>
        <xdr:cNvPr id="148" name="テキスト ボックス 147"/>
        <xdr:cNvSpPr txBox="1"/>
      </xdr:nvSpPr>
      <xdr:spPr>
        <a:xfrm>
          <a:off x="126238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扶助費に係る経常収支比率は類似団体平均とほぼ同水準で推移している。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児童措置費や精神保健医療費など社会保障関係費の増加が見込まれるが、引き続き</a:t>
          </a:r>
          <a:r>
            <a:rPr kumimoji="1" lang="ja-JP" altLang="ja-JP" sz="1300">
              <a:solidFill>
                <a:schemeClr val="dk1"/>
              </a:solidFill>
              <a:effectLst/>
              <a:latin typeface="+mn-lt"/>
              <a:ea typeface="+mn-ea"/>
              <a:cs typeface="+mn-cs"/>
            </a:rPr>
            <a:t>財政健全化に留意しつつ対応していく。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79" name="直線コネクタ 178"/>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82" name="直線コネクタ 181"/>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5" name="直線コネクタ 184"/>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133350</xdr:rowOff>
    </xdr:from>
    <xdr:to>
      <xdr:col>4</xdr:col>
      <xdr:colOff>396875</xdr:colOff>
      <xdr:row>54</xdr:row>
      <xdr:rowOff>63500</xdr:rowOff>
    </xdr:to>
    <xdr:sp macro="" textlink="">
      <xdr:nvSpPr>
        <xdr:cNvPr id="186" name="フローチャート : 判断 185"/>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187" name="テキスト ボックス 18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88" name="直線コネクタ 187"/>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89" name="フローチャート : 判断 188"/>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0" name="テキスト ボックス 18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1" name="フローチャート : 判断 19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2" name="テキスト ボックス 19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198" name="円/楕円 197"/>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199"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0" name="円/楕円 19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1" name="テキスト ボックス 20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2" name="円/楕円 20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03" name="テキスト ボックス 202"/>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4" name="円/楕円 20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5" name="テキスト ボックス 204"/>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6" name="円/楕円 20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7" name="テキスト ボックス 206"/>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その他（維持補修費及び貸付金）に係る経常収支比率は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除雪事業等の道路橋りょう維持補修費の増加</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により、前年度比０．５</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増となっ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今後とも県有財産の効率的かつ効果的な維持補修に努めるなど、財政健全化に留意しつつ対応していく。</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46990</xdr:rowOff>
    </xdr:from>
    <xdr:to>
      <xdr:col>24</xdr:col>
      <xdr:colOff>22225</xdr:colOff>
      <xdr:row>60</xdr:row>
      <xdr:rowOff>104140</xdr:rowOff>
    </xdr:to>
    <xdr:cxnSp macro="">
      <xdr:nvCxnSpPr>
        <xdr:cNvPr id="235" name="直線コネクタ 234"/>
        <xdr:cNvCxnSpPr/>
      </xdr:nvCxnSpPr>
      <xdr:spPr>
        <a:xfrm>
          <a:off x="15671800" y="101625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6"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46990</xdr:rowOff>
    </xdr:from>
    <xdr:to>
      <xdr:col>22</xdr:col>
      <xdr:colOff>555625</xdr:colOff>
      <xdr:row>60</xdr:row>
      <xdr:rowOff>58420</xdr:rowOff>
    </xdr:to>
    <xdr:cxnSp macro="">
      <xdr:nvCxnSpPr>
        <xdr:cNvPr id="238" name="直線コネクタ 237"/>
        <xdr:cNvCxnSpPr/>
      </xdr:nvCxnSpPr>
      <xdr:spPr>
        <a:xfrm flipV="1">
          <a:off x="14782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40" name="テキスト ボックス 239"/>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92710</xdr:rowOff>
    </xdr:from>
    <xdr:to>
      <xdr:col>21</xdr:col>
      <xdr:colOff>352425</xdr:colOff>
      <xdr:row>60</xdr:row>
      <xdr:rowOff>58420</xdr:rowOff>
    </xdr:to>
    <xdr:cxnSp macro="">
      <xdr:nvCxnSpPr>
        <xdr:cNvPr id="241" name="直線コネクタ 240"/>
        <xdr:cNvCxnSpPr/>
      </xdr:nvCxnSpPr>
      <xdr:spPr>
        <a:xfrm>
          <a:off x="13893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76200</xdr:rowOff>
    </xdr:from>
    <xdr:to>
      <xdr:col>21</xdr:col>
      <xdr:colOff>403225</xdr:colOff>
      <xdr:row>59</xdr:row>
      <xdr:rowOff>6350</xdr:rowOff>
    </xdr:to>
    <xdr:sp macro="" textlink="">
      <xdr:nvSpPr>
        <xdr:cNvPr id="242" name="フローチャート : 判断 241"/>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16527</xdr:rowOff>
    </xdr:from>
    <xdr:ext cx="762000" cy="259045"/>
    <xdr:sp macro="" textlink="">
      <xdr:nvSpPr>
        <xdr:cNvPr id="243" name="テキスト ボックス 242"/>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127000</xdr:rowOff>
    </xdr:from>
    <xdr:to>
      <xdr:col>20</xdr:col>
      <xdr:colOff>149225</xdr:colOff>
      <xdr:row>59</xdr:row>
      <xdr:rowOff>92710</xdr:rowOff>
    </xdr:to>
    <xdr:cxnSp macro="">
      <xdr:nvCxnSpPr>
        <xdr:cNvPr id="244" name="直線コネクタ 243"/>
        <xdr:cNvCxnSpPr/>
      </xdr:nvCxnSpPr>
      <xdr:spPr>
        <a:xfrm>
          <a:off x="13004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110490</xdr:rowOff>
    </xdr:from>
    <xdr:to>
      <xdr:col>20</xdr:col>
      <xdr:colOff>200025</xdr:colOff>
      <xdr:row>58</xdr:row>
      <xdr:rowOff>40640</xdr:rowOff>
    </xdr:to>
    <xdr:sp macro="" textlink="">
      <xdr:nvSpPr>
        <xdr:cNvPr id="245" name="フローチャート : 判断 244"/>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50817</xdr:rowOff>
    </xdr:from>
    <xdr:ext cx="762000" cy="259045"/>
    <xdr:sp macro="" textlink="">
      <xdr:nvSpPr>
        <xdr:cNvPr id="246" name="テキスト ボックス 245"/>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156210</xdr:rowOff>
    </xdr:from>
    <xdr:to>
      <xdr:col>18</xdr:col>
      <xdr:colOff>682625</xdr:colOff>
      <xdr:row>58</xdr:row>
      <xdr:rowOff>86360</xdr:rowOff>
    </xdr:to>
    <xdr:sp macro="" textlink="">
      <xdr:nvSpPr>
        <xdr:cNvPr id="247" name="フローチャート : 判断 246"/>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96537</xdr:rowOff>
    </xdr:from>
    <xdr:ext cx="762000" cy="259045"/>
    <xdr:sp macro="" textlink="">
      <xdr:nvSpPr>
        <xdr:cNvPr id="248" name="テキスト ボックス 247"/>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60</xdr:row>
      <xdr:rowOff>53340</xdr:rowOff>
    </xdr:from>
    <xdr:to>
      <xdr:col>24</xdr:col>
      <xdr:colOff>73025</xdr:colOff>
      <xdr:row>60</xdr:row>
      <xdr:rowOff>154940</xdr:rowOff>
    </xdr:to>
    <xdr:sp macro="" textlink="">
      <xdr:nvSpPr>
        <xdr:cNvPr id="254" name="円/楕円 253"/>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133367</xdr:rowOff>
    </xdr:from>
    <xdr:ext cx="762000" cy="259045"/>
    <xdr:sp macro="" textlink="">
      <xdr:nvSpPr>
        <xdr:cNvPr id="255"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167640</xdr:rowOff>
    </xdr:from>
    <xdr:to>
      <xdr:col>22</xdr:col>
      <xdr:colOff>606425</xdr:colOff>
      <xdr:row>59</xdr:row>
      <xdr:rowOff>97790</xdr:rowOff>
    </xdr:to>
    <xdr:sp macro="" textlink="">
      <xdr:nvSpPr>
        <xdr:cNvPr id="256" name="円/楕円 255"/>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82567</xdr:rowOff>
    </xdr:from>
    <xdr:ext cx="736600" cy="259045"/>
    <xdr:sp macro="" textlink="">
      <xdr:nvSpPr>
        <xdr:cNvPr id="257" name="テキスト ボックス 256"/>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7620</xdr:rowOff>
    </xdr:from>
    <xdr:to>
      <xdr:col>21</xdr:col>
      <xdr:colOff>403225</xdr:colOff>
      <xdr:row>60</xdr:row>
      <xdr:rowOff>109220</xdr:rowOff>
    </xdr:to>
    <xdr:sp macro="" textlink="">
      <xdr:nvSpPr>
        <xdr:cNvPr id="258" name="円/楕円 257"/>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93997</xdr:rowOff>
    </xdr:from>
    <xdr:ext cx="762000" cy="259045"/>
    <xdr:sp macro="" textlink="">
      <xdr:nvSpPr>
        <xdr:cNvPr id="259" name="テキスト ボックス 258"/>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41910</xdr:rowOff>
    </xdr:from>
    <xdr:to>
      <xdr:col>20</xdr:col>
      <xdr:colOff>200025</xdr:colOff>
      <xdr:row>59</xdr:row>
      <xdr:rowOff>143510</xdr:rowOff>
    </xdr:to>
    <xdr:sp macro="" textlink="">
      <xdr:nvSpPr>
        <xdr:cNvPr id="260" name="円/楕円 259"/>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128287</xdr:rowOff>
    </xdr:from>
    <xdr:ext cx="762000" cy="259045"/>
    <xdr:sp macro="" textlink="">
      <xdr:nvSpPr>
        <xdr:cNvPr id="261" name="テキスト ボックス 260"/>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62" name="円/楕円 26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162577</xdr:rowOff>
    </xdr:from>
    <xdr:ext cx="762000" cy="259045"/>
    <xdr:sp macro="" textlink="">
      <xdr:nvSpPr>
        <xdr:cNvPr id="263" name="テキスト ボックス 26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補助費等に係る経常収支比率は増加傾向にあり、前年度に比して０．５％</a:t>
          </a:r>
          <a:r>
            <a:rPr lang="ja-JP" altLang="en-US" sz="1300" b="0" i="0" baseline="0">
              <a:solidFill>
                <a:schemeClr val="dk1"/>
              </a:solidFill>
              <a:effectLst/>
              <a:latin typeface="+mn-lt"/>
              <a:ea typeface="+mn-ea"/>
              <a:cs typeface="+mn-cs"/>
            </a:rPr>
            <a:t>ポイント増</a:t>
          </a:r>
          <a:r>
            <a:rPr lang="ja-JP" altLang="ja-JP" sz="1300" b="0" i="0" baseline="0">
              <a:solidFill>
                <a:schemeClr val="dk1"/>
              </a:solidFill>
              <a:effectLst/>
              <a:latin typeface="+mn-lt"/>
              <a:ea typeface="+mn-ea"/>
              <a:cs typeface="+mn-cs"/>
            </a:rPr>
            <a:t>となっている。その主な要因としては、障害者総合支援給費負担金や地域支援事業交付金等の社会保障関連経費や県立</a:t>
          </a:r>
          <a:r>
            <a:rPr lang="ja-JP" altLang="en-US" sz="1300" b="0" i="0" baseline="0">
              <a:solidFill>
                <a:schemeClr val="dk1"/>
              </a:solidFill>
              <a:effectLst/>
              <a:latin typeface="+mn-lt"/>
              <a:ea typeface="+mn-ea"/>
              <a:cs typeface="+mn-cs"/>
            </a:rPr>
            <a:t>医科</a:t>
          </a:r>
          <a:r>
            <a:rPr lang="ja-JP" altLang="ja-JP" sz="1300" b="0" i="0" baseline="0">
              <a:solidFill>
                <a:schemeClr val="dk1"/>
              </a:solidFill>
              <a:effectLst/>
              <a:latin typeface="+mn-lt"/>
              <a:ea typeface="+mn-ea"/>
              <a:cs typeface="+mn-cs"/>
            </a:rPr>
            <a:t>大学の運営費交付金</a:t>
          </a:r>
          <a:r>
            <a:rPr lang="ja-JP" altLang="en-US" sz="1300" b="0" i="0" baseline="0">
              <a:solidFill>
                <a:schemeClr val="dk1"/>
              </a:solidFill>
              <a:effectLst/>
              <a:latin typeface="+mn-lt"/>
              <a:ea typeface="+mn-ea"/>
              <a:cs typeface="+mn-cs"/>
            </a:rPr>
            <a:t>（退職手当等）</a:t>
          </a:r>
          <a:r>
            <a:rPr lang="ja-JP" altLang="ja-JP" sz="1300" b="0" i="0" baseline="0">
              <a:solidFill>
                <a:schemeClr val="dk1"/>
              </a:solidFill>
              <a:effectLst/>
              <a:latin typeface="+mn-lt"/>
              <a:ea typeface="+mn-ea"/>
              <a:cs typeface="+mn-cs"/>
            </a:rPr>
            <a:t>の増加等が挙げられる。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今後とも高齢者の増加に伴う介護保険料や医療給付費等の増加が見込まれることから、財政健全化に留意しつつ対応していく。</a:t>
          </a:r>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167822</xdr:rowOff>
    </xdr:from>
    <xdr:to>
      <xdr:col>24</xdr:col>
      <xdr:colOff>22225</xdr:colOff>
      <xdr:row>34</xdr:row>
      <xdr:rowOff>50800</xdr:rowOff>
    </xdr:to>
    <xdr:cxnSp macro="">
      <xdr:nvCxnSpPr>
        <xdr:cNvPr id="296" name="直線コネクタ 295"/>
        <xdr:cNvCxnSpPr/>
      </xdr:nvCxnSpPr>
      <xdr:spPr>
        <a:xfrm>
          <a:off x="15671800" y="582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156936</xdr:rowOff>
    </xdr:from>
    <xdr:to>
      <xdr:col>22</xdr:col>
      <xdr:colOff>555625</xdr:colOff>
      <xdr:row>33</xdr:row>
      <xdr:rowOff>167822</xdr:rowOff>
    </xdr:to>
    <xdr:cxnSp macro="">
      <xdr:nvCxnSpPr>
        <xdr:cNvPr id="299" name="直線コネクタ 298"/>
        <xdr:cNvCxnSpPr/>
      </xdr:nvCxnSpPr>
      <xdr:spPr>
        <a:xfrm>
          <a:off x="14782800" y="5814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146050</xdr:rowOff>
    </xdr:from>
    <xdr:to>
      <xdr:col>21</xdr:col>
      <xdr:colOff>352425</xdr:colOff>
      <xdr:row>33</xdr:row>
      <xdr:rowOff>156936</xdr:rowOff>
    </xdr:to>
    <xdr:cxnSp macro="">
      <xdr:nvCxnSpPr>
        <xdr:cNvPr id="302" name="直線コネクタ 301"/>
        <xdr:cNvCxnSpPr/>
      </xdr:nvCxnSpPr>
      <xdr:spPr>
        <a:xfrm>
          <a:off x="13893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32</xdr:row>
      <xdr:rowOff>70757</xdr:rowOff>
    </xdr:from>
    <xdr:to>
      <xdr:col>21</xdr:col>
      <xdr:colOff>403225</xdr:colOff>
      <xdr:row>33</xdr:row>
      <xdr:rowOff>907</xdr:rowOff>
    </xdr:to>
    <xdr:sp macro="" textlink="">
      <xdr:nvSpPr>
        <xdr:cNvPr id="303" name="フローチャート : 判断 302"/>
        <xdr:cNvSpPr/>
      </xdr:nvSpPr>
      <xdr:spPr>
        <a:xfrm>
          <a:off x="14732000" y="55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11084</xdr:rowOff>
    </xdr:from>
    <xdr:ext cx="762000" cy="259045"/>
    <xdr:sp macro="" textlink="">
      <xdr:nvSpPr>
        <xdr:cNvPr id="304" name="テキスト ボックス 303"/>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37193</xdr:rowOff>
    </xdr:from>
    <xdr:to>
      <xdr:col>20</xdr:col>
      <xdr:colOff>149225</xdr:colOff>
      <xdr:row>33</xdr:row>
      <xdr:rowOff>146050</xdr:rowOff>
    </xdr:to>
    <xdr:cxnSp macro="">
      <xdr:nvCxnSpPr>
        <xdr:cNvPr id="305" name="直線コネクタ 304"/>
        <xdr:cNvCxnSpPr/>
      </xdr:nvCxnSpPr>
      <xdr:spPr>
        <a:xfrm>
          <a:off x="13004800" y="569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92528</xdr:rowOff>
    </xdr:from>
    <xdr:to>
      <xdr:col>20</xdr:col>
      <xdr:colOff>200025</xdr:colOff>
      <xdr:row>33</xdr:row>
      <xdr:rowOff>22678</xdr:rowOff>
    </xdr:to>
    <xdr:sp macro="" textlink="">
      <xdr:nvSpPr>
        <xdr:cNvPr id="306" name="フローチャート : 判断 305"/>
        <xdr:cNvSpPr/>
      </xdr:nvSpPr>
      <xdr:spPr>
        <a:xfrm>
          <a:off x="13843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07" name="テキスト ボックス 306"/>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48986</xdr:rowOff>
    </xdr:from>
    <xdr:to>
      <xdr:col>18</xdr:col>
      <xdr:colOff>682625</xdr:colOff>
      <xdr:row>32</xdr:row>
      <xdr:rowOff>150586</xdr:rowOff>
    </xdr:to>
    <xdr:sp macro="" textlink="">
      <xdr:nvSpPr>
        <xdr:cNvPr id="308" name="フローチャート : 判断 307"/>
        <xdr:cNvSpPr/>
      </xdr:nvSpPr>
      <xdr:spPr>
        <a:xfrm>
          <a:off x="12954000" y="553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160763</xdr:rowOff>
    </xdr:from>
    <xdr:ext cx="762000" cy="259045"/>
    <xdr:sp macro="" textlink="">
      <xdr:nvSpPr>
        <xdr:cNvPr id="309" name="テキスト ボックス 308"/>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34</xdr:row>
      <xdr:rowOff>0</xdr:rowOff>
    </xdr:from>
    <xdr:to>
      <xdr:col>24</xdr:col>
      <xdr:colOff>73025</xdr:colOff>
      <xdr:row>34</xdr:row>
      <xdr:rowOff>101600</xdr:rowOff>
    </xdr:to>
    <xdr:sp macro="" textlink="">
      <xdr:nvSpPr>
        <xdr:cNvPr id="315" name="円/楕円 314"/>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80027</xdr:rowOff>
    </xdr:from>
    <xdr:ext cx="762000" cy="259045"/>
    <xdr:sp macro="" textlink="">
      <xdr:nvSpPr>
        <xdr:cNvPr id="316"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117022</xdr:rowOff>
    </xdr:from>
    <xdr:to>
      <xdr:col>22</xdr:col>
      <xdr:colOff>606425</xdr:colOff>
      <xdr:row>34</xdr:row>
      <xdr:rowOff>47172</xdr:rowOff>
    </xdr:to>
    <xdr:sp macro="" textlink="">
      <xdr:nvSpPr>
        <xdr:cNvPr id="317" name="円/楕円 316"/>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57349</xdr:rowOff>
    </xdr:from>
    <xdr:ext cx="736600" cy="259045"/>
    <xdr:sp macro="" textlink="">
      <xdr:nvSpPr>
        <xdr:cNvPr id="318" name="テキスト ボックス 317"/>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106136</xdr:rowOff>
    </xdr:from>
    <xdr:to>
      <xdr:col>21</xdr:col>
      <xdr:colOff>403225</xdr:colOff>
      <xdr:row>34</xdr:row>
      <xdr:rowOff>36286</xdr:rowOff>
    </xdr:to>
    <xdr:sp macro="" textlink="">
      <xdr:nvSpPr>
        <xdr:cNvPr id="319" name="円/楕円 318"/>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21063</xdr:rowOff>
    </xdr:from>
    <xdr:ext cx="762000" cy="259045"/>
    <xdr:sp macro="" textlink="">
      <xdr:nvSpPr>
        <xdr:cNvPr id="320" name="テキスト ボックス 319"/>
        <xdr:cNvSpPr txBox="1"/>
      </xdr:nvSpPr>
      <xdr:spPr>
        <a:xfrm>
          <a:off x="14401800" y="585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95250</xdr:rowOff>
    </xdr:from>
    <xdr:to>
      <xdr:col>20</xdr:col>
      <xdr:colOff>200025</xdr:colOff>
      <xdr:row>34</xdr:row>
      <xdr:rowOff>25400</xdr:rowOff>
    </xdr:to>
    <xdr:sp macro="" textlink="">
      <xdr:nvSpPr>
        <xdr:cNvPr id="321" name="円/楕円 320"/>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10177</xdr:rowOff>
    </xdr:from>
    <xdr:ext cx="762000" cy="259045"/>
    <xdr:sp macro="" textlink="">
      <xdr:nvSpPr>
        <xdr:cNvPr id="322" name="テキスト ボックス 321"/>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157843</xdr:rowOff>
    </xdr:from>
    <xdr:to>
      <xdr:col>18</xdr:col>
      <xdr:colOff>682625</xdr:colOff>
      <xdr:row>33</xdr:row>
      <xdr:rowOff>87993</xdr:rowOff>
    </xdr:to>
    <xdr:sp macro="" textlink="">
      <xdr:nvSpPr>
        <xdr:cNvPr id="323" name="円/楕円 322"/>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72770</xdr:rowOff>
    </xdr:from>
    <xdr:ext cx="762000" cy="259045"/>
    <xdr:sp macro="" textlink="">
      <xdr:nvSpPr>
        <xdr:cNvPr id="324" name="テキスト ボックス 323"/>
        <xdr:cNvSpPr txBox="1"/>
      </xdr:nvSpPr>
      <xdr:spPr>
        <a:xfrm>
          <a:off x="12623800" y="573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県債発行の抑制と既発行債の借換による公債費の平準化を進めてきたことから、平成２１年度以降減少傾向にあり、平成２８年度についても２２．７％と前年度比０．１ポイント減となっている。</a:t>
          </a:r>
        </a:p>
        <a:p>
          <a:r>
            <a:rPr kumimoji="1" lang="ja-JP" altLang="en-US" sz="1300">
              <a:latin typeface="ＭＳ Ｐゴシック"/>
            </a:rPr>
            <a:t>　今後とも、健全化判断比率の状況に十分注意を払いながら、県債の活用による財源確保を図っていく。</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76200</xdr:rowOff>
    </xdr:from>
    <xdr:to>
      <xdr:col>7</xdr:col>
      <xdr:colOff>15875</xdr:colOff>
      <xdr:row>76</xdr:row>
      <xdr:rowOff>88900</xdr:rowOff>
    </xdr:to>
    <xdr:cxnSp macro="">
      <xdr:nvCxnSpPr>
        <xdr:cNvPr id="355" name="直線コネクタ 354"/>
        <xdr:cNvCxnSpPr/>
      </xdr:nvCxnSpPr>
      <xdr:spPr>
        <a:xfrm flipV="1">
          <a:off x="3987800" y="1310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6"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139700</xdr:rowOff>
    </xdr:to>
    <xdr:cxnSp macro="">
      <xdr:nvCxnSpPr>
        <xdr:cNvPr id="358" name="直線コネクタ 357"/>
        <xdr:cNvCxnSpPr/>
      </xdr:nvCxnSpPr>
      <xdr:spPr>
        <a:xfrm flipV="1">
          <a:off x="3098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0" name="テキスト ボックス 35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139700</xdr:rowOff>
    </xdr:from>
    <xdr:to>
      <xdr:col>4</xdr:col>
      <xdr:colOff>346075</xdr:colOff>
      <xdr:row>77</xdr:row>
      <xdr:rowOff>19050</xdr:rowOff>
    </xdr:to>
    <xdr:cxnSp macro="">
      <xdr:nvCxnSpPr>
        <xdr:cNvPr id="361" name="直線コネクタ 360"/>
        <xdr:cNvCxnSpPr/>
      </xdr:nvCxnSpPr>
      <xdr:spPr>
        <a:xfrm flipV="1">
          <a:off x="2209800" y="1316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62" name="フローチャート : 判断 361"/>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63" name="テキスト ボックス 362"/>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19050</xdr:rowOff>
    </xdr:from>
    <xdr:to>
      <xdr:col>3</xdr:col>
      <xdr:colOff>142875</xdr:colOff>
      <xdr:row>77</xdr:row>
      <xdr:rowOff>69850</xdr:rowOff>
    </xdr:to>
    <xdr:cxnSp macro="">
      <xdr:nvCxnSpPr>
        <xdr:cNvPr id="364" name="直線コネクタ 363"/>
        <xdr:cNvCxnSpPr/>
      </xdr:nvCxnSpPr>
      <xdr:spPr>
        <a:xfrm flipV="1">
          <a:off x="1320800" y="1322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88900</xdr:rowOff>
    </xdr:from>
    <xdr:to>
      <xdr:col>3</xdr:col>
      <xdr:colOff>193675</xdr:colOff>
      <xdr:row>79</xdr:row>
      <xdr:rowOff>19050</xdr:rowOff>
    </xdr:to>
    <xdr:sp macro="" textlink="">
      <xdr:nvSpPr>
        <xdr:cNvPr id="365" name="フローチャート : 判断 364"/>
        <xdr:cNvSpPr/>
      </xdr:nvSpPr>
      <xdr:spPr>
        <a:xfrm>
          <a:off x="2159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3827</xdr:rowOff>
    </xdr:from>
    <xdr:ext cx="762000" cy="259045"/>
    <xdr:sp macro="" textlink="">
      <xdr:nvSpPr>
        <xdr:cNvPr id="366" name="テキスト ボックス 365"/>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67" name="フローチャート : 判断 366"/>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68" name="テキスト ボックス 367"/>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25400</xdr:rowOff>
    </xdr:from>
    <xdr:to>
      <xdr:col>7</xdr:col>
      <xdr:colOff>66675</xdr:colOff>
      <xdr:row>76</xdr:row>
      <xdr:rowOff>127000</xdr:rowOff>
    </xdr:to>
    <xdr:sp macro="" textlink="">
      <xdr:nvSpPr>
        <xdr:cNvPr id="374" name="円/楕円 373"/>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75"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76" name="円/楕円 37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88900</xdr:rowOff>
    </xdr:from>
    <xdr:to>
      <xdr:col>4</xdr:col>
      <xdr:colOff>396875</xdr:colOff>
      <xdr:row>77</xdr:row>
      <xdr:rowOff>19050</xdr:rowOff>
    </xdr:to>
    <xdr:sp macro="" textlink="">
      <xdr:nvSpPr>
        <xdr:cNvPr id="378" name="円/楕円 377"/>
        <xdr:cNvSpPr/>
      </xdr:nvSpPr>
      <xdr:spPr>
        <a:xfrm>
          <a:off x="3048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29227</xdr:rowOff>
    </xdr:from>
    <xdr:ext cx="762000" cy="259045"/>
    <xdr:sp macro="" textlink="">
      <xdr:nvSpPr>
        <xdr:cNvPr id="379" name="テキスト ボックス 378"/>
        <xdr:cNvSpPr txBox="1"/>
      </xdr:nvSpPr>
      <xdr:spPr>
        <a:xfrm>
          <a:off x="2717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139700</xdr:rowOff>
    </xdr:from>
    <xdr:to>
      <xdr:col>3</xdr:col>
      <xdr:colOff>193675</xdr:colOff>
      <xdr:row>77</xdr:row>
      <xdr:rowOff>69850</xdr:rowOff>
    </xdr:to>
    <xdr:sp macro="" textlink="">
      <xdr:nvSpPr>
        <xdr:cNvPr id="380" name="円/楕円 379"/>
        <xdr:cNvSpPr/>
      </xdr:nvSpPr>
      <xdr:spPr>
        <a:xfrm>
          <a:off x="2159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80027</xdr:rowOff>
    </xdr:from>
    <xdr:ext cx="762000" cy="259045"/>
    <xdr:sp macro="" textlink="">
      <xdr:nvSpPr>
        <xdr:cNvPr id="381" name="テキスト ボックス 380"/>
        <xdr:cNvSpPr txBox="1"/>
      </xdr:nvSpPr>
      <xdr:spPr>
        <a:xfrm>
          <a:off x="1828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2" name="円/楕円 381"/>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公債費以外に係る経常収支比率は、前年度比１．８</a:t>
          </a:r>
          <a:r>
            <a:rPr lang="ja-JP" altLang="en-US" sz="1300" b="0" i="0" baseline="0">
              <a:solidFill>
                <a:schemeClr val="dk1"/>
              </a:solidFill>
              <a:effectLst/>
              <a:latin typeface="+mn-lt"/>
              <a:ea typeface="+mn-ea"/>
              <a:cs typeface="+mn-cs"/>
            </a:rPr>
            <a:t>ポイント</a:t>
          </a:r>
          <a:r>
            <a:rPr lang="ja-JP" altLang="ja-JP" sz="1300" b="0" i="0" baseline="0">
              <a:solidFill>
                <a:schemeClr val="dk1"/>
              </a:solidFill>
              <a:effectLst/>
              <a:latin typeface="+mn-lt"/>
              <a:ea typeface="+mn-ea"/>
              <a:cs typeface="+mn-cs"/>
            </a:rPr>
            <a:t>増の７４．９％となっている。</a:t>
          </a:r>
          <a:endParaRPr lang="ja-JP" altLang="ja-JP" sz="1300">
            <a:effectLst/>
          </a:endParaRPr>
        </a:p>
        <a:p>
          <a:r>
            <a:rPr lang="ja-JP" altLang="ja-JP" sz="1300" b="0" i="0" baseline="0">
              <a:solidFill>
                <a:schemeClr val="dk1"/>
              </a:solidFill>
              <a:effectLst/>
              <a:latin typeface="+mn-lt"/>
              <a:ea typeface="+mn-ea"/>
              <a:cs typeface="+mn-cs"/>
            </a:rPr>
            <a:t>　内部管理経費の節減や事務事業の効率的執行に努めているものの、道路橋りょう等に係る維持補修費の増加等が</a:t>
          </a:r>
          <a:r>
            <a:rPr lang="ja-JP" altLang="en-US" sz="1300" b="0" i="0" baseline="0">
              <a:solidFill>
                <a:schemeClr val="dk1"/>
              </a:solidFill>
              <a:effectLst/>
              <a:latin typeface="+mn-lt"/>
              <a:ea typeface="+mn-ea"/>
              <a:cs typeface="+mn-cs"/>
            </a:rPr>
            <a:t>主な要因となっている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今後とも県有財産の効率的かつ効果的な維持補修に努めるなど、財政健全化に留意しつつ対応していく。</a:t>
          </a:r>
          <a:endParaRPr lang="ja-JP" altLang="ja-JP" sz="1300">
            <a:effectLst/>
          </a:endParaRPr>
        </a:p>
        <a:p>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42635</xdr:rowOff>
    </xdr:from>
    <xdr:to>
      <xdr:col>24</xdr:col>
      <xdr:colOff>22225</xdr:colOff>
      <xdr:row>81</xdr:row>
      <xdr:rowOff>167821</xdr:rowOff>
    </xdr:to>
    <xdr:cxnSp macro="">
      <xdr:nvCxnSpPr>
        <xdr:cNvPr id="411" name="直線コネクタ 410"/>
        <xdr:cNvCxnSpPr/>
      </xdr:nvCxnSpPr>
      <xdr:spPr>
        <a:xfrm flipV="1">
          <a:off x="16510000" y="129013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139898</xdr:rowOff>
    </xdr:from>
    <xdr:ext cx="762000" cy="259045"/>
    <xdr:sp macro="" textlink="">
      <xdr:nvSpPr>
        <xdr:cNvPr id="412"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167821</xdr:rowOff>
    </xdr:from>
    <xdr:to>
      <xdr:col>24</xdr:col>
      <xdr:colOff>111125</xdr:colOff>
      <xdr:row>81</xdr:row>
      <xdr:rowOff>167821</xdr:rowOff>
    </xdr:to>
    <xdr:cxnSp macro="">
      <xdr:nvCxnSpPr>
        <xdr:cNvPr id="413" name="直線コネクタ 412"/>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129012</xdr:rowOff>
    </xdr:from>
    <xdr:ext cx="762000" cy="259045"/>
    <xdr:sp macro="" textlink="">
      <xdr:nvSpPr>
        <xdr:cNvPr id="414" name="公債費以外最大値テキスト"/>
        <xdr:cNvSpPr txBox="1"/>
      </xdr:nvSpPr>
      <xdr:spPr>
        <a:xfrm>
          <a:off x="16598900" y="1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75</xdr:row>
      <xdr:rowOff>42635</xdr:rowOff>
    </xdr:from>
    <xdr:to>
      <xdr:col>24</xdr:col>
      <xdr:colOff>111125</xdr:colOff>
      <xdr:row>75</xdr:row>
      <xdr:rowOff>42635</xdr:rowOff>
    </xdr:to>
    <xdr:cxnSp macro="">
      <xdr:nvCxnSpPr>
        <xdr:cNvPr id="415" name="直線コネクタ 414"/>
        <xdr:cNvCxnSpPr/>
      </xdr:nvCxnSpPr>
      <xdr:spPr>
        <a:xfrm>
          <a:off x="16421100" y="1290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26307</xdr:rowOff>
    </xdr:from>
    <xdr:to>
      <xdr:col>24</xdr:col>
      <xdr:colOff>22225</xdr:colOff>
      <xdr:row>78</xdr:row>
      <xdr:rowOff>50800</xdr:rowOff>
    </xdr:to>
    <xdr:cxnSp macro="">
      <xdr:nvCxnSpPr>
        <xdr:cNvPr id="416" name="直線コネクタ 415"/>
        <xdr:cNvCxnSpPr/>
      </xdr:nvCxnSpPr>
      <xdr:spPr>
        <a:xfrm>
          <a:off x="15671800" y="132279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15620</xdr:rowOff>
    </xdr:from>
    <xdr:ext cx="762000" cy="259045"/>
    <xdr:sp macro="" textlink="">
      <xdr:nvSpPr>
        <xdr:cNvPr id="417" name="公債費以外平均値テキスト"/>
        <xdr:cNvSpPr txBox="1"/>
      </xdr:nvSpPr>
      <xdr:spPr>
        <a:xfrm>
          <a:off x="16598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43543</xdr:rowOff>
    </xdr:from>
    <xdr:to>
      <xdr:col>24</xdr:col>
      <xdr:colOff>73025</xdr:colOff>
      <xdr:row>78</xdr:row>
      <xdr:rowOff>145143</xdr:rowOff>
    </xdr:to>
    <xdr:sp macro="" textlink="">
      <xdr:nvSpPr>
        <xdr:cNvPr id="418" name="フローチャート : 判断 417"/>
        <xdr:cNvSpPr/>
      </xdr:nvSpPr>
      <xdr:spPr>
        <a:xfrm>
          <a:off x="16459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26307</xdr:rowOff>
    </xdr:from>
    <xdr:to>
      <xdr:col>22</xdr:col>
      <xdr:colOff>555625</xdr:colOff>
      <xdr:row>77</xdr:row>
      <xdr:rowOff>69850</xdr:rowOff>
    </xdr:to>
    <xdr:cxnSp macro="">
      <xdr:nvCxnSpPr>
        <xdr:cNvPr id="419" name="直線コネクタ 418"/>
        <xdr:cNvCxnSpPr/>
      </xdr:nvCxnSpPr>
      <xdr:spPr>
        <a:xfrm flipV="1">
          <a:off x="14782800" y="1322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73479</xdr:rowOff>
    </xdr:from>
    <xdr:to>
      <xdr:col>22</xdr:col>
      <xdr:colOff>606425</xdr:colOff>
      <xdr:row>78</xdr:row>
      <xdr:rowOff>3629</xdr:rowOff>
    </xdr:to>
    <xdr:sp macro="" textlink="">
      <xdr:nvSpPr>
        <xdr:cNvPr id="420" name="フローチャート : 判断 419"/>
        <xdr:cNvSpPr/>
      </xdr:nvSpPr>
      <xdr:spPr>
        <a:xfrm>
          <a:off x="15621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159856</xdr:rowOff>
    </xdr:from>
    <xdr:ext cx="736600" cy="259045"/>
    <xdr:sp macro="" textlink="">
      <xdr:nvSpPr>
        <xdr:cNvPr id="421" name="テキスト ボックス 420"/>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88900</xdr:rowOff>
    </xdr:from>
    <xdr:to>
      <xdr:col>21</xdr:col>
      <xdr:colOff>352425</xdr:colOff>
      <xdr:row>77</xdr:row>
      <xdr:rowOff>69850</xdr:rowOff>
    </xdr:to>
    <xdr:cxnSp macro="">
      <xdr:nvCxnSpPr>
        <xdr:cNvPr id="422" name="直線コネクタ 421"/>
        <xdr:cNvCxnSpPr/>
      </xdr:nvCxnSpPr>
      <xdr:spPr>
        <a:xfrm>
          <a:off x="13893800" y="1311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72</xdr:row>
      <xdr:rowOff>168728</xdr:rowOff>
    </xdr:from>
    <xdr:to>
      <xdr:col>21</xdr:col>
      <xdr:colOff>403225</xdr:colOff>
      <xdr:row>73</xdr:row>
      <xdr:rowOff>98878</xdr:rowOff>
    </xdr:to>
    <xdr:sp macro="" textlink="">
      <xdr:nvSpPr>
        <xdr:cNvPr id="423" name="フローチャート : 判断 422"/>
        <xdr:cNvSpPr/>
      </xdr:nvSpPr>
      <xdr:spPr>
        <a:xfrm>
          <a:off x="14732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109055</xdr:rowOff>
    </xdr:from>
    <xdr:ext cx="762000" cy="259045"/>
    <xdr:sp macro="" textlink="">
      <xdr:nvSpPr>
        <xdr:cNvPr id="424" name="テキスト ボックス 423"/>
        <xdr:cNvSpPr txBox="1"/>
      </xdr:nvSpPr>
      <xdr:spPr>
        <a:xfrm>
          <a:off x="14401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34471</xdr:rowOff>
    </xdr:from>
    <xdr:to>
      <xdr:col>20</xdr:col>
      <xdr:colOff>149225</xdr:colOff>
      <xdr:row>76</xdr:row>
      <xdr:rowOff>88900</xdr:rowOff>
    </xdr:to>
    <xdr:cxnSp macro="">
      <xdr:nvCxnSpPr>
        <xdr:cNvPr id="425" name="直線コネクタ 424"/>
        <xdr:cNvCxnSpPr/>
      </xdr:nvCxnSpPr>
      <xdr:spPr>
        <a:xfrm>
          <a:off x="13004800" y="13064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29935</xdr:rowOff>
    </xdr:from>
    <xdr:to>
      <xdr:col>20</xdr:col>
      <xdr:colOff>200025</xdr:colOff>
      <xdr:row>73</xdr:row>
      <xdr:rowOff>131535</xdr:rowOff>
    </xdr:to>
    <xdr:sp macro="" textlink="">
      <xdr:nvSpPr>
        <xdr:cNvPr id="426" name="フローチャート : 判断 425"/>
        <xdr:cNvSpPr/>
      </xdr:nvSpPr>
      <xdr:spPr>
        <a:xfrm>
          <a:off x="13843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141712</xdr:rowOff>
    </xdr:from>
    <xdr:ext cx="762000" cy="259045"/>
    <xdr:sp macro="" textlink="">
      <xdr:nvSpPr>
        <xdr:cNvPr id="427" name="テキスト ボックス 426"/>
        <xdr:cNvSpPr txBox="1"/>
      </xdr:nvSpPr>
      <xdr:spPr>
        <a:xfrm>
          <a:off x="13512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8" name="フローチャート : 判断 427"/>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46462</xdr:rowOff>
    </xdr:from>
    <xdr:ext cx="762000" cy="259045"/>
    <xdr:sp macro="" textlink="">
      <xdr:nvSpPr>
        <xdr:cNvPr id="429" name="テキスト ボックス 428"/>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78</xdr:row>
      <xdr:rowOff>0</xdr:rowOff>
    </xdr:from>
    <xdr:to>
      <xdr:col>24</xdr:col>
      <xdr:colOff>73025</xdr:colOff>
      <xdr:row>78</xdr:row>
      <xdr:rowOff>101600</xdr:rowOff>
    </xdr:to>
    <xdr:sp macro="" textlink="">
      <xdr:nvSpPr>
        <xdr:cNvPr id="435" name="円/楕円 434"/>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16527</xdr:rowOff>
    </xdr:from>
    <xdr:ext cx="762000" cy="259045"/>
    <xdr:sp macro="" textlink="">
      <xdr:nvSpPr>
        <xdr:cNvPr id="436" name="公債費以外該当値テキスト"/>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146957</xdr:rowOff>
    </xdr:from>
    <xdr:to>
      <xdr:col>22</xdr:col>
      <xdr:colOff>606425</xdr:colOff>
      <xdr:row>77</xdr:row>
      <xdr:rowOff>77107</xdr:rowOff>
    </xdr:to>
    <xdr:sp macro="" textlink="">
      <xdr:nvSpPr>
        <xdr:cNvPr id="437" name="円/楕円 436"/>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87284</xdr:rowOff>
    </xdr:from>
    <xdr:ext cx="736600" cy="259045"/>
    <xdr:sp macro="" textlink="">
      <xdr:nvSpPr>
        <xdr:cNvPr id="438" name="テキスト ボックス 437"/>
        <xdr:cNvSpPr txBox="1"/>
      </xdr:nvSpPr>
      <xdr:spPr>
        <a:xfrm>
          <a:off x="15290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19050</xdr:rowOff>
    </xdr:from>
    <xdr:to>
      <xdr:col>21</xdr:col>
      <xdr:colOff>403225</xdr:colOff>
      <xdr:row>77</xdr:row>
      <xdr:rowOff>120650</xdr:rowOff>
    </xdr:to>
    <xdr:sp macro="" textlink="">
      <xdr:nvSpPr>
        <xdr:cNvPr id="439" name="円/楕円 438"/>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40" name="テキスト ボックス 43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38100</xdr:rowOff>
    </xdr:from>
    <xdr:to>
      <xdr:col>20</xdr:col>
      <xdr:colOff>200025</xdr:colOff>
      <xdr:row>76</xdr:row>
      <xdr:rowOff>139700</xdr:rowOff>
    </xdr:to>
    <xdr:sp macro="" textlink="">
      <xdr:nvSpPr>
        <xdr:cNvPr id="441" name="円/楕円 440"/>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124477</xdr:rowOff>
    </xdr:from>
    <xdr:ext cx="762000" cy="259045"/>
    <xdr:sp macro="" textlink="">
      <xdr:nvSpPr>
        <xdr:cNvPr id="442" name="テキスト ボックス 441"/>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155121</xdr:rowOff>
    </xdr:from>
    <xdr:to>
      <xdr:col>18</xdr:col>
      <xdr:colOff>682625</xdr:colOff>
      <xdr:row>76</xdr:row>
      <xdr:rowOff>85271</xdr:rowOff>
    </xdr:to>
    <xdr:sp macro="" textlink="">
      <xdr:nvSpPr>
        <xdr:cNvPr id="443" name="円/楕円 442"/>
        <xdr:cNvSpPr/>
      </xdr:nvSpPr>
      <xdr:spPr>
        <a:xfrm>
          <a:off x="12954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70048</xdr:rowOff>
    </xdr:from>
    <xdr:ext cx="762000" cy="259045"/>
    <xdr:sp macro="" textlink="">
      <xdr:nvSpPr>
        <xdr:cNvPr id="444" name="テキスト ボックス 443"/>
        <xdr:cNvSpPr txBox="1"/>
      </xdr:nvSpPr>
      <xdr:spPr>
        <a:xfrm>
          <a:off x="12623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79756</xdr:rowOff>
    </xdr:from>
    <xdr:to>
      <xdr:col>4</xdr:col>
      <xdr:colOff>1117600</xdr:colOff>
      <xdr:row>11</xdr:row>
      <xdr:rowOff>83779</xdr:rowOff>
    </xdr:to>
    <xdr:cxnSp macro="">
      <xdr:nvCxnSpPr>
        <xdr:cNvPr id="48" name="直線コネクタ 47"/>
        <xdr:cNvCxnSpPr/>
      </xdr:nvCxnSpPr>
      <xdr:spPr bwMode="auto">
        <a:xfrm>
          <a:off x="5003800" y="2013331"/>
          <a:ext cx="6477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79756</xdr:rowOff>
    </xdr:from>
    <xdr:to>
      <xdr:col>4</xdr:col>
      <xdr:colOff>469900</xdr:colOff>
      <xdr:row>11</xdr:row>
      <xdr:rowOff>82499</xdr:rowOff>
    </xdr:to>
    <xdr:cxnSp macro="">
      <xdr:nvCxnSpPr>
        <xdr:cNvPr id="51" name="直線コネクタ 50"/>
        <xdr:cNvCxnSpPr/>
      </xdr:nvCxnSpPr>
      <xdr:spPr bwMode="auto">
        <a:xfrm flipV="1">
          <a:off x="4305300" y="2013331"/>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82499</xdr:rowOff>
    </xdr:from>
    <xdr:to>
      <xdr:col>3</xdr:col>
      <xdr:colOff>904875</xdr:colOff>
      <xdr:row>12</xdr:row>
      <xdr:rowOff>112</xdr:rowOff>
    </xdr:to>
    <xdr:cxnSp macro="">
      <xdr:nvCxnSpPr>
        <xdr:cNvPr id="54" name="直線コネクタ 53"/>
        <xdr:cNvCxnSpPr/>
      </xdr:nvCxnSpPr>
      <xdr:spPr bwMode="auto">
        <a:xfrm flipV="1">
          <a:off x="3606800" y="2016074"/>
          <a:ext cx="698500" cy="8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12</xdr:row>
      <xdr:rowOff>146068</xdr:rowOff>
    </xdr:from>
    <xdr:to>
      <xdr:col>3</xdr:col>
      <xdr:colOff>955675</xdr:colOff>
      <xdr:row>13</xdr:row>
      <xdr:rowOff>76218</xdr:rowOff>
    </xdr:to>
    <xdr:sp macro="" textlink="">
      <xdr:nvSpPr>
        <xdr:cNvPr id="55" name="フローチャート : 判断 54"/>
        <xdr:cNvSpPr/>
      </xdr:nvSpPr>
      <xdr:spPr bwMode="auto">
        <a:xfrm>
          <a:off x="4254500" y="2251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60995</xdr:rowOff>
    </xdr:from>
    <xdr:ext cx="762000" cy="259045"/>
    <xdr:sp macro="" textlink="">
      <xdr:nvSpPr>
        <xdr:cNvPr id="56" name="テキスト ボックス 55"/>
        <xdr:cNvSpPr txBox="1"/>
      </xdr:nvSpPr>
      <xdr:spPr>
        <a:xfrm>
          <a:off x="3924300" y="23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86088</xdr:rowOff>
    </xdr:from>
    <xdr:to>
      <xdr:col>3</xdr:col>
      <xdr:colOff>206375</xdr:colOff>
      <xdr:row>12</xdr:row>
      <xdr:rowOff>112</xdr:rowOff>
    </xdr:to>
    <xdr:cxnSp macro="">
      <xdr:nvCxnSpPr>
        <xdr:cNvPr id="57" name="直線コネクタ 56"/>
        <xdr:cNvCxnSpPr/>
      </xdr:nvCxnSpPr>
      <xdr:spPr bwMode="auto">
        <a:xfrm>
          <a:off x="2908300" y="2019663"/>
          <a:ext cx="698500" cy="8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88415</xdr:rowOff>
    </xdr:from>
    <xdr:to>
      <xdr:col>3</xdr:col>
      <xdr:colOff>257175</xdr:colOff>
      <xdr:row>14</xdr:row>
      <xdr:rowOff>18565</xdr:rowOff>
    </xdr:to>
    <xdr:sp macro="" textlink="">
      <xdr:nvSpPr>
        <xdr:cNvPr id="58" name="フローチャート : 判断 57"/>
        <xdr:cNvSpPr/>
      </xdr:nvSpPr>
      <xdr:spPr bwMode="auto">
        <a:xfrm>
          <a:off x="35560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3342</xdr:rowOff>
    </xdr:from>
    <xdr:ext cx="762000" cy="259045"/>
    <xdr:sp macro="" textlink="">
      <xdr:nvSpPr>
        <xdr:cNvPr id="59" name="テキスト ボックス 58"/>
        <xdr:cNvSpPr txBox="1"/>
      </xdr:nvSpPr>
      <xdr:spPr>
        <a:xfrm>
          <a:off x="3225800" y="245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38306</xdr:rowOff>
    </xdr:from>
    <xdr:to>
      <xdr:col>2</xdr:col>
      <xdr:colOff>692150</xdr:colOff>
      <xdr:row>13</xdr:row>
      <xdr:rowOff>139906</xdr:rowOff>
    </xdr:to>
    <xdr:sp macro="" textlink="">
      <xdr:nvSpPr>
        <xdr:cNvPr id="60" name="フローチャート : 判断 59"/>
        <xdr:cNvSpPr/>
      </xdr:nvSpPr>
      <xdr:spPr bwMode="auto">
        <a:xfrm>
          <a:off x="28575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124683</xdr:rowOff>
    </xdr:from>
    <xdr:ext cx="762000" cy="259045"/>
    <xdr:sp macro="" textlink="">
      <xdr:nvSpPr>
        <xdr:cNvPr id="61" name="テキスト ボックス 60"/>
        <xdr:cNvSpPr txBox="1"/>
      </xdr:nvSpPr>
      <xdr:spPr>
        <a:xfrm>
          <a:off x="2527300" y="240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32979</xdr:rowOff>
    </xdr:from>
    <xdr:to>
      <xdr:col>5</xdr:col>
      <xdr:colOff>34925</xdr:colOff>
      <xdr:row>11</xdr:row>
      <xdr:rowOff>134579</xdr:rowOff>
    </xdr:to>
    <xdr:sp macro="" textlink="">
      <xdr:nvSpPr>
        <xdr:cNvPr id="67" name="円/楕円 66"/>
        <xdr:cNvSpPr/>
      </xdr:nvSpPr>
      <xdr:spPr bwMode="auto">
        <a:xfrm>
          <a:off x="5600700" y="196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113006</xdr:rowOff>
    </xdr:from>
    <xdr:ext cx="762000" cy="259045"/>
    <xdr:sp macro="" textlink="">
      <xdr:nvSpPr>
        <xdr:cNvPr id="68" name="人口1人当たり決算額の推移該当値テキスト130"/>
        <xdr:cNvSpPr txBox="1"/>
      </xdr:nvSpPr>
      <xdr:spPr>
        <a:xfrm>
          <a:off x="5740400" y="187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123,974</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28956</xdr:rowOff>
    </xdr:from>
    <xdr:to>
      <xdr:col>4</xdr:col>
      <xdr:colOff>520700</xdr:colOff>
      <xdr:row>11</xdr:row>
      <xdr:rowOff>130556</xdr:rowOff>
    </xdr:to>
    <xdr:sp macro="" textlink="">
      <xdr:nvSpPr>
        <xdr:cNvPr id="69" name="円/楕円 68"/>
        <xdr:cNvSpPr/>
      </xdr:nvSpPr>
      <xdr:spPr bwMode="auto">
        <a:xfrm>
          <a:off x="4953000" y="196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140733</xdr:rowOff>
    </xdr:from>
    <xdr:ext cx="736600" cy="259045"/>
    <xdr:sp macro="" textlink="">
      <xdr:nvSpPr>
        <xdr:cNvPr id="70" name="テキスト ボックス 69"/>
        <xdr:cNvSpPr txBox="1"/>
      </xdr:nvSpPr>
      <xdr:spPr>
        <a:xfrm>
          <a:off x="4622800" y="173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31699</xdr:rowOff>
    </xdr:from>
    <xdr:to>
      <xdr:col>3</xdr:col>
      <xdr:colOff>955675</xdr:colOff>
      <xdr:row>11</xdr:row>
      <xdr:rowOff>133299</xdr:rowOff>
    </xdr:to>
    <xdr:sp macro="" textlink="">
      <xdr:nvSpPr>
        <xdr:cNvPr id="71" name="円/楕円 70"/>
        <xdr:cNvSpPr/>
      </xdr:nvSpPr>
      <xdr:spPr bwMode="auto">
        <a:xfrm>
          <a:off x="4254500" y="196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143476</xdr:rowOff>
    </xdr:from>
    <xdr:ext cx="762000" cy="259045"/>
    <xdr:sp macro="" textlink="">
      <xdr:nvSpPr>
        <xdr:cNvPr id="72" name="テキスト ボックス 71"/>
        <xdr:cNvSpPr txBox="1"/>
      </xdr:nvSpPr>
      <xdr:spPr>
        <a:xfrm>
          <a:off x="3924300" y="173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120762</xdr:rowOff>
    </xdr:from>
    <xdr:to>
      <xdr:col>3</xdr:col>
      <xdr:colOff>257175</xdr:colOff>
      <xdr:row>12</xdr:row>
      <xdr:rowOff>50912</xdr:rowOff>
    </xdr:to>
    <xdr:sp macro="" textlink="">
      <xdr:nvSpPr>
        <xdr:cNvPr id="73" name="円/楕円 72"/>
        <xdr:cNvSpPr/>
      </xdr:nvSpPr>
      <xdr:spPr bwMode="auto">
        <a:xfrm>
          <a:off x="3556000" y="205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61089</xdr:rowOff>
    </xdr:from>
    <xdr:ext cx="762000" cy="259045"/>
    <xdr:sp macro="" textlink="">
      <xdr:nvSpPr>
        <xdr:cNvPr id="74" name="テキスト ボックス 73"/>
        <xdr:cNvSpPr txBox="1"/>
      </xdr:nvSpPr>
      <xdr:spPr>
        <a:xfrm>
          <a:off x="3225800" y="182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35288</xdr:rowOff>
    </xdr:from>
    <xdr:to>
      <xdr:col>2</xdr:col>
      <xdr:colOff>692150</xdr:colOff>
      <xdr:row>11</xdr:row>
      <xdr:rowOff>136888</xdr:rowOff>
    </xdr:to>
    <xdr:sp macro="" textlink="">
      <xdr:nvSpPr>
        <xdr:cNvPr id="75" name="円/楕円 74"/>
        <xdr:cNvSpPr/>
      </xdr:nvSpPr>
      <xdr:spPr bwMode="auto">
        <a:xfrm>
          <a:off x="2857500" y="196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147065</xdr:rowOff>
    </xdr:from>
    <xdr:ext cx="762000" cy="259045"/>
    <xdr:sp macro="" textlink="">
      <xdr:nvSpPr>
        <xdr:cNvPr id="76" name="テキスト ボックス 75"/>
        <xdr:cNvSpPr txBox="1"/>
      </xdr:nvSpPr>
      <xdr:spPr>
        <a:xfrm>
          <a:off x="2527300" y="173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143185</xdr:rowOff>
    </xdr:from>
    <xdr:to>
      <xdr:col>4</xdr:col>
      <xdr:colOff>1117600</xdr:colOff>
      <xdr:row>36</xdr:row>
      <xdr:rowOff>1910</xdr:rowOff>
    </xdr:to>
    <xdr:cxnSp macro="">
      <xdr:nvCxnSpPr>
        <xdr:cNvPr id="109" name="直線コネクタ 108"/>
        <xdr:cNvCxnSpPr/>
      </xdr:nvCxnSpPr>
      <xdr:spPr bwMode="auto">
        <a:xfrm>
          <a:off x="5003800" y="6753535"/>
          <a:ext cx="647700" cy="20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126377</xdr:rowOff>
    </xdr:from>
    <xdr:ext cx="762000" cy="259045"/>
    <xdr:sp macro="" textlink="">
      <xdr:nvSpPr>
        <xdr:cNvPr id="110" name="人口1人当たり決算額の推移平均値テキスト445"/>
        <xdr:cNvSpPr txBox="1"/>
      </xdr:nvSpPr>
      <xdr:spPr>
        <a:xfrm>
          <a:off x="5740400" y="673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283728</xdr:rowOff>
    </xdr:from>
    <xdr:to>
      <xdr:col>4</xdr:col>
      <xdr:colOff>469900</xdr:colOff>
      <xdr:row>35</xdr:row>
      <xdr:rowOff>143185</xdr:rowOff>
    </xdr:to>
    <xdr:cxnSp macro="">
      <xdr:nvCxnSpPr>
        <xdr:cNvPr id="112" name="直線コネクタ 111"/>
        <xdr:cNvCxnSpPr/>
      </xdr:nvCxnSpPr>
      <xdr:spPr bwMode="auto">
        <a:xfrm>
          <a:off x="4305300" y="6551178"/>
          <a:ext cx="698500" cy="20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128006</xdr:rowOff>
    </xdr:from>
    <xdr:to>
      <xdr:col>3</xdr:col>
      <xdr:colOff>904875</xdr:colOff>
      <xdr:row>34</xdr:row>
      <xdr:rowOff>283728</xdr:rowOff>
    </xdr:to>
    <xdr:cxnSp macro="">
      <xdr:nvCxnSpPr>
        <xdr:cNvPr id="115" name="直線コネクタ 114"/>
        <xdr:cNvCxnSpPr/>
      </xdr:nvCxnSpPr>
      <xdr:spPr bwMode="auto">
        <a:xfrm>
          <a:off x="3606800" y="6395456"/>
          <a:ext cx="698500" cy="15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50505</xdr:rowOff>
    </xdr:from>
    <xdr:to>
      <xdr:col>3</xdr:col>
      <xdr:colOff>955675</xdr:colOff>
      <xdr:row>34</xdr:row>
      <xdr:rowOff>152105</xdr:rowOff>
    </xdr:to>
    <xdr:sp macro="" textlink="">
      <xdr:nvSpPr>
        <xdr:cNvPr id="116" name="フローチャート : 判断 115"/>
        <xdr:cNvSpPr/>
      </xdr:nvSpPr>
      <xdr:spPr bwMode="auto">
        <a:xfrm>
          <a:off x="4254500" y="631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162282</xdr:rowOff>
    </xdr:from>
    <xdr:ext cx="762000" cy="259045"/>
    <xdr:sp macro="" textlink="">
      <xdr:nvSpPr>
        <xdr:cNvPr id="117" name="テキスト ボックス 116"/>
        <xdr:cNvSpPr txBox="1"/>
      </xdr:nvSpPr>
      <xdr:spPr>
        <a:xfrm>
          <a:off x="3924300" y="60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314544</xdr:rowOff>
    </xdr:from>
    <xdr:to>
      <xdr:col>3</xdr:col>
      <xdr:colOff>206375</xdr:colOff>
      <xdr:row>34</xdr:row>
      <xdr:rowOff>128006</xdr:rowOff>
    </xdr:to>
    <xdr:cxnSp macro="">
      <xdr:nvCxnSpPr>
        <xdr:cNvPr id="118" name="直線コネクタ 117"/>
        <xdr:cNvCxnSpPr/>
      </xdr:nvCxnSpPr>
      <xdr:spPr bwMode="auto">
        <a:xfrm>
          <a:off x="2908300" y="6239094"/>
          <a:ext cx="698500" cy="15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285323</xdr:rowOff>
    </xdr:from>
    <xdr:to>
      <xdr:col>3</xdr:col>
      <xdr:colOff>257175</xdr:colOff>
      <xdr:row>34</xdr:row>
      <xdr:rowOff>44023</xdr:rowOff>
    </xdr:to>
    <xdr:sp macro="" textlink="">
      <xdr:nvSpPr>
        <xdr:cNvPr id="119" name="フローチャート : 判断 118"/>
        <xdr:cNvSpPr/>
      </xdr:nvSpPr>
      <xdr:spPr bwMode="auto">
        <a:xfrm>
          <a:off x="3556000" y="6209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54200</xdr:rowOff>
    </xdr:from>
    <xdr:ext cx="762000" cy="259045"/>
    <xdr:sp macro="" textlink="">
      <xdr:nvSpPr>
        <xdr:cNvPr id="120" name="テキスト ボックス 119"/>
        <xdr:cNvSpPr txBox="1"/>
      </xdr:nvSpPr>
      <xdr:spPr>
        <a:xfrm>
          <a:off x="3225800" y="59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105004</xdr:rowOff>
    </xdr:from>
    <xdr:to>
      <xdr:col>2</xdr:col>
      <xdr:colOff>692150</xdr:colOff>
      <xdr:row>33</xdr:row>
      <xdr:rowOff>206604</xdr:rowOff>
    </xdr:to>
    <xdr:sp macro="" textlink="">
      <xdr:nvSpPr>
        <xdr:cNvPr id="121" name="フローチャート : 判断 120"/>
        <xdr:cNvSpPr/>
      </xdr:nvSpPr>
      <xdr:spPr bwMode="auto">
        <a:xfrm>
          <a:off x="28575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45331</xdr:rowOff>
    </xdr:from>
    <xdr:ext cx="762000" cy="259045"/>
    <xdr:sp macro="" textlink="">
      <xdr:nvSpPr>
        <xdr:cNvPr id="122" name="テキスト ボックス 121"/>
        <xdr:cNvSpPr txBox="1"/>
      </xdr:nvSpPr>
      <xdr:spPr>
        <a:xfrm>
          <a:off x="25273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294010</xdr:rowOff>
    </xdr:from>
    <xdr:to>
      <xdr:col>5</xdr:col>
      <xdr:colOff>34925</xdr:colOff>
      <xdr:row>36</xdr:row>
      <xdr:rowOff>52710</xdr:rowOff>
    </xdr:to>
    <xdr:sp macro="" textlink="">
      <xdr:nvSpPr>
        <xdr:cNvPr id="128" name="円/楕円 127"/>
        <xdr:cNvSpPr/>
      </xdr:nvSpPr>
      <xdr:spPr bwMode="auto">
        <a:xfrm>
          <a:off x="5600700" y="69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266087</xdr:rowOff>
    </xdr:from>
    <xdr:ext cx="762000" cy="259045"/>
    <xdr:sp macro="" textlink="">
      <xdr:nvSpPr>
        <xdr:cNvPr id="129" name="人口1人当たり決算額の推移該当値テキスト445"/>
        <xdr:cNvSpPr txBox="1"/>
      </xdr:nvSpPr>
      <xdr:spPr>
        <a:xfrm>
          <a:off x="5740400" y="687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92385</xdr:rowOff>
    </xdr:from>
    <xdr:to>
      <xdr:col>4</xdr:col>
      <xdr:colOff>520700</xdr:colOff>
      <xdr:row>35</xdr:row>
      <xdr:rowOff>193985</xdr:rowOff>
    </xdr:to>
    <xdr:sp macro="" textlink="">
      <xdr:nvSpPr>
        <xdr:cNvPr id="130" name="円/楕円 129"/>
        <xdr:cNvSpPr/>
      </xdr:nvSpPr>
      <xdr:spPr bwMode="auto">
        <a:xfrm>
          <a:off x="4953000" y="67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204162</xdr:rowOff>
    </xdr:from>
    <xdr:ext cx="736600" cy="259045"/>
    <xdr:sp macro="" textlink="">
      <xdr:nvSpPr>
        <xdr:cNvPr id="131" name="テキスト ボックス 130"/>
        <xdr:cNvSpPr txBox="1"/>
      </xdr:nvSpPr>
      <xdr:spPr>
        <a:xfrm>
          <a:off x="4622800" y="647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232928</xdr:rowOff>
    </xdr:from>
    <xdr:to>
      <xdr:col>3</xdr:col>
      <xdr:colOff>955675</xdr:colOff>
      <xdr:row>34</xdr:row>
      <xdr:rowOff>334528</xdr:rowOff>
    </xdr:to>
    <xdr:sp macro="" textlink="">
      <xdr:nvSpPr>
        <xdr:cNvPr id="132" name="円/楕円 131"/>
        <xdr:cNvSpPr/>
      </xdr:nvSpPr>
      <xdr:spPr bwMode="auto">
        <a:xfrm>
          <a:off x="4254500" y="650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319305</xdr:rowOff>
    </xdr:from>
    <xdr:ext cx="762000" cy="259045"/>
    <xdr:sp macro="" textlink="">
      <xdr:nvSpPr>
        <xdr:cNvPr id="133" name="テキスト ボックス 132"/>
        <xdr:cNvSpPr txBox="1"/>
      </xdr:nvSpPr>
      <xdr:spPr>
        <a:xfrm>
          <a:off x="3924300" y="658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77206</xdr:rowOff>
    </xdr:from>
    <xdr:to>
      <xdr:col>3</xdr:col>
      <xdr:colOff>257175</xdr:colOff>
      <xdr:row>34</xdr:row>
      <xdr:rowOff>178806</xdr:rowOff>
    </xdr:to>
    <xdr:sp macro="" textlink="">
      <xdr:nvSpPr>
        <xdr:cNvPr id="134" name="円/楕円 133"/>
        <xdr:cNvSpPr/>
      </xdr:nvSpPr>
      <xdr:spPr bwMode="auto">
        <a:xfrm>
          <a:off x="3556000" y="634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163583</xdr:rowOff>
    </xdr:from>
    <xdr:ext cx="762000" cy="259045"/>
    <xdr:sp macro="" textlink="">
      <xdr:nvSpPr>
        <xdr:cNvPr id="135" name="テキスト ボックス 134"/>
        <xdr:cNvSpPr txBox="1"/>
      </xdr:nvSpPr>
      <xdr:spPr>
        <a:xfrm>
          <a:off x="3225800" y="643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263744</xdr:rowOff>
    </xdr:from>
    <xdr:to>
      <xdr:col>2</xdr:col>
      <xdr:colOff>692150</xdr:colOff>
      <xdr:row>34</xdr:row>
      <xdr:rowOff>22444</xdr:rowOff>
    </xdr:to>
    <xdr:sp macro="" textlink="">
      <xdr:nvSpPr>
        <xdr:cNvPr id="136" name="円/楕円 135"/>
        <xdr:cNvSpPr/>
      </xdr:nvSpPr>
      <xdr:spPr bwMode="auto">
        <a:xfrm>
          <a:off x="2857500" y="618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7221</xdr:rowOff>
    </xdr:from>
    <xdr:ext cx="762000" cy="259045"/>
    <xdr:sp macro="" textlink="">
      <xdr:nvSpPr>
        <xdr:cNvPr id="137" name="テキスト ボックス 136"/>
        <xdr:cNvSpPr txBox="1"/>
      </xdr:nvSpPr>
      <xdr:spPr>
        <a:xfrm>
          <a:off x="2527300" y="627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145872</xdr:rowOff>
    </xdr:from>
    <xdr:to>
      <xdr:col>6</xdr:col>
      <xdr:colOff>511175</xdr:colOff>
      <xdr:row>31</xdr:row>
      <xdr:rowOff>147861</xdr:rowOff>
    </xdr:to>
    <xdr:cxnSp macro="">
      <xdr:nvCxnSpPr>
        <xdr:cNvPr id="59" name="直線コネクタ 58"/>
        <xdr:cNvCxnSpPr/>
      </xdr:nvCxnSpPr>
      <xdr:spPr>
        <a:xfrm flipV="1">
          <a:off x="3797300" y="5460822"/>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147861</xdr:rowOff>
    </xdr:from>
    <xdr:to>
      <xdr:col>5</xdr:col>
      <xdr:colOff>358775</xdr:colOff>
      <xdr:row>31</xdr:row>
      <xdr:rowOff>169326</xdr:rowOff>
    </xdr:to>
    <xdr:cxnSp macro="">
      <xdr:nvCxnSpPr>
        <xdr:cNvPr id="62" name="直線コネクタ 61"/>
        <xdr:cNvCxnSpPr/>
      </xdr:nvCxnSpPr>
      <xdr:spPr>
        <a:xfrm flipV="1">
          <a:off x="2908300" y="5462811"/>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169326</xdr:rowOff>
    </xdr:from>
    <xdr:to>
      <xdr:col>4</xdr:col>
      <xdr:colOff>155575</xdr:colOff>
      <xdr:row>32</xdr:row>
      <xdr:rowOff>74800</xdr:rowOff>
    </xdr:to>
    <xdr:cxnSp macro="">
      <xdr:nvCxnSpPr>
        <xdr:cNvPr id="65" name="直線コネクタ 64"/>
        <xdr:cNvCxnSpPr/>
      </xdr:nvCxnSpPr>
      <xdr:spPr>
        <a:xfrm flipV="1">
          <a:off x="2019300" y="5484276"/>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39957</xdr:rowOff>
    </xdr:from>
    <xdr:to>
      <xdr:col>4</xdr:col>
      <xdr:colOff>206375</xdr:colOff>
      <xdr:row>33</xdr:row>
      <xdr:rowOff>141557</xdr:rowOff>
    </xdr:to>
    <xdr:sp macro="" textlink="">
      <xdr:nvSpPr>
        <xdr:cNvPr id="66" name="フローチャート : 判断 65"/>
        <xdr:cNvSpPr/>
      </xdr:nvSpPr>
      <xdr:spPr>
        <a:xfrm>
          <a:off x="2857500" y="569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132684</xdr:rowOff>
    </xdr:from>
    <xdr:ext cx="599010" cy="259045"/>
    <xdr:sp macro="" textlink="">
      <xdr:nvSpPr>
        <xdr:cNvPr id="67" name="テキスト ボックス 66"/>
        <xdr:cNvSpPr txBox="1"/>
      </xdr:nvSpPr>
      <xdr:spPr>
        <a:xfrm>
          <a:off x="2608794" y="579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159543</xdr:rowOff>
    </xdr:from>
    <xdr:to>
      <xdr:col>2</xdr:col>
      <xdr:colOff>638175</xdr:colOff>
      <xdr:row>32</xdr:row>
      <xdr:rowOff>74800</xdr:rowOff>
    </xdr:to>
    <xdr:cxnSp macro="">
      <xdr:nvCxnSpPr>
        <xdr:cNvPr id="68" name="直線コネクタ 67"/>
        <xdr:cNvCxnSpPr/>
      </xdr:nvCxnSpPr>
      <xdr:spPr>
        <a:xfrm>
          <a:off x="1130300" y="5474493"/>
          <a:ext cx="889000" cy="8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130940</xdr:rowOff>
    </xdr:from>
    <xdr:to>
      <xdr:col>3</xdr:col>
      <xdr:colOff>3175</xdr:colOff>
      <xdr:row>34</xdr:row>
      <xdr:rowOff>61090</xdr:rowOff>
    </xdr:to>
    <xdr:sp macro="" textlink="">
      <xdr:nvSpPr>
        <xdr:cNvPr id="69" name="フローチャート : 判断 68"/>
        <xdr:cNvSpPr/>
      </xdr:nvSpPr>
      <xdr:spPr>
        <a:xfrm>
          <a:off x="1968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52217</xdr:rowOff>
    </xdr:from>
    <xdr:ext cx="599010" cy="259045"/>
    <xdr:sp macro="" textlink="">
      <xdr:nvSpPr>
        <xdr:cNvPr id="70" name="テキスト ボックス 69"/>
        <xdr:cNvSpPr txBox="1"/>
      </xdr:nvSpPr>
      <xdr:spPr>
        <a:xfrm>
          <a:off x="1719794" y="588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72258</xdr:rowOff>
    </xdr:from>
    <xdr:to>
      <xdr:col>1</xdr:col>
      <xdr:colOff>485775</xdr:colOff>
      <xdr:row>34</xdr:row>
      <xdr:rowOff>2408</xdr:rowOff>
    </xdr:to>
    <xdr:sp macro="" textlink="">
      <xdr:nvSpPr>
        <xdr:cNvPr id="71" name="フローチャート : 判断 70"/>
        <xdr:cNvSpPr/>
      </xdr:nvSpPr>
      <xdr:spPr>
        <a:xfrm>
          <a:off x="1079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164985</xdr:rowOff>
    </xdr:from>
    <xdr:ext cx="599010" cy="259045"/>
    <xdr:sp macro="" textlink="">
      <xdr:nvSpPr>
        <xdr:cNvPr id="72" name="テキスト ボックス 71"/>
        <xdr:cNvSpPr txBox="1"/>
      </xdr:nvSpPr>
      <xdr:spPr>
        <a:xfrm>
          <a:off x="830794" y="582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95072</xdr:rowOff>
    </xdr:from>
    <xdr:to>
      <xdr:col>6</xdr:col>
      <xdr:colOff>561975</xdr:colOff>
      <xdr:row>32</xdr:row>
      <xdr:rowOff>25222</xdr:rowOff>
    </xdr:to>
    <xdr:sp macro="" textlink="">
      <xdr:nvSpPr>
        <xdr:cNvPr id="78" name="円/楕円 77"/>
        <xdr:cNvSpPr/>
      </xdr:nvSpPr>
      <xdr:spPr>
        <a:xfrm>
          <a:off x="4584700" y="54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48099</xdr:rowOff>
    </xdr:from>
    <xdr:ext cx="599010" cy="259045"/>
    <xdr:sp macro="" textlink="">
      <xdr:nvSpPr>
        <xdr:cNvPr id="79" name="人件費該当値テキスト"/>
        <xdr:cNvSpPr txBox="1"/>
      </xdr:nvSpPr>
      <xdr:spPr>
        <a:xfrm>
          <a:off x="4686300" y="53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132,230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97061</xdr:rowOff>
    </xdr:from>
    <xdr:to>
      <xdr:col>5</xdr:col>
      <xdr:colOff>409575</xdr:colOff>
      <xdr:row>32</xdr:row>
      <xdr:rowOff>27211</xdr:rowOff>
    </xdr:to>
    <xdr:sp macro="" textlink="">
      <xdr:nvSpPr>
        <xdr:cNvPr id="80" name="円/楕円 79"/>
        <xdr:cNvSpPr/>
      </xdr:nvSpPr>
      <xdr:spPr>
        <a:xfrm>
          <a:off x="3746500" y="54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43738</xdr:rowOff>
    </xdr:from>
    <xdr:ext cx="599010" cy="259045"/>
    <xdr:sp macro="" textlink="">
      <xdr:nvSpPr>
        <xdr:cNvPr id="81" name="テキスト ボックス 80"/>
        <xdr:cNvSpPr txBox="1"/>
      </xdr:nvSpPr>
      <xdr:spPr>
        <a:xfrm>
          <a:off x="3485094" y="518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132,143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118526</xdr:rowOff>
    </xdr:from>
    <xdr:to>
      <xdr:col>4</xdr:col>
      <xdr:colOff>206375</xdr:colOff>
      <xdr:row>32</xdr:row>
      <xdr:rowOff>48676</xdr:rowOff>
    </xdr:to>
    <xdr:sp macro="" textlink="">
      <xdr:nvSpPr>
        <xdr:cNvPr id="82" name="円/楕円 81"/>
        <xdr:cNvSpPr/>
      </xdr:nvSpPr>
      <xdr:spPr>
        <a:xfrm>
          <a:off x="2857500" y="54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65203</xdr:rowOff>
    </xdr:from>
    <xdr:ext cx="599010" cy="259045"/>
    <xdr:sp macro="" textlink="">
      <xdr:nvSpPr>
        <xdr:cNvPr id="83" name="テキスト ボックス 82"/>
        <xdr:cNvSpPr txBox="1"/>
      </xdr:nvSpPr>
      <xdr:spPr>
        <a:xfrm>
          <a:off x="2608794" y="520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131,204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24000</xdr:rowOff>
    </xdr:from>
    <xdr:to>
      <xdr:col>3</xdr:col>
      <xdr:colOff>3175</xdr:colOff>
      <xdr:row>32</xdr:row>
      <xdr:rowOff>125600</xdr:rowOff>
    </xdr:to>
    <xdr:sp macro="" textlink="">
      <xdr:nvSpPr>
        <xdr:cNvPr id="84" name="円/楕円 83"/>
        <xdr:cNvSpPr/>
      </xdr:nvSpPr>
      <xdr:spPr>
        <a:xfrm>
          <a:off x="1968500" y="55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142127</xdr:rowOff>
    </xdr:from>
    <xdr:ext cx="599010" cy="259045"/>
    <xdr:sp macro="" textlink="">
      <xdr:nvSpPr>
        <xdr:cNvPr id="85" name="テキスト ボックス 84"/>
        <xdr:cNvSpPr txBox="1"/>
      </xdr:nvSpPr>
      <xdr:spPr>
        <a:xfrm>
          <a:off x="1719794" y="528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108743</xdr:rowOff>
    </xdr:from>
    <xdr:to>
      <xdr:col>1</xdr:col>
      <xdr:colOff>485775</xdr:colOff>
      <xdr:row>32</xdr:row>
      <xdr:rowOff>38893</xdr:rowOff>
    </xdr:to>
    <xdr:sp macro="" textlink="">
      <xdr:nvSpPr>
        <xdr:cNvPr id="86" name="円/楕円 85"/>
        <xdr:cNvSpPr/>
      </xdr:nvSpPr>
      <xdr:spPr>
        <a:xfrm>
          <a:off x="1079500" y="54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55420</xdr:rowOff>
    </xdr:from>
    <xdr:ext cx="599010" cy="259045"/>
    <xdr:sp macro="" textlink="">
      <xdr:nvSpPr>
        <xdr:cNvPr id="87" name="テキスト ボックス 86"/>
        <xdr:cNvSpPr txBox="1"/>
      </xdr:nvSpPr>
      <xdr:spPr>
        <a:xfrm>
          <a:off x="830794" y="519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99" name="テキスト ボックス 98"/>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1" name="テキスト ボックス 100"/>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3" name="テキスト ボックス 102"/>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5" name="テキスト ボックス 104"/>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38392</xdr:rowOff>
    </xdr:from>
    <xdr:to>
      <xdr:col>6</xdr:col>
      <xdr:colOff>510540</xdr:colOff>
      <xdr:row>57</xdr:row>
      <xdr:rowOff>155321</xdr:rowOff>
    </xdr:to>
    <xdr:cxnSp macro="">
      <xdr:nvCxnSpPr>
        <xdr:cNvPr id="109" name="直線コネクタ 108"/>
        <xdr:cNvCxnSpPr/>
      </xdr:nvCxnSpPr>
      <xdr:spPr>
        <a:xfrm flipV="1">
          <a:off x="4633595" y="8953792"/>
          <a:ext cx="1270" cy="97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159148</xdr:rowOff>
    </xdr:from>
    <xdr:ext cx="469744" cy="259045"/>
    <xdr:sp macro="" textlink="">
      <xdr:nvSpPr>
        <xdr:cNvPr id="110" name="物件費最小値テキスト"/>
        <xdr:cNvSpPr txBox="1"/>
      </xdr:nvSpPr>
      <xdr:spPr>
        <a:xfrm>
          <a:off x="4686300" y="99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155321</xdr:rowOff>
    </xdr:from>
    <xdr:to>
      <xdr:col>6</xdr:col>
      <xdr:colOff>600075</xdr:colOff>
      <xdr:row>57</xdr:row>
      <xdr:rowOff>155321</xdr:rowOff>
    </xdr:to>
    <xdr:cxnSp macro="">
      <xdr:nvCxnSpPr>
        <xdr:cNvPr id="111" name="直線コネクタ 110"/>
        <xdr:cNvCxnSpPr/>
      </xdr:nvCxnSpPr>
      <xdr:spPr>
        <a:xfrm>
          <a:off x="4546600" y="992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156519</xdr:rowOff>
    </xdr:from>
    <xdr:ext cx="534377" cy="259045"/>
    <xdr:sp macro="" textlink="">
      <xdr:nvSpPr>
        <xdr:cNvPr id="112" name="物件費最大値テキスト"/>
        <xdr:cNvSpPr txBox="1"/>
      </xdr:nvSpPr>
      <xdr:spPr>
        <a:xfrm>
          <a:off x="4686300" y="87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52</xdr:row>
      <xdr:rowOff>38392</xdr:rowOff>
    </xdr:from>
    <xdr:to>
      <xdr:col>6</xdr:col>
      <xdr:colOff>600075</xdr:colOff>
      <xdr:row>52</xdr:row>
      <xdr:rowOff>38392</xdr:rowOff>
    </xdr:to>
    <xdr:cxnSp macro="">
      <xdr:nvCxnSpPr>
        <xdr:cNvPr id="113" name="直線コネクタ 112"/>
        <xdr:cNvCxnSpPr/>
      </xdr:nvCxnSpPr>
      <xdr:spPr>
        <a:xfrm>
          <a:off x="4546600" y="895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34811</xdr:rowOff>
    </xdr:from>
    <xdr:to>
      <xdr:col>6</xdr:col>
      <xdr:colOff>511175</xdr:colOff>
      <xdr:row>52</xdr:row>
      <xdr:rowOff>38392</xdr:rowOff>
    </xdr:to>
    <xdr:cxnSp macro="">
      <xdr:nvCxnSpPr>
        <xdr:cNvPr id="114" name="直線コネクタ 113"/>
        <xdr:cNvCxnSpPr/>
      </xdr:nvCxnSpPr>
      <xdr:spPr>
        <a:xfrm>
          <a:off x="3797300" y="8950211"/>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109466</xdr:rowOff>
    </xdr:from>
    <xdr:ext cx="469744" cy="259045"/>
    <xdr:sp macro="" textlink="">
      <xdr:nvSpPr>
        <xdr:cNvPr id="115" name="物件費平均値テキスト"/>
        <xdr:cNvSpPr txBox="1"/>
      </xdr:nvSpPr>
      <xdr:spPr>
        <a:xfrm>
          <a:off x="4686300" y="971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131039</xdr:rowOff>
    </xdr:from>
    <xdr:to>
      <xdr:col>6</xdr:col>
      <xdr:colOff>561975</xdr:colOff>
      <xdr:row>57</xdr:row>
      <xdr:rowOff>61189</xdr:rowOff>
    </xdr:to>
    <xdr:sp macro="" textlink="">
      <xdr:nvSpPr>
        <xdr:cNvPr id="116" name="フローチャート : 判断 115"/>
        <xdr:cNvSpPr/>
      </xdr:nvSpPr>
      <xdr:spPr>
        <a:xfrm>
          <a:off x="4584700" y="973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22428</xdr:rowOff>
    </xdr:from>
    <xdr:to>
      <xdr:col>5</xdr:col>
      <xdr:colOff>358775</xdr:colOff>
      <xdr:row>52</xdr:row>
      <xdr:rowOff>34811</xdr:rowOff>
    </xdr:to>
    <xdr:cxnSp macro="">
      <xdr:nvCxnSpPr>
        <xdr:cNvPr id="117" name="直線コネクタ 116"/>
        <xdr:cNvCxnSpPr/>
      </xdr:nvCxnSpPr>
      <xdr:spPr>
        <a:xfrm>
          <a:off x="2908300" y="893782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118466</xdr:rowOff>
    </xdr:from>
    <xdr:to>
      <xdr:col>5</xdr:col>
      <xdr:colOff>409575</xdr:colOff>
      <xdr:row>57</xdr:row>
      <xdr:rowOff>48616</xdr:rowOff>
    </xdr:to>
    <xdr:sp macro="" textlink="">
      <xdr:nvSpPr>
        <xdr:cNvPr id="118" name="フローチャート : 判断 117"/>
        <xdr:cNvSpPr/>
      </xdr:nvSpPr>
      <xdr:spPr>
        <a:xfrm>
          <a:off x="3746500" y="971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39743</xdr:rowOff>
    </xdr:from>
    <xdr:ext cx="534377" cy="259045"/>
    <xdr:sp macro="" textlink="">
      <xdr:nvSpPr>
        <xdr:cNvPr id="119" name="テキスト ボックス 118"/>
        <xdr:cNvSpPr txBox="1"/>
      </xdr:nvSpPr>
      <xdr:spPr>
        <a:xfrm>
          <a:off x="3517411" y="98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79502</xdr:rowOff>
    </xdr:from>
    <xdr:to>
      <xdr:col>4</xdr:col>
      <xdr:colOff>155575</xdr:colOff>
      <xdr:row>52</xdr:row>
      <xdr:rowOff>22428</xdr:rowOff>
    </xdr:to>
    <xdr:cxnSp macro="">
      <xdr:nvCxnSpPr>
        <xdr:cNvPr id="120" name="直線コネクタ 119"/>
        <xdr:cNvCxnSpPr/>
      </xdr:nvCxnSpPr>
      <xdr:spPr>
        <a:xfrm>
          <a:off x="2019300" y="8823452"/>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35179</xdr:rowOff>
    </xdr:from>
    <xdr:to>
      <xdr:col>4</xdr:col>
      <xdr:colOff>206375</xdr:colOff>
      <xdr:row>55</xdr:row>
      <xdr:rowOff>136779</xdr:rowOff>
    </xdr:to>
    <xdr:sp macro="" textlink="">
      <xdr:nvSpPr>
        <xdr:cNvPr id="121" name="フローチャート : 判断 120"/>
        <xdr:cNvSpPr/>
      </xdr:nvSpPr>
      <xdr:spPr>
        <a:xfrm>
          <a:off x="2857500" y="94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127906</xdr:rowOff>
    </xdr:from>
    <xdr:ext cx="534377" cy="259045"/>
    <xdr:sp macro="" textlink="">
      <xdr:nvSpPr>
        <xdr:cNvPr id="122" name="テキスト ボックス 121"/>
        <xdr:cNvSpPr txBox="1"/>
      </xdr:nvSpPr>
      <xdr:spPr>
        <a:xfrm>
          <a:off x="2641111"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151511</xdr:rowOff>
    </xdr:from>
    <xdr:to>
      <xdr:col>2</xdr:col>
      <xdr:colOff>638175</xdr:colOff>
      <xdr:row>51</xdr:row>
      <xdr:rowOff>79502</xdr:rowOff>
    </xdr:to>
    <xdr:cxnSp macro="">
      <xdr:nvCxnSpPr>
        <xdr:cNvPr id="123" name="直線コネクタ 122"/>
        <xdr:cNvCxnSpPr/>
      </xdr:nvCxnSpPr>
      <xdr:spPr>
        <a:xfrm>
          <a:off x="1130300" y="8552561"/>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2984</xdr:rowOff>
    </xdr:from>
    <xdr:to>
      <xdr:col>3</xdr:col>
      <xdr:colOff>3175</xdr:colOff>
      <xdr:row>55</xdr:row>
      <xdr:rowOff>104584</xdr:rowOff>
    </xdr:to>
    <xdr:sp macro="" textlink="">
      <xdr:nvSpPr>
        <xdr:cNvPr id="124" name="フローチャート : 判断 123"/>
        <xdr:cNvSpPr/>
      </xdr:nvSpPr>
      <xdr:spPr>
        <a:xfrm>
          <a:off x="1968500" y="943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95711</xdr:rowOff>
    </xdr:from>
    <xdr:ext cx="534377" cy="259045"/>
    <xdr:sp macro="" textlink="">
      <xdr:nvSpPr>
        <xdr:cNvPr id="125" name="テキスト ボックス 124"/>
        <xdr:cNvSpPr txBox="1"/>
      </xdr:nvSpPr>
      <xdr:spPr>
        <a:xfrm>
          <a:off x="1752111" y="95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123685</xdr:rowOff>
    </xdr:from>
    <xdr:to>
      <xdr:col>1</xdr:col>
      <xdr:colOff>485775</xdr:colOff>
      <xdr:row>55</xdr:row>
      <xdr:rowOff>53835</xdr:rowOff>
    </xdr:to>
    <xdr:sp macro="" textlink="">
      <xdr:nvSpPr>
        <xdr:cNvPr id="126" name="フローチャート : 判断 125"/>
        <xdr:cNvSpPr/>
      </xdr:nvSpPr>
      <xdr:spPr>
        <a:xfrm>
          <a:off x="1079500" y="938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44962</xdr:rowOff>
    </xdr:from>
    <xdr:ext cx="534377" cy="259045"/>
    <xdr:sp macro="" textlink="">
      <xdr:nvSpPr>
        <xdr:cNvPr id="127" name="テキスト ボックス 126"/>
        <xdr:cNvSpPr txBox="1"/>
      </xdr:nvSpPr>
      <xdr:spPr>
        <a:xfrm>
          <a:off x="863111" y="94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159042</xdr:rowOff>
    </xdr:from>
    <xdr:to>
      <xdr:col>6</xdr:col>
      <xdr:colOff>561975</xdr:colOff>
      <xdr:row>52</xdr:row>
      <xdr:rowOff>89192</xdr:rowOff>
    </xdr:to>
    <xdr:sp macro="" textlink="">
      <xdr:nvSpPr>
        <xdr:cNvPr id="133" name="円/楕円 132"/>
        <xdr:cNvSpPr/>
      </xdr:nvSpPr>
      <xdr:spPr>
        <a:xfrm>
          <a:off x="4584700" y="89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112069</xdr:rowOff>
    </xdr:from>
    <xdr:ext cx="534377" cy="259045"/>
    <xdr:sp macro="" textlink="">
      <xdr:nvSpPr>
        <xdr:cNvPr id="134" name="物件費該当値テキスト"/>
        <xdr:cNvSpPr txBox="1"/>
      </xdr:nvSpPr>
      <xdr:spPr>
        <a:xfrm>
          <a:off x="4686300" y="88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155461</xdr:rowOff>
    </xdr:from>
    <xdr:to>
      <xdr:col>5</xdr:col>
      <xdr:colOff>409575</xdr:colOff>
      <xdr:row>52</xdr:row>
      <xdr:rowOff>85611</xdr:rowOff>
    </xdr:to>
    <xdr:sp macro="" textlink="">
      <xdr:nvSpPr>
        <xdr:cNvPr id="135" name="円/楕円 134"/>
        <xdr:cNvSpPr/>
      </xdr:nvSpPr>
      <xdr:spPr>
        <a:xfrm>
          <a:off x="3746500" y="88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102138</xdr:rowOff>
    </xdr:from>
    <xdr:ext cx="534377" cy="259045"/>
    <xdr:sp macro="" textlink="">
      <xdr:nvSpPr>
        <xdr:cNvPr id="136" name="テキスト ボックス 135"/>
        <xdr:cNvSpPr txBox="1"/>
      </xdr:nvSpPr>
      <xdr:spPr>
        <a:xfrm>
          <a:off x="3517411" y="86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143078</xdr:rowOff>
    </xdr:from>
    <xdr:to>
      <xdr:col>4</xdr:col>
      <xdr:colOff>206375</xdr:colOff>
      <xdr:row>52</xdr:row>
      <xdr:rowOff>73228</xdr:rowOff>
    </xdr:to>
    <xdr:sp macro="" textlink="">
      <xdr:nvSpPr>
        <xdr:cNvPr id="137" name="円/楕円 136"/>
        <xdr:cNvSpPr/>
      </xdr:nvSpPr>
      <xdr:spPr>
        <a:xfrm>
          <a:off x="2857500" y="88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89755</xdr:rowOff>
    </xdr:from>
    <xdr:ext cx="534377" cy="259045"/>
    <xdr:sp macro="" textlink="">
      <xdr:nvSpPr>
        <xdr:cNvPr id="138" name="テキスト ボックス 137"/>
        <xdr:cNvSpPr txBox="1"/>
      </xdr:nvSpPr>
      <xdr:spPr>
        <a:xfrm>
          <a:off x="2641111" y="86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32,078</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28702</xdr:rowOff>
    </xdr:from>
    <xdr:to>
      <xdr:col>3</xdr:col>
      <xdr:colOff>3175</xdr:colOff>
      <xdr:row>51</xdr:row>
      <xdr:rowOff>130302</xdr:rowOff>
    </xdr:to>
    <xdr:sp macro="" textlink="">
      <xdr:nvSpPr>
        <xdr:cNvPr id="139" name="円/楕円 138"/>
        <xdr:cNvSpPr/>
      </xdr:nvSpPr>
      <xdr:spPr>
        <a:xfrm>
          <a:off x="1968500" y="8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146829</xdr:rowOff>
    </xdr:from>
    <xdr:ext cx="534377" cy="259045"/>
    <xdr:sp macro="" textlink="">
      <xdr:nvSpPr>
        <xdr:cNvPr id="140" name="テキスト ボックス 139"/>
        <xdr:cNvSpPr txBox="1"/>
      </xdr:nvSpPr>
      <xdr:spPr>
        <a:xfrm>
          <a:off x="1752111" y="85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100711</xdr:rowOff>
    </xdr:from>
    <xdr:to>
      <xdr:col>1</xdr:col>
      <xdr:colOff>485775</xdr:colOff>
      <xdr:row>50</xdr:row>
      <xdr:rowOff>30861</xdr:rowOff>
    </xdr:to>
    <xdr:sp macro="" textlink="">
      <xdr:nvSpPr>
        <xdr:cNvPr id="141" name="円/楕円 140"/>
        <xdr:cNvSpPr/>
      </xdr:nvSpPr>
      <xdr:spPr>
        <a:xfrm>
          <a:off x="1079500" y="85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47388</xdr:rowOff>
    </xdr:from>
    <xdr:ext cx="534377" cy="259045"/>
    <xdr:sp macro="" textlink="">
      <xdr:nvSpPr>
        <xdr:cNvPr id="142" name="テキスト ボックス 141"/>
        <xdr:cNvSpPr txBox="1"/>
      </xdr:nvSpPr>
      <xdr:spPr>
        <a:xfrm>
          <a:off x="863111" y="82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4" name="直線コネクタ 163"/>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5"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6" name="直線コネクタ 165"/>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7"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8" name="直線コネクタ 167"/>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59309</xdr:rowOff>
    </xdr:from>
    <xdr:to>
      <xdr:col>6</xdr:col>
      <xdr:colOff>511175</xdr:colOff>
      <xdr:row>72</xdr:row>
      <xdr:rowOff>13589</xdr:rowOff>
    </xdr:to>
    <xdr:cxnSp macro="">
      <xdr:nvCxnSpPr>
        <xdr:cNvPr id="169" name="直線コネクタ 168"/>
        <xdr:cNvCxnSpPr/>
      </xdr:nvCxnSpPr>
      <xdr:spPr>
        <a:xfrm flipV="1">
          <a:off x="3797300" y="12232259"/>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26940</xdr:rowOff>
    </xdr:from>
    <xdr:ext cx="469744" cy="259045"/>
    <xdr:sp macro="" textlink="">
      <xdr:nvSpPr>
        <xdr:cNvPr id="170" name="維持補修費平均値テキスト"/>
        <xdr:cNvSpPr txBox="1"/>
      </xdr:nvSpPr>
      <xdr:spPr>
        <a:xfrm>
          <a:off x="4686300" y="1322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71" name="フローチャート : 判断 170"/>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168021</xdr:rowOff>
    </xdr:from>
    <xdr:to>
      <xdr:col>5</xdr:col>
      <xdr:colOff>358775</xdr:colOff>
      <xdr:row>72</xdr:row>
      <xdr:rowOff>13589</xdr:rowOff>
    </xdr:to>
    <xdr:cxnSp macro="">
      <xdr:nvCxnSpPr>
        <xdr:cNvPr id="172" name="直線コネクタ 171"/>
        <xdr:cNvCxnSpPr/>
      </xdr:nvCxnSpPr>
      <xdr:spPr>
        <a:xfrm>
          <a:off x="2908300" y="123409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3" name="フローチャート : 判断 172"/>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150004</xdr:rowOff>
    </xdr:from>
    <xdr:ext cx="469744" cy="259045"/>
    <xdr:sp macro="" textlink="">
      <xdr:nvSpPr>
        <xdr:cNvPr id="174" name="テキスト ボックス 173"/>
        <xdr:cNvSpPr txBox="1"/>
      </xdr:nvSpPr>
      <xdr:spPr>
        <a:xfrm>
          <a:off x="3549727"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168021</xdr:rowOff>
    </xdr:from>
    <xdr:to>
      <xdr:col>4</xdr:col>
      <xdr:colOff>155575</xdr:colOff>
      <xdr:row>72</xdr:row>
      <xdr:rowOff>123952</xdr:rowOff>
    </xdr:to>
    <xdr:cxnSp macro="">
      <xdr:nvCxnSpPr>
        <xdr:cNvPr id="175" name="直線コネクタ 174"/>
        <xdr:cNvCxnSpPr/>
      </xdr:nvCxnSpPr>
      <xdr:spPr>
        <a:xfrm flipV="1">
          <a:off x="2019300" y="12340971"/>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9779</xdr:rowOff>
    </xdr:from>
    <xdr:to>
      <xdr:col>4</xdr:col>
      <xdr:colOff>206375</xdr:colOff>
      <xdr:row>74</xdr:row>
      <xdr:rowOff>111379</xdr:rowOff>
    </xdr:to>
    <xdr:sp macro="" textlink="">
      <xdr:nvSpPr>
        <xdr:cNvPr id="176" name="フローチャート : 判断 175"/>
        <xdr:cNvSpPr/>
      </xdr:nvSpPr>
      <xdr:spPr>
        <a:xfrm>
          <a:off x="2857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102506</xdr:rowOff>
    </xdr:from>
    <xdr:ext cx="469744" cy="259045"/>
    <xdr:sp macro="" textlink="">
      <xdr:nvSpPr>
        <xdr:cNvPr id="177" name="テキスト ボックス 176"/>
        <xdr:cNvSpPr txBox="1"/>
      </xdr:nvSpPr>
      <xdr:spPr>
        <a:xfrm>
          <a:off x="2673427"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123952</xdr:rowOff>
    </xdr:from>
    <xdr:to>
      <xdr:col>2</xdr:col>
      <xdr:colOff>638175</xdr:colOff>
      <xdr:row>73</xdr:row>
      <xdr:rowOff>109982</xdr:rowOff>
    </xdr:to>
    <xdr:cxnSp macro="">
      <xdr:nvCxnSpPr>
        <xdr:cNvPr id="178" name="直線コネクタ 177"/>
        <xdr:cNvCxnSpPr/>
      </xdr:nvCxnSpPr>
      <xdr:spPr>
        <a:xfrm flipV="1">
          <a:off x="1130300" y="12468352"/>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127508</xdr:rowOff>
    </xdr:from>
    <xdr:to>
      <xdr:col>3</xdr:col>
      <xdr:colOff>3175</xdr:colOff>
      <xdr:row>75</xdr:row>
      <xdr:rowOff>57658</xdr:rowOff>
    </xdr:to>
    <xdr:sp macro="" textlink="">
      <xdr:nvSpPr>
        <xdr:cNvPr id="179" name="フローチャート : 判断 178"/>
        <xdr:cNvSpPr/>
      </xdr:nvSpPr>
      <xdr:spPr>
        <a:xfrm>
          <a:off x="1968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48785</xdr:rowOff>
    </xdr:from>
    <xdr:ext cx="469744" cy="259045"/>
    <xdr:sp macro="" textlink="">
      <xdr:nvSpPr>
        <xdr:cNvPr id="180" name="テキスト ボックス 179"/>
        <xdr:cNvSpPr txBox="1"/>
      </xdr:nvSpPr>
      <xdr:spPr>
        <a:xfrm>
          <a:off x="1784427"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4064</xdr:rowOff>
    </xdr:from>
    <xdr:to>
      <xdr:col>1</xdr:col>
      <xdr:colOff>485775</xdr:colOff>
      <xdr:row>75</xdr:row>
      <xdr:rowOff>105664</xdr:rowOff>
    </xdr:to>
    <xdr:sp macro="" textlink="">
      <xdr:nvSpPr>
        <xdr:cNvPr id="181" name="フローチャート : 判断 180"/>
        <xdr:cNvSpPr/>
      </xdr:nvSpPr>
      <xdr:spPr>
        <a:xfrm>
          <a:off x="1079500" y="1286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96791</xdr:rowOff>
    </xdr:from>
    <xdr:ext cx="469744" cy="259045"/>
    <xdr:sp macro="" textlink="">
      <xdr:nvSpPr>
        <xdr:cNvPr id="182" name="テキスト ボックス 181"/>
        <xdr:cNvSpPr txBox="1"/>
      </xdr:nvSpPr>
      <xdr:spPr>
        <a:xfrm>
          <a:off x="895427" y="129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8509</xdr:rowOff>
    </xdr:from>
    <xdr:to>
      <xdr:col>6</xdr:col>
      <xdr:colOff>561975</xdr:colOff>
      <xdr:row>71</xdr:row>
      <xdr:rowOff>110109</xdr:rowOff>
    </xdr:to>
    <xdr:sp macro="" textlink="">
      <xdr:nvSpPr>
        <xdr:cNvPr id="188" name="円/楕円 187"/>
        <xdr:cNvSpPr/>
      </xdr:nvSpPr>
      <xdr:spPr>
        <a:xfrm>
          <a:off x="45847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132986</xdr:rowOff>
    </xdr:from>
    <xdr:ext cx="534377" cy="259045"/>
    <xdr:sp macro="" textlink="">
      <xdr:nvSpPr>
        <xdr:cNvPr id="189" name="維持補修費該当値テキスト"/>
        <xdr:cNvSpPr txBox="1"/>
      </xdr:nvSpPr>
      <xdr:spPr>
        <a:xfrm>
          <a:off x="4686300" y="121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134239</xdr:rowOff>
    </xdr:from>
    <xdr:to>
      <xdr:col>5</xdr:col>
      <xdr:colOff>409575</xdr:colOff>
      <xdr:row>72</xdr:row>
      <xdr:rowOff>64389</xdr:rowOff>
    </xdr:to>
    <xdr:sp macro="" textlink="">
      <xdr:nvSpPr>
        <xdr:cNvPr id="190" name="円/楕円 189"/>
        <xdr:cNvSpPr/>
      </xdr:nvSpPr>
      <xdr:spPr>
        <a:xfrm>
          <a:off x="3746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70</xdr:row>
      <xdr:rowOff>80916</xdr:rowOff>
    </xdr:from>
    <xdr:ext cx="469744" cy="259045"/>
    <xdr:sp macro="" textlink="">
      <xdr:nvSpPr>
        <xdr:cNvPr id="191" name="テキスト ボックス 190"/>
        <xdr:cNvSpPr txBox="1"/>
      </xdr:nvSpPr>
      <xdr:spPr>
        <a:xfrm>
          <a:off x="3549727"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117221</xdr:rowOff>
    </xdr:from>
    <xdr:to>
      <xdr:col>4</xdr:col>
      <xdr:colOff>206375</xdr:colOff>
      <xdr:row>72</xdr:row>
      <xdr:rowOff>47371</xdr:rowOff>
    </xdr:to>
    <xdr:sp macro="" textlink="">
      <xdr:nvSpPr>
        <xdr:cNvPr id="192" name="円/楕円 191"/>
        <xdr:cNvSpPr/>
      </xdr:nvSpPr>
      <xdr:spPr>
        <a:xfrm>
          <a:off x="2857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63898</xdr:rowOff>
    </xdr:from>
    <xdr:ext cx="469744" cy="259045"/>
    <xdr:sp macro="" textlink="">
      <xdr:nvSpPr>
        <xdr:cNvPr id="193" name="テキスト ボックス 192"/>
        <xdr:cNvSpPr txBox="1"/>
      </xdr:nvSpPr>
      <xdr:spPr>
        <a:xfrm>
          <a:off x="2673427"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73152</xdr:rowOff>
    </xdr:from>
    <xdr:to>
      <xdr:col>3</xdr:col>
      <xdr:colOff>3175</xdr:colOff>
      <xdr:row>73</xdr:row>
      <xdr:rowOff>3302</xdr:rowOff>
    </xdr:to>
    <xdr:sp macro="" textlink="">
      <xdr:nvSpPr>
        <xdr:cNvPr id="194" name="円/楕円 193"/>
        <xdr:cNvSpPr/>
      </xdr:nvSpPr>
      <xdr:spPr>
        <a:xfrm>
          <a:off x="1968500" y="124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19829</xdr:rowOff>
    </xdr:from>
    <xdr:ext cx="469744" cy="259045"/>
    <xdr:sp macro="" textlink="">
      <xdr:nvSpPr>
        <xdr:cNvPr id="195" name="テキスト ボックス 194"/>
        <xdr:cNvSpPr txBox="1"/>
      </xdr:nvSpPr>
      <xdr:spPr>
        <a:xfrm>
          <a:off x="1784427" y="121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59182</xdr:rowOff>
    </xdr:from>
    <xdr:to>
      <xdr:col>1</xdr:col>
      <xdr:colOff>485775</xdr:colOff>
      <xdr:row>73</xdr:row>
      <xdr:rowOff>160782</xdr:rowOff>
    </xdr:to>
    <xdr:sp macro="" textlink="">
      <xdr:nvSpPr>
        <xdr:cNvPr id="196" name="円/楕円 195"/>
        <xdr:cNvSpPr/>
      </xdr:nvSpPr>
      <xdr:spPr>
        <a:xfrm>
          <a:off x="1079500" y="125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5859</xdr:rowOff>
    </xdr:from>
    <xdr:ext cx="469744" cy="259045"/>
    <xdr:sp macro="" textlink="">
      <xdr:nvSpPr>
        <xdr:cNvPr id="197" name="テキスト ボックス 196"/>
        <xdr:cNvSpPr txBox="1"/>
      </xdr:nvSpPr>
      <xdr:spPr>
        <a:xfrm>
          <a:off x="895427" y="123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2" name="直線コネクタ 221"/>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3"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4" name="直線コネクタ 223"/>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5"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6" name="直線コネクタ 225"/>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106063</xdr:rowOff>
    </xdr:from>
    <xdr:to>
      <xdr:col>6</xdr:col>
      <xdr:colOff>511175</xdr:colOff>
      <xdr:row>95</xdr:row>
      <xdr:rowOff>122555</xdr:rowOff>
    </xdr:to>
    <xdr:cxnSp macro="">
      <xdr:nvCxnSpPr>
        <xdr:cNvPr id="227" name="直線コネクタ 226"/>
        <xdr:cNvCxnSpPr/>
      </xdr:nvCxnSpPr>
      <xdr:spPr>
        <a:xfrm flipV="1">
          <a:off x="3797300" y="16393813"/>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95085</xdr:rowOff>
    </xdr:from>
    <xdr:ext cx="469744" cy="259045"/>
    <xdr:sp macro="" textlink="">
      <xdr:nvSpPr>
        <xdr:cNvPr id="228" name="扶助費平均値テキスト"/>
        <xdr:cNvSpPr txBox="1"/>
      </xdr:nvSpPr>
      <xdr:spPr>
        <a:xfrm>
          <a:off x="4686300" y="1655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9" name="フローチャート : 判断 228"/>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122555</xdr:rowOff>
    </xdr:from>
    <xdr:to>
      <xdr:col>5</xdr:col>
      <xdr:colOff>358775</xdr:colOff>
      <xdr:row>95</xdr:row>
      <xdr:rowOff>132842</xdr:rowOff>
    </xdr:to>
    <xdr:cxnSp macro="">
      <xdr:nvCxnSpPr>
        <xdr:cNvPr id="230" name="直線コネクタ 229"/>
        <xdr:cNvCxnSpPr/>
      </xdr:nvCxnSpPr>
      <xdr:spPr>
        <a:xfrm flipV="1">
          <a:off x="2908300" y="1641030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31" name="フローチャート : 判断 230"/>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74675</xdr:rowOff>
    </xdr:from>
    <xdr:ext cx="469744" cy="259045"/>
    <xdr:sp macro="" textlink="">
      <xdr:nvSpPr>
        <xdr:cNvPr id="232" name="テキスト ボックス 231"/>
        <xdr:cNvSpPr txBox="1"/>
      </xdr:nvSpPr>
      <xdr:spPr>
        <a:xfrm>
          <a:off x="3549727"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128924</xdr:rowOff>
    </xdr:from>
    <xdr:to>
      <xdr:col>4</xdr:col>
      <xdr:colOff>155575</xdr:colOff>
      <xdr:row>95</xdr:row>
      <xdr:rowOff>132842</xdr:rowOff>
    </xdr:to>
    <xdr:cxnSp macro="">
      <xdr:nvCxnSpPr>
        <xdr:cNvPr id="233" name="直線コネクタ 232"/>
        <xdr:cNvCxnSpPr/>
      </xdr:nvCxnSpPr>
      <xdr:spPr>
        <a:xfrm>
          <a:off x="2019300" y="1641667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17380</xdr:rowOff>
    </xdr:from>
    <xdr:to>
      <xdr:col>4</xdr:col>
      <xdr:colOff>206375</xdr:colOff>
      <xdr:row>96</xdr:row>
      <xdr:rowOff>118980</xdr:rowOff>
    </xdr:to>
    <xdr:sp macro="" textlink="">
      <xdr:nvSpPr>
        <xdr:cNvPr id="234" name="フローチャート : 判断 233"/>
        <xdr:cNvSpPr/>
      </xdr:nvSpPr>
      <xdr:spPr>
        <a:xfrm>
          <a:off x="2857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110107</xdr:rowOff>
    </xdr:from>
    <xdr:ext cx="469744" cy="259045"/>
    <xdr:sp macro="" textlink="">
      <xdr:nvSpPr>
        <xdr:cNvPr id="235" name="テキスト ボックス 234"/>
        <xdr:cNvSpPr txBox="1"/>
      </xdr:nvSpPr>
      <xdr:spPr>
        <a:xfrm>
          <a:off x="2673427"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77978</xdr:rowOff>
    </xdr:from>
    <xdr:to>
      <xdr:col>2</xdr:col>
      <xdr:colOff>638175</xdr:colOff>
      <xdr:row>95</xdr:row>
      <xdr:rowOff>128924</xdr:rowOff>
    </xdr:to>
    <xdr:cxnSp macro="">
      <xdr:nvCxnSpPr>
        <xdr:cNvPr id="236" name="直線コネクタ 235"/>
        <xdr:cNvCxnSpPr/>
      </xdr:nvCxnSpPr>
      <xdr:spPr>
        <a:xfrm>
          <a:off x="1130300" y="16365728"/>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90860</xdr:rowOff>
    </xdr:from>
    <xdr:to>
      <xdr:col>3</xdr:col>
      <xdr:colOff>3175</xdr:colOff>
      <xdr:row>97</xdr:row>
      <xdr:rowOff>21010</xdr:rowOff>
    </xdr:to>
    <xdr:sp macro="" textlink="">
      <xdr:nvSpPr>
        <xdr:cNvPr id="237" name="フローチャート : 判断 236"/>
        <xdr:cNvSpPr/>
      </xdr:nvSpPr>
      <xdr:spPr>
        <a:xfrm>
          <a:off x="1968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12137</xdr:rowOff>
    </xdr:from>
    <xdr:ext cx="469744" cy="259045"/>
    <xdr:sp macro="" textlink="">
      <xdr:nvSpPr>
        <xdr:cNvPr id="238" name="テキスト ボックス 237"/>
        <xdr:cNvSpPr txBox="1"/>
      </xdr:nvSpPr>
      <xdr:spPr>
        <a:xfrm>
          <a:off x="1784427"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75347</xdr:rowOff>
    </xdr:from>
    <xdr:to>
      <xdr:col>1</xdr:col>
      <xdr:colOff>485775</xdr:colOff>
      <xdr:row>97</xdr:row>
      <xdr:rowOff>5497</xdr:rowOff>
    </xdr:to>
    <xdr:sp macro="" textlink="">
      <xdr:nvSpPr>
        <xdr:cNvPr id="239" name="フローチャート : 判断 238"/>
        <xdr:cNvSpPr/>
      </xdr:nvSpPr>
      <xdr:spPr>
        <a:xfrm>
          <a:off x="1079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168074</xdr:rowOff>
    </xdr:from>
    <xdr:ext cx="469744" cy="259045"/>
    <xdr:sp macro="" textlink="">
      <xdr:nvSpPr>
        <xdr:cNvPr id="240" name="テキスト ボックス 239"/>
        <xdr:cNvSpPr txBox="1"/>
      </xdr:nvSpPr>
      <xdr:spPr>
        <a:xfrm>
          <a:off x="895427" y="1662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55263</xdr:rowOff>
    </xdr:from>
    <xdr:to>
      <xdr:col>6</xdr:col>
      <xdr:colOff>561975</xdr:colOff>
      <xdr:row>95</xdr:row>
      <xdr:rowOff>156863</xdr:rowOff>
    </xdr:to>
    <xdr:sp macro="" textlink="">
      <xdr:nvSpPr>
        <xdr:cNvPr id="246" name="円/楕円 245"/>
        <xdr:cNvSpPr/>
      </xdr:nvSpPr>
      <xdr:spPr>
        <a:xfrm>
          <a:off x="4584700" y="16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78140</xdr:rowOff>
    </xdr:from>
    <xdr:ext cx="469744" cy="259045"/>
    <xdr:sp macro="" textlink="">
      <xdr:nvSpPr>
        <xdr:cNvPr id="247" name="扶助費該当値テキスト"/>
        <xdr:cNvSpPr txBox="1"/>
      </xdr:nvSpPr>
      <xdr:spPr>
        <a:xfrm>
          <a:off x="4686300" y="1619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71755</xdr:rowOff>
    </xdr:from>
    <xdr:to>
      <xdr:col>5</xdr:col>
      <xdr:colOff>409575</xdr:colOff>
      <xdr:row>96</xdr:row>
      <xdr:rowOff>1905</xdr:rowOff>
    </xdr:to>
    <xdr:sp macro="" textlink="">
      <xdr:nvSpPr>
        <xdr:cNvPr id="248" name="円/楕円 247"/>
        <xdr:cNvSpPr/>
      </xdr:nvSpPr>
      <xdr:spPr>
        <a:xfrm>
          <a:off x="3746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18432</xdr:rowOff>
    </xdr:from>
    <xdr:ext cx="469744" cy="259045"/>
    <xdr:sp macro="" textlink="">
      <xdr:nvSpPr>
        <xdr:cNvPr id="249" name="テキスト ボックス 248"/>
        <xdr:cNvSpPr txBox="1"/>
      </xdr:nvSpPr>
      <xdr:spPr>
        <a:xfrm>
          <a:off x="3549727" y="161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82042</xdr:rowOff>
    </xdr:from>
    <xdr:to>
      <xdr:col>4</xdr:col>
      <xdr:colOff>206375</xdr:colOff>
      <xdr:row>96</xdr:row>
      <xdr:rowOff>12192</xdr:rowOff>
    </xdr:to>
    <xdr:sp macro="" textlink="">
      <xdr:nvSpPr>
        <xdr:cNvPr id="250" name="円/楕円 249"/>
        <xdr:cNvSpPr/>
      </xdr:nvSpPr>
      <xdr:spPr>
        <a:xfrm>
          <a:off x="2857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28719</xdr:rowOff>
    </xdr:from>
    <xdr:ext cx="469744" cy="259045"/>
    <xdr:sp macro="" textlink="">
      <xdr:nvSpPr>
        <xdr:cNvPr id="251" name="テキスト ボックス 250"/>
        <xdr:cNvSpPr txBox="1"/>
      </xdr:nvSpPr>
      <xdr:spPr>
        <a:xfrm>
          <a:off x="2673427" y="161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78124</xdr:rowOff>
    </xdr:from>
    <xdr:to>
      <xdr:col>3</xdr:col>
      <xdr:colOff>3175</xdr:colOff>
      <xdr:row>96</xdr:row>
      <xdr:rowOff>8274</xdr:rowOff>
    </xdr:to>
    <xdr:sp macro="" textlink="">
      <xdr:nvSpPr>
        <xdr:cNvPr id="252" name="円/楕円 251"/>
        <xdr:cNvSpPr/>
      </xdr:nvSpPr>
      <xdr:spPr>
        <a:xfrm>
          <a:off x="1968500" y="16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24801</xdr:rowOff>
    </xdr:from>
    <xdr:ext cx="469744" cy="259045"/>
    <xdr:sp macro="" textlink="">
      <xdr:nvSpPr>
        <xdr:cNvPr id="253" name="テキスト ボックス 252"/>
        <xdr:cNvSpPr txBox="1"/>
      </xdr:nvSpPr>
      <xdr:spPr>
        <a:xfrm>
          <a:off x="1784427" y="16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27178</xdr:rowOff>
    </xdr:from>
    <xdr:to>
      <xdr:col>1</xdr:col>
      <xdr:colOff>485775</xdr:colOff>
      <xdr:row>95</xdr:row>
      <xdr:rowOff>128778</xdr:rowOff>
    </xdr:to>
    <xdr:sp macro="" textlink="">
      <xdr:nvSpPr>
        <xdr:cNvPr id="254" name="円/楕円 253"/>
        <xdr:cNvSpPr/>
      </xdr:nvSpPr>
      <xdr:spPr>
        <a:xfrm>
          <a:off x="1079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145305</xdr:rowOff>
    </xdr:from>
    <xdr:ext cx="469744" cy="259045"/>
    <xdr:sp macro="" textlink="">
      <xdr:nvSpPr>
        <xdr:cNvPr id="255" name="テキスト ボックス 254"/>
        <xdr:cNvSpPr txBox="1"/>
      </xdr:nvSpPr>
      <xdr:spPr>
        <a:xfrm>
          <a:off x="895427" y="160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5" name="直線コネクタ 274"/>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6"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7" name="直線コネクタ 276"/>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8"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9" name="直線コネクタ 278"/>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107792</xdr:rowOff>
    </xdr:from>
    <xdr:to>
      <xdr:col>15</xdr:col>
      <xdr:colOff>180975</xdr:colOff>
      <xdr:row>31</xdr:row>
      <xdr:rowOff>75180</xdr:rowOff>
    </xdr:to>
    <xdr:cxnSp macro="">
      <xdr:nvCxnSpPr>
        <xdr:cNvPr id="280" name="直線コネクタ 279"/>
        <xdr:cNvCxnSpPr/>
      </xdr:nvCxnSpPr>
      <xdr:spPr>
        <a:xfrm>
          <a:off x="9639300" y="5251292"/>
          <a:ext cx="8382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81"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2" name="フローチャート : 判断 281"/>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107792</xdr:rowOff>
    </xdr:from>
    <xdr:to>
      <xdr:col>14</xdr:col>
      <xdr:colOff>28575</xdr:colOff>
      <xdr:row>31</xdr:row>
      <xdr:rowOff>51876</xdr:rowOff>
    </xdr:to>
    <xdr:cxnSp macro="">
      <xdr:nvCxnSpPr>
        <xdr:cNvPr id="283" name="直線コネクタ 282"/>
        <xdr:cNvCxnSpPr/>
      </xdr:nvCxnSpPr>
      <xdr:spPr>
        <a:xfrm flipV="1">
          <a:off x="8750300" y="5251292"/>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4" name="フローチャート : 判断 283"/>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5" name="テキスト ボックス 284"/>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51876</xdr:rowOff>
    </xdr:from>
    <xdr:to>
      <xdr:col>12</xdr:col>
      <xdr:colOff>511175</xdr:colOff>
      <xdr:row>32</xdr:row>
      <xdr:rowOff>46129</xdr:rowOff>
    </xdr:to>
    <xdr:cxnSp macro="">
      <xdr:nvCxnSpPr>
        <xdr:cNvPr id="286" name="直線コネクタ 285"/>
        <xdr:cNvCxnSpPr/>
      </xdr:nvCxnSpPr>
      <xdr:spPr>
        <a:xfrm flipV="1">
          <a:off x="7861300" y="5366826"/>
          <a:ext cx="889000" cy="16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99694</xdr:rowOff>
    </xdr:from>
    <xdr:to>
      <xdr:col>12</xdr:col>
      <xdr:colOff>561975</xdr:colOff>
      <xdr:row>36</xdr:row>
      <xdr:rowOff>29844</xdr:rowOff>
    </xdr:to>
    <xdr:sp macro="" textlink="">
      <xdr:nvSpPr>
        <xdr:cNvPr id="287" name="フローチャート : 判断 286"/>
        <xdr:cNvSpPr/>
      </xdr:nvSpPr>
      <xdr:spPr>
        <a:xfrm>
          <a:off x="8699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20971</xdr:rowOff>
    </xdr:from>
    <xdr:ext cx="599010" cy="259045"/>
    <xdr:sp macro="" textlink="">
      <xdr:nvSpPr>
        <xdr:cNvPr id="288" name="テキスト ボックス 287"/>
        <xdr:cNvSpPr txBox="1"/>
      </xdr:nvSpPr>
      <xdr:spPr>
        <a:xfrm>
          <a:off x="8450794" y="61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46129</xdr:rowOff>
    </xdr:from>
    <xdr:to>
      <xdr:col>11</xdr:col>
      <xdr:colOff>307975</xdr:colOff>
      <xdr:row>33</xdr:row>
      <xdr:rowOff>128677</xdr:rowOff>
    </xdr:to>
    <xdr:cxnSp macro="">
      <xdr:nvCxnSpPr>
        <xdr:cNvPr id="289" name="直線コネクタ 288"/>
        <xdr:cNvCxnSpPr/>
      </xdr:nvCxnSpPr>
      <xdr:spPr>
        <a:xfrm flipV="1">
          <a:off x="6972300" y="5532529"/>
          <a:ext cx="889000" cy="2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114284</xdr:rowOff>
    </xdr:from>
    <xdr:to>
      <xdr:col>11</xdr:col>
      <xdr:colOff>358775</xdr:colOff>
      <xdr:row>36</xdr:row>
      <xdr:rowOff>44434</xdr:rowOff>
    </xdr:to>
    <xdr:sp macro="" textlink="">
      <xdr:nvSpPr>
        <xdr:cNvPr id="290" name="フローチャート : 判断 289"/>
        <xdr:cNvSpPr/>
      </xdr:nvSpPr>
      <xdr:spPr>
        <a:xfrm>
          <a:off x="7810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35561</xdr:rowOff>
    </xdr:from>
    <xdr:ext cx="599010" cy="259045"/>
    <xdr:sp macro="" textlink="">
      <xdr:nvSpPr>
        <xdr:cNvPr id="291" name="テキスト ボックス 290"/>
        <xdr:cNvSpPr txBox="1"/>
      </xdr:nvSpPr>
      <xdr:spPr>
        <a:xfrm>
          <a:off x="7561794" y="620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164205</xdr:rowOff>
    </xdr:from>
    <xdr:to>
      <xdr:col>10</xdr:col>
      <xdr:colOff>155575</xdr:colOff>
      <xdr:row>36</xdr:row>
      <xdr:rowOff>94355</xdr:rowOff>
    </xdr:to>
    <xdr:sp macro="" textlink="">
      <xdr:nvSpPr>
        <xdr:cNvPr id="292" name="フローチャート : 判断 291"/>
        <xdr:cNvSpPr/>
      </xdr:nvSpPr>
      <xdr:spPr>
        <a:xfrm>
          <a:off x="6921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85482</xdr:rowOff>
    </xdr:from>
    <xdr:ext cx="534377" cy="259045"/>
    <xdr:sp macro="" textlink="">
      <xdr:nvSpPr>
        <xdr:cNvPr id="293" name="テキスト ボックス 292"/>
        <xdr:cNvSpPr txBox="1"/>
      </xdr:nvSpPr>
      <xdr:spPr>
        <a:xfrm>
          <a:off x="6705111" y="62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24380</xdr:rowOff>
    </xdr:from>
    <xdr:to>
      <xdr:col>15</xdr:col>
      <xdr:colOff>231775</xdr:colOff>
      <xdr:row>31</xdr:row>
      <xdr:rowOff>125980</xdr:rowOff>
    </xdr:to>
    <xdr:sp macro="" textlink="">
      <xdr:nvSpPr>
        <xdr:cNvPr id="299" name="円/楕円 298"/>
        <xdr:cNvSpPr/>
      </xdr:nvSpPr>
      <xdr:spPr>
        <a:xfrm>
          <a:off x="10426700" y="5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148857</xdr:rowOff>
    </xdr:from>
    <xdr:ext cx="599010" cy="259045"/>
    <xdr:sp macro="" textlink="">
      <xdr:nvSpPr>
        <xdr:cNvPr id="300" name="補助費等該当値テキスト"/>
        <xdr:cNvSpPr txBox="1"/>
      </xdr:nvSpPr>
      <xdr:spPr>
        <a:xfrm>
          <a:off x="10528300" y="52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276,612</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56992</xdr:rowOff>
    </xdr:from>
    <xdr:to>
      <xdr:col>14</xdr:col>
      <xdr:colOff>79375</xdr:colOff>
      <xdr:row>30</xdr:row>
      <xdr:rowOff>158592</xdr:rowOff>
    </xdr:to>
    <xdr:sp macro="" textlink="">
      <xdr:nvSpPr>
        <xdr:cNvPr id="301" name="円/楕円 300"/>
        <xdr:cNvSpPr/>
      </xdr:nvSpPr>
      <xdr:spPr>
        <a:xfrm>
          <a:off x="95885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3669</xdr:rowOff>
    </xdr:from>
    <xdr:ext cx="599010" cy="259045"/>
    <xdr:sp macro="" textlink="">
      <xdr:nvSpPr>
        <xdr:cNvPr id="302" name="テキスト ボックス 301"/>
        <xdr:cNvSpPr txBox="1"/>
      </xdr:nvSpPr>
      <xdr:spPr>
        <a:xfrm>
          <a:off x="9327094" y="4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306,979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1076</xdr:rowOff>
    </xdr:from>
    <xdr:to>
      <xdr:col>12</xdr:col>
      <xdr:colOff>561975</xdr:colOff>
      <xdr:row>31</xdr:row>
      <xdr:rowOff>102676</xdr:rowOff>
    </xdr:to>
    <xdr:sp macro="" textlink="">
      <xdr:nvSpPr>
        <xdr:cNvPr id="303" name="円/楕円 302"/>
        <xdr:cNvSpPr/>
      </xdr:nvSpPr>
      <xdr:spPr>
        <a:xfrm>
          <a:off x="8699500" y="53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119203</xdr:rowOff>
    </xdr:from>
    <xdr:ext cx="599010" cy="259045"/>
    <xdr:sp macro="" textlink="">
      <xdr:nvSpPr>
        <xdr:cNvPr id="304" name="テキスト ボックス 303"/>
        <xdr:cNvSpPr txBox="1"/>
      </xdr:nvSpPr>
      <xdr:spPr>
        <a:xfrm>
          <a:off x="8450794" y="50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281,709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166779</xdr:rowOff>
    </xdr:from>
    <xdr:to>
      <xdr:col>11</xdr:col>
      <xdr:colOff>358775</xdr:colOff>
      <xdr:row>32</xdr:row>
      <xdr:rowOff>96929</xdr:rowOff>
    </xdr:to>
    <xdr:sp macro="" textlink="">
      <xdr:nvSpPr>
        <xdr:cNvPr id="305" name="円/楕円 304"/>
        <xdr:cNvSpPr/>
      </xdr:nvSpPr>
      <xdr:spPr>
        <a:xfrm>
          <a:off x="7810500" y="5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113456</xdr:rowOff>
    </xdr:from>
    <xdr:ext cx="599010" cy="259045"/>
    <xdr:sp macro="" textlink="">
      <xdr:nvSpPr>
        <xdr:cNvPr id="306" name="テキスト ボックス 305"/>
        <xdr:cNvSpPr txBox="1"/>
      </xdr:nvSpPr>
      <xdr:spPr>
        <a:xfrm>
          <a:off x="7561794" y="52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77877</xdr:rowOff>
    </xdr:from>
    <xdr:to>
      <xdr:col>10</xdr:col>
      <xdr:colOff>155575</xdr:colOff>
      <xdr:row>34</xdr:row>
      <xdr:rowOff>8027</xdr:rowOff>
    </xdr:to>
    <xdr:sp macro="" textlink="">
      <xdr:nvSpPr>
        <xdr:cNvPr id="307" name="円/楕円 306"/>
        <xdr:cNvSpPr/>
      </xdr:nvSpPr>
      <xdr:spPr>
        <a:xfrm>
          <a:off x="6921500" y="57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24554</xdr:rowOff>
    </xdr:from>
    <xdr:ext cx="599010" cy="259045"/>
    <xdr:sp macro="" textlink="">
      <xdr:nvSpPr>
        <xdr:cNvPr id="308" name="テキスト ボックス 307"/>
        <xdr:cNvSpPr txBox="1"/>
      </xdr:nvSpPr>
      <xdr:spPr>
        <a:xfrm>
          <a:off x="6672794" y="55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7" name="直線コネクタ 31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8" name="テキスト ボックス 31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9" name="直線コネクタ 31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20" name="テキスト ボックス 31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21" name="直線コネクタ 32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2" name="テキスト ボックス 32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5" name="直線コネクタ 32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6" name="テキスト ボックス 325"/>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8" name="テキスト ボックス 32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9" name="直線コネクタ 32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30" name="テキスト ボックス 32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4" name="直線コネクタ 333"/>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5"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6" name="直線コネクタ 335"/>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7"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8" name="直線コネクタ 337"/>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129118</xdr:rowOff>
    </xdr:from>
    <xdr:to>
      <xdr:col>15</xdr:col>
      <xdr:colOff>180975</xdr:colOff>
      <xdr:row>52</xdr:row>
      <xdr:rowOff>52727</xdr:rowOff>
    </xdr:to>
    <xdr:cxnSp macro="">
      <xdr:nvCxnSpPr>
        <xdr:cNvPr id="339" name="直線コネクタ 338"/>
        <xdr:cNvCxnSpPr/>
      </xdr:nvCxnSpPr>
      <xdr:spPr>
        <a:xfrm flipV="1">
          <a:off x="9639300" y="8701618"/>
          <a:ext cx="8382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40"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41" name="フローチャート : 判断 340"/>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52727</xdr:rowOff>
    </xdr:from>
    <xdr:to>
      <xdr:col>14</xdr:col>
      <xdr:colOff>28575</xdr:colOff>
      <xdr:row>52</xdr:row>
      <xdr:rowOff>121412</xdr:rowOff>
    </xdr:to>
    <xdr:cxnSp macro="">
      <xdr:nvCxnSpPr>
        <xdr:cNvPr id="342" name="直線コネクタ 341"/>
        <xdr:cNvCxnSpPr/>
      </xdr:nvCxnSpPr>
      <xdr:spPr>
        <a:xfrm flipV="1">
          <a:off x="8750300" y="8968127"/>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3" name="フローチャート : 判断 342"/>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4" name="テキスト ボックス 343"/>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121412</xdr:rowOff>
    </xdr:from>
    <xdr:to>
      <xdr:col>12</xdr:col>
      <xdr:colOff>511175</xdr:colOff>
      <xdr:row>53</xdr:row>
      <xdr:rowOff>160550</xdr:rowOff>
    </xdr:to>
    <xdr:cxnSp macro="">
      <xdr:nvCxnSpPr>
        <xdr:cNvPr id="345" name="直線コネクタ 344"/>
        <xdr:cNvCxnSpPr/>
      </xdr:nvCxnSpPr>
      <xdr:spPr>
        <a:xfrm flipV="1">
          <a:off x="7861300" y="9036812"/>
          <a:ext cx="889000" cy="2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19262</xdr:rowOff>
    </xdr:from>
    <xdr:to>
      <xdr:col>12</xdr:col>
      <xdr:colOff>561975</xdr:colOff>
      <xdr:row>55</xdr:row>
      <xdr:rowOff>120862</xdr:rowOff>
    </xdr:to>
    <xdr:sp macro="" textlink="">
      <xdr:nvSpPr>
        <xdr:cNvPr id="346" name="フローチャート : 判断 345"/>
        <xdr:cNvSpPr/>
      </xdr:nvSpPr>
      <xdr:spPr>
        <a:xfrm>
          <a:off x="8699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111989</xdr:rowOff>
    </xdr:from>
    <xdr:ext cx="534377" cy="259045"/>
    <xdr:sp macro="" textlink="">
      <xdr:nvSpPr>
        <xdr:cNvPr id="347" name="テキスト ボックス 346"/>
        <xdr:cNvSpPr txBox="1"/>
      </xdr:nvSpPr>
      <xdr:spPr>
        <a:xfrm>
          <a:off x="8483111"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160550</xdr:rowOff>
    </xdr:from>
    <xdr:to>
      <xdr:col>11</xdr:col>
      <xdr:colOff>307975</xdr:colOff>
      <xdr:row>55</xdr:row>
      <xdr:rowOff>105058</xdr:rowOff>
    </xdr:to>
    <xdr:cxnSp macro="">
      <xdr:nvCxnSpPr>
        <xdr:cNvPr id="348" name="直線コネクタ 347"/>
        <xdr:cNvCxnSpPr/>
      </xdr:nvCxnSpPr>
      <xdr:spPr>
        <a:xfrm flipV="1">
          <a:off x="6972300" y="9247400"/>
          <a:ext cx="889000" cy="28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56553</xdr:rowOff>
    </xdr:from>
    <xdr:to>
      <xdr:col>11</xdr:col>
      <xdr:colOff>358775</xdr:colOff>
      <xdr:row>55</xdr:row>
      <xdr:rowOff>158153</xdr:rowOff>
    </xdr:to>
    <xdr:sp macro="" textlink="">
      <xdr:nvSpPr>
        <xdr:cNvPr id="349" name="フローチャート : 判断 348"/>
        <xdr:cNvSpPr/>
      </xdr:nvSpPr>
      <xdr:spPr>
        <a:xfrm>
          <a:off x="7810500" y="948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149280</xdr:rowOff>
    </xdr:from>
    <xdr:ext cx="534377" cy="259045"/>
    <xdr:sp macro="" textlink="">
      <xdr:nvSpPr>
        <xdr:cNvPr id="350" name="テキスト ボックス 349"/>
        <xdr:cNvSpPr txBox="1"/>
      </xdr:nvSpPr>
      <xdr:spPr>
        <a:xfrm>
          <a:off x="7594111" y="95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159347</xdr:rowOff>
    </xdr:from>
    <xdr:to>
      <xdr:col>10</xdr:col>
      <xdr:colOff>155575</xdr:colOff>
      <xdr:row>56</xdr:row>
      <xdr:rowOff>89497</xdr:rowOff>
    </xdr:to>
    <xdr:sp macro="" textlink="">
      <xdr:nvSpPr>
        <xdr:cNvPr id="351" name="フローチャート : 判断 350"/>
        <xdr:cNvSpPr/>
      </xdr:nvSpPr>
      <xdr:spPr>
        <a:xfrm>
          <a:off x="6921500" y="958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80624</xdr:rowOff>
    </xdr:from>
    <xdr:ext cx="534377" cy="259045"/>
    <xdr:sp macro="" textlink="">
      <xdr:nvSpPr>
        <xdr:cNvPr id="352" name="テキスト ボックス 351"/>
        <xdr:cNvSpPr txBox="1"/>
      </xdr:nvSpPr>
      <xdr:spPr>
        <a:xfrm>
          <a:off x="6705111" y="96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78318</xdr:rowOff>
    </xdr:from>
    <xdr:to>
      <xdr:col>15</xdr:col>
      <xdr:colOff>231775</xdr:colOff>
      <xdr:row>51</xdr:row>
      <xdr:rowOff>8468</xdr:rowOff>
    </xdr:to>
    <xdr:sp macro="" textlink="">
      <xdr:nvSpPr>
        <xdr:cNvPr id="358" name="円/楕円 357"/>
        <xdr:cNvSpPr/>
      </xdr:nvSpPr>
      <xdr:spPr>
        <a:xfrm>
          <a:off x="104267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31345</xdr:rowOff>
    </xdr:from>
    <xdr:ext cx="599010" cy="259045"/>
    <xdr:sp macro="" textlink="">
      <xdr:nvSpPr>
        <xdr:cNvPr id="359" name="普通建設事業費該当値テキスト"/>
        <xdr:cNvSpPr txBox="1"/>
      </xdr:nvSpPr>
      <xdr:spPr>
        <a:xfrm>
          <a:off x="10528300" y="86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163,111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1927</xdr:rowOff>
    </xdr:from>
    <xdr:to>
      <xdr:col>14</xdr:col>
      <xdr:colOff>79375</xdr:colOff>
      <xdr:row>52</xdr:row>
      <xdr:rowOff>103527</xdr:rowOff>
    </xdr:to>
    <xdr:sp macro="" textlink="">
      <xdr:nvSpPr>
        <xdr:cNvPr id="360" name="円/楕円 359"/>
        <xdr:cNvSpPr/>
      </xdr:nvSpPr>
      <xdr:spPr>
        <a:xfrm>
          <a:off x="9588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50</xdr:row>
      <xdr:rowOff>120054</xdr:rowOff>
    </xdr:from>
    <xdr:ext cx="599010" cy="259045"/>
    <xdr:sp macro="" textlink="">
      <xdr:nvSpPr>
        <xdr:cNvPr id="361" name="テキスト ボックス 360"/>
        <xdr:cNvSpPr txBox="1"/>
      </xdr:nvSpPr>
      <xdr:spPr>
        <a:xfrm>
          <a:off x="9327094"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135,131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70612</xdr:rowOff>
    </xdr:from>
    <xdr:to>
      <xdr:col>12</xdr:col>
      <xdr:colOff>561975</xdr:colOff>
      <xdr:row>53</xdr:row>
      <xdr:rowOff>762</xdr:rowOff>
    </xdr:to>
    <xdr:sp macro="" textlink="">
      <xdr:nvSpPr>
        <xdr:cNvPr id="362" name="円/楕円 361"/>
        <xdr:cNvSpPr/>
      </xdr:nvSpPr>
      <xdr:spPr>
        <a:xfrm>
          <a:off x="8699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17289</xdr:rowOff>
    </xdr:from>
    <xdr:ext cx="599010" cy="259045"/>
    <xdr:sp macro="" textlink="">
      <xdr:nvSpPr>
        <xdr:cNvPr id="363" name="テキスト ボックス 362"/>
        <xdr:cNvSpPr txBox="1"/>
      </xdr:nvSpPr>
      <xdr:spPr>
        <a:xfrm>
          <a:off x="8450794"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127,920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109750</xdr:rowOff>
    </xdr:from>
    <xdr:to>
      <xdr:col>11</xdr:col>
      <xdr:colOff>358775</xdr:colOff>
      <xdr:row>54</xdr:row>
      <xdr:rowOff>39900</xdr:rowOff>
    </xdr:to>
    <xdr:sp macro="" textlink="">
      <xdr:nvSpPr>
        <xdr:cNvPr id="364" name="円/楕円 363"/>
        <xdr:cNvSpPr/>
      </xdr:nvSpPr>
      <xdr:spPr>
        <a:xfrm>
          <a:off x="7810500" y="91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56427</xdr:rowOff>
    </xdr:from>
    <xdr:ext cx="599010" cy="259045"/>
    <xdr:sp macro="" textlink="">
      <xdr:nvSpPr>
        <xdr:cNvPr id="365" name="テキスト ボックス 364"/>
        <xdr:cNvSpPr txBox="1"/>
      </xdr:nvSpPr>
      <xdr:spPr>
        <a:xfrm>
          <a:off x="7561794" y="897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54258</xdr:rowOff>
    </xdr:from>
    <xdr:to>
      <xdr:col>10</xdr:col>
      <xdr:colOff>155575</xdr:colOff>
      <xdr:row>55</xdr:row>
      <xdr:rowOff>155858</xdr:rowOff>
    </xdr:to>
    <xdr:sp macro="" textlink="">
      <xdr:nvSpPr>
        <xdr:cNvPr id="366" name="円/楕円 365"/>
        <xdr:cNvSpPr/>
      </xdr:nvSpPr>
      <xdr:spPr>
        <a:xfrm>
          <a:off x="6921500" y="94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935</xdr:rowOff>
    </xdr:from>
    <xdr:ext cx="534377" cy="259045"/>
    <xdr:sp macro="" textlink="">
      <xdr:nvSpPr>
        <xdr:cNvPr id="367" name="テキスト ボックス 366"/>
        <xdr:cNvSpPr txBox="1"/>
      </xdr:nvSpPr>
      <xdr:spPr>
        <a:xfrm>
          <a:off x="6705111" y="92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7" name="テキスト ボックス 38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91" name="直線コネクタ 390"/>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2"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3" name="直線コネクタ 392"/>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4"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5" name="直線コネクタ 394"/>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94633</xdr:rowOff>
    </xdr:from>
    <xdr:to>
      <xdr:col>15</xdr:col>
      <xdr:colOff>180975</xdr:colOff>
      <xdr:row>72</xdr:row>
      <xdr:rowOff>96854</xdr:rowOff>
    </xdr:to>
    <xdr:cxnSp macro="">
      <xdr:nvCxnSpPr>
        <xdr:cNvPr id="396" name="直線コネクタ 395"/>
        <xdr:cNvCxnSpPr/>
      </xdr:nvCxnSpPr>
      <xdr:spPr>
        <a:xfrm flipV="1">
          <a:off x="9639300" y="12096133"/>
          <a:ext cx="8382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7"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8" name="フローチャート : 判断 397"/>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96854</xdr:rowOff>
    </xdr:from>
    <xdr:to>
      <xdr:col>14</xdr:col>
      <xdr:colOff>28575</xdr:colOff>
      <xdr:row>74</xdr:row>
      <xdr:rowOff>24208</xdr:rowOff>
    </xdr:to>
    <xdr:cxnSp macro="">
      <xdr:nvCxnSpPr>
        <xdr:cNvPr id="399" name="直線コネクタ 398"/>
        <xdr:cNvCxnSpPr/>
      </xdr:nvCxnSpPr>
      <xdr:spPr>
        <a:xfrm flipV="1">
          <a:off x="8750300" y="12441254"/>
          <a:ext cx="8890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400" name="フローチャート : 判断 399"/>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401" name="テキスト ボックス 400"/>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38902</xdr:rowOff>
    </xdr:from>
    <xdr:to>
      <xdr:col>12</xdr:col>
      <xdr:colOff>561975</xdr:colOff>
      <xdr:row>76</xdr:row>
      <xdr:rowOff>140502</xdr:rowOff>
    </xdr:to>
    <xdr:sp macro="" textlink="">
      <xdr:nvSpPr>
        <xdr:cNvPr id="402" name="フローチャート : 判断 401"/>
        <xdr:cNvSpPr/>
      </xdr:nvSpPr>
      <xdr:spPr>
        <a:xfrm>
          <a:off x="8699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131629</xdr:rowOff>
    </xdr:from>
    <xdr:ext cx="534377" cy="259045"/>
    <xdr:sp macro="" textlink="">
      <xdr:nvSpPr>
        <xdr:cNvPr id="403" name="テキスト ボックス 402"/>
        <xdr:cNvSpPr txBox="1"/>
      </xdr:nvSpPr>
      <xdr:spPr>
        <a:xfrm>
          <a:off x="8483111" y="131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43833</xdr:rowOff>
    </xdr:from>
    <xdr:to>
      <xdr:col>15</xdr:col>
      <xdr:colOff>231775</xdr:colOff>
      <xdr:row>70</xdr:row>
      <xdr:rowOff>145433</xdr:rowOff>
    </xdr:to>
    <xdr:sp macro="" textlink="">
      <xdr:nvSpPr>
        <xdr:cNvPr id="409" name="円/楕円 408"/>
        <xdr:cNvSpPr/>
      </xdr:nvSpPr>
      <xdr:spPr>
        <a:xfrm>
          <a:off x="104267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168310</xdr:rowOff>
    </xdr:from>
    <xdr:ext cx="534377" cy="259045"/>
    <xdr:sp macro="" textlink="">
      <xdr:nvSpPr>
        <xdr:cNvPr id="410" name="普通建設事業費 （ うち新規整備　）該当値テキスト"/>
        <xdr:cNvSpPr txBox="1"/>
      </xdr:nvSpPr>
      <xdr:spPr>
        <a:xfrm>
          <a:off x="10528300" y="119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94,760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46054</xdr:rowOff>
    </xdr:from>
    <xdr:to>
      <xdr:col>14</xdr:col>
      <xdr:colOff>79375</xdr:colOff>
      <xdr:row>72</xdr:row>
      <xdr:rowOff>147654</xdr:rowOff>
    </xdr:to>
    <xdr:sp macro="" textlink="">
      <xdr:nvSpPr>
        <xdr:cNvPr id="411" name="円/楕円 410"/>
        <xdr:cNvSpPr/>
      </xdr:nvSpPr>
      <xdr:spPr>
        <a:xfrm>
          <a:off x="9588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164181</xdr:rowOff>
    </xdr:from>
    <xdr:ext cx="534377" cy="259045"/>
    <xdr:sp macro="" textlink="">
      <xdr:nvSpPr>
        <xdr:cNvPr id="412" name="テキスト ボックス 411"/>
        <xdr:cNvSpPr txBox="1"/>
      </xdr:nvSpPr>
      <xdr:spPr>
        <a:xfrm>
          <a:off x="93594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144858</xdr:rowOff>
    </xdr:from>
    <xdr:to>
      <xdr:col>12</xdr:col>
      <xdr:colOff>561975</xdr:colOff>
      <xdr:row>74</xdr:row>
      <xdr:rowOff>75008</xdr:rowOff>
    </xdr:to>
    <xdr:sp macro="" textlink="">
      <xdr:nvSpPr>
        <xdr:cNvPr id="413" name="円/楕円 412"/>
        <xdr:cNvSpPr/>
      </xdr:nvSpPr>
      <xdr:spPr>
        <a:xfrm>
          <a:off x="8699500" y="12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91535</xdr:rowOff>
    </xdr:from>
    <xdr:ext cx="534377" cy="259045"/>
    <xdr:sp macro="" textlink="">
      <xdr:nvSpPr>
        <xdr:cNvPr id="414" name="テキスト ボックス 413"/>
        <xdr:cNvSpPr txBox="1"/>
      </xdr:nvSpPr>
      <xdr:spPr>
        <a:xfrm>
          <a:off x="8483111" y="124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3" name="直線コネクタ 42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4" name="テキスト ボックス 42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5" name="直線コネクタ 42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6" name="テキスト ボックス 42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7" name="直線コネクタ 42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8" name="テキスト ボックス 42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9" name="直線コネクタ 42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0" name="テキスト ボックス 42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1" name="直線コネクタ 43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2" name="テキスト ボックス 43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6" name="直線コネクタ 435"/>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7"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8" name="直線コネクタ 437"/>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9"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40" name="直線コネクタ 439"/>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69481</xdr:rowOff>
    </xdr:from>
    <xdr:to>
      <xdr:col>15</xdr:col>
      <xdr:colOff>180975</xdr:colOff>
      <xdr:row>95</xdr:row>
      <xdr:rowOff>167627</xdr:rowOff>
    </xdr:to>
    <xdr:cxnSp macro="">
      <xdr:nvCxnSpPr>
        <xdr:cNvPr id="441" name="直線コネクタ 440"/>
        <xdr:cNvCxnSpPr/>
      </xdr:nvCxnSpPr>
      <xdr:spPr>
        <a:xfrm flipV="1">
          <a:off x="9639300" y="16357231"/>
          <a:ext cx="8382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2"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3" name="フローチャート : 判断 442"/>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167627</xdr:rowOff>
    </xdr:from>
    <xdr:to>
      <xdr:col>14</xdr:col>
      <xdr:colOff>28575</xdr:colOff>
      <xdr:row>96</xdr:row>
      <xdr:rowOff>123089</xdr:rowOff>
    </xdr:to>
    <xdr:cxnSp macro="">
      <xdr:nvCxnSpPr>
        <xdr:cNvPr id="444" name="直線コネクタ 443"/>
        <xdr:cNvCxnSpPr/>
      </xdr:nvCxnSpPr>
      <xdr:spPr>
        <a:xfrm flipV="1">
          <a:off x="8750300" y="16455377"/>
          <a:ext cx="889000" cy="1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5" name="フローチャート : 判断 444"/>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6" name="テキスト ボックス 445"/>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88176</xdr:rowOff>
    </xdr:from>
    <xdr:to>
      <xdr:col>12</xdr:col>
      <xdr:colOff>561975</xdr:colOff>
      <xdr:row>95</xdr:row>
      <xdr:rowOff>18326</xdr:rowOff>
    </xdr:to>
    <xdr:sp macro="" textlink="">
      <xdr:nvSpPr>
        <xdr:cNvPr id="447" name="フローチャート : 判断 446"/>
        <xdr:cNvSpPr/>
      </xdr:nvSpPr>
      <xdr:spPr>
        <a:xfrm>
          <a:off x="8699500" y="162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34853</xdr:rowOff>
    </xdr:from>
    <xdr:ext cx="534377" cy="259045"/>
    <xdr:sp macro="" textlink="">
      <xdr:nvSpPr>
        <xdr:cNvPr id="448" name="テキスト ボックス 447"/>
        <xdr:cNvSpPr txBox="1"/>
      </xdr:nvSpPr>
      <xdr:spPr>
        <a:xfrm>
          <a:off x="8483111" y="159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18681</xdr:rowOff>
    </xdr:from>
    <xdr:to>
      <xdr:col>15</xdr:col>
      <xdr:colOff>231775</xdr:colOff>
      <xdr:row>95</xdr:row>
      <xdr:rowOff>120281</xdr:rowOff>
    </xdr:to>
    <xdr:sp macro="" textlink="">
      <xdr:nvSpPr>
        <xdr:cNvPr id="454" name="円/楕円 453"/>
        <xdr:cNvSpPr/>
      </xdr:nvSpPr>
      <xdr:spPr>
        <a:xfrm>
          <a:off x="10426700" y="1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41558</xdr:rowOff>
    </xdr:from>
    <xdr:ext cx="534377" cy="259045"/>
    <xdr:sp macro="" textlink="">
      <xdr:nvSpPr>
        <xdr:cNvPr id="455" name="普通建設事業費 （ うち更新整備　）該当値テキスト"/>
        <xdr:cNvSpPr txBox="1"/>
      </xdr:nvSpPr>
      <xdr:spPr>
        <a:xfrm>
          <a:off x="10528300" y="161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116827</xdr:rowOff>
    </xdr:from>
    <xdr:to>
      <xdr:col>14</xdr:col>
      <xdr:colOff>79375</xdr:colOff>
      <xdr:row>96</xdr:row>
      <xdr:rowOff>46977</xdr:rowOff>
    </xdr:to>
    <xdr:sp macro="" textlink="">
      <xdr:nvSpPr>
        <xdr:cNvPr id="456" name="円/楕円 455"/>
        <xdr:cNvSpPr/>
      </xdr:nvSpPr>
      <xdr:spPr>
        <a:xfrm>
          <a:off x="9588500" y="164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63504</xdr:rowOff>
    </xdr:from>
    <xdr:ext cx="534377" cy="259045"/>
    <xdr:sp macro="" textlink="">
      <xdr:nvSpPr>
        <xdr:cNvPr id="457" name="テキスト ボックス 456"/>
        <xdr:cNvSpPr txBox="1"/>
      </xdr:nvSpPr>
      <xdr:spPr>
        <a:xfrm>
          <a:off x="9359411" y="161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72289</xdr:rowOff>
    </xdr:from>
    <xdr:to>
      <xdr:col>12</xdr:col>
      <xdr:colOff>561975</xdr:colOff>
      <xdr:row>97</xdr:row>
      <xdr:rowOff>2439</xdr:rowOff>
    </xdr:to>
    <xdr:sp macro="" textlink="">
      <xdr:nvSpPr>
        <xdr:cNvPr id="458" name="円/楕円 457"/>
        <xdr:cNvSpPr/>
      </xdr:nvSpPr>
      <xdr:spPr>
        <a:xfrm>
          <a:off x="8699500" y="16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165016</xdr:rowOff>
    </xdr:from>
    <xdr:ext cx="534377" cy="259045"/>
    <xdr:sp macro="" textlink="">
      <xdr:nvSpPr>
        <xdr:cNvPr id="459" name="テキスト ボックス 458"/>
        <xdr:cNvSpPr txBox="1"/>
      </xdr:nvSpPr>
      <xdr:spPr>
        <a:xfrm>
          <a:off x="8483111" y="166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1" name="正方形/長方形 46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2" name="正方形/長方形 46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3" name="正方形/長方形 46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4" name="正方形/長方形 46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81" name="直線コネクタ 480"/>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2"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3" name="直線コネクタ 482"/>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4"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5" name="直線コネクタ 484"/>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162979</xdr:rowOff>
    </xdr:from>
    <xdr:to>
      <xdr:col>23</xdr:col>
      <xdr:colOff>517525</xdr:colOff>
      <xdr:row>34</xdr:row>
      <xdr:rowOff>92418</xdr:rowOff>
    </xdr:to>
    <xdr:cxnSp macro="">
      <xdr:nvCxnSpPr>
        <xdr:cNvPr id="486" name="直線コネクタ 485"/>
        <xdr:cNvCxnSpPr/>
      </xdr:nvCxnSpPr>
      <xdr:spPr>
        <a:xfrm>
          <a:off x="15481300" y="5820829"/>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68813</xdr:rowOff>
    </xdr:from>
    <xdr:ext cx="469744" cy="259045"/>
    <xdr:sp macro="" textlink="">
      <xdr:nvSpPr>
        <xdr:cNvPr id="487" name="災害復旧事業費平均値テキスト"/>
        <xdr:cNvSpPr txBox="1"/>
      </xdr:nvSpPr>
      <xdr:spPr>
        <a:xfrm>
          <a:off x="16370300" y="658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8" name="フローチャート : 判断 487"/>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162979</xdr:rowOff>
    </xdr:from>
    <xdr:to>
      <xdr:col>22</xdr:col>
      <xdr:colOff>365125</xdr:colOff>
      <xdr:row>35</xdr:row>
      <xdr:rowOff>86436</xdr:rowOff>
    </xdr:to>
    <xdr:cxnSp macro="">
      <xdr:nvCxnSpPr>
        <xdr:cNvPr id="489" name="直線コネクタ 488"/>
        <xdr:cNvCxnSpPr/>
      </xdr:nvCxnSpPr>
      <xdr:spPr>
        <a:xfrm flipV="1">
          <a:off x="14592300" y="5820829"/>
          <a:ext cx="889000" cy="2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90" name="フローチャート : 判断 489"/>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14120</xdr:rowOff>
    </xdr:from>
    <xdr:ext cx="469744" cy="259045"/>
    <xdr:sp macro="" textlink="">
      <xdr:nvSpPr>
        <xdr:cNvPr id="491" name="テキスト ボックス 490"/>
        <xdr:cNvSpPr txBox="1"/>
      </xdr:nvSpPr>
      <xdr:spPr>
        <a:xfrm>
          <a:off x="15233727"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47422</xdr:rowOff>
    </xdr:from>
    <xdr:to>
      <xdr:col>21</xdr:col>
      <xdr:colOff>161925</xdr:colOff>
      <xdr:row>35</xdr:row>
      <xdr:rowOff>86436</xdr:rowOff>
    </xdr:to>
    <xdr:cxnSp macro="">
      <xdr:nvCxnSpPr>
        <xdr:cNvPr id="492" name="直線コネクタ 491"/>
        <xdr:cNvCxnSpPr/>
      </xdr:nvCxnSpPr>
      <xdr:spPr>
        <a:xfrm>
          <a:off x="13703300" y="604817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23101</xdr:rowOff>
    </xdr:from>
    <xdr:to>
      <xdr:col>21</xdr:col>
      <xdr:colOff>212725</xdr:colOff>
      <xdr:row>38</xdr:row>
      <xdr:rowOff>124701</xdr:rowOff>
    </xdr:to>
    <xdr:sp macro="" textlink="">
      <xdr:nvSpPr>
        <xdr:cNvPr id="493" name="フローチャート : 判断 492"/>
        <xdr:cNvSpPr/>
      </xdr:nvSpPr>
      <xdr:spPr>
        <a:xfrm>
          <a:off x="14541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115828</xdr:rowOff>
    </xdr:from>
    <xdr:ext cx="469744" cy="259045"/>
    <xdr:sp macro="" textlink="">
      <xdr:nvSpPr>
        <xdr:cNvPr id="494" name="テキスト ボックス 493"/>
        <xdr:cNvSpPr txBox="1"/>
      </xdr:nvSpPr>
      <xdr:spPr>
        <a:xfrm>
          <a:off x="14357427" y="66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47422</xdr:rowOff>
    </xdr:from>
    <xdr:to>
      <xdr:col>19</xdr:col>
      <xdr:colOff>644525</xdr:colOff>
      <xdr:row>35</xdr:row>
      <xdr:rowOff>169532</xdr:rowOff>
    </xdr:to>
    <xdr:cxnSp macro="">
      <xdr:nvCxnSpPr>
        <xdr:cNvPr id="495" name="直線コネクタ 494"/>
        <xdr:cNvCxnSpPr/>
      </xdr:nvCxnSpPr>
      <xdr:spPr>
        <a:xfrm flipV="1">
          <a:off x="12814300" y="6048172"/>
          <a:ext cx="8890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30321</xdr:rowOff>
    </xdr:from>
    <xdr:to>
      <xdr:col>20</xdr:col>
      <xdr:colOff>9525</xdr:colOff>
      <xdr:row>38</xdr:row>
      <xdr:rowOff>131921</xdr:rowOff>
    </xdr:to>
    <xdr:sp macro="" textlink="">
      <xdr:nvSpPr>
        <xdr:cNvPr id="496" name="フローチャート : 判断 495"/>
        <xdr:cNvSpPr/>
      </xdr:nvSpPr>
      <xdr:spPr>
        <a:xfrm>
          <a:off x="13652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123048</xdr:rowOff>
    </xdr:from>
    <xdr:ext cx="469744" cy="259045"/>
    <xdr:sp macro="" textlink="">
      <xdr:nvSpPr>
        <xdr:cNvPr id="497" name="テキスト ボックス 496"/>
        <xdr:cNvSpPr txBox="1"/>
      </xdr:nvSpPr>
      <xdr:spPr>
        <a:xfrm>
          <a:off x="13468427" y="66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33998</xdr:rowOff>
    </xdr:from>
    <xdr:to>
      <xdr:col>18</xdr:col>
      <xdr:colOff>492125</xdr:colOff>
      <xdr:row>38</xdr:row>
      <xdr:rowOff>135598</xdr:rowOff>
    </xdr:to>
    <xdr:sp macro="" textlink="">
      <xdr:nvSpPr>
        <xdr:cNvPr id="498" name="フローチャート : 判断 497"/>
        <xdr:cNvSpPr/>
      </xdr:nvSpPr>
      <xdr:spPr>
        <a:xfrm>
          <a:off x="12763500" y="654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126725</xdr:rowOff>
    </xdr:from>
    <xdr:ext cx="469744" cy="259045"/>
    <xdr:sp macro="" textlink="">
      <xdr:nvSpPr>
        <xdr:cNvPr id="499" name="テキスト ボックス 498"/>
        <xdr:cNvSpPr txBox="1"/>
      </xdr:nvSpPr>
      <xdr:spPr>
        <a:xfrm>
          <a:off x="12579427" y="664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41618</xdr:rowOff>
    </xdr:from>
    <xdr:to>
      <xdr:col>23</xdr:col>
      <xdr:colOff>568325</xdr:colOff>
      <xdr:row>34</xdr:row>
      <xdr:rowOff>143218</xdr:rowOff>
    </xdr:to>
    <xdr:sp macro="" textlink="">
      <xdr:nvSpPr>
        <xdr:cNvPr id="505" name="円/楕円 504"/>
        <xdr:cNvSpPr/>
      </xdr:nvSpPr>
      <xdr:spPr>
        <a:xfrm>
          <a:off x="16268700" y="58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64495</xdr:rowOff>
    </xdr:from>
    <xdr:ext cx="534377" cy="259045"/>
    <xdr:sp macro="" textlink="">
      <xdr:nvSpPr>
        <xdr:cNvPr id="506" name="災害復旧事業費該当値テキスト"/>
        <xdr:cNvSpPr txBox="1"/>
      </xdr:nvSpPr>
      <xdr:spPr>
        <a:xfrm>
          <a:off x="16370300" y="572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42,482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112179</xdr:rowOff>
    </xdr:from>
    <xdr:to>
      <xdr:col>22</xdr:col>
      <xdr:colOff>415925</xdr:colOff>
      <xdr:row>34</xdr:row>
      <xdr:rowOff>42329</xdr:rowOff>
    </xdr:to>
    <xdr:sp macro="" textlink="">
      <xdr:nvSpPr>
        <xdr:cNvPr id="507" name="円/楕円 506"/>
        <xdr:cNvSpPr/>
      </xdr:nvSpPr>
      <xdr:spPr>
        <a:xfrm>
          <a:off x="15430500" y="57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58856</xdr:rowOff>
    </xdr:from>
    <xdr:ext cx="534377" cy="259045"/>
    <xdr:sp macro="" textlink="">
      <xdr:nvSpPr>
        <xdr:cNvPr id="508" name="テキスト ボックス 507"/>
        <xdr:cNvSpPr txBox="1"/>
      </xdr:nvSpPr>
      <xdr:spPr>
        <a:xfrm>
          <a:off x="15201411" y="5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35636</xdr:rowOff>
    </xdr:from>
    <xdr:to>
      <xdr:col>21</xdr:col>
      <xdr:colOff>212725</xdr:colOff>
      <xdr:row>35</xdr:row>
      <xdr:rowOff>137236</xdr:rowOff>
    </xdr:to>
    <xdr:sp macro="" textlink="">
      <xdr:nvSpPr>
        <xdr:cNvPr id="509" name="円/楕円 508"/>
        <xdr:cNvSpPr/>
      </xdr:nvSpPr>
      <xdr:spPr>
        <a:xfrm>
          <a:off x="14541500" y="6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153763</xdr:rowOff>
    </xdr:from>
    <xdr:ext cx="534377" cy="259045"/>
    <xdr:sp macro="" textlink="">
      <xdr:nvSpPr>
        <xdr:cNvPr id="510" name="テキスト ボックス 509"/>
        <xdr:cNvSpPr txBox="1"/>
      </xdr:nvSpPr>
      <xdr:spPr>
        <a:xfrm>
          <a:off x="14325111" y="5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168072</xdr:rowOff>
    </xdr:from>
    <xdr:to>
      <xdr:col>20</xdr:col>
      <xdr:colOff>9525</xdr:colOff>
      <xdr:row>35</xdr:row>
      <xdr:rowOff>98222</xdr:rowOff>
    </xdr:to>
    <xdr:sp macro="" textlink="">
      <xdr:nvSpPr>
        <xdr:cNvPr id="511" name="円/楕円 510"/>
        <xdr:cNvSpPr/>
      </xdr:nvSpPr>
      <xdr:spPr>
        <a:xfrm>
          <a:off x="13652500" y="59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114749</xdr:rowOff>
    </xdr:from>
    <xdr:ext cx="534377" cy="259045"/>
    <xdr:sp macro="" textlink="">
      <xdr:nvSpPr>
        <xdr:cNvPr id="512" name="テキスト ボックス 511"/>
        <xdr:cNvSpPr txBox="1"/>
      </xdr:nvSpPr>
      <xdr:spPr>
        <a:xfrm>
          <a:off x="13436111" y="57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118732</xdr:rowOff>
    </xdr:from>
    <xdr:to>
      <xdr:col>18</xdr:col>
      <xdr:colOff>492125</xdr:colOff>
      <xdr:row>36</xdr:row>
      <xdr:rowOff>48882</xdr:rowOff>
    </xdr:to>
    <xdr:sp macro="" textlink="">
      <xdr:nvSpPr>
        <xdr:cNvPr id="513" name="円/楕円 512"/>
        <xdr:cNvSpPr/>
      </xdr:nvSpPr>
      <xdr:spPr>
        <a:xfrm>
          <a:off x="12763500" y="61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65409</xdr:rowOff>
    </xdr:from>
    <xdr:ext cx="534377" cy="259045"/>
    <xdr:sp macro="" textlink="">
      <xdr:nvSpPr>
        <xdr:cNvPr id="514" name="テキスト ボックス 513"/>
        <xdr:cNvSpPr txBox="1"/>
      </xdr:nvSpPr>
      <xdr:spPr>
        <a:xfrm>
          <a:off x="12547111" y="58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6" name="正方形/長方形 51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7" name="正方形/長方形 51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8" name="正方形/長方形 51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9" name="正方形/長方形 51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8" name="テキスト ボックス 53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5" name="テキスト ボックス 55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3" name="正方形/長方形 56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4" name="正方形/長方形 56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5" name="正方形/長方形 56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6" name="正方形/長方形 56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0" name="テキスト ボックス 56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1" name="直線コネクタ 57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2" name="テキスト ボックス 57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3" name="直線コネクタ 57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4" name="テキスト ボックス 57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5" name="直線コネクタ 57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6" name="テキスト ボックス 57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7" name="直線コネクタ 57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8" name="テキスト ボックス 57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9" name="直線コネクタ 57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0" name="テキスト ボックス 57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2" name="テキスト ボックス 58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27934</xdr:rowOff>
    </xdr:from>
    <xdr:to>
      <xdr:col>23</xdr:col>
      <xdr:colOff>516889</xdr:colOff>
      <xdr:row>77</xdr:row>
      <xdr:rowOff>153436</xdr:rowOff>
    </xdr:to>
    <xdr:cxnSp macro="">
      <xdr:nvCxnSpPr>
        <xdr:cNvPr id="584" name="直線コネクタ 583"/>
        <xdr:cNvCxnSpPr/>
      </xdr:nvCxnSpPr>
      <xdr:spPr>
        <a:xfrm flipV="1">
          <a:off x="16317595" y="12715234"/>
          <a:ext cx="1269" cy="639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157263</xdr:rowOff>
    </xdr:from>
    <xdr:ext cx="534377" cy="259045"/>
    <xdr:sp macro="" textlink="">
      <xdr:nvSpPr>
        <xdr:cNvPr id="585" name="公債費最小値テキスト"/>
        <xdr:cNvSpPr txBox="1"/>
      </xdr:nvSpPr>
      <xdr:spPr>
        <a:xfrm>
          <a:off x="16370300" y="13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77</xdr:row>
      <xdr:rowOff>153436</xdr:rowOff>
    </xdr:from>
    <xdr:to>
      <xdr:col>23</xdr:col>
      <xdr:colOff>606425</xdr:colOff>
      <xdr:row>77</xdr:row>
      <xdr:rowOff>153436</xdr:rowOff>
    </xdr:to>
    <xdr:cxnSp macro="">
      <xdr:nvCxnSpPr>
        <xdr:cNvPr id="586" name="直線コネクタ 585"/>
        <xdr:cNvCxnSpPr/>
      </xdr:nvCxnSpPr>
      <xdr:spPr>
        <a:xfrm>
          <a:off x="16230600" y="1335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146061</xdr:rowOff>
    </xdr:from>
    <xdr:ext cx="534377" cy="259045"/>
    <xdr:sp macro="" textlink="">
      <xdr:nvSpPr>
        <xdr:cNvPr id="587" name="公債費最大値テキスト"/>
        <xdr:cNvSpPr txBox="1"/>
      </xdr:nvSpPr>
      <xdr:spPr>
        <a:xfrm>
          <a:off x="16370300" y="12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74</xdr:row>
      <xdr:rowOff>27934</xdr:rowOff>
    </xdr:from>
    <xdr:to>
      <xdr:col>23</xdr:col>
      <xdr:colOff>606425</xdr:colOff>
      <xdr:row>74</xdr:row>
      <xdr:rowOff>27934</xdr:rowOff>
    </xdr:to>
    <xdr:cxnSp macro="">
      <xdr:nvCxnSpPr>
        <xdr:cNvPr id="588" name="直線コネクタ 587"/>
        <xdr:cNvCxnSpPr/>
      </xdr:nvCxnSpPr>
      <xdr:spPr>
        <a:xfrm>
          <a:off x="16230600" y="1271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168046</xdr:rowOff>
    </xdr:from>
    <xdr:to>
      <xdr:col>23</xdr:col>
      <xdr:colOff>517525</xdr:colOff>
      <xdr:row>75</xdr:row>
      <xdr:rowOff>10598</xdr:rowOff>
    </xdr:to>
    <xdr:cxnSp macro="">
      <xdr:nvCxnSpPr>
        <xdr:cNvPr id="589" name="直線コネクタ 588"/>
        <xdr:cNvCxnSpPr/>
      </xdr:nvCxnSpPr>
      <xdr:spPr>
        <a:xfrm>
          <a:off x="15481300" y="12855346"/>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5415</xdr:rowOff>
    </xdr:from>
    <xdr:ext cx="534377" cy="259045"/>
    <xdr:sp macro="" textlink="">
      <xdr:nvSpPr>
        <xdr:cNvPr id="590" name="公債費平均値テキスト"/>
        <xdr:cNvSpPr txBox="1"/>
      </xdr:nvSpPr>
      <xdr:spPr>
        <a:xfrm>
          <a:off x="16370300" y="1303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26988</xdr:rowOff>
    </xdr:from>
    <xdr:to>
      <xdr:col>23</xdr:col>
      <xdr:colOff>568325</xdr:colOff>
      <xdr:row>76</xdr:row>
      <xdr:rowOff>128588</xdr:rowOff>
    </xdr:to>
    <xdr:sp macro="" textlink="">
      <xdr:nvSpPr>
        <xdr:cNvPr id="591" name="フローチャート : 判断 590"/>
        <xdr:cNvSpPr/>
      </xdr:nvSpPr>
      <xdr:spPr>
        <a:xfrm>
          <a:off x="162687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155016</xdr:rowOff>
    </xdr:from>
    <xdr:to>
      <xdr:col>22</xdr:col>
      <xdr:colOff>365125</xdr:colOff>
      <xdr:row>74</xdr:row>
      <xdr:rowOff>168046</xdr:rowOff>
    </xdr:to>
    <xdr:cxnSp macro="">
      <xdr:nvCxnSpPr>
        <xdr:cNvPr id="592" name="直線コネクタ 591"/>
        <xdr:cNvCxnSpPr/>
      </xdr:nvCxnSpPr>
      <xdr:spPr>
        <a:xfrm>
          <a:off x="14592300" y="128423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15272</xdr:rowOff>
    </xdr:from>
    <xdr:to>
      <xdr:col>22</xdr:col>
      <xdr:colOff>415925</xdr:colOff>
      <xdr:row>76</xdr:row>
      <xdr:rowOff>116872</xdr:rowOff>
    </xdr:to>
    <xdr:sp macro="" textlink="">
      <xdr:nvSpPr>
        <xdr:cNvPr id="593" name="フローチャート : 判断 592"/>
        <xdr:cNvSpPr/>
      </xdr:nvSpPr>
      <xdr:spPr>
        <a:xfrm>
          <a:off x="15430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107999</xdr:rowOff>
    </xdr:from>
    <xdr:ext cx="534377" cy="259045"/>
    <xdr:sp macro="" textlink="">
      <xdr:nvSpPr>
        <xdr:cNvPr id="594" name="テキスト ボックス 593"/>
        <xdr:cNvSpPr txBox="1"/>
      </xdr:nvSpPr>
      <xdr:spPr>
        <a:xfrm>
          <a:off x="152014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155016</xdr:rowOff>
    </xdr:from>
    <xdr:to>
      <xdr:col>21</xdr:col>
      <xdr:colOff>161925</xdr:colOff>
      <xdr:row>74</xdr:row>
      <xdr:rowOff>156407</xdr:rowOff>
    </xdr:to>
    <xdr:cxnSp macro="">
      <xdr:nvCxnSpPr>
        <xdr:cNvPr id="595" name="直線コネクタ 594"/>
        <xdr:cNvCxnSpPr/>
      </xdr:nvCxnSpPr>
      <xdr:spPr>
        <a:xfrm flipV="1">
          <a:off x="13703300" y="12842316"/>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33750</xdr:rowOff>
    </xdr:from>
    <xdr:to>
      <xdr:col>21</xdr:col>
      <xdr:colOff>212725</xdr:colOff>
      <xdr:row>71</xdr:row>
      <xdr:rowOff>135350</xdr:rowOff>
    </xdr:to>
    <xdr:sp macro="" textlink="">
      <xdr:nvSpPr>
        <xdr:cNvPr id="596" name="フローチャート : 判断 595"/>
        <xdr:cNvSpPr/>
      </xdr:nvSpPr>
      <xdr:spPr>
        <a:xfrm>
          <a:off x="14541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151877</xdr:rowOff>
    </xdr:from>
    <xdr:ext cx="534377" cy="259045"/>
    <xdr:sp macro="" textlink="">
      <xdr:nvSpPr>
        <xdr:cNvPr id="597" name="テキスト ボックス 596"/>
        <xdr:cNvSpPr txBox="1"/>
      </xdr:nvSpPr>
      <xdr:spPr>
        <a:xfrm>
          <a:off x="14325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126784</xdr:rowOff>
    </xdr:from>
    <xdr:to>
      <xdr:col>19</xdr:col>
      <xdr:colOff>644525</xdr:colOff>
      <xdr:row>74</xdr:row>
      <xdr:rowOff>156407</xdr:rowOff>
    </xdr:to>
    <xdr:cxnSp macro="">
      <xdr:nvCxnSpPr>
        <xdr:cNvPr id="598" name="直線コネクタ 597"/>
        <xdr:cNvCxnSpPr/>
      </xdr:nvCxnSpPr>
      <xdr:spPr>
        <a:xfrm>
          <a:off x="12814300" y="1281408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14834</xdr:rowOff>
    </xdr:from>
    <xdr:to>
      <xdr:col>20</xdr:col>
      <xdr:colOff>9525</xdr:colOff>
      <xdr:row>74</xdr:row>
      <xdr:rowOff>116434</xdr:rowOff>
    </xdr:to>
    <xdr:sp macro="" textlink="">
      <xdr:nvSpPr>
        <xdr:cNvPr id="599" name="フローチャート : 判断 598"/>
        <xdr:cNvSpPr/>
      </xdr:nvSpPr>
      <xdr:spPr>
        <a:xfrm>
          <a:off x="13652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132961</xdr:rowOff>
    </xdr:from>
    <xdr:ext cx="534377" cy="259045"/>
    <xdr:sp macro="" textlink="">
      <xdr:nvSpPr>
        <xdr:cNvPr id="600" name="テキスト ボックス 599"/>
        <xdr:cNvSpPr txBox="1"/>
      </xdr:nvSpPr>
      <xdr:spPr>
        <a:xfrm>
          <a:off x="13436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146317</xdr:rowOff>
    </xdr:from>
    <xdr:to>
      <xdr:col>18</xdr:col>
      <xdr:colOff>492125</xdr:colOff>
      <xdr:row>74</xdr:row>
      <xdr:rowOff>76467</xdr:rowOff>
    </xdr:to>
    <xdr:sp macro="" textlink="">
      <xdr:nvSpPr>
        <xdr:cNvPr id="601" name="フローチャート : 判断 600"/>
        <xdr:cNvSpPr/>
      </xdr:nvSpPr>
      <xdr:spPr>
        <a:xfrm>
          <a:off x="12763500" y="1266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92994</xdr:rowOff>
    </xdr:from>
    <xdr:ext cx="534377" cy="259045"/>
    <xdr:sp macro="" textlink="">
      <xdr:nvSpPr>
        <xdr:cNvPr id="602" name="テキスト ボックス 601"/>
        <xdr:cNvSpPr txBox="1"/>
      </xdr:nvSpPr>
      <xdr:spPr>
        <a:xfrm>
          <a:off x="12547111" y="124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131248</xdr:rowOff>
    </xdr:from>
    <xdr:to>
      <xdr:col>23</xdr:col>
      <xdr:colOff>568325</xdr:colOff>
      <xdr:row>75</xdr:row>
      <xdr:rowOff>61398</xdr:rowOff>
    </xdr:to>
    <xdr:sp macro="" textlink="">
      <xdr:nvSpPr>
        <xdr:cNvPr id="608" name="円/楕円 607"/>
        <xdr:cNvSpPr/>
      </xdr:nvSpPr>
      <xdr:spPr>
        <a:xfrm>
          <a:off x="16268700" y="128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154125</xdr:rowOff>
    </xdr:from>
    <xdr:ext cx="534377" cy="259045"/>
    <xdr:sp macro="" textlink="">
      <xdr:nvSpPr>
        <xdr:cNvPr id="609" name="公債費該当値テキスト"/>
        <xdr:cNvSpPr txBox="1"/>
      </xdr:nvSpPr>
      <xdr:spPr>
        <a:xfrm>
          <a:off x="16370300" y="126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117246</xdr:rowOff>
    </xdr:from>
    <xdr:to>
      <xdr:col>22</xdr:col>
      <xdr:colOff>415925</xdr:colOff>
      <xdr:row>75</xdr:row>
      <xdr:rowOff>47396</xdr:rowOff>
    </xdr:to>
    <xdr:sp macro="" textlink="">
      <xdr:nvSpPr>
        <xdr:cNvPr id="610" name="円/楕円 609"/>
        <xdr:cNvSpPr/>
      </xdr:nvSpPr>
      <xdr:spPr>
        <a:xfrm>
          <a:off x="154305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63923</xdr:rowOff>
    </xdr:from>
    <xdr:ext cx="534377" cy="259045"/>
    <xdr:sp macro="" textlink="">
      <xdr:nvSpPr>
        <xdr:cNvPr id="611" name="テキスト ボックス 610"/>
        <xdr:cNvSpPr txBox="1"/>
      </xdr:nvSpPr>
      <xdr:spPr>
        <a:xfrm>
          <a:off x="15201411" y="125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104216</xdr:rowOff>
    </xdr:from>
    <xdr:to>
      <xdr:col>21</xdr:col>
      <xdr:colOff>212725</xdr:colOff>
      <xdr:row>75</xdr:row>
      <xdr:rowOff>34366</xdr:rowOff>
    </xdr:to>
    <xdr:sp macro="" textlink="">
      <xdr:nvSpPr>
        <xdr:cNvPr id="612" name="円/楕円 611"/>
        <xdr:cNvSpPr/>
      </xdr:nvSpPr>
      <xdr:spPr>
        <a:xfrm>
          <a:off x="14541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25493</xdr:rowOff>
    </xdr:from>
    <xdr:ext cx="534377" cy="259045"/>
    <xdr:sp macro="" textlink="">
      <xdr:nvSpPr>
        <xdr:cNvPr id="613" name="テキスト ボックス 612"/>
        <xdr:cNvSpPr txBox="1"/>
      </xdr:nvSpPr>
      <xdr:spPr>
        <a:xfrm>
          <a:off x="143251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105607</xdr:rowOff>
    </xdr:from>
    <xdr:to>
      <xdr:col>20</xdr:col>
      <xdr:colOff>9525</xdr:colOff>
      <xdr:row>75</xdr:row>
      <xdr:rowOff>35757</xdr:rowOff>
    </xdr:to>
    <xdr:sp macro="" textlink="">
      <xdr:nvSpPr>
        <xdr:cNvPr id="614" name="円/楕円 613"/>
        <xdr:cNvSpPr/>
      </xdr:nvSpPr>
      <xdr:spPr>
        <a:xfrm>
          <a:off x="13652500" y="12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26884</xdr:rowOff>
    </xdr:from>
    <xdr:ext cx="534377" cy="259045"/>
    <xdr:sp macro="" textlink="">
      <xdr:nvSpPr>
        <xdr:cNvPr id="615" name="テキスト ボックス 614"/>
        <xdr:cNvSpPr txBox="1"/>
      </xdr:nvSpPr>
      <xdr:spPr>
        <a:xfrm>
          <a:off x="13436111" y="128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75984</xdr:rowOff>
    </xdr:from>
    <xdr:to>
      <xdr:col>18</xdr:col>
      <xdr:colOff>492125</xdr:colOff>
      <xdr:row>75</xdr:row>
      <xdr:rowOff>6134</xdr:rowOff>
    </xdr:to>
    <xdr:sp macro="" textlink="">
      <xdr:nvSpPr>
        <xdr:cNvPr id="616" name="円/楕円 615"/>
        <xdr:cNvSpPr/>
      </xdr:nvSpPr>
      <xdr:spPr>
        <a:xfrm>
          <a:off x="12763500" y="12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168711</xdr:rowOff>
    </xdr:from>
    <xdr:ext cx="534377" cy="259045"/>
    <xdr:sp macro="" textlink="">
      <xdr:nvSpPr>
        <xdr:cNvPr id="617" name="テキスト ボックス 616"/>
        <xdr:cNvSpPr txBox="1"/>
      </xdr:nvSpPr>
      <xdr:spPr>
        <a:xfrm>
          <a:off x="12547111" y="128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9" name="正方形/長方形 61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0" name="正方形/長方形 61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1" name="正方形/長方形 62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2" name="正方形/長方形 62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3" name="正方形/長方形 62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4" name="テキスト ボックス 62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5" name="直線コネクタ 62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6" name="直線コネクタ 62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7" name="テキスト ボックス 62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8" name="直線コネクタ 62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9" name="テキスト ボックス 62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0" name="直線コネクタ 62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1" name="テキスト ボックス 63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2" name="直線コネクタ 63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3" name="テキスト ボックス 63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4" name="直線コネクタ 63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5" name="テキスト ボックス 63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7" name="直線コネクタ 636"/>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8"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9" name="直線コネクタ 638"/>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40"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41" name="直線コネクタ 640"/>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160548</xdr:rowOff>
    </xdr:from>
    <xdr:to>
      <xdr:col>23</xdr:col>
      <xdr:colOff>517525</xdr:colOff>
      <xdr:row>93</xdr:row>
      <xdr:rowOff>106201</xdr:rowOff>
    </xdr:to>
    <xdr:cxnSp macro="">
      <xdr:nvCxnSpPr>
        <xdr:cNvPr id="642" name="直線コネクタ 641"/>
        <xdr:cNvCxnSpPr/>
      </xdr:nvCxnSpPr>
      <xdr:spPr>
        <a:xfrm flipV="1">
          <a:off x="15481300" y="15762498"/>
          <a:ext cx="8382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18493</xdr:rowOff>
    </xdr:from>
    <xdr:ext cx="534377" cy="259045"/>
    <xdr:sp macro="" textlink="">
      <xdr:nvSpPr>
        <xdr:cNvPr id="643" name="積立金平均値テキスト"/>
        <xdr:cNvSpPr txBox="1"/>
      </xdr:nvSpPr>
      <xdr:spPr>
        <a:xfrm>
          <a:off x="16370300" y="1682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4" name="フローチャート : 判断 643"/>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150723</xdr:rowOff>
    </xdr:from>
    <xdr:to>
      <xdr:col>22</xdr:col>
      <xdr:colOff>365125</xdr:colOff>
      <xdr:row>93</xdr:row>
      <xdr:rowOff>106201</xdr:rowOff>
    </xdr:to>
    <xdr:cxnSp macro="">
      <xdr:nvCxnSpPr>
        <xdr:cNvPr id="645" name="直線コネクタ 644"/>
        <xdr:cNvCxnSpPr/>
      </xdr:nvCxnSpPr>
      <xdr:spPr>
        <a:xfrm>
          <a:off x="14592300" y="15924123"/>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6" name="フローチャート : 判断 645"/>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130435</xdr:rowOff>
    </xdr:from>
    <xdr:ext cx="534377" cy="259045"/>
    <xdr:sp macro="" textlink="">
      <xdr:nvSpPr>
        <xdr:cNvPr id="647" name="テキスト ボックス 646"/>
        <xdr:cNvSpPr txBox="1"/>
      </xdr:nvSpPr>
      <xdr:spPr>
        <a:xfrm>
          <a:off x="152014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150723</xdr:rowOff>
    </xdr:from>
    <xdr:to>
      <xdr:col>21</xdr:col>
      <xdr:colOff>161925</xdr:colOff>
      <xdr:row>93</xdr:row>
      <xdr:rowOff>71898</xdr:rowOff>
    </xdr:to>
    <xdr:cxnSp macro="">
      <xdr:nvCxnSpPr>
        <xdr:cNvPr id="648" name="直線コネクタ 647"/>
        <xdr:cNvCxnSpPr/>
      </xdr:nvCxnSpPr>
      <xdr:spPr>
        <a:xfrm flipV="1">
          <a:off x="13703300" y="15924123"/>
          <a:ext cx="889000" cy="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84931</xdr:rowOff>
    </xdr:from>
    <xdr:to>
      <xdr:col>21</xdr:col>
      <xdr:colOff>212725</xdr:colOff>
      <xdr:row>98</xdr:row>
      <xdr:rowOff>15081</xdr:rowOff>
    </xdr:to>
    <xdr:sp macro="" textlink="">
      <xdr:nvSpPr>
        <xdr:cNvPr id="649" name="フローチャート : 判断 648"/>
        <xdr:cNvSpPr/>
      </xdr:nvSpPr>
      <xdr:spPr>
        <a:xfrm>
          <a:off x="14541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6208</xdr:rowOff>
    </xdr:from>
    <xdr:ext cx="534377" cy="259045"/>
    <xdr:sp macro="" textlink="">
      <xdr:nvSpPr>
        <xdr:cNvPr id="650" name="テキスト ボックス 649"/>
        <xdr:cNvSpPr txBox="1"/>
      </xdr:nvSpPr>
      <xdr:spPr>
        <a:xfrm>
          <a:off x="14325111" y="168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71898</xdr:rowOff>
    </xdr:from>
    <xdr:to>
      <xdr:col>19</xdr:col>
      <xdr:colOff>644525</xdr:colOff>
      <xdr:row>94</xdr:row>
      <xdr:rowOff>6998</xdr:rowOff>
    </xdr:to>
    <xdr:cxnSp macro="">
      <xdr:nvCxnSpPr>
        <xdr:cNvPr id="651" name="直線コネクタ 650"/>
        <xdr:cNvCxnSpPr/>
      </xdr:nvCxnSpPr>
      <xdr:spPr>
        <a:xfrm flipV="1">
          <a:off x="12814300" y="16016748"/>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39664</xdr:rowOff>
    </xdr:from>
    <xdr:to>
      <xdr:col>20</xdr:col>
      <xdr:colOff>9525</xdr:colOff>
      <xdr:row>97</xdr:row>
      <xdr:rowOff>141264</xdr:rowOff>
    </xdr:to>
    <xdr:sp macro="" textlink="">
      <xdr:nvSpPr>
        <xdr:cNvPr id="652" name="フローチャート : 判断 651"/>
        <xdr:cNvSpPr/>
      </xdr:nvSpPr>
      <xdr:spPr>
        <a:xfrm>
          <a:off x="13652500" y="166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132391</xdr:rowOff>
    </xdr:from>
    <xdr:ext cx="534377" cy="259045"/>
    <xdr:sp macro="" textlink="">
      <xdr:nvSpPr>
        <xdr:cNvPr id="653" name="テキスト ボックス 652"/>
        <xdr:cNvSpPr txBox="1"/>
      </xdr:nvSpPr>
      <xdr:spPr>
        <a:xfrm>
          <a:off x="13436111" y="167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84995</xdr:rowOff>
    </xdr:from>
    <xdr:to>
      <xdr:col>18</xdr:col>
      <xdr:colOff>492125</xdr:colOff>
      <xdr:row>98</xdr:row>
      <xdr:rowOff>15145</xdr:rowOff>
    </xdr:to>
    <xdr:sp macro="" textlink="">
      <xdr:nvSpPr>
        <xdr:cNvPr id="654" name="フローチャート : 判断 653"/>
        <xdr:cNvSpPr/>
      </xdr:nvSpPr>
      <xdr:spPr>
        <a:xfrm>
          <a:off x="12763500" y="167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6272</xdr:rowOff>
    </xdr:from>
    <xdr:ext cx="534377" cy="259045"/>
    <xdr:sp macro="" textlink="">
      <xdr:nvSpPr>
        <xdr:cNvPr id="655" name="テキスト ボックス 654"/>
        <xdr:cNvSpPr txBox="1"/>
      </xdr:nvSpPr>
      <xdr:spPr>
        <a:xfrm>
          <a:off x="12547111" y="168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6" name="テキスト ボックス 65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7" name="テキスト ボックス 65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8" name="テキスト ボックス 65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9" name="テキスト ボックス 65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0" name="テキスト ボックス 65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109748</xdr:rowOff>
    </xdr:from>
    <xdr:to>
      <xdr:col>23</xdr:col>
      <xdr:colOff>568325</xdr:colOff>
      <xdr:row>92</xdr:row>
      <xdr:rowOff>39898</xdr:rowOff>
    </xdr:to>
    <xdr:sp macro="" textlink="">
      <xdr:nvSpPr>
        <xdr:cNvPr id="661" name="円/楕円 660"/>
        <xdr:cNvSpPr/>
      </xdr:nvSpPr>
      <xdr:spPr>
        <a:xfrm>
          <a:off x="162687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62775</xdr:rowOff>
    </xdr:from>
    <xdr:ext cx="599010" cy="259045"/>
    <xdr:sp macro="" textlink="">
      <xdr:nvSpPr>
        <xdr:cNvPr id="662" name="積立金該当値テキスト"/>
        <xdr:cNvSpPr txBox="1"/>
      </xdr:nvSpPr>
      <xdr:spPr>
        <a:xfrm>
          <a:off x="16370300" y="1566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257,940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55401</xdr:rowOff>
    </xdr:from>
    <xdr:to>
      <xdr:col>22</xdr:col>
      <xdr:colOff>415925</xdr:colOff>
      <xdr:row>93</xdr:row>
      <xdr:rowOff>157001</xdr:rowOff>
    </xdr:to>
    <xdr:sp macro="" textlink="">
      <xdr:nvSpPr>
        <xdr:cNvPr id="663" name="円/楕円 662"/>
        <xdr:cNvSpPr/>
      </xdr:nvSpPr>
      <xdr:spPr>
        <a:xfrm>
          <a:off x="15430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92</xdr:row>
      <xdr:rowOff>2078</xdr:rowOff>
    </xdr:from>
    <xdr:ext cx="599010" cy="259045"/>
    <xdr:sp macro="" textlink="">
      <xdr:nvSpPr>
        <xdr:cNvPr id="664" name="テキスト ボックス 663"/>
        <xdr:cNvSpPr txBox="1"/>
      </xdr:nvSpPr>
      <xdr:spPr>
        <a:xfrm>
          <a:off x="15169094"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194,827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99923</xdr:rowOff>
    </xdr:from>
    <xdr:to>
      <xdr:col>21</xdr:col>
      <xdr:colOff>212725</xdr:colOff>
      <xdr:row>93</xdr:row>
      <xdr:rowOff>30073</xdr:rowOff>
    </xdr:to>
    <xdr:sp macro="" textlink="">
      <xdr:nvSpPr>
        <xdr:cNvPr id="665" name="円/楕円 664"/>
        <xdr:cNvSpPr/>
      </xdr:nvSpPr>
      <xdr:spPr>
        <a:xfrm>
          <a:off x="14541500" y="15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46600</xdr:rowOff>
    </xdr:from>
    <xdr:ext cx="599010" cy="259045"/>
    <xdr:sp macro="" textlink="">
      <xdr:nvSpPr>
        <xdr:cNvPr id="666" name="テキスト ボックス 665"/>
        <xdr:cNvSpPr txBox="1"/>
      </xdr:nvSpPr>
      <xdr:spPr>
        <a:xfrm>
          <a:off x="14292794" y="156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21098</xdr:rowOff>
    </xdr:from>
    <xdr:to>
      <xdr:col>20</xdr:col>
      <xdr:colOff>9525</xdr:colOff>
      <xdr:row>93</xdr:row>
      <xdr:rowOff>122698</xdr:rowOff>
    </xdr:to>
    <xdr:sp macro="" textlink="">
      <xdr:nvSpPr>
        <xdr:cNvPr id="667" name="円/楕円 666"/>
        <xdr:cNvSpPr/>
      </xdr:nvSpPr>
      <xdr:spPr>
        <a:xfrm>
          <a:off x="13652500" y="159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139225</xdr:rowOff>
    </xdr:from>
    <xdr:ext cx="599010" cy="259045"/>
    <xdr:sp macro="" textlink="">
      <xdr:nvSpPr>
        <xdr:cNvPr id="668" name="テキスト ボックス 667"/>
        <xdr:cNvSpPr txBox="1"/>
      </xdr:nvSpPr>
      <xdr:spPr>
        <a:xfrm>
          <a:off x="13403794" y="157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127648</xdr:rowOff>
    </xdr:from>
    <xdr:to>
      <xdr:col>18</xdr:col>
      <xdr:colOff>492125</xdr:colOff>
      <xdr:row>94</xdr:row>
      <xdr:rowOff>57798</xdr:rowOff>
    </xdr:to>
    <xdr:sp macro="" textlink="">
      <xdr:nvSpPr>
        <xdr:cNvPr id="669" name="円/楕円 668"/>
        <xdr:cNvSpPr/>
      </xdr:nvSpPr>
      <xdr:spPr>
        <a:xfrm>
          <a:off x="12763500" y="160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74325</xdr:rowOff>
    </xdr:from>
    <xdr:ext cx="599010" cy="259045"/>
    <xdr:sp macro="" textlink="">
      <xdr:nvSpPr>
        <xdr:cNvPr id="670" name="テキスト ボックス 669"/>
        <xdr:cNvSpPr txBox="1"/>
      </xdr:nvSpPr>
      <xdr:spPr>
        <a:xfrm>
          <a:off x="12514794" y="1584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1" name="正方形/長方形 67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2" name="正方形/長方形 67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3" name="正方形/長方形 67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4" name="正方形/長方形 67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5" name="正方形/長方形 67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6" name="正方形/長方形 67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7" name="テキスト ボックス 67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8" name="直線コネクタ 67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9" name="直線コネクタ 67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0" name="テキスト ボックス 67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1" name="直線コネクタ 68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2" name="テキスト ボックス 68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3" name="直線コネクタ 68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4" name="テキスト ボックス 68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5" name="直線コネクタ 68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6" name="テキスト ボックス 68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7" name="直線コネクタ 68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8" name="テキスト ボックス 68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0" name="テキスト ボックス 68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2" name="直線コネクタ 691"/>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4" name="直線コネクタ 69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5"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6" name="直線コネクタ 695"/>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107950</xdr:rowOff>
    </xdr:from>
    <xdr:to>
      <xdr:col>32</xdr:col>
      <xdr:colOff>187325</xdr:colOff>
      <xdr:row>38</xdr:row>
      <xdr:rowOff>149860</xdr:rowOff>
    </xdr:to>
    <xdr:cxnSp macro="">
      <xdr:nvCxnSpPr>
        <xdr:cNvPr id="697" name="直線コネクタ 696"/>
        <xdr:cNvCxnSpPr/>
      </xdr:nvCxnSpPr>
      <xdr:spPr>
        <a:xfrm>
          <a:off x="21323300" y="64516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8"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9" name="フローチャート : 判断 698"/>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45720</xdr:rowOff>
    </xdr:from>
    <xdr:to>
      <xdr:col>31</xdr:col>
      <xdr:colOff>34925</xdr:colOff>
      <xdr:row>37</xdr:row>
      <xdr:rowOff>107950</xdr:rowOff>
    </xdr:to>
    <xdr:cxnSp macro="">
      <xdr:nvCxnSpPr>
        <xdr:cNvPr id="700" name="直線コネクタ 699"/>
        <xdr:cNvCxnSpPr/>
      </xdr:nvCxnSpPr>
      <xdr:spPr>
        <a:xfrm>
          <a:off x="20434300" y="638937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701" name="フローチャート : 判断 700"/>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2" name="テキスト ボックス 701"/>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45720</xdr:rowOff>
    </xdr:from>
    <xdr:to>
      <xdr:col>29</xdr:col>
      <xdr:colOff>517525</xdr:colOff>
      <xdr:row>37</xdr:row>
      <xdr:rowOff>133350</xdr:rowOff>
    </xdr:to>
    <xdr:cxnSp macro="">
      <xdr:nvCxnSpPr>
        <xdr:cNvPr id="703" name="直線コネクタ 702"/>
        <xdr:cNvCxnSpPr/>
      </xdr:nvCxnSpPr>
      <xdr:spPr>
        <a:xfrm flipV="1">
          <a:off x="19545300" y="6389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53340</xdr:rowOff>
    </xdr:from>
    <xdr:to>
      <xdr:col>29</xdr:col>
      <xdr:colOff>568325</xdr:colOff>
      <xdr:row>33</xdr:row>
      <xdr:rowOff>154940</xdr:rowOff>
    </xdr:to>
    <xdr:sp macro="" textlink="">
      <xdr:nvSpPr>
        <xdr:cNvPr id="704" name="フローチャート : 判断 703"/>
        <xdr:cNvSpPr/>
      </xdr:nvSpPr>
      <xdr:spPr>
        <a:xfrm>
          <a:off x="20383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17</xdr:rowOff>
    </xdr:from>
    <xdr:ext cx="378565" cy="259045"/>
    <xdr:sp macro="" textlink="">
      <xdr:nvSpPr>
        <xdr:cNvPr id="705" name="テキスト ボックス 704"/>
        <xdr:cNvSpPr txBox="1"/>
      </xdr:nvSpPr>
      <xdr:spPr>
        <a:xfrm>
          <a:off x="20245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13970</xdr:rowOff>
    </xdr:from>
    <xdr:to>
      <xdr:col>28</xdr:col>
      <xdr:colOff>314325</xdr:colOff>
      <xdr:row>37</xdr:row>
      <xdr:rowOff>133350</xdr:rowOff>
    </xdr:to>
    <xdr:cxnSp macro="">
      <xdr:nvCxnSpPr>
        <xdr:cNvPr id="706" name="直線コネクタ 705"/>
        <xdr:cNvCxnSpPr/>
      </xdr:nvCxnSpPr>
      <xdr:spPr>
        <a:xfrm>
          <a:off x="18656300" y="63576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21590</xdr:rowOff>
    </xdr:from>
    <xdr:to>
      <xdr:col>28</xdr:col>
      <xdr:colOff>365125</xdr:colOff>
      <xdr:row>33</xdr:row>
      <xdr:rowOff>123190</xdr:rowOff>
    </xdr:to>
    <xdr:sp macro="" textlink="">
      <xdr:nvSpPr>
        <xdr:cNvPr id="707" name="フローチャート : 判断 706"/>
        <xdr:cNvSpPr/>
      </xdr:nvSpPr>
      <xdr:spPr>
        <a:xfrm>
          <a:off x="1949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139717</xdr:rowOff>
    </xdr:from>
    <xdr:ext cx="378565" cy="259045"/>
    <xdr:sp macro="" textlink="">
      <xdr:nvSpPr>
        <xdr:cNvPr id="708" name="テキスト ボックス 707"/>
        <xdr:cNvSpPr txBox="1"/>
      </xdr:nvSpPr>
      <xdr:spPr>
        <a:xfrm>
          <a:off x="19356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81280</xdr:rowOff>
    </xdr:from>
    <xdr:to>
      <xdr:col>27</xdr:col>
      <xdr:colOff>161925</xdr:colOff>
      <xdr:row>34</xdr:row>
      <xdr:rowOff>11430</xdr:rowOff>
    </xdr:to>
    <xdr:sp macro="" textlink="">
      <xdr:nvSpPr>
        <xdr:cNvPr id="709" name="フローチャート : 判断 708"/>
        <xdr:cNvSpPr/>
      </xdr:nvSpPr>
      <xdr:spPr>
        <a:xfrm>
          <a:off x="18605500" y="57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27957</xdr:rowOff>
    </xdr:from>
    <xdr:ext cx="378565" cy="259045"/>
    <xdr:sp macro="" textlink="">
      <xdr:nvSpPr>
        <xdr:cNvPr id="710" name="テキスト ボックス 709"/>
        <xdr:cNvSpPr txBox="1"/>
      </xdr:nvSpPr>
      <xdr:spPr>
        <a:xfrm>
          <a:off x="18467017" y="5514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1" name="テキスト ボックス 7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2" name="テキスト ボックス 7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3" name="テキスト ボックス 7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4" name="テキスト ボックス 7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5" name="テキスト ボックス 7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99060</xdr:rowOff>
    </xdr:from>
    <xdr:to>
      <xdr:col>32</xdr:col>
      <xdr:colOff>238125</xdr:colOff>
      <xdr:row>39</xdr:row>
      <xdr:rowOff>29210</xdr:rowOff>
    </xdr:to>
    <xdr:sp macro="" textlink="">
      <xdr:nvSpPr>
        <xdr:cNvPr id="716" name="円/楕円 715"/>
        <xdr:cNvSpPr/>
      </xdr:nvSpPr>
      <xdr:spPr>
        <a:xfrm>
          <a:off x="221107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13987</xdr:rowOff>
    </xdr:from>
    <xdr:ext cx="313932" cy="259045"/>
    <xdr:sp macro="" textlink="">
      <xdr:nvSpPr>
        <xdr:cNvPr id="717" name="投資及び出資金該当値テキスト"/>
        <xdr:cNvSpPr txBox="1"/>
      </xdr:nvSpPr>
      <xdr:spPr>
        <a:xfrm>
          <a:off x="22212300" y="6529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57150</xdr:rowOff>
    </xdr:from>
    <xdr:to>
      <xdr:col>31</xdr:col>
      <xdr:colOff>85725</xdr:colOff>
      <xdr:row>37</xdr:row>
      <xdr:rowOff>158750</xdr:rowOff>
    </xdr:to>
    <xdr:sp macro="" textlink="">
      <xdr:nvSpPr>
        <xdr:cNvPr id="718" name="円/楕円 717"/>
        <xdr:cNvSpPr/>
      </xdr:nvSpPr>
      <xdr:spPr>
        <a:xfrm>
          <a:off x="21272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149877</xdr:rowOff>
    </xdr:from>
    <xdr:ext cx="378565" cy="259045"/>
    <xdr:sp macro="" textlink="">
      <xdr:nvSpPr>
        <xdr:cNvPr id="719" name="テキスト ボックス 718"/>
        <xdr:cNvSpPr txBox="1"/>
      </xdr:nvSpPr>
      <xdr:spPr>
        <a:xfrm>
          <a:off x="21121317" y="649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166370</xdr:rowOff>
    </xdr:from>
    <xdr:to>
      <xdr:col>29</xdr:col>
      <xdr:colOff>568325</xdr:colOff>
      <xdr:row>37</xdr:row>
      <xdr:rowOff>96520</xdr:rowOff>
    </xdr:to>
    <xdr:sp macro="" textlink="">
      <xdr:nvSpPr>
        <xdr:cNvPr id="720" name="円/楕円 719"/>
        <xdr:cNvSpPr/>
      </xdr:nvSpPr>
      <xdr:spPr>
        <a:xfrm>
          <a:off x="2038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87647</xdr:rowOff>
    </xdr:from>
    <xdr:ext cx="378565" cy="259045"/>
    <xdr:sp macro="" textlink="">
      <xdr:nvSpPr>
        <xdr:cNvPr id="721" name="テキスト ボックス 720"/>
        <xdr:cNvSpPr txBox="1"/>
      </xdr:nvSpPr>
      <xdr:spPr>
        <a:xfrm>
          <a:off x="20245017"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82550</xdr:rowOff>
    </xdr:from>
    <xdr:to>
      <xdr:col>28</xdr:col>
      <xdr:colOff>365125</xdr:colOff>
      <xdr:row>38</xdr:row>
      <xdr:rowOff>12700</xdr:rowOff>
    </xdr:to>
    <xdr:sp macro="" textlink="">
      <xdr:nvSpPr>
        <xdr:cNvPr id="722" name="円/楕円 721"/>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3827</xdr:rowOff>
    </xdr:from>
    <xdr:ext cx="378565" cy="259045"/>
    <xdr:sp macro="" textlink="">
      <xdr:nvSpPr>
        <xdr:cNvPr id="723" name="テキスト ボックス 722"/>
        <xdr:cNvSpPr txBox="1"/>
      </xdr:nvSpPr>
      <xdr:spPr>
        <a:xfrm>
          <a:off x="19356017"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134620</xdr:rowOff>
    </xdr:from>
    <xdr:to>
      <xdr:col>27</xdr:col>
      <xdr:colOff>161925</xdr:colOff>
      <xdr:row>37</xdr:row>
      <xdr:rowOff>64770</xdr:rowOff>
    </xdr:to>
    <xdr:sp macro="" textlink="">
      <xdr:nvSpPr>
        <xdr:cNvPr id="724" name="円/楕円 723"/>
        <xdr:cNvSpPr/>
      </xdr:nvSpPr>
      <xdr:spPr>
        <a:xfrm>
          <a:off x="18605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55897</xdr:rowOff>
    </xdr:from>
    <xdr:ext cx="378565" cy="259045"/>
    <xdr:sp macro="" textlink="">
      <xdr:nvSpPr>
        <xdr:cNvPr id="725" name="テキスト ボックス 724"/>
        <xdr:cNvSpPr txBox="1"/>
      </xdr:nvSpPr>
      <xdr:spPr>
        <a:xfrm>
          <a:off x="18467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7" name="正方形/長方形 72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8" name="正方形/長方形 72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2" name="テキスト ボックス 73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4" name="直線コネクタ 73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5" name="テキスト ボックス 73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6" name="直線コネクタ 73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7" name="テキスト ボックス 73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8" name="直線コネクタ 73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9" name="テキスト ボックス 73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0" name="直線コネクタ 73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1" name="テキスト ボックス 74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2" name="直線コネクタ 74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3" name="テキスト ボックス 74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5" name="テキスト ボックス 74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170085</xdr:rowOff>
    </xdr:from>
    <xdr:to>
      <xdr:col>32</xdr:col>
      <xdr:colOff>186689</xdr:colOff>
      <xdr:row>59</xdr:row>
      <xdr:rowOff>28581</xdr:rowOff>
    </xdr:to>
    <xdr:cxnSp macro="">
      <xdr:nvCxnSpPr>
        <xdr:cNvPr id="747" name="直線コネクタ 746"/>
        <xdr:cNvCxnSpPr/>
      </xdr:nvCxnSpPr>
      <xdr:spPr>
        <a:xfrm flipV="1">
          <a:off x="22159595" y="9256935"/>
          <a:ext cx="1269" cy="8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32408</xdr:rowOff>
    </xdr:from>
    <xdr:ext cx="378565" cy="259045"/>
    <xdr:sp macro="" textlink="">
      <xdr:nvSpPr>
        <xdr:cNvPr id="748" name="貸付金最小値テキスト"/>
        <xdr:cNvSpPr txBox="1"/>
      </xdr:nvSpPr>
      <xdr:spPr>
        <a:xfrm>
          <a:off x="22212300" y="10147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28581</xdr:rowOff>
    </xdr:from>
    <xdr:to>
      <xdr:col>32</xdr:col>
      <xdr:colOff>276225</xdr:colOff>
      <xdr:row>59</xdr:row>
      <xdr:rowOff>28581</xdr:rowOff>
    </xdr:to>
    <xdr:cxnSp macro="">
      <xdr:nvCxnSpPr>
        <xdr:cNvPr id="749" name="直線コネクタ 748"/>
        <xdr:cNvCxnSpPr/>
      </xdr:nvCxnSpPr>
      <xdr:spPr>
        <a:xfrm>
          <a:off x="22072600" y="101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116762</xdr:rowOff>
    </xdr:from>
    <xdr:ext cx="534377" cy="259045"/>
    <xdr:sp macro="" textlink="">
      <xdr:nvSpPr>
        <xdr:cNvPr id="750" name="貸付金最大値テキスト"/>
        <xdr:cNvSpPr txBox="1"/>
      </xdr:nvSpPr>
      <xdr:spPr>
        <a:xfrm>
          <a:off x="22212300" y="90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53</xdr:row>
      <xdr:rowOff>170085</xdr:rowOff>
    </xdr:from>
    <xdr:to>
      <xdr:col>32</xdr:col>
      <xdr:colOff>276225</xdr:colOff>
      <xdr:row>53</xdr:row>
      <xdr:rowOff>170085</xdr:rowOff>
    </xdr:to>
    <xdr:cxnSp macro="">
      <xdr:nvCxnSpPr>
        <xdr:cNvPr id="751" name="直線コネクタ 750"/>
        <xdr:cNvCxnSpPr/>
      </xdr:nvCxnSpPr>
      <xdr:spPr>
        <a:xfrm>
          <a:off x="22072600" y="925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164770</xdr:rowOff>
    </xdr:from>
    <xdr:to>
      <xdr:col>32</xdr:col>
      <xdr:colOff>187325</xdr:colOff>
      <xdr:row>53</xdr:row>
      <xdr:rowOff>170085</xdr:rowOff>
    </xdr:to>
    <xdr:cxnSp macro="">
      <xdr:nvCxnSpPr>
        <xdr:cNvPr id="752" name="直線コネクタ 751"/>
        <xdr:cNvCxnSpPr/>
      </xdr:nvCxnSpPr>
      <xdr:spPr>
        <a:xfrm>
          <a:off x="21323300" y="9080170"/>
          <a:ext cx="8382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88092</xdr:rowOff>
    </xdr:from>
    <xdr:ext cx="534377" cy="259045"/>
    <xdr:sp macro="" textlink="">
      <xdr:nvSpPr>
        <xdr:cNvPr id="753" name="貸付金平均値テキスト"/>
        <xdr:cNvSpPr txBox="1"/>
      </xdr:nvSpPr>
      <xdr:spPr>
        <a:xfrm>
          <a:off x="22212300" y="9689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109665</xdr:rowOff>
    </xdr:from>
    <xdr:to>
      <xdr:col>32</xdr:col>
      <xdr:colOff>238125</xdr:colOff>
      <xdr:row>57</xdr:row>
      <xdr:rowOff>39815</xdr:rowOff>
    </xdr:to>
    <xdr:sp macro="" textlink="">
      <xdr:nvSpPr>
        <xdr:cNvPr id="754" name="フローチャート : 判断 753"/>
        <xdr:cNvSpPr/>
      </xdr:nvSpPr>
      <xdr:spPr>
        <a:xfrm>
          <a:off x="22110700" y="971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93999</xdr:rowOff>
    </xdr:from>
    <xdr:to>
      <xdr:col>31</xdr:col>
      <xdr:colOff>34925</xdr:colOff>
      <xdr:row>52</xdr:row>
      <xdr:rowOff>164770</xdr:rowOff>
    </xdr:to>
    <xdr:cxnSp macro="">
      <xdr:nvCxnSpPr>
        <xdr:cNvPr id="755" name="直線コネクタ 754"/>
        <xdr:cNvCxnSpPr/>
      </xdr:nvCxnSpPr>
      <xdr:spPr>
        <a:xfrm>
          <a:off x="20434300" y="9009399"/>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62554</xdr:rowOff>
    </xdr:from>
    <xdr:to>
      <xdr:col>31</xdr:col>
      <xdr:colOff>85725</xdr:colOff>
      <xdr:row>56</xdr:row>
      <xdr:rowOff>164154</xdr:rowOff>
    </xdr:to>
    <xdr:sp macro="" textlink="">
      <xdr:nvSpPr>
        <xdr:cNvPr id="756" name="フローチャート : 判断 755"/>
        <xdr:cNvSpPr/>
      </xdr:nvSpPr>
      <xdr:spPr>
        <a:xfrm>
          <a:off x="21272500" y="96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155281</xdr:rowOff>
    </xdr:from>
    <xdr:ext cx="534377" cy="259045"/>
    <xdr:sp macro="" textlink="">
      <xdr:nvSpPr>
        <xdr:cNvPr id="757" name="テキスト ボックス 756"/>
        <xdr:cNvSpPr txBox="1"/>
      </xdr:nvSpPr>
      <xdr:spPr>
        <a:xfrm>
          <a:off x="210434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12674</xdr:rowOff>
    </xdr:from>
    <xdr:to>
      <xdr:col>29</xdr:col>
      <xdr:colOff>517525</xdr:colOff>
      <xdr:row>52</xdr:row>
      <xdr:rowOff>93999</xdr:rowOff>
    </xdr:to>
    <xdr:cxnSp macro="">
      <xdr:nvCxnSpPr>
        <xdr:cNvPr id="758" name="直線コネクタ 757"/>
        <xdr:cNvCxnSpPr/>
      </xdr:nvCxnSpPr>
      <xdr:spPr>
        <a:xfrm>
          <a:off x="19545300" y="8756624"/>
          <a:ext cx="889000" cy="2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28873</xdr:rowOff>
    </xdr:from>
    <xdr:to>
      <xdr:col>29</xdr:col>
      <xdr:colOff>568325</xdr:colOff>
      <xdr:row>55</xdr:row>
      <xdr:rowOff>130473</xdr:rowOff>
    </xdr:to>
    <xdr:sp macro="" textlink="">
      <xdr:nvSpPr>
        <xdr:cNvPr id="759" name="フローチャート : 判断 758"/>
        <xdr:cNvSpPr/>
      </xdr:nvSpPr>
      <xdr:spPr>
        <a:xfrm>
          <a:off x="20383500" y="94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121600</xdr:rowOff>
    </xdr:from>
    <xdr:ext cx="534377" cy="259045"/>
    <xdr:sp macro="" textlink="">
      <xdr:nvSpPr>
        <xdr:cNvPr id="760" name="テキスト ボックス 759"/>
        <xdr:cNvSpPr txBox="1"/>
      </xdr:nvSpPr>
      <xdr:spPr>
        <a:xfrm>
          <a:off x="20167111" y="95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12674</xdr:rowOff>
    </xdr:from>
    <xdr:to>
      <xdr:col>28</xdr:col>
      <xdr:colOff>314325</xdr:colOff>
      <xdr:row>51</xdr:row>
      <xdr:rowOff>131890</xdr:rowOff>
    </xdr:to>
    <xdr:cxnSp macro="">
      <xdr:nvCxnSpPr>
        <xdr:cNvPr id="761" name="直線コネクタ 760"/>
        <xdr:cNvCxnSpPr/>
      </xdr:nvCxnSpPr>
      <xdr:spPr>
        <a:xfrm flipV="1">
          <a:off x="18656300" y="8756624"/>
          <a:ext cx="889000" cy="1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116313</xdr:rowOff>
    </xdr:from>
    <xdr:to>
      <xdr:col>28</xdr:col>
      <xdr:colOff>365125</xdr:colOff>
      <xdr:row>55</xdr:row>
      <xdr:rowOff>46463</xdr:rowOff>
    </xdr:to>
    <xdr:sp macro="" textlink="">
      <xdr:nvSpPr>
        <xdr:cNvPr id="762" name="フローチャート : 判断 761"/>
        <xdr:cNvSpPr/>
      </xdr:nvSpPr>
      <xdr:spPr>
        <a:xfrm>
          <a:off x="19494500" y="93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37590</xdr:rowOff>
    </xdr:from>
    <xdr:ext cx="534377" cy="259045"/>
    <xdr:sp macro="" textlink="">
      <xdr:nvSpPr>
        <xdr:cNvPr id="763" name="テキスト ボックス 762"/>
        <xdr:cNvSpPr txBox="1"/>
      </xdr:nvSpPr>
      <xdr:spPr>
        <a:xfrm>
          <a:off x="19278111" y="94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63888</xdr:rowOff>
    </xdr:from>
    <xdr:to>
      <xdr:col>27</xdr:col>
      <xdr:colOff>161925</xdr:colOff>
      <xdr:row>54</xdr:row>
      <xdr:rowOff>165488</xdr:rowOff>
    </xdr:to>
    <xdr:sp macro="" textlink="">
      <xdr:nvSpPr>
        <xdr:cNvPr id="764" name="フローチャート : 判断 763"/>
        <xdr:cNvSpPr/>
      </xdr:nvSpPr>
      <xdr:spPr>
        <a:xfrm>
          <a:off x="18605500" y="932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156615</xdr:rowOff>
    </xdr:from>
    <xdr:ext cx="534377" cy="259045"/>
    <xdr:sp macro="" textlink="">
      <xdr:nvSpPr>
        <xdr:cNvPr id="765" name="テキスト ボックス 764"/>
        <xdr:cNvSpPr txBox="1"/>
      </xdr:nvSpPr>
      <xdr:spPr>
        <a:xfrm>
          <a:off x="18389111" y="94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119285</xdr:rowOff>
    </xdr:from>
    <xdr:to>
      <xdr:col>32</xdr:col>
      <xdr:colOff>238125</xdr:colOff>
      <xdr:row>54</xdr:row>
      <xdr:rowOff>49435</xdr:rowOff>
    </xdr:to>
    <xdr:sp macro="" textlink="">
      <xdr:nvSpPr>
        <xdr:cNvPr id="771" name="円/楕円 770"/>
        <xdr:cNvSpPr/>
      </xdr:nvSpPr>
      <xdr:spPr>
        <a:xfrm>
          <a:off x="22110700" y="92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72312</xdr:rowOff>
    </xdr:from>
    <xdr:ext cx="534377" cy="259045"/>
    <xdr:sp macro="" textlink="">
      <xdr:nvSpPr>
        <xdr:cNvPr id="772" name="貸付金該当値テキスト"/>
        <xdr:cNvSpPr txBox="1"/>
      </xdr:nvSpPr>
      <xdr:spPr>
        <a:xfrm>
          <a:off x="22212300" y="91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47,405</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113970</xdr:rowOff>
    </xdr:from>
    <xdr:to>
      <xdr:col>31</xdr:col>
      <xdr:colOff>85725</xdr:colOff>
      <xdr:row>53</xdr:row>
      <xdr:rowOff>44120</xdr:rowOff>
    </xdr:to>
    <xdr:sp macro="" textlink="">
      <xdr:nvSpPr>
        <xdr:cNvPr id="773" name="円/楕円 772"/>
        <xdr:cNvSpPr/>
      </xdr:nvSpPr>
      <xdr:spPr>
        <a:xfrm>
          <a:off x="21272500" y="90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60647</xdr:rowOff>
    </xdr:from>
    <xdr:ext cx="534377" cy="259045"/>
    <xdr:sp macro="" textlink="">
      <xdr:nvSpPr>
        <xdr:cNvPr id="774" name="テキスト ボックス 773"/>
        <xdr:cNvSpPr txBox="1"/>
      </xdr:nvSpPr>
      <xdr:spPr>
        <a:xfrm>
          <a:off x="21043411" y="880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43199</xdr:rowOff>
    </xdr:from>
    <xdr:to>
      <xdr:col>29</xdr:col>
      <xdr:colOff>568325</xdr:colOff>
      <xdr:row>52</xdr:row>
      <xdr:rowOff>144799</xdr:rowOff>
    </xdr:to>
    <xdr:sp macro="" textlink="">
      <xdr:nvSpPr>
        <xdr:cNvPr id="775" name="円/楕円 774"/>
        <xdr:cNvSpPr/>
      </xdr:nvSpPr>
      <xdr:spPr>
        <a:xfrm>
          <a:off x="20383500" y="89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161326</xdr:rowOff>
    </xdr:from>
    <xdr:ext cx="534377" cy="259045"/>
    <xdr:sp macro="" textlink="">
      <xdr:nvSpPr>
        <xdr:cNvPr id="776" name="テキスト ボックス 775"/>
        <xdr:cNvSpPr txBox="1"/>
      </xdr:nvSpPr>
      <xdr:spPr>
        <a:xfrm>
          <a:off x="20167111" y="87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133324</xdr:rowOff>
    </xdr:from>
    <xdr:to>
      <xdr:col>28</xdr:col>
      <xdr:colOff>365125</xdr:colOff>
      <xdr:row>51</xdr:row>
      <xdr:rowOff>63474</xdr:rowOff>
    </xdr:to>
    <xdr:sp macro="" textlink="">
      <xdr:nvSpPr>
        <xdr:cNvPr id="777" name="円/楕円 776"/>
        <xdr:cNvSpPr/>
      </xdr:nvSpPr>
      <xdr:spPr>
        <a:xfrm>
          <a:off x="19494500" y="87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80001</xdr:rowOff>
    </xdr:from>
    <xdr:ext cx="534377" cy="259045"/>
    <xdr:sp macro="" textlink="">
      <xdr:nvSpPr>
        <xdr:cNvPr id="778" name="テキスト ボックス 777"/>
        <xdr:cNvSpPr txBox="1"/>
      </xdr:nvSpPr>
      <xdr:spPr>
        <a:xfrm>
          <a:off x="19278111" y="84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81090</xdr:rowOff>
    </xdr:from>
    <xdr:to>
      <xdr:col>27</xdr:col>
      <xdr:colOff>161925</xdr:colOff>
      <xdr:row>52</xdr:row>
      <xdr:rowOff>11240</xdr:rowOff>
    </xdr:to>
    <xdr:sp macro="" textlink="">
      <xdr:nvSpPr>
        <xdr:cNvPr id="779" name="円/楕円 778"/>
        <xdr:cNvSpPr/>
      </xdr:nvSpPr>
      <xdr:spPr>
        <a:xfrm>
          <a:off x="18605500" y="88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27767</xdr:rowOff>
    </xdr:from>
    <xdr:ext cx="534377" cy="259045"/>
    <xdr:sp macro="" textlink="">
      <xdr:nvSpPr>
        <xdr:cNvPr id="780" name="テキスト ボックス 779"/>
        <xdr:cNvSpPr txBox="1"/>
      </xdr:nvSpPr>
      <xdr:spPr>
        <a:xfrm>
          <a:off x="18389111" y="86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9" name="直線コネクタ 78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0" name="テキスト ボックス 78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1" name="直線コネクタ 79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92" name="テキスト ボックス 79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3" name="直線コネクタ 79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94" name="テキスト ボックス 79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5" name="直線コネクタ 79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96" name="テキスト ボックス 79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7" name="直線コネクタ 79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98" name="テキスト ボックス 79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0" name="テキスト ボックス 7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6541</xdr:rowOff>
    </xdr:from>
    <xdr:to>
      <xdr:col>32</xdr:col>
      <xdr:colOff>186689</xdr:colOff>
      <xdr:row>78</xdr:row>
      <xdr:rowOff>153415</xdr:rowOff>
    </xdr:to>
    <xdr:cxnSp macro="">
      <xdr:nvCxnSpPr>
        <xdr:cNvPr id="802" name="直線コネクタ 801"/>
        <xdr:cNvCxnSpPr/>
      </xdr:nvCxnSpPr>
      <xdr:spPr>
        <a:xfrm flipV="1">
          <a:off x="22159595" y="12522391"/>
          <a:ext cx="1269" cy="1004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157242</xdr:rowOff>
    </xdr:from>
    <xdr:ext cx="378565" cy="259045"/>
    <xdr:sp macro="" textlink="">
      <xdr:nvSpPr>
        <xdr:cNvPr id="803" name="繰出金最小値テキスト"/>
        <xdr:cNvSpPr txBox="1"/>
      </xdr:nvSpPr>
      <xdr:spPr>
        <a:xfrm>
          <a:off x="22212300"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153415</xdr:rowOff>
    </xdr:from>
    <xdr:to>
      <xdr:col>32</xdr:col>
      <xdr:colOff>276225</xdr:colOff>
      <xdr:row>78</xdr:row>
      <xdr:rowOff>153415</xdr:rowOff>
    </xdr:to>
    <xdr:cxnSp macro="">
      <xdr:nvCxnSpPr>
        <xdr:cNvPr id="804" name="直線コネクタ 803"/>
        <xdr:cNvCxnSpPr/>
      </xdr:nvCxnSpPr>
      <xdr:spPr>
        <a:xfrm>
          <a:off x="22072600" y="135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124668</xdr:rowOff>
    </xdr:from>
    <xdr:ext cx="469744" cy="259045"/>
    <xdr:sp macro="" textlink="">
      <xdr:nvSpPr>
        <xdr:cNvPr id="805" name="繰出金最大値テキスト"/>
        <xdr:cNvSpPr txBox="1"/>
      </xdr:nvSpPr>
      <xdr:spPr>
        <a:xfrm>
          <a:off x="22212300" y="122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73</xdr:row>
      <xdr:rowOff>6541</xdr:rowOff>
    </xdr:from>
    <xdr:to>
      <xdr:col>32</xdr:col>
      <xdr:colOff>276225</xdr:colOff>
      <xdr:row>73</xdr:row>
      <xdr:rowOff>6541</xdr:rowOff>
    </xdr:to>
    <xdr:cxnSp macro="">
      <xdr:nvCxnSpPr>
        <xdr:cNvPr id="806" name="直線コネクタ 805"/>
        <xdr:cNvCxnSpPr/>
      </xdr:nvCxnSpPr>
      <xdr:spPr>
        <a:xfrm>
          <a:off x="22072600" y="1252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73978</xdr:rowOff>
    </xdr:from>
    <xdr:to>
      <xdr:col>32</xdr:col>
      <xdr:colOff>187325</xdr:colOff>
      <xdr:row>73</xdr:row>
      <xdr:rowOff>6541</xdr:rowOff>
    </xdr:to>
    <xdr:cxnSp macro="">
      <xdr:nvCxnSpPr>
        <xdr:cNvPr id="807" name="直線コネクタ 806"/>
        <xdr:cNvCxnSpPr/>
      </xdr:nvCxnSpPr>
      <xdr:spPr>
        <a:xfrm>
          <a:off x="21323300" y="12246928"/>
          <a:ext cx="8382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71327</xdr:rowOff>
    </xdr:from>
    <xdr:ext cx="469744" cy="259045"/>
    <xdr:sp macro="" textlink="">
      <xdr:nvSpPr>
        <xdr:cNvPr id="808" name="繰出金平均値テキスト"/>
        <xdr:cNvSpPr txBox="1"/>
      </xdr:nvSpPr>
      <xdr:spPr>
        <a:xfrm>
          <a:off x="22212300" y="1327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92900</xdr:rowOff>
    </xdr:from>
    <xdr:to>
      <xdr:col>32</xdr:col>
      <xdr:colOff>238125</xdr:colOff>
      <xdr:row>78</xdr:row>
      <xdr:rowOff>23050</xdr:rowOff>
    </xdr:to>
    <xdr:sp macro="" textlink="">
      <xdr:nvSpPr>
        <xdr:cNvPr id="809" name="フローチャート : 判断 808"/>
        <xdr:cNvSpPr/>
      </xdr:nvSpPr>
      <xdr:spPr>
        <a:xfrm>
          <a:off x="22110700" y="132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73978</xdr:rowOff>
    </xdr:from>
    <xdr:to>
      <xdr:col>31</xdr:col>
      <xdr:colOff>34925</xdr:colOff>
      <xdr:row>73</xdr:row>
      <xdr:rowOff>104267</xdr:rowOff>
    </xdr:to>
    <xdr:cxnSp macro="">
      <xdr:nvCxnSpPr>
        <xdr:cNvPr id="810" name="直線コネクタ 809"/>
        <xdr:cNvCxnSpPr/>
      </xdr:nvCxnSpPr>
      <xdr:spPr>
        <a:xfrm flipV="1">
          <a:off x="20434300" y="12246928"/>
          <a:ext cx="889000" cy="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72517</xdr:rowOff>
    </xdr:from>
    <xdr:to>
      <xdr:col>31</xdr:col>
      <xdr:colOff>85725</xdr:colOff>
      <xdr:row>78</xdr:row>
      <xdr:rowOff>2667</xdr:rowOff>
    </xdr:to>
    <xdr:sp macro="" textlink="">
      <xdr:nvSpPr>
        <xdr:cNvPr id="811" name="フローチャート : 判断 810"/>
        <xdr:cNvSpPr/>
      </xdr:nvSpPr>
      <xdr:spPr>
        <a:xfrm>
          <a:off x="212725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165244</xdr:rowOff>
    </xdr:from>
    <xdr:ext cx="469744" cy="259045"/>
    <xdr:sp macro="" textlink="">
      <xdr:nvSpPr>
        <xdr:cNvPr id="812" name="テキスト ボックス 811"/>
        <xdr:cNvSpPr txBox="1"/>
      </xdr:nvSpPr>
      <xdr:spPr>
        <a:xfrm>
          <a:off x="21075727"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147130</xdr:rowOff>
    </xdr:from>
    <xdr:to>
      <xdr:col>29</xdr:col>
      <xdr:colOff>517525</xdr:colOff>
      <xdr:row>73</xdr:row>
      <xdr:rowOff>104267</xdr:rowOff>
    </xdr:to>
    <xdr:cxnSp macro="">
      <xdr:nvCxnSpPr>
        <xdr:cNvPr id="813" name="直線コネクタ 812"/>
        <xdr:cNvCxnSpPr/>
      </xdr:nvCxnSpPr>
      <xdr:spPr>
        <a:xfrm>
          <a:off x="19545300" y="12491530"/>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91948</xdr:rowOff>
    </xdr:from>
    <xdr:to>
      <xdr:col>29</xdr:col>
      <xdr:colOff>568325</xdr:colOff>
      <xdr:row>77</xdr:row>
      <xdr:rowOff>22098</xdr:rowOff>
    </xdr:to>
    <xdr:sp macro="" textlink="">
      <xdr:nvSpPr>
        <xdr:cNvPr id="814" name="フローチャート : 判断 813"/>
        <xdr:cNvSpPr/>
      </xdr:nvSpPr>
      <xdr:spPr>
        <a:xfrm>
          <a:off x="20383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13225</xdr:rowOff>
    </xdr:from>
    <xdr:ext cx="469744" cy="259045"/>
    <xdr:sp macro="" textlink="">
      <xdr:nvSpPr>
        <xdr:cNvPr id="815" name="テキスト ボックス 814"/>
        <xdr:cNvSpPr txBox="1"/>
      </xdr:nvSpPr>
      <xdr:spPr>
        <a:xfrm>
          <a:off x="20199427"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147130</xdr:rowOff>
    </xdr:from>
    <xdr:to>
      <xdr:col>28</xdr:col>
      <xdr:colOff>314325</xdr:colOff>
      <xdr:row>74</xdr:row>
      <xdr:rowOff>64453</xdr:rowOff>
    </xdr:to>
    <xdr:cxnSp macro="">
      <xdr:nvCxnSpPr>
        <xdr:cNvPr id="816" name="直線コネクタ 815"/>
        <xdr:cNvCxnSpPr/>
      </xdr:nvCxnSpPr>
      <xdr:spPr>
        <a:xfrm flipV="1">
          <a:off x="18656300" y="12491530"/>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44514</xdr:rowOff>
    </xdr:from>
    <xdr:to>
      <xdr:col>28</xdr:col>
      <xdr:colOff>365125</xdr:colOff>
      <xdr:row>76</xdr:row>
      <xdr:rowOff>146114</xdr:rowOff>
    </xdr:to>
    <xdr:sp macro="" textlink="">
      <xdr:nvSpPr>
        <xdr:cNvPr id="817" name="フローチャート : 判断 816"/>
        <xdr:cNvSpPr/>
      </xdr:nvSpPr>
      <xdr:spPr>
        <a:xfrm>
          <a:off x="19494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137241</xdr:rowOff>
    </xdr:from>
    <xdr:ext cx="469744" cy="259045"/>
    <xdr:sp macro="" textlink="">
      <xdr:nvSpPr>
        <xdr:cNvPr id="818" name="テキスト ボックス 817"/>
        <xdr:cNvSpPr txBox="1"/>
      </xdr:nvSpPr>
      <xdr:spPr>
        <a:xfrm>
          <a:off x="19310427"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146050</xdr:rowOff>
    </xdr:from>
    <xdr:to>
      <xdr:col>27</xdr:col>
      <xdr:colOff>161925</xdr:colOff>
      <xdr:row>76</xdr:row>
      <xdr:rowOff>76200</xdr:rowOff>
    </xdr:to>
    <xdr:sp macro="" textlink="">
      <xdr:nvSpPr>
        <xdr:cNvPr id="819" name="フローチャート : 判断 818"/>
        <xdr:cNvSpPr/>
      </xdr:nvSpPr>
      <xdr:spPr>
        <a:xfrm>
          <a:off x="18605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76</xdr:row>
      <xdr:rowOff>67327</xdr:rowOff>
    </xdr:from>
    <xdr:ext cx="469744" cy="259045"/>
    <xdr:sp macro="" textlink="">
      <xdr:nvSpPr>
        <xdr:cNvPr id="820" name="テキスト ボックス 819"/>
        <xdr:cNvSpPr txBox="1"/>
      </xdr:nvSpPr>
      <xdr:spPr>
        <a:xfrm>
          <a:off x="18421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127191</xdr:rowOff>
    </xdr:from>
    <xdr:to>
      <xdr:col>32</xdr:col>
      <xdr:colOff>238125</xdr:colOff>
      <xdr:row>73</xdr:row>
      <xdr:rowOff>57341</xdr:rowOff>
    </xdr:to>
    <xdr:sp macro="" textlink="">
      <xdr:nvSpPr>
        <xdr:cNvPr id="826" name="円/楕円 825"/>
        <xdr:cNvSpPr/>
      </xdr:nvSpPr>
      <xdr:spPr>
        <a:xfrm>
          <a:off x="22110700" y="12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80218</xdr:rowOff>
    </xdr:from>
    <xdr:ext cx="469744" cy="259045"/>
    <xdr:sp macro="" textlink="">
      <xdr:nvSpPr>
        <xdr:cNvPr id="827" name="繰出金該当値テキスト"/>
        <xdr:cNvSpPr txBox="1"/>
      </xdr:nvSpPr>
      <xdr:spPr>
        <a:xfrm>
          <a:off x="22212300" y="1242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23178</xdr:rowOff>
    </xdr:from>
    <xdr:to>
      <xdr:col>31</xdr:col>
      <xdr:colOff>85725</xdr:colOff>
      <xdr:row>71</xdr:row>
      <xdr:rowOff>124778</xdr:rowOff>
    </xdr:to>
    <xdr:sp macro="" textlink="">
      <xdr:nvSpPr>
        <xdr:cNvPr id="828" name="円/楕円 827"/>
        <xdr:cNvSpPr/>
      </xdr:nvSpPr>
      <xdr:spPr>
        <a:xfrm>
          <a:off x="212725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69</xdr:row>
      <xdr:rowOff>141305</xdr:rowOff>
    </xdr:from>
    <xdr:ext cx="469744" cy="259045"/>
    <xdr:sp macro="" textlink="">
      <xdr:nvSpPr>
        <xdr:cNvPr id="829" name="テキスト ボックス 828"/>
        <xdr:cNvSpPr txBox="1"/>
      </xdr:nvSpPr>
      <xdr:spPr>
        <a:xfrm>
          <a:off x="21075727" y="119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53467</xdr:rowOff>
    </xdr:from>
    <xdr:to>
      <xdr:col>29</xdr:col>
      <xdr:colOff>568325</xdr:colOff>
      <xdr:row>73</xdr:row>
      <xdr:rowOff>155067</xdr:rowOff>
    </xdr:to>
    <xdr:sp macro="" textlink="">
      <xdr:nvSpPr>
        <xdr:cNvPr id="830" name="円/楕円 829"/>
        <xdr:cNvSpPr/>
      </xdr:nvSpPr>
      <xdr:spPr>
        <a:xfrm>
          <a:off x="20383500" y="125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72</xdr:row>
      <xdr:rowOff>144</xdr:rowOff>
    </xdr:from>
    <xdr:ext cx="469744" cy="259045"/>
    <xdr:sp macro="" textlink="">
      <xdr:nvSpPr>
        <xdr:cNvPr id="831" name="テキスト ボックス 830"/>
        <xdr:cNvSpPr txBox="1"/>
      </xdr:nvSpPr>
      <xdr:spPr>
        <a:xfrm>
          <a:off x="20199427" y="1234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96330</xdr:rowOff>
    </xdr:from>
    <xdr:to>
      <xdr:col>28</xdr:col>
      <xdr:colOff>365125</xdr:colOff>
      <xdr:row>73</xdr:row>
      <xdr:rowOff>26480</xdr:rowOff>
    </xdr:to>
    <xdr:sp macro="" textlink="">
      <xdr:nvSpPr>
        <xdr:cNvPr id="832" name="円/楕円 831"/>
        <xdr:cNvSpPr/>
      </xdr:nvSpPr>
      <xdr:spPr>
        <a:xfrm>
          <a:off x="19494500" y="12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71</xdr:row>
      <xdr:rowOff>43007</xdr:rowOff>
    </xdr:from>
    <xdr:ext cx="469744" cy="259045"/>
    <xdr:sp macro="" textlink="">
      <xdr:nvSpPr>
        <xdr:cNvPr id="833" name="テキスト ボックス 832"/>
        <xdr:cNvSpPr txBox="1"/>
      </xdr:nvSpPr>
      <xdr:spPr>
        <a:xfrm>
          <a:off x="19310427" y="122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13653</xdr:rowOff>
    </xdr:from>
    <xdr:to>
      <xdr:col>27</xdr:col>
      <xdr:colOff>161925</xdr:colOff>
      <xdr:row>74</xdr:row>
      <xdr:rowOff>115253</xdr:rowOff>
    </xdr:to>
    <xdr:sp macro="" textlink="">
      <xdr:nvSpPr>
        <xdr:cNvPr id="834" name="円/楕円 833"/>
        <xdr:cNvSpPr/>
      </xdr:nvSpPr>
      <xdr:spPr>
        <a:xfrm>
          <a:off x="18605500" y="127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131780</xdr:rowOff>
    </xdr:from>
    <xdr:ext cx="469744" cy="259045"/>
    <xdr:sp macro="" textlink="">
      <xdr:nvSpPr>
        <xdr:cNvPr id="835" name="テキスト ボックス 834"/>
        <xdr:cNvSpPr txBox="1"/>
      </xdr:nvSpPr>
      <xdr:spPr>
        <a:xfrm>
          <a:off x="18421427" y="124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7" name="正方形/長方形 83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8" name="正方形/長方形 83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9" name="正方形/長方形 83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0" name="正方形/長方形 83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1" name="正方形/長方形 84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2" name="テキスト ボックス 84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3" name="直線コネクタ 84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4" name="直線コネクタ 84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5" name="テキスト ボックス 84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6" name="直線コネクタ 84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7" name="テキスト ボックス 84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9" name="直線コネクタ 84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4" name="直線コネクタ 85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6" name="フローチャート : 判断 85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7" name="直線コネクタ 85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8" name="フローチャート : 判断 85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9" name="テキスト ボックス 858"/>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0" name="直線コネクタ 85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1" name="フローチャート : 判断 86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2" name="テキスト ボックス 86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3" name="直線コネクタ 86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4" name="フローチャート : 判断 86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5" name="テキスト ボックス 86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6" name="フローチャート : 判断 86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7" name="テキスト ボックス 86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8" name="テキスト ボックス 86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9" name="テキスト ボックス 86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0" name="テキスト ボックス 86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1" name="テキスト ボックス 87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2" name="テキスト ボックス 87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円/楕円 87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5" name="円/楕円 87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6" name="テキスト ボックス 875"/>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7" name="円/楕円 87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8" name="テキスト ボックス 87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9" name="円/楕円 87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0" name="テキスト ボックス 87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円/楕円 88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2" name="テキスト ボックス 88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3" name="正方形/長方形 88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4" name="正方形/長方形 88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5" name="テキスト ボックス 88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１，０３３，７０５</a:t>
          </a:r>
          <a:r>
            <a:rPr kumimoji="1" lang="ja-JP" altLang="ja-JP" sz="1100">
              <a:solidFill>
                <a:sysClr val="windowText" lastClr="000000"/>
              </a:solidFill>
              <a:effectLst/>
              <a:latin typeface="+mn-lt"/>
              <a:ea typeface="+mn-ea"/>
              <a:cs typeface="+mn-cs"/>
            </a:rPr>
            <a:t>円となっている。類似団体との比較では、多くの項目で高い水準となっているが、これは、東日本大震災及び原子力災害からの復旧・復興業務に対応するためである。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・主要な項目のうち、人件費は住民一人当たり１</a:t>
          </a:r>
          <a:r>
            <a:rPr kumimoji="1" lang="ja-JP" altLang="en-US" sz="1100">
              <a:solidFill>
                <a:sysClr val="windowText" lastClr="000000"/>
              </a:solidFill>
              <a:effectLst/>
              <a:latin typeface="+mn-lt"/>
              <a:ea typeface="+mn-ea"/>
              <a:cs typeface="+mn-cs"/>
            </a:rPr>
            <a:t>３２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２３０</a:t>
          </a:r>
          <a:r>
            <a:rPr kumimoji="1" lang="ja-JP" altLang="ja-JP" sz="1100">
              <a:solidFill>
                <a:sysClr val="windowText" lastClr="000000"/>
              </a:solidFill>
              <a:effectLst/>
              <a:latin typeface="+mn-lt"/>
              <a:ea typeface="+mn-ea"/>
              <a:cs typeface="+mn-cs"/>
            </a:rPr>
            <a:t>円となっており、類似団体と比較しても高い水準で推移している。これは、職員を大幅に増員して復旧・復興業務に対応しているためである。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・補助費等や災害復旧事業費は、類似団体と比較しても高い水準であ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、これは主に除染事業</a:t>
          </a:r>
          <a:r>
            <a:rPr kumimoji="1" lang="ja-JP" altLang="en-US" sz="1100">
              <a:solidFill>
                <a:sysClr val="windowText" lastClr="000000"/>
              </a:solidFill>
              <a:effectLst/>
              <a:latin typeface="+mn-lt"/>
              <a:ea typeface="+mn-ea"/>
              <a:cs typeface="+mn-cs"/>
            </a:rPr>
            <a:t>に係る</a:t>
          </a:r>
          <a:r>
            <a:rPr kumimoji="1" lang="ja-JP" altLang="ja-JP" sz="1100">
              <a:solidFill>
                <a:sysClr val="windowText" lastClr="000000"/>
              </a:solidFill>
              <a:effectLst/>
              <a:latin typeface="+mn-lt"/>
              <a:ea typeface="+mn-ea"/>
              <a:cs typeface="+mn-cs"/>
            </a:rPr>
            <a:t>市町村への交付金や、避難指示区域等の段階的な解除に伴</a:t>
          </a:r>
          <a:r>
            <a:rPr kumimoji="1" lang="ja-JP" altLang="en-US" sz="1100">
              <a:solidFill>
                <a:sysClr val="windowText" lastClr="000000"/>
              </a:solidFill>
              <a:effectLst/>
              <a:latin typeface="+mn-lt"/>
              <a:ea typeface="+mn-ea"/>
              <a:cs typeface="+mn-cs"/>
            </a:rPr>
            <a:t>う</a:t>
          </a:r>
          <a:r>
            <a:rPr kumimoji="1" lang="ja-JP" altLang="ja-JP" sz="1100">
              <a:solidFill>
                <a:sysClr val="windowText" lastClr="000000"/>
              </a:solidFill>
              <a:effectLst/>
              <a:latin typeface="+mn-lt"/>
              <a:ea typeface="+mn-ea"/>
              <a:cs typeface="+mn-cs"/>
            </a:rPr>
            <a:t>、災害復旧</a:t>
          </a:r>
          <a:r>
            <a:rPr kumimoji="1" lang="ja-JP" altLang="en-US" sz="1100">
              <a:solidFill>
                <a:sysClr val="windowText" lastClr="000000"/>
              </a:solidFill>
              <a:effectLst/>
              <a:latin typeface="+mn-lt"/>
              <a:ea typeface="+mn-ea"/>
              <a:cs typeface="+mn-cs"/>
            </a:rPr>
            <a:t>工事等によるもの</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・積立金は、様々な復旧・復興事業を実施するため、国から一括交付された交付金等を</a:t>
          </a:r>
          <a:r>
            <a:rPr kumimoji="1" lang="ja-JP" altLang="en-US" sz="1100">
              <a:solidFill>
                <a:sysClr val="windowText" lastClr="000000"/>
              </a:solidFill>
              <a:effectLst/>
              <a:latin typeface="+mn-lt"/>
              <a:ea typeface="+mn-ea"/>
              <a:cs typeface="+mn-cs"/>
            </a:rPr>
            <a:t>東日本大震災復興対策関係</a:t>
          </a:r>
          <a:r>
            <a:rPr kumimoji="1" lang="ja-JP" altLang="ja-JP" sz="1100">
              <a:solidFill>
                <a:sysClr val="windowText" lastClr="000000"/>
              </a:solidFill>
              <a:effectLst/>
              <a:latin typeface="+mn-lt"/>
              <a:ea typeface="+mn-ea"/>
              <a:cs typeface="+mn-cs"/>
            </a:rPr>
            <a:t>基金に積み立てていることから、類似団体と比較しても高い水準で推移している。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・普通建設事業費についは増加傾向にあるが、主に復興公営住宅や復興関連道路の整備の増によるものである。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1,938,559
1,926,751
13,783.74
2,096,640,231
2,003,898,808
8,340,822
494,472,346
1,431,060,950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139.2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67310</xdr:rowOff>
    </xdr:from>
    <xdr:to>
      <xdr:col>6</xdr:col>
      <xdr:colOff>511175</xdr:colOff>
      <xdr:row>32</xdr:row>
      <xdr:rowOff>128270</xdr:rowOff>
    </xdr:to>
    <xdr:cxnSp macro="">
      <xdr:nvCxnSpPr>
        <xdr:cNvPr id="61" name="直線コネクタ 60"/>
        <xdr:cNvCxnSpPr/>
      </xdr:nvCxnSpPr>
      <xdr:spPr>
        <a:xfrm flipV="1">
          <a:off x="3797300" y="55537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114935</xdr:rowOff>
    </xdr:from>
    <xdr:to>
      <xdr:col>5</xdr:col>
      <xdr:colOff>358775</xdr:colOff>
      <xdr:row>32</xdr:row>
      <xdr:rowOff>128270</xdr:rowOff>
    </xdr:to>
    <xdr:cxnSp macro="">
      <xdr:nvCxnSpPr>
        <xdr:cNvPr id="64" name="直線コネクタ 63"/>
        <xdr:cNvCxnSpPr/>
      </xdr:nvCxnSpPr>
      <xdr:spPr>
        <a:xfrm>
          <a:off x="2908300" y="56013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114935</xdr:rowOff>
    </xdr:from>
    <xdr:to>
      <xdr:col>4</xdr:col>
      <xdr:colOff>155575</xdr:colOff>
      <xdr:row>33</xdr:row>
      <xdr:rowOff>635</xdr:rowOff>
    </xdr:to>
    <xdr:cxnSp macro="">
      <xdr:nvCxnSpPr>
        <xdr:cNvPr id="67" name="直線コネクタ 66"/>
        <xdr:cNvCxnSpPr/>
      </xdr:nvCxnSpPr>
      <xdr:spPr>
        <a:xfrm flipV="1">
          <a:off x="2019300" y="5601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10795</xdr:rowOff>
    </xdr:from>
    <xdr:to>
      <xdr:col>4</xdr:col>
      <xdr:colOff>206375</xdr:colOff>
      <xdr:row>32</xdr:row>
      <xdr:rowOff>112395</xdr:rowOff>
    </xdr:to>
    <xdr:sp macro="" textlink="">
      <xdr:nvSpPr>
        <xdr:cNvPr id="68" name="フローチャート : 判断 67"/>
        <xdr:cNvSpPr/>
      </xdr:nvSpPr>
      <xdr:spPr>
        <a:xfrm>
          <a:off x="2857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30</xdr:row>
      <xdr:rowOff>128922</xdr:rowOff>
    </xdr:from>
    <xdr:ext cx="378565" cy="259045"/>
    <xdr:sp macro="" textlink="">
      <xdr:nvSpPr>
        <xdr:cNvPr id="69" name="テキスト ボックス 68"/>
        <xdr:cNvSpPr txBox="1"/>
      </xdr:nvSpPr>
      <xdr:spPr>
        <a:xfrm>
          <a:off x="2719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145415</xdr:rowOff>
    </xdr:from>
    <xdr:to>
      <xdr:col>2</xdr:col>
      <xdr:colOff>638175</xdr:colOff>
      <xdr:row>33</xdr:row>
      <xdr:rowOff>635</xdr:rowOff>
    </xdr:to>
    <xdr:cxnSp macro="">
      <xdr:nvCxnSpPr>
        <xdr:cNvPr id="70" name="直線コネクタ 69"/>
        <xdr:cNvCxnSpPr/>
      </xdr:nvCxnSpPr>
      <xdr:spPr>
        <a:xfrm>
          <a:off x="1130300" y="5631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92710</xdr:rowOff>
    </xdr:from>
    <xdr:to>
      <xdr:col>3</xdr:col>
      <xdr:colOff>3175</xdr:colOff>
      <xdr:row>33</xdr:row>
      <xdr:rowOff>22860</xdr:rowOff>
    </xdr:to>
    <xdr:sp macro="" textlink="">
      <xdr:nvSpPr>
        <xdr:cNvPr id="71" name="フローチャート : 判断 70"/>
        <xdr:cNvSpPr/>
      </xdr:nvSpPr>
      <xdr:spPr>
        <a:xfrm>
          <a:off x="1968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39387</xdr:rowOff>
    </xdr:from>
    <xdr:ext cx="378565" cy="259045"/>
    <xdr:sp macro="" textlink="">
      <xdr:nvSpPr>
        <xdr:cNvPr id="72" name="テキスト ボックス 71"/>
        <xdr:cNvSpPr txBox="1"/>
      </xdr:nvSpPr>
      <xdr:spPr>
        <a:xfrm>
          <a:off x="1830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83185</xdr:rowOff>
    </xdr:from>
    <xdr:to>
      <xdr:col>1</xdr:col>
      <xdr:colOff>485775</xdr:colOff>
      <xdr:row>33</xdr:row>
      <xdr:rowOff>13335</xdr:rowOff>
    </xdr:to>
    <xdr:sp macro="" textlink="">
      <xdr:nvSpPr>
        <xdr:cNvPr id="73" name="フローチャート : 判断 72"/>
        <xdr:cNvSpPr/>
      </xdr:nvSpPr>
      <xdr:spPr>
        <a:xfrm>
          <a:off x="1079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29862</xdr:rowOff>
    </xdr:from>
    <xdr:ext cx="378565" cy="259045"/>
    <xdr:sp macro="" textlink="">
      <xdr:nvSpPr>
        <xdr:cNvPr id="74" name="テキスト ボックス 73"/>
        <xdr:cNvSpPr txBox="1"/>
      </xdr:nvSpPr>
      <xdr:spPr>
        <a:xfrm>
          <a:off x="941017" y="534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16510</xdr:rowOff>
    </xdr:from>
    <xdr:to>
      <xdr:col>6</xdr:col>
      <xdr:colOff>561975</xdr:colOff>
      <xdr:row>32</xdr:row>
      <xdr:rowOff>118110</xdr:rowOff>
    </xdr:to>
    <xdr:sp macro="" textlink="">
      <xdr:nvSpPr>
        <xdr:cNvPr id="80" name="円/楕円 79"/>
        <xdr:cNvSpPr/>
      </xdr:nvSpPr>
      <xdr:spPr>
        <a:xfrm>
          <a:off x="45847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102887</xdr:rowOff>
    </xdr:from>
    <xdr:ext cx="378565" cy="259045"/>
    <xdr:sp macro="" textlink="">
      <xdr:nvSpPr>
        <xdr:cNvPr id="81" name="議会費該当値テキスト"/>
        <xdr:cNvSpPr txBox="1"/>
      </xdr:nvSpPr>
      <xdr:spPr>
        <a:xfrm>
          <a:off x="4686300" y="541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77470</xdr:rowOff>
    </xdr:from>
    <xdr:to>
      <xdr:col>5</xdr:col>
      <xdr:colOff>409575</xdr:colOff>
      <xdr:row>33</xdr:row>
      <xdr:rowOff>7620</xdr:rowOff>
    </xdr:to>
    <xdr:sp macro="" textlink="">
      <xdr:nvSpPr>
        <xdr:cNvPr id="82" name="円/楕円 81"/>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24147</xdr:rowOff>
    </xdr:from>
    <xdr:ext cx="378565" cy="259045"/>
    <xdr:sp macro="" textlink="">
      <xdr:nvSpPr>
        <xdr:cNvPr id="83" name="テキスト ボックス 82"/>
        <xdr:cNvSpPr txBox="1"/>
      </xdr:nvSpPr>
      <xdr:spPr>
        <a:xfrm>
          <a:off x="35953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64135</xdr:rowOff>
    </xdr:from>
    <xdr:to>
      <xdr:col>4</xdr:col>
      <xdr:colOff>206375</xdr:colOff>
      <xdr:row>32</xdr:row>
      <xdr:rowOff>165735</xdr:rowOff>
    </xdr:to>
    <xdr:sp macro="" textlink="">
      <xdr:nvSpPr>
        <xdr:cNvPr id="84" name="円/楕円 83"/>
        <xdr:cNvSpPr/>
      </xdr:nvSpPr>
      <xdr:spPr>
        <a:xfrm>
          <a:off x="2857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156862</xdr:rowOff>
    </xdr:from>
    <xdr:ext cx="378565" cy="259045"/>
    <xdr:sp macro="" textlink="">
      <xdr:nvSpPr>
        <xdr:cNvPr id="85" name="テキスト ボックス 84"/>
        <xdr:cNvSpPr txBox="1"/>
      </xdr:nvSpPr>
      <xdr:spPr>
        <a:xfrm>
          <a:off x="27190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121285</xdr:rowOff>
    </xdr:from>
    <xdr:to>
      <xdr:col>3</xdr:col>
      <xdr:colOff>3175</xdr:colOff>
      <xdr:row>33</xdr:row>
      <xdr:rowOff>51435</xdr:rowOff>
    </xdr:to>
    <xdr:sp macro="" textlink="">
      <xdr:nvSpPr>
        <xdr:cNvPr id="86" name="円/楕円 85"/>
        <xdr:cNvSpPr/>
      </xdr:nvSpPr>
      <xdr:spPr>
        <a:xfrm>
          <a:off x="1968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42562</xdr:rowOff>
    </xdr:from>
    <xdr:ext cx="378565" cy="259045"/>
    <xdr:sp macro="" textlink="">
      <xdr:nvSpPr>
        <xdr:cNvPr id="87" name="テキスト ボックス 86"/>
        <xdr:cNvSpPr txBox="1"/>
      </xdr:nvSpPr>
      <xdr:spPr>
        <a:xfrm>
          <a:off x="1830017" y="570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94615</xdr:rowOff>
    </xdr:from>
    <xdr:to>
      <xdr:col>1</xdr:col>
      <xdr:colOff>485775</xdr:colOff>
      <xdr:row>33</xdr:row>
      <xdr:rowOff>24765</xdr:rowOff>
    </xdr:to>
    <xdr:sp macro="" textlink="">
      <xdr:nvSpPr>
        <xdr:cNvPr id="88" name="円/楕円 87"/>
        <xdr:cNvSpPr/>
      </xdr:nvSpPr>
      <xdr:spPr>
        <a:xfrm>
          <a:off x="1079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15892</xdr:rowOff>
    </xdr:from>
    <xdr:ext cx="378565" cy="259045"/>
    <xdr:sp macro="" textlink="">
      <xdr:nvSpPr>
        <xdr:cNvPr id="89" name="テキスト ボックス 88"/>
        <xdr:cNvSpPr txBox="1"/>
      </xdr:nvSpPr>
      <xdr:spPr>
        <a:xfrm>
          <a:off x="941017" y="567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110020</xdr:rowOff>
    </xdr:from>
    <xdr:to>
      <xdr:col>6</xdr:col>
      <xdr:colOff>510540</xdr:colOff>
      <xdr:row>58</xdr:row>
      <xdr:rowOff>147031</xdr:rowOff>
    </xdr:to>
    <xdr:cxnSp macro="">
      <xdr:nvCxnSpPr>
        <xdr:cNvPr id="111" name="直線コネクタ 110"/>
        <xdr:cNvCxnSpPr/>
      </xdr:nvCxnSpPr>
      <xdr:spPr>
        <a:xfrm flipV="1">
          <a:off x="4633595" y="9711220"/>
          <a:ext cx="1270" cy="37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155336</xdr:rowOff>
    </xdr:from>
    <xdr:ext cx="469744" cy="259045"/>
    <xdr:sp macro="" textlink="">
      <xdr:nvSpPr>
        <xdr:cNvPr id="112" name="総務費最小値テキスト"/>
        <xdr:cNvSpPr txBox="1"/>
      </xdr:nvSpPr>
      <xdr:spPr>
        <a:xfrm>
          <a:off x="4686300" y="100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58</xdr:row>
      <xdr:rowOff>147031</xdr:rowOff>
    </xdr:from>
    <xdr:to>
      <xdr:col>6</xdr:col>
      <xdr:colOff>600075</xdr:colOff>
      <xdr:row>58</xdr:row>
      <xdr:rowOff>147031</xdr:rowOff>
    </xdr:to>
    <xdr:cxnSp macro="">
      <xdr:nvCxnSpPr>
        <xdr:cNvPr id="113" name="直線コネクタ 112"/>
        <xdr:cNvCxnSpPr/>
      </xdr:nvCxnSpPr>
      <xdr:spPr>
        <a:xfrm>
          <a:off x="4546600" y="10091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56697</xdr:rowOff>
    </xdr:from>
    <xdr:ext cx="534377" cy="259045"/>
    <xdr:sp macro="" textlink="">
      <xdr:nvSpPr>
        <xdr:cNvPr id="114" name="総務費最大値テキスト"/>
        <xdr:cNvSpPr txBox="1"/>
      </xdr:nvSpPr>
      <xdr:spPr>
        <a:xfrm>
          <a:off x="4686300" y="94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56</xdr:row>
      <xdr:rowOff>110020</xdr:rowOff>
    </xdr:from>
    <xdr:to>
      <xdr:col>6</xdr:col>
      <xdr:colOff>600075</xdr:colOff>
      <xdr:row>56</xdr:row>
      <xdr:rowOff>110020</xdr:rowOff>
    </xdr:to>
    <xdr:cxnSp macro="">
      <xdr:nvCxnSpPr>
        <xdr:cNvPr id="115" name="直線コネクタ 114"/>
        <xdr:cNvCxnSpPr/>
      </xdr:nvCxnSpPr>
      <xdr:spPr>
        <a:xfrm>
          <a:off x="4546600" y="971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54981</xdr:rowOff>
    </xdr:from>
    <xdr:to>
      <xdr:col>6</xdr:col>
      <xdr:colOff>511175</xdr:colOff>
      <xdr:row>56</xdr:row>
      <xdr:rowOff>110020</xdr:rowOff>
    </xdr:to>
    <xdr:cxnSp macro="">
      <xdr:nvCxnSpPr>
        <xdr:cNvPr id="116" name="直線コネクタ 115"/>
        <xdr:cNvCxnSpPr/>
      </xdr:nvCxnSpPr>
      <xdr:spPr>
        <a:xfrm>
          <a:off x="3797300" y="9484731"/>
          <a:ext cx="8382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28336</xdr:rowOff>
    </xdr:from>
    <xdr:ext cx="534377" cy="259045"/>
    <xdr:sp macro="" textlink="">
      <xdr:nvSpPr>
        <xdr:cNvPr id="117" name="総務費平均値テキスト"/>
        <xdr:cNvSpPr txBox="1"/>
      </xdr:nvSpPr>
      <xdr:spPr>
        <a:xfrm>
          <a:off x="4686300" y="997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49909</xdr:rowOff>
    </xdr:from>
    <xdr:to>
      <xdr:col>6</xdr:col>
      <xdr:colOff>561975</xdr:colOff>
      <xdr:row>58</xdr:row>
      <xdr:rowOff>151509</xdr:rowOff>
    </xdr:to>
    <xdr:sp macro="" textlink="">
      <xdr:nvSpPr>
        <xdr:cNvPr id="118" name="フローチャート : 判断 117"/>
        <xdr:cNvSpPr/>
      </xdr:nvSpPr>
      <xdr:spPr>
        <a:xfrm>
          <a:off x="4584700" y="999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59279</xdr:rowOff>
    </xdr:from>
    <xdr:to>
      <xdr:col>5</xdr:col>
      <xdr:colOff>358775</xdr:colOff>
      <xdr:row>55</xdr:row>
      <xdr:rowOff>54981</xdr:rowOff>
    </xdr:to>
    <xdr:cxnSp macro="">
      <xdr:nvCxnSpPr>
        <xdr:cNvPr id="119" name="直線コネクタ 118"/>
        <xdr:cNvCxnSpPr/>
      </xdr:nvCxnSpPr>
      <xdr:spPr>
        <a:xfrm>
          <a:off x="2908300" y="8803229"/>
          <a:ext cx="889000" cy="6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38577</xdr:rowOff>
    </xdr:from>
    <xdr:to>
      <xdr:col>5</xdr:col>
      <xdr:colOff>409575</xdr:colOff>
      <xdr:row>58</xdr:row>
      <xdr:rowOff>140177</xdr:rowOff>
    </xdr:to>
    <xdr:sp macro="" textlink="">
      <xdr:nvSpPr>
        <xdr:cNvPr id="120" name="フローチャート : 判断 119"/>
        <xdr:cNvSpPr/>
      </xdr:nvSpPr>
      <xdr:spPr>
        <a:xfrm>
          <a:off x="3746500" y="998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131304</xdr:rowOff>
    </xdr:from>
    <xdr:ext cx="534377" cy="259045"/>
    <xdr:sp macro="" textlink="">
      <xdr:nvSpPr>
        <xdr:cNvPr id="121" name="テキスト ボックス 120"/>
        <xdr:cNvSpPr txBox="1"/>
      </xdr:nvSpPr>
      <xdr:spPr>
        <a:xfrm>
          <a:off x="3517411" y="100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59279</xdr:rowOff>
    </xdr:from>
    <xdr:to>
      <xdr:col>4</xdr:col>
      <xdr:colOff>155575</xdr:colOff>
      <xdr:row>56</xdr:row>
      <xdr:rowOff>28639</xdr:rowOff>
    </xdr:to>
    <xdr:cxnSp macro="">
      <xdr:nvCxnSpPr>
        <xdr:cNvPr id="122" name="直線コネクタ 121"/>
        <xdr:cNvCxnSpPr/>
      </xdr:nvCxnSpPr>
      <xdr:spPr>
        <a:xfrm flipV="1">
          <a:off x="2019300" y="8803229"/>
          <a:ext cx="889000" cy="8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151270</xdr:rowOff>
    </xdr:from>
    <xdr:to>
      <xdr:col>4</xdr:col>
      <xdr:colOff>206375</xdr:colOff>
      <xdr:row>57</xdr:row>
      <xdr:rowOff>81420</xdr:rowOff>
    </xdr:to>
    <xdr:sp macro="" textlink="">
      <xdr:nvSpPr>
        <xdr:cNvPr id="123" name="フローチャート : 判断 122"/>
        <xdr:cNvSpPr/>
      </xdr:nvSpPr>
      <xdr:spPr>
        <a:xfrm>
          <a:off x="2857500" y="97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72547</xdr:rowOff>
    </xdr:from>
    <xdr:ext cx="534377" cy="259045"/>
    <xdr:sp macro="" textlink="">
      <xdr:nvSpPr>
        <xdr:cNvPr id="124" name="テキスト ボックス 123"/>
        <xdr:cNvSpPr txBox="1"/>
      </xdr:nvSpPr>
      <xdr:spPr>
        <a:xfrm>
          <a:off x="2641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116429</xdr:rowOff>
    </xdr:from>
    <xdr:to>
      <xdr:col>2</xdr:col>
      <xdr:colOff>638175</xdr:colOff>
      <xdr:row>56</xdr:row>
      <xdr:rowOff>28639</xdr:rowOff>
    </xdr:to>
    <xdr:cxnSp macro="">
      <xdr:nvCxnSpPr>
        <xdr:cNvPr id="125" name="直線コネクタ 124"/>
        <xdr:cNvCxnSpPr/>
      </xdr:nvCxnSpPr>
      <xdr:spPr>
        <a:xfrm>
          <a:off x="1130300" y="9203279"/>
          <a:ext cx="889000" cy="42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71664</xdr:rowOff>
    </xdr:from>
    <xdr:to>
      <xdr:col>3</xdr:col>
      <xdr:colOff>3175</xdr:colOff>
      <xdr:row>58</xdr:row>
      <xdr:rowOff>1814</xdr:rowOff>
    </xdr:to>
    <xdr:sp macro="" textlink="">
      <xdr:nvSpPr>
        <xdr:cNvPr id="126" name="フローチャート : 判断 125"/>
        <xdr:cNvSpPr/>
      </xdr:nvSpPr>
      <xdr:spPr>
        <a:xfrm>
          <a:off x="1968500" y="984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164391</xdr:rowOff>
    </xdr:from>
    <xdr:ext cx="534377" cy="259045"/>
    <xdr:sp macro="" textlink="">
      <xdr:nvSpPr>
        <xdr:cNvPr id="127" name="テキスト ボックス 126"/>
        <xdr:cNvSpPr txBox="1"/>
      </xdr:nvSpPr>
      <xdr:spPr>
        <a:xfrm>
          <a:off x="1752111" y="99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28291</xdr:rowOff>
    </xdr:from>
    <xdr:to>
      <xdr:col>1</xdr:col>
      <xdr:colOff>485775</xdr:colOff>
      <xdr:row>57</xdr:row>
      <xdr:rowOff>129891</xdr:rowOff>
    </xdr:to>
    <xdr:sp macro="" textlink="">
      <xdr:nvSpPr>
        <xdr:cNvPr id="128" name="フローチャート : 判断 127"/>
        <xdr:cNvSpPr/>
      </xdr:nvSpPr>
      <xdr:spPr>
        <a:xfrm>
          <a:off x="1079500" y="980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121018</xdr:rowOff>
    </xdr:from>
    <xdr:ext cx="534377" cy="259045"/>
    <xdr:sp macro="" textlink="">
      <xdr:nvSpPr>
        <xdr:cNvPr id="129" name="テキスト ボックス 128"/>
        <xdr:cNvSpPr txBox="1"/>
      </xdr:nvSpPr>
      <xdr:spPr>
        <a:xfrm>
          <a:off x="863111" y="9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59220</xdr:rowOff>
    </xdr:from>
    <xdr:to>
      <xdr:col>6</xdr:col>
      <xdr:colOff>561975</xdr:colOff>
      <xdr:row>56</xdr:row>
      <xdr:rowOff>160820</xdr:rowOff>
    </xdr:to>
    <xdr:sp macro="" textlink="">
      <xdr:nvSpPr>
        <xdr:cNvPr id="135" name="円/楕円 134"/>
        <xdr:cNvSpPr/>
      </xdr:nvSpPr>
      <xdr:spPr>
        <a:xfrm>
          <a:off x="45847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12247</xdr:rowOff>
    </xdr:from>
    <xdr:ext cx="534377" cy="259045"/>
    <xdr:sp macro="" textlink="">
      <xdr:nvSpPr>
        <xdr:cNvPr id="136" name="総務費該当値テキスト"/>
        <xdr:cNvSpPr txBox="1"/>
      </xdr:nvSpPr>
      <xdr:spPr>
        <a:xfrm>
          <a:off x="4686300" y="96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4181</xdr:rowOff>
    </xdr:from>
    <xdr:to>
      <xdr:col>5</xdr:col>
      <xdr:colOff>409575</xdr:colOff>
      <xdr:row>55</xdr:row>
      <xdr:rowOff>105781</xdr:rowOff>
    </xdr:to>
    <xdr:sp macro="" textlink="">
      <xdr:nvSpPr>
        <xdr:cNvPr id="137" name="円/楕円 136"/>
        <xdr:cNvSpPr/>
      </xdr:nvSpPr>
      <xdr:spPr>
        <a:xfrm>
          <a:off x="3746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122308</xdr:rowOff>
    </xdr:from>
    <xdr:ext cx="534377" cy="259045"/>
    <xdr:sp macro="" textlink="">
      <xdr:nvSpPr>
        <xdr:cNvPr id="138" name="テキスト ボックス 137"/>
        <xdr:cNvSpPr txBox="1"/>
      </xdr:nvSpPr>
      <xdr:spPr>
        <a:xfrm>
          <a:off x="3517411" y="9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8479</xdr:rowOff>
    </xdr:from>
    <xdr:to>
      <xdr:col>4</xdr:col>
      <xdr:colOff>206375</xdr:colOff>
      <xdr:row>51</xdr:row>
      <xdr:rowOff>110079</xdr:rowOff>
    </xdr:to>
    <xdr:sp macro="" textlink="">
      <xdr:nvSpPr>
        <xdr:cNvPr id="139" name="円/楕円 138"/>
        <xdr:cNvSpPr/>
      </xdr:nvSpPr>
      <xdr:spPr>
        <a:xfrm>
          <a:off x="2857500" y="87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126606</xdr:rowOff>
    </xdr:from>
    <xdr:ext cx="599010" cy="259045"/>
    <xdr:sp macro="" textlink="">
      <xdr:nvSpPr>
        <xdr:cNvPr id="140" name="テキスト ボックス 139"/>
        <xdr:cNvSpPr txBox="1"/>
      </xdr:nvSpPr>
      <xdr:spPr>
        <a:xfrm>
          <a:off x="2608794" y="852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149289</xdr:rowOff>
    </xdr:from>
    <xdr:to>
      <xdr:col>3</xdr:col>
      <xdr:colOff>3175</xdr:colOff>
      <xdr:row>56</xdr:row>
      <xdr:rowOff>79439</xdr:rowOff>
    </xdr:to>
    <xdr:sp macro="" textlink="">
      <xdr:nvSpPr>
        <xdr:cNvPr id="141" name="円/楕円 140"/>
        <xdr:cNvSpPr/>
      </xdr:nvSpPr>
      <xdr:spPr>
        <a:xfrm>
          <a:off x="1968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95966</xdr:rowOff>
    </xdr:from>
    <xdr:ext cx="534377" cy="259045"/>
    <xdr:sp macro="" textlink="">
      <xdr:nvSpPr>
        <xdr:cNvPr id="142" name="テキスト ボックス 141"/>
        <xdr:cNvSpPr txBox="1"/>
      </xdr:nvSpPr>
      <xdr:spPr>
        <a:xfrm>
          <a:off x="1752111" y="93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65629</xdr:rowOff>
    </xdr:from>
    <xdr:to>
      <xdr:col>1</xdr:col>
      <xdr:colOff>485775</xdr:colOff>
      <xdr:row>53</xdr:row>
      <xdr:rowOff>167229</xdr:rowOff>
    </xdr:to>
    <xdr:sp macro="" textlink="">
      <xdr:nvSpPr>
        <xdr:cNvPr id="143" name="円/楕円 142"/>
        <xdr:cNvSpPr/>
      </xdr:nvSpPr>
      <xdr:spPr>
        <a:xfrm>
          <a:off x="1079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12306</xdr:rowOff>
    </xdr:from>
    <xdr:ext cx="599010" cy="259045"/>
    <xdr:sp macro="" textlink="">
      <xdr:nvSpPr>
        <xdr:cNvPr id="144" name="テキスト ボックス 143"/>
        <xdr:cNvSpPr txBox="1"/>
      </xdr:nvSpPr>
      <xdr:spPr>
        <a:xfrm>
          <a:off x="830794" y="892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6" name="テキスト ボックス 15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8" name="テキスト ボックス 15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0" name="テキスト ボックス 15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2" name="テキスト ボックス 16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68" name="直線コネクタ 167"/>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69"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0" name="直線コネクタ 169"/>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1"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2" name="直線コネクタ 171"/>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56807</xdr:rowOff>
    </xdr:from>
    <xdr:to>
      <xdr:col>6</xdr:col>
      <xdr:colOff>511175</xdr:colOff>
      <xdr:row>72</xdr:row>
      <xdr:rowOff>117441</xdr:rowOff>
    </xdr:to>
    <xdr:cxnSp macro="">
      <xdr:nvCxnSpPr>
        <xdr:cNvPr id="173" name="直線コネクタ 172"/>
        <xdr:cNvCxnSpPr/>
      </xdr:nvCxnSpPr>
      <xdr:spPr>
        <a:xfrm flipV="1">
          <a:off x="3797300" y="12229757"/>
          <a:ext cx="8382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166986</xdr:rowOff>
    </xdr:from>
    <xdr:ext cx="534377" cy="259045"/>
    <xdr:sp macro="" textlink="">
      <xdr:nvSpPr>
        <xdr:cNvPr id="174" name="民生費平均値テキスト"/>
        <xdr:cNvSpPr txBox="1"/>
      </xdr:nvSpPr>
      <xdr:spPr>
        <a:xfrm>
          <a:off x="4686300" y="13368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5" name="フローチャート : 判断 174"/>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117441</xdr:rowOff>
    </xdr:from>
    <xdr:to>
      <xdr:col>5</xdr:col>
      <xdr:colOff>358775</xdr:colOff>
      <xdr:row>73</xdr:row>
      <xdr:rowOff>161313</xdr:rowOff>
    </xdr:to>
    <xdr:cxnSp macro="">
      <xdr:nvCxnSpPr>
        <xdr:cNvPr id="176" name="直線コネクタ 175"/>
        <xdr:cNvCxnSpPr/>
      </xdr:nvCxnSpPr>
      <xdr:spPr>
        <a:xfrm flipV="1">
          <a:off x="2908300" y="1246184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77" name="フローチャート : 判断 176"/>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118530</xdr:rowOff>
    </xdr:from>
    <xdr:ext cx="534377" cy="259045"/>
    <xdr:sp macro="" textlink="">
      <xdr:nvSpPr>
        <xdr:cNvPr id="178" name="テキスト ボックス 177"/>
        <xdr:cNvSpPr txBox="1"/>
      </xdr:nvSpPr>
      <xdr:spPr>
        <a:xfrm>
          <a:off x="35174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46843</xdr:rowOff>
    </xdr:from>
    <xdr:to>
      <xdr:col>4</xdr:col>
      <xdr:colOff>155575</xdr:colOff>
      <xdr:row>73</xdr:row>
      <xdr:rowOff>161313</xdr:rowOff>
    </xdr:to>
    <xdr:cxnSp macro="">
      <xdr:nvCxnSpPr>
        <xdr:cNvPr id="179" name="直線コネクタ 178"/>
        <xdr:cNvCxnSpPr/>
      </xdr:nvCxnSpPr>
      <xdr:spPr>
        <a:xfrm>
          <a:off x="2019300" y="12562693"/>
          <a:ext cx="889000" cy="1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105504</xdr:rowOff>
    </xdr:from>
    <xdr:to>
      <xdr:col>4</xdr:col>
      <xdr:colOff>206375</xdr:colOff>
      <xdr:row>78</xdr:row>
      <xdr:rowOff>35654</xdr:rowOff>
    </xdr:to>
    <xdr:sp macro="" textlink="">
      <xdr:nvSpPr>
        <xdr:cNvPr id="180" name="フローチャート : 判断 179"/>
        <xdr:cNvSpPr/>
      </xdr:nvSpPr>
      <xdr:spPr>
        <a:xfrm>
          <a:off x="2857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26781</xdr:rowOff>
    </xdr:from>
    <xdr:ext cx="534377" cy="259045"/>
    <xdr:sp macro="" textlink="">
      <xdr:nvSpPr>
        <xdr:cNvPr id="181" name="テキスト ボックス 180"/>
        <xdr:cNvSpPr txBox="1"/>
      </xdr:nvSpPr>
      <xdr:spPr>
        <a:xfrm>
          <a:off x="2641111" y="133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46843</xdr:rowOff>
    </xdr:from>
    <xdr:to>
      <xdr:col>2</xdr:col>
      <xdr:colOff>638175</xdr:colOff>
      <xdr:row>77</xdr:row>
      <xdr:rowOff>141244</xdr:rowOff>
    </xdr:to>
    <xdr:cxnSp macro="">
      <xdr:nvCxnSpPr>
        <xdr:cNvPr id="182" name="直線コネクタ 181"/>
        <xdr:cNvCxnSpPr/>
      </xdr:nvCxnSpPr>
      <xdr:spPr>
        <a:xfrm flipV="1">
          <a:off x="1130300" y="12562693"/>
          <a:ext cx="889000" cy="7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64012</xdr:rowOff>
    </xdr:from>
    <xdr:to>
      <xdr:col>3</xdr:col>
      <xdr:colOff>3175</xdr:colOff>
      <xdr:row>77</xdr:row>
      <xdr:rowOff>165612</xdr:rowOff>
    </xdr:to>
    <xdr:sp macro="" textlink="">
      <xdr:nvSpPr>
        <xdr:cNvPr id="183" name="フローチャート : 判断 182"/>
        <xdr:cNvSpPr/>
      </xdr:nvSpPr>
      <xdr:spPr>
        <a:xfrm>
          <a:off x="1968500" y="1326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156739</xdr:rowOff>
    </xdr:from>
    <xdr:ext cx="599010" cy="259045"/>
    <xdr:sp macro="" textlink="">
      <xdr:nvSpPr>
        <xdr:cNvPr id="184" name="テキスト ボックス 183"/>
        <xdr:cNvSpPr txBox="1"/>
      </xdr:nvSpPr>
      <xdr:spPr>
        <a:xfrm>
          <a:off x="1719794" y="1335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19723</xdr:rowOff>
    </xdr:from>
    <xdr:to>
      <xdr:col>1</xdr:col>
      <xdr:colOff>485775</xdr:colOff>
      <xdr:row>78</xdr:row>
      <xdr:rowOff>121323</xdr:rowOff>
    </xdr:to>
    <xdr:sp macro="" textlink="">
      <xdr:nvSpPr>
        <xdr:cNvPr id="185" name="フローチャート : 判断 184"/>
        <xdr:cNvSpPr/>
      </xdr:nvSpPr>
      <xdr:spPr>
        <a:xfrm>
          <a:off x="1079500" y="133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112450</xdr:rowOff>
    </xdr:from>
    <xdr:ext cx="534377" cy="259045"/>
    <xdr:sp macro="" textlink="">
      <xdr:nvSpPr>
        <xdr:cNvPr id="186" name="テキスト ボックス 185"/>
        <xdr:cNvSpPr txBox="1"/>
      </xdr:nvSpPr>
      <xdr:spPr>
        <a:xfrm>
          <a:off x="863111" y="134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6007</xdr:rowOff>
    </xdr:from>
    <xdr:to>
      <xdr:col>6</xdr:col>
      <xdr:colOff>561975</xdr:colOff>
      <xdr:row>71</xdr:row>
      <xdr:rowOff>107607</xdr:rowOff>
    </xdr:to>
    <xdr:sp macro="" textlink="">
      <xdr:nvSpPr>
        <xdr:cNvPr id="192" name="円/楕円 191"/>
        <xdr:cNvSpPr/>
      </xdr:nvSpPr>
      <xdr:spPr>
        <a:xfrm>
          <a:off x="45847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130484</xdr:rowOff>
    </xdr:from>
    <xdr:ext cx="599010" cy="259045"/>
    <xdr:sp macro="" textlink="">
      <xdr:nvSpPr>
        <xdr:cNvPr id="193" name="民生費該当値テキスト"/>
        <xdr:cNvSpPr txBox="1"/>
      </xdr:nvSpPr>
      <xdr:spPr>
        <a:xfrm>
          <a:off x="4686300" y="1213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432,883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66641</xdr:rowOff>
    </xdr:from>
    <xdr:to>
      <xdr:col>5</xdr:col>
      <xdr:colOff>409575</xdr:colOff>
      <xdr:row>72</xdr:row>
      <xdr:rowOff>168241</xdr:rowOff>
    </xdr:to>
    <xdr:sp macro="" textlink="">
      <xdr:nvSpPr>
        <xdr:cNvPr id="194" name="円/楕円 193"/>
        <xdr:cNvSpPr/>
      </xdr:nvSpPr>
      <xdr:spPr>
        <a:xfrm>
          <a:off x="3746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71</xdr:row>
      <xdr:rowOff>13318</xdr:rowOff>
    </xdr:from>
    <xdr:ext cx="599010" cy="259045"/>
    <xdr:sp macro="" textlink="">
      <xdr:nvSpPr>
        <xdr:cNvPr id="195" name="テキスト ボックス 194"/>
        <xdr:cNvSpPr txBox="1"/>
      </xdr:nvSpPr>
      <xdr:spPr>
        <a:xfrm>
          <a:off x="3485094"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110513</xdr:rowOff>
    </xdr:from>
    <xdr:to>
      <xdr:col>4</xdr:col>
      <xdr:colOff>206375</xdr:colOff>
      <xdr:row>74</xdr:row>
      <xdr:rowOff>40663</xdr:rowOff>
    </xdr:to>
    <xdr:sp macro="" textlink="">
      <xdr:nvSpPr>
        <xdr:cNvPr id="196" name="円/楕円 195"/>
        <xdr:cNvSpPr/>
      </xdr:nvSpPr>
      <xdr:spPr>
        <a:xfrm>
          <a:off x="2857500" y="126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57190</xdr:rowOff>
    </xdr:from>
    <xdr:ext cx="599010" cy="259045"/>
    <xdr:sp macro="" textlink="">
      <xdr:nvSpPr>
        <xdr:cNvPr id="197" name="テキスト ボックス 196"/>
        <xdr:cNvSpPr txBox="1"/>
      </xdr:nvSpPr>
      <xdr:spPr>
        <a:xfrm>
          <a:off x="2608794" y="124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167493</xdr:rowOff>
    </xdr:from>
    <xdr:to>
      <xdr:col>3</xdr:col>
      <xdr:colOff>3175</xdr:colOff>
      <xdr:row>73</xdr:row>
      <xdr:rowOff>97643</xdr:rowOff>
    </xdr:to>
    <xdr:sp macro="" textlink="">
      <xdr:nvSpPr>
        <xdr:cNvPr id="198" name="円/楕円 197"/>
        <xdr:cNvSpPr/>
      </xdr:nvSpPr>
      <xdr:spPr>
        <a:xfrm>
          <a:off x="1968500" y="12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114170</xdr:rowOff>
    </xdr:from>
    <xdr:ext cx="599010" cy="259045"/>
    <xdr:sp macro="" textlink="">
      <xdr:nvSpPr>
        <xdr:cNvPr id="199" name="テキスト ボックス 198"/>
        <xdr:cNvSpPr txBox="1"/>
      </xdr:nvSpPr>
      <xdr:spPr>
        <a:xfrm>
          <a:off x="1719794" y="122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90444</xdr:rowOff>
    </xdr:from>
    <xdr:to>
      <xdr:col>1</xdr:col>
      <xdr:colOff>485775</xdr:colOff>
      <xdr:row>78</xdr:row>
      <xdr:rowOff>20594</xdr:rowOff>
    </xdr:to>
    <xdr:sp macro="" textlink="">
      <xdr:nvSpPr>
        <xdr:cNvPr id="200" name="円/楕円 199"/>
        <xdr:cNvSpPr/>
      </xdr:nvSpPr>
      <xdr:spPr>
        <a:xfrm>
          <a:off x="1079500" y="132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37121</xdr:rowOff>
    </xdr:from>
    <xdr:ext cx="534377" cy="259045"/>
    <xdr:sp macro="" textlink="">
      <xdr:nvSpPr>
        <xdr:cNvPr id="201" name="テキスト ボックス 200"/>
        <xdr:cNvSpPr txBox="1"/>
      </xdr:nvSpPr>
      <xdr:spPr>
        <a:xfrm>
          <a:off x="863111" y="130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97</xdr:row>
      <xdr:rowOff>83476</xdr:rowOff>
    </xdr:from>
    <xdr:to>
      <xdr:col>6</xdr:col>
      <xdr:colOff>510540</xdr:colOff>
      <xdr:row>99</xdr:row>
      <xdr:rowOff>30570</xdr:rowOff>
    </xdr:to>
    <xdr:cxnSp macro="">
      <xdr:nvCxnSpPr>
        <xdr:cNvPr id="225" name="直線コネクタ 224"/>
        <xdr:cNvCxnSpPr/>
      </xdr:nvCxnSpPr>
      <xdr:spPr>
        <a:xfrm flipV="1">
          <a:off x="4633595" y="16714126"/>
          <a:ext cx="1270" cy="28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38301</xdr:rowOff>
    </xdr:from>
    <xdr:ext cx="469744" cy="259045"/>
    <xdr:sp macro="" textlink="">
      <xdr:nvSpPr>
        <xdr:cNvPr id="226" name="衛生費最小値テキスト"/>
        <xdr:cNvSpPr txBox="1"/>
      </xdr:nvSpPr>
      <xdr:spPr>
        <a:xfrm>
          <a:off x="4686300" y="1701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99</xdr:row>
      <xdr:rowOff>30570</xdr:rowOff>
    </xdr:from>
    <xdr:to>
      <xdr:col>6</xdr:col>
      <xdr:colOff>600075</xdr:colOff>
      <xdr:row>99</xdr:row>
      <xdr:rowOff>30570</xdr:rowOff>
    </xdr:to>
    <xdr:cxnSp macro="">
      <xdr:nvCxnSpPr>
        <xdr:cNvPr id="227" name="直線コネクタ 226"/>
        <xdr:cNvCxnSpPr/>
      </xdr:nvCxnSpPr>
      <xdr:spPr>
        <a:xfrm>
          <a:off x="4546600" y="1700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30153</xdr:rowOff>
    </xdr:from>
    <xdr:ext cx="534377" cy="259045"/>
    <xdr:sp macro="" textlink="">
      <xdr:nvSpPr>
        <xdr:cNvPr id="228" name="衛生費最大値テキスト"/>
        <xdr:cNvSpPr txBox="1"/>
      </xdr:nvSpPr>
      <xdr:spPr>
        <a:xfrm>
          <a:off x="4686300" y="1648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97</xdr:row>
      <xdr:rowOff>83476</xdr:rowOff>
    </xdr:from>
    <xdr:to>
      <xdr:col>6</xdr:col>
      <xdr:colOff>600075</xdr:colOff>
      <xdr:row>97</xdr:row>
      <xdr:rowOff>83476</xdr:rowOff>
    </xdr:to>
    <xdr:cxnSp macro="">
      <xdr:nvCxnSpPr>
        <xdr:cNvPr id="229" name="直線コネクタ 228"/>
        <xdr:cNvCxnSpPr/>
      </xdr:nvCxnSpPr>
      <xdr:spPr>
        <a:xfrm>
          <a:off x="4546600" y="1671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65808</xdr:rowOff>
    </xdr:from>
    <xdr:to>
      <xdr:col>6</xdr:col>
      <xdr:colOff>511175</xdr:colOff>
      <xdr:row>97</xdr:row>
      <xdr:rowOff>83476</xdr:rowOff>
    </xdr:to>
    <xdr:cxnSp macro="">
      <xdr:nvCxnSpPr>
        <xdr:cNvPr id="230" name="直線コネクタ 229"/>
        <xdr:cNvCxnSpPr/>
      </xdr:nvCxnSpPr>
      <xdr:spPr>
        <a:xfrm>
          <a:off x="3797300" y="16696458"/>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82752</xdr:rowOff>
    </xdr:from>
    <xdr:ext cx="534377" cy="259045"/>
    <xdr:sp macro="" textlink="">
      <xdr:nvSpPr>
        <xdr:cNvPr id="231" name="衛生費平均値テキスト"/>
        <xdr:cNvSpPr txBox="1"/>
      </xdr:nvSpPr>
      <xdr:spPr>
        <a:xfrm>
          <a:off x="4686300" y="16884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104325</xdr:rowOff>
    </xdr:from>
    <xdr:to>
      <xdr:col>6</xdr:col>
      <xdr:colOff>561975</xdr:colOff>
      <xdr:row>99</xdr:row>
      <xdr:rowOff>34475</xdr:rowOff>
    </xdr:to>
    <xdr:sp macro="" textlink="">
      <xdr:nvSpPr>
        <xdr:cNvPr id="232" name="フローチャート : 判断 231"/>
        <xdr:cNvSpPr/>
      </xdr:nvSpPr>
      <xdr:spPr>
        <a:xfrm>
          <a:off x="4584700" y="169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65808</xdr:rowOff>
    </xdr:from>
    <xdr:to>
      <xdr:col>5</xdr:col>
      <xdr:colOff>358775</xdr:colOff>
      <xdr:row>97</xdr:row>
      <xdr:rowOff>115991</xdr:rowOff>
    </xdr:to>
    <xdr:cxnSp macro="">
      <xdr:nvCxnSpPr>
        <xdr:cNvPr id="233" name="直線コネクタ 232"/>
        <xdr:cNvCxnSpPr/>
      </xdr:nvCxnSpPr>
      <xdr:spPr>
        <a:xfrm flipV="1">
          <a:off x="2908300" y="16696458"/>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101538</xdr:rowOff>
    </xdr:from>
    <xdr:to>
      <xdr:col>5</xdr:col>
      <xdr:colOff>409575</xdr:colOff>
      <xdr:row>99</xdr:row>
      <xdr:rowOff>31688</xdr:rowOff>
    </xdr:to>
    <xdr:sp macro="" textlink="">
      <xdr:nvSpPr>
        <xdr:cNvPr id="234" name="フローチャート : 判断 233"/>
        <xdr:cNvSpPr/>
      </xdr:nvSpPr>
      <xdr:spPr>
        <a:xfrm>
          <a:off x="3746500" y="1690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99</xdr:row>
      <xdr:rowOff>22815</xdr:rowOff>
    </xdr:from>
    <xdr:ext cx="534377" cy="259045"/>
    <xdr:sp macro="" textlink="">
      <xdr:nvSpPr>
        <xdr:cNvPr id="235" name="テキスト ボックス 234"/>
        <xdr:cNvSpPr txBox="1"/>
      </xdr:nvSpPr>
      <xdr:spPr>
        <a:xfrm>
          <a:off x="3517411" y="169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115991</xdr:rowOff>
    </xdr:from>
    <xdr:to>
      <xdr:col>4</xdr:col>
      <xdr:colOff>155575</xdr:colOff>
      <xdr:row>97</xdr:row>
      <xdr:rowOff>130284</xdr:rowOff>
    </xdr:to>
    <xdr:cxnSp macro="">
      <xdr:nvCxnSpPr>
        <xdr:cNvPr id="236" name="直線コネクタ 235"/>
        <xdr:cNvCxnSpPr/>
      </xdr:nvCxnSpPr>
      <xdr:spPr>
        <a:xfrm flipV="1">
          <a:off x="2019300" y="16746641"/>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42799</xdr:rowOff>
    </xdr:from>
    <xdr:to>
      <xdr:col>4</xdr:col>
      <xdr:colOff>206375</xdr:colOff>
      <xdr:row>98</xdr:row>
      <xdr:rowOff>144399</xdr:rowOff>
    </xdr:to>
    <xdr:sp macro="" textlink="">
      <xdr:nvSpPr>
        <xdr:cNvPr id="237" name="フローチャート : 判断 236"/>
        <xdr:cNvSpPr/>
      </xdr:nvSpPr>
      <xdr:spPr>
        <a:xfrm>
          <a:off x="2857500" y="1684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135526</xdr:rowOff>
    </xdr:from>
    <xdr:ext cx="534377" cy="259045"/>
    <xdr:sp macro="" textlink="">
      <xdr:nvSpPr>
        <xdr:cNvPr id="238" name="テキスト ボックス 237"/>
        <xdr:cNvSpPr txBox="1"/>
      </xdr:nvSpPr>
      <xdr:spPr>
        <a:xfrm>
          <a:off x="2641111" y="169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23985</xdr:rowOff>
    </xdr:from>
    <xdr:to>
      <xdr:col>2</xdr:col>
      <xdr:colOff>638175</xdr:colOff>
      <xdr:row>97</xdr:row>
      <xdr:rowOff>130284</xdr:rowOff>
    </xdr:to>
    <xdr:cxnSp macro="">
      <xdr:nvCxnSpPr>
        <xdr:cNvPr id="239" name="直線コネクタ 238"/>
        <xdr:cNvCxnSpPr/>
      </xdr:nvCxnSpPr>
      <xdr:spPr>
        <a:xfrm>
          <a:off x="1130300" y="1562593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27744</xdr:rowOff>
    </xdr:from>
    <xdr:to>
      <xdr:col>3</xdr:col>
      <xdr:colOff>3175</xdr:colOff>
      <xdr:row>98</xdr:row>
      <xdr:rowOff>129344</xdr:rowOff>
    </xdr:to>
    <xdr:sp macro="" textlink="">
      <xdr:nvSpPr>
        <xdr:cNvPr id="240" name="フローチャート : 判断 239"/>
        <xdr:cNvSpPr/>
      </xdr:nvSpPr>
      <xdr:spPr>
        <a:xfrm>
          <a:off x="1968500" y="168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120471</xdr:rowOff>
    </xdr:from>
    <xdr:ext cx="534377" cy="259045"/>
    <xdr:sp macro="" textlink="">
      <xdr:nvSpPr>
        <xdr:cNvPr id="241" name="テキスト ボックス 240"/>
        <xdr:cNvSpPr txBox="1"/>
      </xdr:nvSpPr>
      <xdr:spPr>
        <a:xfrm>
          <a:off x="1752111" y="169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28778</xdr:rowOff>
    </xdr:from>
    <xdr:to>
      <xdr:col>1</xdr:col>
      <xdr:colOff>485775</xdr:colOff>
      <xdr:row>97</xdr:row>
      <xdr:rowOff>130378</xdr:rowOff>
    </xdr:to>
    <xdr:sp macro="" textlink="">
      <xdr:nvSpPr>
        <xdr:cNvPr id="242" name="フローチャート : 判断 241"/>
        <xdr:cNvSpPr/>
      </xdr:nvSpPr>
      <xdr:spPr>
        <a:xfrm>
          <a:off x="1079500" y="1665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121505</xdr:rowOff>
    </xdr:from>
    <xdr:ext cx="534377" cy="259045"/>
    <xdr:sp macro="" textlink="">
      <xdr:nvSpPr>
        <xdr:cNvPr id="243" name="テキスト ボックス 242"/>
        <xdr:cNvSpPr txBox="1"/>
      </xdr:nvSpPr>
      <xdr:spPr>
        <a:xfrm>
          <a:off x="863111" y="167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32676</xdr:rowOff>
    </xdr:from>
    <xdr:to>
      <xdr:col>6</xdr:col>
      <xdr:colOff>561975</xdr:colOff>
      <xdr:row>97</xdr:row>
      <xdr:rowOff>134276</xdr:rowOff>
    </xdr:to>
    <xdr:sp macro="" textlink="">
      <xdr:nvSpPr>
        <xdr:cNvPr id="249" name="円/楕円 248"/>
        <xdr:cNvSpPr/>
      </xdr:nvSpPr>
      <xdr:spPr>
        <a:xfrm>
          <a:off x="4584700" y="16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157153</xdr:rowOff>
    </xdr:from>
    <xdr:ext cx="534377" cy="259045"/>
    <xdr:sp macro="" textlink="">
      <xdr:nvSpPr>
        <xdr:cNvPr id="250" name="衛生費該当値テキスト"/>
        <xdr:cNvSpPr txBox="1"/>
      </xdr:nvSpPr>
      <xdr:spPr>
        <a:xfrm>
          <a:off x="4686300" y="166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15008</xdr:rowOff>
    </xdr:from>
    <xdr:to>
      <xdr:col>5</xdr:col>
      <xdr:colOff>409575</xdr:colOff>
      <xdr:row>97</xdr:row>
      <xdr:rowOff>116608</xdr:rowOff>
    </xdr:to>
    <xdr:sp macro="" textlink="">
      <xdr:nvSpPr>
        <xdr:cNvPr id="251" name="円/楕円 250"/>
        <xdr:cNvSpPr/>
      </xdr:nvSpPr>
      <xdr:spPr>
        <a:xfrm>
          <a:off x="3746500" y="166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133135</xdr:rowOff>
    </xdr:from>
    <xdr:ext cx="534377" cy="259045"/>
    <xdr:sp macro="" textlink="">
      <xdr:nvSpPr>
        <xdr:cNvPr id="252" name="テキスト ボックス 251"/>
        <xdr:cNvSpPr txBox="1"/>
      </xdr:nvSpPr>
      <xdr:spPr>
        <a:xfrm>
          <a:off x="3517411" y="164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65191</xdr:rowOff>
    </xdr:from>
    <xdr:to>
      <xdr:col>4</xdr:col>
      <xdr:colOff>206375</xdr:colOff>
      <xdr:row>97</xdr:row>
      <xdr:rowOff>166791</xdr:rowOff>
    </xdr:to>
    <xdr:sp macro="" textlink="">
      <xdr:nvSpPr>
        <xdr:cNvPr id="253" name="円/楕円 252"/>
        <xdr:cNvSpPr/>
      </xdr:nvSpPr>
      <xdr:spPr>
        <a:xfrm>
          <a:off x="2857500" y="166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11868</xdr:rowOff>
    </xdr:from>
    <xdr:ext cx="534377" cy="259045"/>
    <xdr:sp macro="" textlink="">
      <xdr:nvSpPr>
        <xdr:cNvPr id="254" name="テキスト ボックス 253"/>
        <xdr:cNvSpPr txBox="1"/>
      </xdr:nvSpPr>
      <xdr:spPr>
        <a:xfrm>
          <a:off x="2641111" y="164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79484</xdr:rowOff>
    </xdr:from>
    <xdr:to>
      <xdr:col>3</xdr:col>
      <xdr:colOff>3175</xdr:colOff>
      <xdr:row>98</xdr:row>
      <xdr:rowOff>9634</xdr:rowOff>
    </xdr:to>
    <xdr:sp macro="" textlink="">
      <xdr:nvSpPr>
        <xdr:cNvPr id="255" name="円/楕円 254"/>
        <xdr:cNvSpPr/>
      </xdr:nvSpPr>
      <xdr:spPr>
        <a:xfrm>
          <a:off x="1968500" y="16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26161</xdr:rowOff>
    </xdr:from>
    <xdr:ext cx="534377" cy="259045"/>
    <xdr:sp macro="" textlink="">
      <xdr:nvSpPr>
        <xdr:cNvPr id="256" name="テキスト ボックス 255"/>
        <xdr:cNvSpPr txBox="1"/>
      </xdr:nvSpPr>
      <xdr:spPr>
        <a:xfrm>
          <a:off x="1752111" y="164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144635</xdr:rowOff>
    </xdr:from>
    <xdr:to>
      <xdr:col>1</xdr:col>
      <xdr:colOff>485775</xdr:colOff>
      <xdr:row>91</xdr:row>
      <xdr:rowOff>74785</xdr:rowOff>
    </xdr:to>
    <xdr:sp macro="" textlink="">
      <xdr:nvSpPr>
        <xdr:cNvPr id="257" name="円/楕円 256"/>
        <xdr:cNvSpPr/>
      </xdr:nvSpPr>
      <xdr:spPr>
        <a:xfrm>
          <a:off x="1079500" y="155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91312</xdr:rowOff>
    </xdr:from>
    <xdr:ext cx="599010" cy="259045"/>
    <xdr:sp macro="" textlink="">
      <xdr:nvSpPr>
        <xdr:cNvPr id="258" name="テキスト ボックス 257"/>
        <xdr:cNvSpPr txBox="1"/>
      </xdr:nvSpPr>
      <xdr:spPr>
        <a:xfrm>
          <a:off x="830794" y="1535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146009</xdr:rowOff>
    </xdr:from>
    <xdr:to>
      <xdr:col>15</xdr:col>
      <xdr:colOff>180340</xdr:colOff>
      <xdr:row>38</xdr:row>
      <xdr:rowOff>118806</xdr:rowOff>
    </xdr:to>
    <xdr:cxnSp macro="">
      <xdr:nvCxnSpPr>
        <xdr:cNvPr id="278" name="直線コネクタ 277"/>
        <xdr:cNvCxnSpPr/>
      </xdr:nvCxnSpPr>
      <xdr:spPr>
        <a:xfrm flipV="1">
          <a:off x="10475595" y="6318209"/>
          <a:ext cx="1270" cy="3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139966</xdr:rowOff>
    </xdr:from>
    <xdr:ext cx="378565" cy="259045"/>
    <xdr:sp macro="" textlink="">
      <xdr:nvSpPr>
        <xdr:cNvPr id="279" name="労働費最小値テキスト"/>
        <xdr:cNvSpPr txBox="1"/>
      </xdr:nvSpPr>
      <xdr:spPr>
        <a:xfrm>
          <a:off x="10528300" y="6655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118806</xdr:rowOff>
    </xdr:from>
    <xdr:to>
      <xdr:col>15</xdr:col>
      <xdr:colOff>269875</xdr:colOff>
      <xdr:row>38</xdr:row>
      <xdr:rowOff>118806</xdr:rowOff>
    </xdr:to>
    <xdr:cxnSp macro="">
      <xdr:nvCxnSpPr>
        <xdr:cNvPr id="280" name="直線コネクタ 279"/>
        <xdr:cNvCxnSpPr/>
      </xdr:nvCxnSpPr>
      <xdr:spPr>
        <a:xfrm>
          <a:off x="10388600" y="66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92686</xdr:rowOff>
    </xdr:from>
    <xdr:ext cx="469744" cy="259045"/>
    <xdr:sp macro="" textlink="">
      <xdr:nvSpPr>
        <xdr:cNvPr id="281" name="労働費最大値テキスト"/>
        <xdr:cNvSpPr txBox="1"/>
      </xdr:nvSpPr>
      <xdr:spPr>
        <a:xfrm>
          <a:off x="10528300" y="60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36</xdr:row>
      <xdr:rowOff>146009</xdr:rowOff>
    </xdr:from>
    <xdr:to>
      <xdr:col>15</xdr:col>
      <xdr:colOff>269875</xdr:colOff>
      <xdr:row>36</xdr:row>
      <xdr:rowOff>146009</xdr:rowOff>
    </xdr:to>
    <xdr:cxnSp macro="">
      <xdr:nvCxnSpPr>
        <xdr:cNvPr id="282" name="直線コネクタ 281"/>
        <xdr:cNvCxnSpPr/>
      </xdr:nvCxnSpPr>
      <xdr:spPr>
        <a:xfrm>
          <a:off x="10388600" y="63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132567</xdr:rowOff>
    </xdr:from>
    <xdr:to>
      <xdr:col>15</xdr:col>
      <xdr:colOff>180975</xdr:colOff>
      <xdr:row>36</xdr:row>
      <xdr:rowOff>146009</xdr:rowOff>
    </xdr:to>
    <xdr:cxnSp macro="">
      <xdr:nvCxnSpPr>
        <xdr:cNvPr id="283" name="直線コネクタ 282"/>
        <xdr:cNvCxnSpPr/>
      </xdr:nvCxnSpPr>
      <xdr:spPr>
        <a:xfrm>
          <a:off x="9639300" y="5961867"/>
          <a:ext cx="838200" cy="3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12966</xdr:rowOff>
    </xdr:from>
    <xdr:ext cx="469744" cy="259045"/>
    <xdr:sp macro="" textlink="">
      <xdr:nvSpPr>
        <xdr:cNvPr id="284" name="労働費平均値テキスト"/>
        <xdr:cNvSpPr txBox="1"/>
      </xdr:nvSpPr>
      <xdr:spPr>
        <a:xfrm>
          <a:off x="10528300" y="652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34539</xdr:rowOff>
    </xdr:from>
    <xdr:to>
      <xdr:col>15</xdr:col>
      <xdr:colOff>231775</xdr:colOff>
      <xdr:row>38</xdr:row>
      <xdr:rowOff>136139</xdr:rowOff>
    </xdr:to>
    <xdr:sp macro="" textlink="">
      <xdr:nvSpPr>
        <xdr:cNvPr id="285" name="フローチャート : 判断 284"/>
        <xdr:cNvSpPr/>
      </xdr:nvSpPr>
      <xdr:spPr>
        <a:xfrm>
          <a:off x="10426700" y="654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132567</xdr:rowOff>
    </xdr:from>
    <xdr:to>
      <xdr:col>14</xdr:col>
      <xdr:colOff>28575</xdr:colOff>
      <xdr:row>35</xdr:row>
      <xdr:rowOff>8849</xdr:rowOff>
    </xdr:to>
    <xdr:cxnSp macro="">
      <xdr:nvCxnSpPr>
        <xdr:cNvPr id="286" name="直線コネクタ 285"/>
        <xdr:cNvCxnSpPr/>
      </xdr:nvCxnSpPr>
      <xdr:spPr>
        <a:xfrm flipV="1">
          <a:off x="8750300" y="5961867"/>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165161</xdr:rowOff>
    </xdr:from>
    <xdr:to>
      <xdr:col>14</xdr:col>
      <xdr:colOff>79375</xdr:colOff>
      <xdr:row>38</xdr:row>
      <xdr:rowOff>95311</xdr:rowOff>
    </xdr:to>
    <xdr:sp macro="" textlink="">
      <xdr:nvSpPr>
        <xdr:cNvPr id="287" name="フローチャート : 判断 286"/>
        <xdr:cNvSpPr/>
      </xdr:nvSpPr>
      <xdr:spPr>
        <a:xfrm>
          <a:off x="9588500" y="65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86438</xdr:rowOff>
    </xdr:from>
    <xdr:ext cx="469744" cy="259045"/>
    <xdr:sp macro="" textlink="">
      <xdr:nvSpPr>
        <xdr:cNvPr id="288" name="テキスト ボックス 287"/>
        <xdr:cNvSpPr txBox="1"/>
      </xdr:nvSpPr>
      <xdr:spPr>
        <a:xfrm>
          <a:off x="9391727" y="66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162514</xdr:rowOff>
    </xdr:from>
    <xdr:to>
      <xdr:col>12</xdr:col>
      <xdr:colOff>511175</xdr:colOff>
      <xdr:row>35</xdr:row>
      <xdr:rowOff>8849</xdr:rowOff>
    </xdr:to>
    <xdr:cxnSp macro="">
      <xdr:nvCxnSpPr>
        <xdr:cNvPr id="289" name="直線コネクタ 288"/>
        <xdr:cNvCxnSpPr/>
      </xdr:nvCxnSpPr>
      <xdr:spPr>
        <a:xfrm>
          <a:off x="7861300" y="5306014"/>
          <a:ext cx="889000" cy="70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90775</xdr:rowOff>
    </xdr:from>
    <xdr:to>
      <xdr:col>12</xdr:col>
      <xdr:colOff>561975</xdr:colOff>
      <xdr:row>38</xdr:row>
      <xdr:rowOff>20924</xdr:rowOff>
    </xdr:to>
    <xdr:sp macro="" textlink="">
      <xdr:nvSpPr>
        <xdr:cNvPr id="290" name="フローチャート : 判断 289"/>
        <xdr:cNvSpPr/>
      </xdr:nvSpPr>
      <xdr:spPr>
        <a:xfrm>
          <a:off x="8699500" y="64344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12051</xdr:rowOff>
    </xdr:from>
    <xdr:ext cx="469744" cy="259045"/>
    <xdr:sp macro="" textlink="">
      <xdr:nvSpPr>
        <xdr:cNvPr id="291" name="テキスト ボックス 290"/>
        <xdr:cNvSpPr txBox="1"/>
      </xdr:nvSpPr>
      <xdr:spPr>
        <a:xfrm>
          <a:off x="8515427" y="65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162514</xdr:rowOff>
    </xdr:from>
    <xdr:to>
      <xdr:col>11</xdr:col>
      <xdr:colOff>307975</xdr:colOff>
      <xdr:row>33</xdr:row>
      <xdr:rowOff>48671</xdr:rowOff>
    </xdr:to>
    <xdr:cxnSp macro="">
      <xdr:nvCxnSpPr>
        <xdr:cNvPr id="292" name="直線コネクタ 291"/>
        <xdr:cNvCxnSpPr/>
      </xdr:nvCxnSpPr>
      <xdr:spPr>
        <a:xfrm flipV="1">
          <a:off x="6972300" y="5306014"/>
          <a:ext cx="889000" cy="4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68418</xdr:rowOff>
    </xdr:from>
    <xdr:to>
      <xdr:col>11</xdr:col>
      <xdr:colOff>358775</xdr:colOff>
      <xdr:row>36</xdr:row>
      <xdr:rowOff>170018</xdr:rowOff>
    </xdr:to>
    <xdr:sp macro="" textlink="">
      <xdr:nvSpPr>
        <xdr:cNvPr id="293" name="フローチャート : 判断 292"/>
        <xdr:cNvSpPr/>
      </xdr:nvSpPr>
      <xdr:spPr>
        <a:xfrm>
          <a:off x="7810500" y="62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161145</xdr:rowOff>
    </xdr:from>
    <xdr:ext cx="469744" cy="259045"/>
    <xdr:sp macro="" textlink="">
      <xdr:nvSpPr>
        <xdr:cNvPr id="294" name="テキスト ボックス 293"/>
        <xdr:cNvSpPr txBox="1"/>
      </xdr:nvSpPr>
      <xdr:spPr>
        <a:xfrm>
          <a:off x="7626427" y="63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78156</xdr:rowOff>
    </xdr:from>
    <xdr:to>
      <xdr:col>10</xdr:col>
      <xdr:colOff>155575</xdr:colOff>
      <xdr:row>37</xdr:row>
      <xdr:rowOff>8306</xdr:rowOff>
    </xdr:to>
    <xdr:sp macro="" textlink="">
      <xdr:nvSpPr>
        <xdr:cNvPr id="295" name="フローチャート : 判断 294"/>
        <xdr:cNvSpPr/>
      </xdr:nvSpPr>
      <xdr:spPr>
        <a:xfrm>
          <a:off x="6921500" y="62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170883</xdr:rowOff>
    </xdr:from>
    <xdr:ext cx="469744" cy="259045"/>
    <xdr:sp macro="" textlink="">
      <xdr:nvSpPr>
        <xdr:cNvPr id="296" name="テキスト ボックス 295"/>
        <xdr:cNvSpPr txBox="1"/>
      </xdr:nvSpPr>
      <xdr:spPr>
        <a:xfrm>
          <a:off x="6737427" y="63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95209</xdr:rowOff>
    </xdr:from>
    <xdr:to>
      <xdr:col>15</xdr:col>
      <xdr:colOff>231775</xdr:colOff>
      <xdr:row>37</xdr:row>
      <xdr:rowOff>25359</xdr:rowOff>
    </xdr:to>
    <xdr:sp macro="" textlink="">
      <xdr:nvSpPr>
        <xdr:cNvPr id="302" name="円/楕円 301"/>
        <xdr:cNvSpPr/>
      </xdr:nvSpPr>
      <xdr:spPr>
        <a:xfrm>
          <a:off x="104267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48236</xdr:rowOff>
    </xdr:from>
    <xdr:ext cx="469744" cy="259045"/>
    <xdr:sp macro="" textlink="">
      <xdr:nvSpPr>
        <xdr:cNvPr id="303" name="労働費該当値テキスト"/>
        <xdr:cNvSpPr txBox="1"/>
      </xdr:nvSpPr>
      <xdr:spPr>
        <a:xfrm>
          <a:off x="10528300" y="62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81767</xdr:rowOff>
    </xdr:from>
    <xdr:to>
      <xdr:col>14</xdr:col>
      <xdr:colOff>79375</xdr:colOff>
      <xdr:row>35</xdr:row>
      <xdr:rowOff>11917</xdr:rowOff>
    </xdr:to>
    <xdr:sp macro="" textlink="">
      <xdr:nvSpPr>
        <xdr:cNvPr id="304" name="円/楕円 303"/>
        <xdr:cNvSpPr/>
      </xdr:nvSpPr>
      <xdr:spPr>
        <a:xfrm>
          <a:off x="9588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33</xdr:row>
      <xdr:rowOff>28444</xdr:rowOff>
    </xdr:from>
    <xdr:ext cx="534377" cy="259045"/>
    <xdr:sp macro="" textlink="">
      <xdr:nvSpPr>
        <xdr:cNvPr id="305" name="テキスト ボックス 304"/>
        <xdr:cNvSpPr txBox="1"/>
      </xdr:nvSpPr>
      <xdr:spPr>
        <a:xfrm>
          <a:off x="93594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129499</xdr:rowOff>
    </xdr:from>
    <xdr:to>
      <xdr:col>12</xdr:col>
      <xdr:colOff>561975</xdr:colOff>
      <xdr:row>35</xdr:row>
      <xdr:rowOff>59649</xdr:rowOff>
    </xdr:to>
    <xdr:sp macro="" textlink="">
      <xdr:nvSpPr>
        <xdr:cNvPr id="306" name="円/楕円 305"/>
        <xdr:cNvSpPr/>
      </xdr:nvSpPr>
      <xdr:spPr>
        <a:xfrm>
          <a:off x="8699500" y="59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76176</xdr:rowOff>
    </xdr:from>
    <xdr:ext cx="534377" cy="259045"/>
    <xdr:sp macro="" textlink="">
      <xdr:nvSpPr>
        <xdr:cNvPr id="307" name="テキスト ボックス 306"/>
        <xdr:cNvSpPr txBox="1"/>
      </xdr:nvSpPr>
      <xdr:spPr>
        <a:xfrm>
          <a:off x="8483111" y="57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111714</xdr:rowOff>
    </xdr:from>
    <xdr:to>
      <xdr:col>11</xdr:col>
      <xdr:colOff>358775</xdr:colOff>
      <xdr:row>31</xdr:row>
      <xdr:rowOff>41864</xdr:rowOff>
    </xdr:to>
    <xdr:sp macro="" textlink="">
      <xdr:nvSpPr>
        <xdr:cNvPr id="308" name="円/楕円 307"/>
        <xdr:cNvSpPr/>
      </xdr:nvSpPr>
      <xdr:spPr>
        <a:xfrm>
          <a:off x="7810500" y="5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58391</xdr:rowOff>
    </xdr:from>
    <xdr:ext cx="534377" cy="259045"/>
    <xdr:sp macro="" textlink="">
      <xdr:nvSpPr>
        <xdr:cNvPr id="309" name="テキスト ボックス 308"/>
        <xdr:cNvSpPr txBox="1"/>
      </xdr:nvSpPr>
      <xdr:spPr>
        <a:xfrm>
          <a:off x="7594111" y="5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169321</xdr:rowOff>
    </xdr:from>
    <xdr:to>
      <xdr:col>10</xdr:col>
      <xdr:colOff>155575</xdr:colOff>
      <xdr:row>33</xdr:row>
      <xdr:rowOff>99471</xdr:rowOff>
    </xdr:to>
    <xdr:sp macro="" textlink="">
      <xdr:nvSpPr>
        <xdr:cNvPr id="310" name="円/楕円 309"/>
        <xdr:cNvSpPr/>
      </xdr:nvSpPr>
      <xdr:spPr>
        <a:xfrm>
          <a:off x="6921500" y="56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115998</xdr:rowOff>
    </xdr:from>
    <xdr:ext cx="534377" cy="259045"/>
    <xdr:sp macro="" textlink="">
      <xdr:nvSpPr>
        <xdr:cNvPr id="311" name="テキスト ボックス 310"/>
        <xdr:cNvSpPr txBox="1"/>
      </xdr:nvSpPr>
      <xdr:spPr>
        <a:xfrm>
          <a:off x="6705111" y="54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1" name="直線コネクタ 330"/>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2"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3" name="直線コネクタ 332"/>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4"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5" name="直線コネクタ 334"/>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152616</xdr:rowOff>
    </xdr:from>
    <xdr:to>
      <xdr:col>15</xdr:col>
      <xdr:colOff>180975</xdr:colOff>
      <xdr:row>52</xdr:row>
      <xdr:rowOff>150856</xdr:rowOff>
    </xdr:to>
    <xdr:cxnSp macro="">
      <xdr:nvCxnSpPr>
        <xdr:cNvPr id="336" name="直線コネクタ 335"/>
        <xdr:cNvCxnSpPr/>
      </xdr:nvCxnSpPr>
      <xdr:spPr>
        <a:xfrm flipV="1">
          <a:off x="9639300" y="8896566"/>
          <a:ext cx="8382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37"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8" name="フローチャート : 判断 337"/>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150856</xdr:rowOff>
    </xdr:from>
    <xdr:to>
      <xdr:col>14</xdr:col>
      <xdr:colOff>28575</xdr:colOff>
      <xdr:row>53</xdr:row>
      <xdr:rowOff>29287</xdr:rowOff>
    </xdr:to>
    <xdr:cxnSp macro="">
      <xdr:nvCxnSpPr>
        <xdr:cNvPr id="339" name="直線コネクタ 338"/>
        <xdr:cNvCxnSpPr/>
      </xdr:nvCxnSpPr>
      <xdr:spPr>
        <a:xfrm flipV="1">
          <a:off x="8750300" y="906625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0" name="フローチャート : 判断 339"/>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41" name="テキスト ボックス 340"/>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29287</xdr:rowOff>
    </xdr:from>
    <xdr:to>
      <xdr:col>12</xdr:col>
      <xdr:colOff>511175</xdr:colOff>
      <xdr:row>53</xdr:row>
      <xdr:rowOff>125984</xdr:rowOff>
    </xdr:to>
    <xdr:cxnSp macro="">
      <xdr:nvCxnSpPr>
        <xdr:cNvPr id="342" name="直線コネクタ 341"/>
        <xdr:cNvCxnSpPr/>
      </xdr:nvCxnSpPr>
      <xdr:spPr>
        <a:xfrm flipV="1">
          <a:off x="7861300" y="91161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40048</xdr:rowOff>
    </xdr:from>
    <xdr:to>
      <xdr:col>12</xdr:col>
      <xdr:colOff>561975</xdr:colOff>
      <xdr:row>54</xdr:row>
      <xdr:rowOff>141648</xdr:rowOff>
    </xdr:to>
    <xdr:sp macro="" textlink="">
      <xdr:nvSpPr>
        <xdr:cNvPr id="343" name="フローチャート : 判断 342"/>
        <xdr:cNvSpPr/>
      </xdr:nvSpPr>
      <xdr:spPr>
        <a:xfrm>
          <a:off x="8699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132775</xdr:rowOff>
    </xdr:from>
    <xdr:ext cx="534377" cy="259045"/>
    <xdr:sp macro="" textlink="">
      <xdr:nvSpPr>
        <xdr:cNvPr id="344" name="テキスト ボックス 343"/>
        <xdr:cNvSpPr txBox="1"/>
      </xdr:nvSpPr>
      <xdr:spPr>
        <a:xfrm>
          <a:off x="8483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27137</xdr:rowOff>
    </xdr:from>
    <xdr:to>
      <xdr:col>11</xdr:col>
      <xdr:colOff>307975</xdr:colOff>
      <xdr:row>53</xdr:row>
      <xdr:rowOff>125984</xdr:rowOff>
    </xdr:to>
    <xdr:cxnSp macro="">
      <xdr:nvCxnSpPr>
        <xdr:cNvPr id="345" name="直線コネクタ 344"/>
        <xdr:cNvCxnSpPr/>
      </xdr:nvCxnSpPr>
      <xdr:spPr>
        <a:xfrm>
          <a:off x="6972300" y="8942537"/>
          <a:ext cx="889000" cy="2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10605</xdr:rowOff>
    </xdr:from>
    <xdr:to>
      <xdr:col>11</xdr:col>
      <xdr:colOff>358775</xdr:colOff>
      <xdr:row>54</xdr:row>
      <xdr:rowOff>112205</xdr:rowOff>
    </xdr:to>
    <xdr:sp macro="" textlink="">
      <xdr:nvSpPr>
        <xdr:cNvPr id="346" name="フローチャート : 判断 345"/>
        <xdr:cNvSpPr/>
      </xdr:nvSpPr>
      <xdr:spPr>
        <a:xfrm>
          <a:off x="7810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103332</xdr:rowOff>
    </xdr:from>
    <xdr:ext cx="534377" cy="259045"/>
    <xdr:sp macro="" textlink="">
      <xdr:nvSpPr>
        <xdr:cNvPr id="347" name="テキスト ボックス 346"/>
        <xdr:cNvSpPr txBox="1"/>
      </xdr:nvSpPr>
      <xdr:spPr>
        <a:xfrm>
          <a:off x="7594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30698</xdr:rowOff>
    </xdr:from>
    <xdr:to>
      <xdr:col>10</xdr:col>
      <xdr:colOff>155575</xdr:colOff>
      <xdr:row>54</xdr:row>
      <xdr:rowOff>132298</xdr:rowOff>
    </xdr:to>
    <xdr:sp macro="" textlink="">
      <xdr:nvSpPr>
        <xdr:cNvPr id="348" name="フローチャート : 判断 347"/>
        <xdr:cNvSpPr/>
      </xdr:nvSpPr>
      <xdr:spPr>
        <a:xfrm>
          <a:off x="6921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123425</xdr:rowOff>
    </xdr:from>
    <xdr:ext cx="534377" cy="259045"/>
    <xdr:sp macro="" textlink="">
      <xdr:nvSpPr>
        <xdr:cNvPr id="349" name="テキスト ボックス 348"/>
        <xdr:cNvSpPr txBox="1"/>
      </xdr:nvSpPr>
      <xdr:spPr>
        <a:xfrm>
          <a:off x="6705111" y="9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101816</xdr:rowOff>
    </xdr:from>
    <xdr:to>
      <xdr:col>15</xdr:col>
      <xdr:colOff>231775</xdr:colOff>
      <xdr:row>52</xdr:row>
      <xdr:rowOff>31966</xdr:rowOff>
    </xdr:to>
    <xdr:sp macro="" textlink="">
      <xdr:nvSpPr>
        <xdr:cNvPr id="355" name="円/楕円 354"/>
        <xdr:cNvSpPr/>
      </xdr:nvSpPr>
      <xdr:spPr>
        <a:xfrm>
          <a:off x="104267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54843</xdr:rowOff>
    </xdr:from>
    <xdr:ext cx="534377" cy="259045"/>
    <xdr:sp macro="" textlink="">
      <xdr:nvSpPr>
        <xdr:cNvPr id="356" name="農林水産業費該当値テキスト"/>
        <xdr:cNvSpPr txBox="1"/>
      </xdr:nvSpPr>
      <xdr:spPr>
        <a:xfrm>
          <a:off x="10528300" y="879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51,935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100056</xdr:rowOff>
    </xdr:from>
    <xdr:to>
      <xdr:col>14</xdr:col>
      <xdr:colOff>79375</xdr:colOff>
      <xdr:row>53</xdr:row>
      <xdr:rowOff>30206</xdr:rowOff>
    </xdr:to>
    <xdr:sp macro="" textlink="">
      <xdr:nvSpPr>
        <xdr:cNvPr id="357" name="円/楕円 356"/>
        <xdr:cNvSpPr/>
      </xdr:nvSpPr>
      <xdr:spPr>
        <a:xfrm>
          <a:off x="9588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46733</xdr:rowOff>
    </xdr:from>
    <xdr:ext cx="534377" cy="259045"/>
    <xdr:sp macro="" textlink="">
      <xdr:nvSpPr>
        <xdr:cNvPr id="358" name="テキスト ボックス 357"/>
        <xdr:cNvSpPr txBox="1"/>
      </xdr:nvSpPr>
      <xdr:spPr>
        <a:xfrm>
          <a:off x="93594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149937</xdr:rowOff>
    </xdr:from>
    <xdr:to>
      <xdr:col>12</xdr:col>
      <xdr:colOff>561975</xdr:colOff>
      <xdr:row>53</xdr:row>
      <xdr:rowOff>80087</xdr:rowOff>
    </xdr:to>
    <xdr:sp macro="" textlink="">
      <xdr:nvSpPr>
        <xdr:cNvPr id="359" name="円/楕円 358"/>
        <xdr:cNvSpPr/>
      </xdr:nvSpPr>
      <xdr:spPr>
        <a:xfrm>
          <a:off x="8699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96614</xdr:rowOff>
    </xdr:from>
    <xdr:ext cx="534377" cy="259045"/>
    <xdr:sp macro="" textlink="">
      <xdr:nvSpPr>
        <xdr:cNvPr id="360" name="テキスト ボックス 359"/>
        <xdr:cNvSpPr txBox="1"/>
      </xdr:nvSpPr>
      <xdr:spPr>
        <a:xfrm>
          <a:off x="84831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75184</xdr:rowOff>
    </xdr:from>
    <xdr:to>
      <xdr:col>11</xdr:col>
      <xdr:colOff>358775</xdr:colOff>
      <xdr:row>54</xdr:row>
      <xdr:rowOff>5334</xdr:rowOff>
    </xdr:to>
    <xdr:sp macro="" textlink="">
      <xdr:nvSpPr>
        <xdr:cNvPr id="361" name="円/楕円 360"/>
        <xdr:cNvSpPr/>
      </xdr:nvSpPr>
      <xdr:spPr>
        <a:xfrm>
          <a:off x="7810500" y="91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21861</xdr:rowOff>
    </xdr:from>
    <xdr:ext cx="534377" cy="259045"/>
    <xdr:sp macro="" textlink="">
      <xdr:nvSpPr>
        <xdr:cNvPr id="362" name="テキスト ボックス 361"/>
        <xdr:cNvSpPr txBox="1"/>
      </xdr:nvSpPr>
      <xdr:spPr>
        <a:xfrm>
          <a:off x="7594111" y="89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147787</xdr:rowOff>
    </xdr:from>
    <xdr:to>
      <xdr:col>10</xdr:col>
      <xdr:colOff>155575</xdr:colOff>
      <xdr:row>52</xdr:row>
      <xdr:rowOff>77937</xdr:rowOff>
    </xdr:to>
    <xdr:sp macro="" textlink="">
      <xdr:nvSpPr>
        <xdr:cNvPr id="363" name="円/楕円 362"/>
        <xdr:cNvSpPr/>
      </xdr:nvSpPr>
      <xdr:spPr>
        <a:xfrm>
          <a:off x="6921500" y="88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94464</xdr:rowOff>
    </xdr:from>
    <xdr:ext cx="534377" cy="259045"/>
    <xdr:sp macro="" textlink="">
      <xdr:nvSpPr>
        <xdr:cNvPr id="364" name="テキスト ボックス 363"/>
        <xdr:cNvSpPr txBox="1"/>
      </xdr:nvSpPr>
      <xdr:spPr>
        <a:xfrm>
          <a:off x="6705111" y="86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2" name="テキスト ボックス 38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166103</xdr:rowOff>
    </xdr:from>
    <xdr:to>
      <xdr:col>15</xdr:col>
      <xdr:colOff>180340</xdr:colOff>
      <xdr:row>79</xdr:row>
      <xdr:rowOff>15990</xdr:rowOff>
    </xdr:to>
    <xdr:cxnSp macro="">
      <xdr:nvCxnSpPr>
        <xdr:cNvPr id="386" name="直線コネクタ 385"/>
        <xdr:cNvCxnSpPr/>
      </xdr:nvCxnSpPr>
      <xdr:spPr>
        <a:xfrm flipV="1">
          <a:off x="10475595" y="12681953"/>
          <a:ext cx="1270" cy="878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19817</xdr:rowOff>
    </xdr:from>
    <xdr:ext cx="469744" cy="259045"/>
    <xdr:sp macro="" textlink="">
      <xdr:nvSpPr>
        <xdr:cNvPr id="387" name="商工費最小値テキスト"/>
        <xdr:cNvSpPr txBox="1"/>
      </xdr:nvSpPr>
      <xdr:spPr>
        <a:xfrm>
          <a:off x="10528300"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15990</xdr:rowOff>
    </xdr:from>
    <xdr:to>
      <xdr:col>15</xdr:col>
      <xdr:colOff>269875</xdr:colOff>
      <xdr:row>79</xdr:row>
      <xdr:rowOff>15990</xdr:rowOff>
    </xdr:to>
    <xdr:cxnSp macro="">
      <xdr:nvCxnSpPr>
        <xdr:cNvPr id="388" name="直線コネクタ 387"/>
        <xdr:cNvCxnSpPr/>
      </xdr:nvCxnSpPr>
      <xdr:spPr>
        <a:xfrm>
          <a:off x="10388600" y="1356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112780</xdr:rowOff>
    </xdr:from>
    <xdr:ext cx="534377" cy="259045"/>
    <xdr:sp macro="" textlink="">
      <xdr:nvSpPr>
        <xdr:cNvPr id="389" name="商工費最大値テキスト"/>
        <xdr:cNvSpPr txBox="1"/>
      </xdr:nvSpPr>
      <xdr:spPr>
        <a:xfrm>
          <a:off x="10528300" y="124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73</xdr:row>
      <xdr:rowOff>166103</xdr:rowOff>
    </xdr:from>
    <xdr:to>
      <xdr:col>15</xdr:col>
      <xdr:colOff>269875</xdr:colOff>
      <xdr:row>73</xdr:row>
      <xdr:rowOff>166103</xdr:rowOff>
    </xdr:to>
    <xdr:cxnSp macro="">
      <xdr:nvCxnSpPr>
        <xdr:cNvPr id="390" name="直線コネクタ 389"/>
        <xdr:cNvCxnSpPr/>
      </xdr:nvCxnSpPr>
      <xdr:spPr>
        <a:xfrm>
          <a:off x="10388600" y="12681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44069</xdr:rowOff>
    </xdr:from>
    <xdr:to>
      <xdr:col>15</xdr:col>
      <xdr:colOff>180975</xdr:colOff>
      <xdr:row>73</xdr:row>
      <xdr:rowOff>166103</xdr:rowOff>
    </xdr:to>
    <xdr:cxnSp macro="">
      <xdr:nvCxnSpPr>
        <xdr:cNvPr id="391" name="直線コネクタ 390"/>
        <xdr:cNvCxnSpPr/>
      </xdr:nvCxnSpPr>
      <xdr:spPr>
        <a:xfrm>
          <a:off x="9639300" y="12559919"/>
          <a:ext cx="838200" cy="1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28515</xdr:rowOff>
    </xdr:from>
    <xdr:ext cx="534377" cy="259045"/>
    <xdr:sp macro="" textlink="">
      <xdr:nvSpPr>
        <xdr:cNvPr id="392" name="商工費平均値テキスト"/>
        <xdr:cNvSpPr txBox="1"/>
      </xdr:nvSpPr>
      <xdr:spPr>
        <a:xfrm>
          <a:off x="10528300" y="132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50088</xdr:rowOff>
    </xdr:from>
    <xdr:to>
      <xdr:col>15</xdr:col>
      <xdr:colOff>231775</xdr:colOff>
      <xdr:row>77</xdr:row>
      <xdr:rowOff>151688</xdr:rowOff>
    </xdr:to>
    <xdr:sp macro="" textlink="">
      <xdr:nvSpPr>
        <xdr:cNvPr id="393" name="フローチャート : 判断 392"/>
        <xdr:cNvSpPr/>
      </xdr:nvSpPr>
      <xdr:spPr>
        <a:xfrm>
          <a:off x="104267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71489</xdr:rowOff>
    </xdr:from>
    <xdr:to>
      <xdr:col>14</xdr:col>
      <xdr:colOff>28575</xdr:colOff>
      <xdr:row>73</xdr:row>
      <xdr:rowOff>44069</xdr:rowOff>
    </xdr:to>
    <xdr:cxnSp macro="">
      <xdr:nvCxnSpPr>
        <xdr:cNvPr id="394" name="直線コネクタ 393"/>
        <xdr:cNvCxnSpPr/>
      </xdr:nvCxnSpPr>
      <xdr:spPr>
        <a:xfrm>
          <a:off x="8750300" y="12415889"/>
          <a:ext cx="889000" cy="1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16027</xdr:rowOff>
    </xdr:from>
    <xdr:to>
      <xdr:col>14</xdr:col>
      <xdr:colOff>79375</xdr:colOff>
      <xdr:row>77</xdr:row>
      <xdr:rowOff>117627</xdr:rowOff>
    </xdr:to>
    <xdr:sp macro="" textlink="">
      <xdr:nvSpPr>
        <xdr:cNvPr id="395" name="フローチャート : 判断 394"/>
        <xdr:cNvSpPr/>
      </xdr:nvSpPr>
      <xdr:spPr>
        <a:xfrm>
          <a:off x="95885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108754</xdr:rowOff>
    </xdr:from>
    <xdr:ext cx="534377" cy="259045"/>
    <xdr:sp macro="" textlink="">
      <xdr:nvSpPr>
        <xdr:cNvPr id="396" name="テキスト ボックス 395"/>
        <xdr:cNvSpPr txBox="1"/>
      </xdr:nvSpPr>
      <xdr:spPr>
        <a:xfrm>
          <a:off x="9359411"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43167</xdr:rowOff>
    </xdr:from>
    <xdr:to>
      <xdr:col>12</xdr:col>
      <xdr:colOff>511175</xdr:colOff>
      <xdr:row>72</xdr:row>
      <xdr:rowOff>71489</xdr:rowOff>
    </xdr:to>
    <xdr:cxnSp macro="">
      <xdr:nvCxnSpPr>
        <xdr:cNvPr id="397" name="直線コネクタ 396"/>
        <xdr:cNvCxnSpPr/>
      </xdr:nvCxnSpPr>
      <xdr:spPr>
        <a:xfrm>
          <a:off x="7861300" y="12216117"/>
          <a:ext cx="889000" cy="1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48527</xdr:rowOff>
    </xdr:from>
    <xdr:to>
      <xdr:col>12</xdr:col>
      <xdr:colOff>561975</xdr:colOff>
      <xdr:row>76</xdr:row>
      <xdr:rowOff>150127</xdr:rowOff>
    </xdr:to>
    <xdr:sp macro="" textlink="">
      <xdr:nvSpPr>
        <xdr:cNvPr id="398" name="フローチャート : 判断 397"/>
        <xdr:cNvSpPr/>
      </xdr:nvSpPr>
      <xdr:spPr>
        <a:xfrm>
          <a:off x="8699500" y="130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141254</xdr:rowOff>
    </xdr:from>
    <xdr:ext cx="534377" cy="259045"/>
    <xdr:sp macro="" textlink="">
      <xdr:nvSpPr>
        <xdr:cNvPr id="399" name="テキスト ボックス 398"/>
        <xdr:cNvSpPr txBox="1"/>
      </xdr:nvSpPr>
      <xdr:spPr>
        <a:xfrm>
          <a:off x="8483111" y="131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43167</xdr:rowOff>
    </xdr:from>
    <xdr:to>
      <xdr:col>11</xdr:col>
      <xdr:colOff>307975</xdr:colOff>
      <xdr:row>72</xdr:row>
      <xdr:rowOff>145796</xdr:rowOff>
    </xdr:to>
    <xdr:cxnSp macro="">
      <xdr:nvCxnSpPr>
        <xdr:cNvPr id="400" name="直線コネクタ 399"/>
        <xdr:cNvCxnSpPr/>
      </xdr:nvCxnSpPr>
      <xdr:spPr>
        <a:xfrm flipV="1">
          <a:off x="6972300" y="12216117"/>
          <a:ext cx="889000" cy="2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152743</xdr:rowOff>
    </xdr:from>
    <xdr:to>
      <xdr:col>11</xdr:col>
      <xdr:colOff>358775</xdr:colOff>
      <xdr:row>76</xdr:row>
      <xdr:rowOff>82893</xdr:rowOff>
    </xdr:to>
    <xdr:sp macro="" textlink="">
      <xdr:nvSpPr>
        <xdr:cNvPr id="401" name="フローチャート : 判断 400"/>
        <xdr:cNvSpPr/>
      </xdr:nvSpPr>
      <xdr:spPr>
        <a:xfrm>
          <a:off x="7810500" y="1301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74020</xdr:rowOff>
    </xdr:from>
    <xdr:ext cx="534377" cy="259045"/>
    <xdr:sp macro="" textlink="">
      <xdr:nvSpPr>
        <xdr:cNvPr id="402" name="テキスト ボックス 401"/>
        <xdr:cNvSpPr txBox="1"/>
      </xdr:nvSpPr>
      <xdr:spPr>
        <a:xfrm>
          <a:off x="7594111" y="131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17717</xdr:rowOff>
    </xdr:from>
    <xdr:to>
      <xdr:col>10</xdr:col>
      <xdr:colOff>155575</xdr:colOff>
      <xdr:row>76</xdr:row>
      <xdr:rowOff>119317</xdr:rowOff>
    </xdr:to>
    <xdr:sp macro="" textlink="">
      <xdr:nvSpPr>
        <xdr:cNvPr id="403" name="フローチャート : 判断 402"/>
        <xdr:cNvSpPr/>
      </xdr:nvSpPr>
      <xdr:spPr>
        <a:xfrm>
          <a:off x="6921500" y="1304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110444</xdr:rowOff>
    </xdr:from>
    <xdr:ext cx="534377" cy="259045"/>
    <xdr:sp macro="" textlink="">
      <xdr:nvSpPr>
        <xdr:cNvPr id="404" name="テキスト ボックス 403"/>
        <xdr:cNvSpPr txBox="1"/>
      </xdr:nvSpPr>
      <xdr:spPr>
        <a:xfrm>
          <a:off x="6705111" y="131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115303</xdr:rowOff>
    </xdr:from>
    <xdr:to>
      <xdr:col>15</xdr:col>
      <xdr:colOff>231775</xdr:colOff>
      <xdr:row>74</xdr:row>
      <xdr:rowOff>45453</xdr:rowOff>
    </xdr:to>
    <xdr:sp macro="" textlink="">
      <xdr:nvSpPr>
        <xdr:cNvPr id="410" name="円/楕円 409"/>
        <xdr:cNvSpPr/>
      </xdr:nvSpPr>
      <xdr:spPr>
        <a:xfrm>
          <a:off x="10426700" y="126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68330</xdr:rowOff>
    </xdr:from>
    <xdr:ext cx="534377" cy="259045"/>
    <xdr:sp macro="" textlink="">
      <xdr:nvSpPr>
        <xdr:cNvPr id="411" name="商工費該当値テキスト"/>
        <xdr:cNvSpPr txBox="1"/>
      </xdr:nvSpPr>
      <xdr:spPr>
        <a:xfrm>
          <a:off x="10528300" y="125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164719</xdr:rowOff>
    </xdr:from>
    <xdr:to>
      <xdr:col>14</xdr:col>
      <xdr:colOff>79375</xdr:colOff>
      <xdr:row>73</xdr:row>
      <xdr:rowOff>94869</xdr:rowOff>
    </xdr:to>
    <xdr:sp macro="" textlink="">
      <xdr:nvSpPr>
        <xdr:cNvPr id="412" name="円/楕円 411"/>
        <xdr:cNvSpPr/>
      </xdr:nvSpPr>
      <xdr:spPr>
        <a:xfrm>
          <a:off x="9588500" y="125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111396</xdr:rowOff>
    </xdr:from>
    <xdr:ext cx="534377" cy="259045"/>
    <xdr:sp macro="" textlink="">
      <xdr:nvSpPr>
        <xdr:cNvPr id="413" name="テキスト ボックス 412"/>
        <xdr:cNvSpPr txBox="1"/>
      </xdr:nvSpPr>
      <xdr:spPr>
        <a:xfrm>
          <a:off x="9359411" y="122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81,030</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20689</xdr:rowOff>
    </xdr:from>
    <xdr:to>
      <xdr:col>12</xdr:col>
      <xdr:colOff>561975</xdr:colOff>
      <xdr:row>72</xdr:row>
      <xdr:rowOff>122289</xdr:rowOff>
    </xdr:to>
    <xdr:sp macro="" textlink="">
      <xdr:nvSpPr>
        <xdr:cNvPr id="414" name="円/楕円 413"/>
        <xdr:cNvSpPr/>
      </xdr:nvSpPr>
      <xdr:spPr>
        <a:xfrm>
          <a:off x="8699500" y="123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138816</xdr:rowOff>
    </xdr:from>
    <xdr:ext cx="534377" cy="259045"/>
    <xdr:sp macro="" textlink="">
      <xdr:nvSpPr>
        <xdr:cNvPr id="415" name="テキスト ボックス 414"/>
        <xdr:cNvSpPr txBox="1"/>
      </xdr:nvSpPr>
      <xdr:spPr>
        <a:xfrm>
          <a:off x="8483111" y="121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163817</xdr:rowOff>
    </xdr:from>
    <xdr:to>
      <xdr:col>11</xdr:col>
      <xdr:colOff>358775</xdr:colOff>
      <xdr:row>71</xdr:row>
      <xdr:rowOff>93967</xdr:rowOff>
    </xdr:to>
    <xdr:sp macro="" textlink="">
      <xdr:nvSpPr>
        <xdr:cNvPr id="416" name="円/楕円 415"/>
        <xdr:cNvSpPr/>
      </xdr:nvSpPr>
      <xdr:spPr>
        <a:xfrm>
          <a:off x="7810500" y="12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69</xdr:row>
      <xdr:rowOff>110494</xdr:rowOff>
    </xdr:from>
    <xdr:ext cx="599010" cy="259045"/>
    <xdr:sp macro="" textlink="">
      <xdr:nvSpPr>
        <xdr:cNvPr id="417" name="テキスト ボックス 416"/>
        <xdr:cNvSpPr txBox="1"/>
      </xdr:nvSpPr>
      <xdr:spPr>
        <a:xfrm>
          <a:off x="7561794" y="11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108,101</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94996</xdr:rowOff>
    </xdr:from>
    <xdr:to>
      <xdr:col>10</xdr:col>
      <xdr:colOff>155575</xdr:colOff>
      <xdr:row>73</xdr:row>
      <xdr:rowOff>25146</xdr:rowOff>
    </xdr:to>
    <xdr:sp macro="" textlink="">
      <xdr:nvSpPr>
        <xdr:cNvPr id="418" name="円/楕円 417"/>
        <xdr:cNvSpPr/>
      </xdr:nvSpPr>
      <xdr:spPr>
        <a:xfrm>
          <a:off x="6921500" y="124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41673</xdr:rowOff>
    </xdr:from>
    <xdr:ext cx="534377" cy="259045"/>
    <xdr:sp macro="" textlink="">
      <xdr:nvSpPr>
        <xdr:cNvPr id="419" name="テキスト ボックス 418"/>
        <xdr:cNvSpPr txBox="1"/>
      </xdr:nvSpPr>
      <xdr:spPr>
        <a:xfrm>
          <a:off x="6705111" y="122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7" name="テキスト ボックス 43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1" name="直線コネクタ 440"/>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2"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3" name="直線コネクタ 442"/>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4"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5" name="直線コネクタ 444"/>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54635</xdr:rowOff>
    </xdr:from>
    <xdr:to>
      <xdr:col>15</xdr:col>
      <xdr:colOff>180975</xdr:colOff>
      <xdr:row>92</xdr:row>
      <xdr:rowOff>26099</xdr:rowOff>
    </xdr:to>
    <xdr:cxnSp macro="">
      <xdr:nvCxnSpPr>
        <xdr:cNvPr id="446" name="直線コネクタ 445"/>
        <xdr:cNvCxnSpPr/>
      </xdr:nvCxnSpPr>
      <xdr:spPr>
        <a:xfrm flipV="1">
          <a:off x="9639300" y="15485135"/>
          <a:ext cx="8382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47"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8" name="フローチャート : 判断 447"/>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26099</xdr:rowOff>
    </xdr:from>
    <xdr:to>
      <xdr:col>14</xdr:col>
      <xdr:colOff>28575</xdr:colOff>
      <xdr:row>93</xdr:row>
      <xdr:rowOff>90576</xdr:rowOff>
    </xdr:to>
    <xdr:cxnSp macro="">
      <xdr:nvCxnSpPr>
        <xdr:cNvPr id="449" name="直線コネクタ 448"/>
        <xdr:cNvCxnSpPr/>
      </xdr:nvCxnSpPr>
      <xdr:spPr>
        <a:xfrm flipV="1">
          <a:off x="8750300" y="15799499"/>
          <a:ext cx="889000" cy="2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0" name="フローチャート : 判断 449"/>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1" name="テキスト ボックス 450"/>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90576</xdr:rowOff>
    </xdr:from>
    <xdr:to>
      <xdr:col>12</xdr:col>
      <xdr:colOff>511175</xdr:colOff>
      <xdr:row>94</xdr:row>
      <xdr:rowOff>67881</xdr:rowOff>
    </xdr:to>
    <xdr:cxnSp macro="">
      <xdr:nvCxnSpPr>
        <xdr:cNvPr id="452" name="直線コネクタ 451"/>
        <xdr:cNvCxnSpPr/>
      </xdr:nvCxnSpPr>
      <xdr:spPr>
        <a:xfrm flipV="1">
          <a:off x="7861300" y="16035426"/>
          <a:ext cx="889000" cy="1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102425</xdr:rowOff>
    </xdr:from>
    <xdr:to>
      <xdr:col>12</xdr:col>
      <xdr:colOff>561975</xdr:colOff>
      <xdr:row>95</xdr:row>
      <xdr:rowOff>32575</xdr:rowOff>
    </xdr:to>
    <xdr:sp macro="" textlink="">
      <xdr:nvSpPr>
        <xdr:cNvPr id="453" name="フローチャート : 判断 452"/>
        <xdr:cNvSpPr/>
      </xdr:nvSpPr>
      <xdr:spPr>
        <a:xfrm>
          <a:off x="8699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23702</xdr:rowOff>
    </xdr:from>
    <xdr:ext cx="534377" cy="259045"/>
    <xdr:sp macro="" textlink="">
      <xdr:nvSpPr>
        <xdr:cNvPr id="454" name="テキスト ボックス 453"/>
        <xdr:cNvSpPr txBox="1"/>
      </xdr:nvSpPr>
      <xdr:spPr>
        <a:xfrm>
          <a:off x="8483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67881</xdr:rowOff>
    </xdr:from>
    <xdr:to>
      <xdr:col>11</xdr:col>
      <xdr:colOff>307975</xdr:colOff>
      <xdr:row>95</xdr:row>
      <xdr:rowOff>31369</xdr:rowOff>
    </xdr:to>
    <xdr:cxnSp macro="">
      <xdr:nvCxnSpPr>
        <xdr:cNvPr id="455" name="直線コネクタ 454"/>
        <xdr:cNvCxnSpPr/>
      </xdr:nvCxnSpPr>
      <xdr:spPr>
        <a:xfrm flipV="1">
          <a:off x="6972300" y="16184181"/>
          <a:ext cx="8890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141300</xdr:rowOff>
    </xdr:from>
    <xdr:to>
      <xdr:col>11</xdr:col>
      <xdr:colOff>358775</xdr:colOff>
      <xdr:row>95</xdr:row>
      <xdr:rowOff>71450</xdr:rowOff>
    </xdr:to>
    <xdr:sp macro="" textlink="">
      <xdr:nvSpPr>
        <xdr:cNvPr id="456" name="フローチャート : 判断 455"/>
        <xdr:cNvSpPr/>
      </xdr:nvSpPr>
      <xdr:spPr>
        <a:xfrm>
          <a:off x="7810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62577</xdr:rowOff>
    </xdr:from>
    <xdr:ext cx="534377" cy="259045"/>
    <xdr:sp macro="" textlink="">
      <xdr:nvSpPr>
        <xdr:cNvPr id="457" name="テキスト ボックス 456"/>
        <xdr:cNvSpPr txBox="1"/>
      </xdr:nvSpPr>
      <xdr:spPr>
        <a:xfrm>
          <a:off x="7594111" y="163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33655</xdr:rowOff>
    </xdr:from>
    <xdr:to>
      <xdr:col>10</xdr:col>
      <xdr:colOff>155575</xdr:colOff>
      <xdr:row>95</xdr:row>
      <xdr:rowOff>135255</xdr:rowOff>
    </xdr:to>
    <xdr:sp macro="" textlink="">
      <xdr:nvSpPr>
        <xdr:cNvPr id="458" name="フローチャート : 判断 457"/>
        <xdr:cNvSpPr/>
      </xdr:nvSpPr>
      <xdr:spPr>
        <a:xfrm>
          <a:off x="6921500" y="1632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126382</xdr:rowOff>
    </xdr:from>
    <xdr:ext cx="534377" cy="259045"/>
    <xdr:sp macro="" textlink="">
      <xdr:nvSpPr>
        <xdr:cNvPr id="459" name="テキスト ボックス 458"/>
        <xdr:cNvSpPr txBox="1"/>
      </xdr:nvSpPr>
      <xdr:spPr>
        <a:xfrm>
          <a:off x="6705111" y="164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3835</xdr:rowOff>
    </xdr:from>
    <xdr:to>
      <xdr:col>15</xdr:col>
      <xdr:colOff>231775</xdr:colOff>
      <xdr:row>90</xdr:row>
      <xdr:rowOff>105435</xdr:rowOff>
    </xdr:to>
    <xdr:sp macro="" textlink="">
      <xdr:nvSpPr>
        <xdr:cNvPr id="465" name="円/楕円 464"/>
        <xdr:cNvSpPr/>
      </xdr:nvSpPr>
      <xdr:spPr>
        <a:xfrm>
          <a:off x="104267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128312</xdr:rowOff>
    </xdr:from>
    <xdr:ext cx="599010" cy="259045"/>
    <xdr:sp macro="" textlink="">
      <xdr:nvSpPr>
        <xdr:cNvPr id="466" name="土木費該当値テキスト"/>
        <xdr:cNvSpPr txBox="1"/>
      </xdr:nvSpPr>
      <xdr:spPr>
        <a:xfrm>
          <a:off x="10528300" y="153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120,698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146749</xdr:rowOff>
    </xdr:from>
    <xdr:to>
      <xdr:col>14</xdr:col>
      <xdr:colOff>79375</xdr:colOff>
      <xdr:row>92</xdr:row>
      <xdr:rowOff>76899</xdr:rowOff>
    </xdr:to>
    <xdr:sp macro="" textlink="">
      <xdr:nvSpPr>
        <xdr:cNvPr id="467" name="円/楕円 466"/>
        <xdr:cNvSpPr/>
      </xdr:nvSpPr>
      <xdr:spPr>
        <a:xfrm>
          <a:off x="9588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93426</xdr:rowOff>
    </xdr:from>
    <xdr:ext cx="534377" cy="259045"/>
    <xdr:sp macro="" textlink="">
      <xdr:nvSpPr>
        <xdr:cNvPr id="468" name="テキスト ボックス 467"/>
        <xdr:cNvSpPr txBox="1"/>
      </xdr:nvSpPr>
      <xdr:spPr>
        <a:xfrm>
          <a:off x="93594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39776</xdr:rowOff>
    </xdr:from>
    <xdr:to>
      <xdr:col>12</xdr:col>
      <xdr:colOff>561975</xdr:colOff>
      <xdr:row>93</xdr:row>
      <xdr:rowOff>141376</xdr:rowOff>
    </xdr:to>
    <xdr:sp macro="" textlink="">
      <xdr:nvSpPr>
        <xdr:cNvPr id="469" name="円/楕円 468"/>
        <xdr:cNvSpPr/>
      </xdr:nvSpPr>
      <xdr:spPr>
        <a:xfrm>
          <a:off x="8699500" y="159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157903</xdr:rowOff>
    </xdr:from>
    <xdr:ext cx="534377" cy="259045"/>
    <xdr:sp macro="" textlink="">
      <xdr:nvSpPr>
        <xdr:cNvPr id="470" name="テキスト ボックス 469"/>
        <xdr:cNvSpPr txBox="1"/>
      </xdr:nvSpPr>
      <xdr:spPr>
        <a:xfrm>
          <a:off x="8483111" y="15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17081</xdr:rowOff>
    </xdr:from>
    <xdr:to>
      <xdr:col>11</xdr:col>
      <xdr:colOff>358775</xdr:colOff>
      <xdr:row>94</xdr:row>
      <xdr:rowOff>118681</xdr:rowOff>
    </xdr:to>
    <xdr:sp macro="" textlink="">
      <xdr:nvSpPr>
        <xdr:cNvPr id="471" name="円/楕円 470"/>
        <xdr:cNvSpPr/>
      </xdr:nvSpPr>
      <xdr:spPr>
        <a:xfrm>
          <a:off x="7810500" y="161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135208</xdr:rowOff>
    </xdr:from>
    <xdr:ext cx="534377" cy="259045"/>
    <xdr:sp macro="" textlink="">
      <xdr:nvSpPr>
        <xdr:cNvPr id="472" name="テキスト ボックス 471"/>
        <xdr:cNvSpPr txBox="1"/>
      </xdr:nvSpPr>
      <xdr:spPr>
        <a:xfrm>
          <a:off x="7594111" y="159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152019</xdr:rowOff>
    </xdr:from>
    <xdr:to>
      <xdr:col>10</xdr:col>
      <xdr:colOff>155575</xdr:colOff>
      <xdr:row>95</xdr:row>
      <xdr:rowOff>82169</xdr:rowOff>
    </xdr:to>
    <xdr:sp macro="" textlink="">
      <xdr:nvSpPr>
        <xdr:cNvPr id="473" name="円/楕円 472"/>
        <xdr:cNvSpPr/>
      </xdr:nvSpPr>
      <xdr:spPr>
        <a:xfrm>
          <a:off x="6921500" y="162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98696</xdr:rowOff>
    </xdr:from>
    <xdr:ext cx="534377" cy="259045"/>
    <xdr:sp macro="" textlink="">
      <xdr:nvSpPr>
        <xdr:cNvPr id="474" name="テキスト ボックス 473"/>
        <xdr:cNvSpPr txBox="1"/>
      </xdr:nvSpPr>
      <xdr:spPr>
        <a:xfrm>
          <a:off x="6705111" y="160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5" name="テキスト ボックス 48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7" name="直線コネクタ 496"/>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8"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499" name="直線コネクタ 498"/>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0"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1" name="直線コネクタ 500"/>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170307</xdr:rowOff>
    </xdr:from>
    <xdr:to>
      <xdr:col>23</xdr:col>
      <xdr:colOff>517525</xdr:colOff>
      <xdr:row>36</xdr:row>
      <xdr:rowOff>7239</xdr:rowOff>
    </xdr:to>
    <xdr:cxnSp macro="">
      <xdr:nvCxnSpPr>
        <xdr:cNvPr id="502" name="直線コネクタ 501"/>
        <xdr:cNvCxnSpPr/>
      </xdr:nvCxnSpPr>
      <xdr:spPr>
        <a:xfrm flipV="1">
          <a:off x="15481300" y="617105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3"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4" name="フローチャート : 判断 503"/>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163449</xdr:rowOff>
    </xdr:from>
    <xdr:to>
      <xdr:col>22</xdr:col>
      <xdr:colOff>365125</xdr:colOff>
      <xdr:row>36</xdr:row>
      <xdr:rowOff>7239</xdr:rowOff>
    </xdr:to>
    <xdr:cxnSp macro="">
      <xdr:nvCxnSpPr>
        <xdr:cNvPr id="505" name="直線コネクタ 504"/>
        <xdr:cNvCxnSpPr/>
      </xdr:nvCxnSpPr>
      <xdr:spPr>
        <a:xfrm>
          <a:off x="14592300" y="61641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6" name="フローチャート : 判断 505"/>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7" name="テキスト ボックス 506"/>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163449</xdr:rowOff>
    </xdr:from>
    <xdr:to>
      <xdr:col>21</xdr:col>
      <xdr:colOff>161925</xdr:colOff>
      <xdr:row>36</xdr:row>
      <xdr:rowOff>68199</xdr:rowOff>
    </xdr:to>
    <xdr:cxnSp macro="">
      <xdr:nvCxnSpPr>
        <xdr:cNvPr id="508" name="直線コネクタ 507"/>
        <xdr:cNvCxnSpPr/>
      </xdr:nvCxnSpPr>
      <xdr:spPr>
        <a:xfrm flipV="1">
          <a:off x="13703300" y="616419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155956</xdr:rowOff>
    </xdr:from>
    <xdr:to>
      <xdr:col>21</xdr:col>
      <xdr:colOff>212725</xdr:colOff>
      <xdr:row>36</xdr:row>
      <xdr:rowOff>86106</xdr:rowOff>
    </xdr:to>
    <xdr:sp macro="" textlink="">
      <xdr:nvSpPr>
        <xdr:cNvPr id="509" name="フローチャート : 判断 508"/>
        <xdr:cNvSpPr/>
      </xdr:nvSpPr>
      <xdr:spPr>
        <a:xfrm>
          <a:off x="14541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77233</xdr:rowOff>
    </xdr:from>
    <xdr:ext cx="534377" cy="259045"/>
    <xdr:sp macro="" textlink="">
      <xdr:nvSpPr>
        <xdr:cNvPr id="510" name="テキスト ボックス 509"/>
        <xdr:cNvSpPr txBox="1"/>
      </xdr:nvSpPr>
      <xdr:spPr>
        <a:xfrm>
          <a:off x="14325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8001</xdr:rowOff>
    </xdr:from>
    <xdr:to>
      <xdr:col>19</xdr:col>
      <xdr:colOff>644525</xdr:colOff>
      <xdr:row>36</xdr:row>
      <xdr:rowOff>68199</xdr:rowOff>
    </xdr:to>
    <xdr:cxnSp macro="">
      <xdr:nvCxnSpPr>
        <xdr:cNvPr id="511" name="直線コネクタ 510"/>
        <xdr:cNvCxnSpPr/>
      </xdr:nvCxnSpPr>
      <xdr:spPr>
        <a:xfrm>
          <a:off x="12814300" y="618020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120904</xdr:rowOff>
    </xdr:from>
    <xdr:to>
      <xdr:col>20</xdr:col>
      <xdr:colOff>9525</xdr:colOff>
      <xdr:row>37</xdr:row>
      <xdr:rowOff>51054</xdr:rowOff>
    </xdr:to>
    <xdr:sp macro="" textlink="">
      <xdr:nvSpPr>
        <xdr:cNvPr id="512" name="フローチャート : 判断 511"/>
        <xdr:cNvSpPr/>
      </xdr:nvSpPr>
      <xdr:spPr>
        <a:xfrm>
          <a:off x="13652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42181</xdr:rowOff>
    </xdr:from>
    <xdr:ext cx="534377" cy="259045"/>
    <xdr:sp macro="" textlink="">
      <xdr:nvSpPr>
        <xdr:cNvPr id="513" name="テキスト ボックス 512"/>
        <xdr:cNvSpPr txBox="1"/>
      </xdr:nvSpPr>
      <xdr:spPr>
        <a:xfrm>
          <a:off x="13436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46736</xdr:rowOff>
    </xdr:from>
    <xdr:to>
      <xdr:col>18</xdr:col>
      <xdr:colOff>492125</xdr:colOff>
      <xdr:row>36</xdr:row>
      <xdr:rowOff>148336</xdr:rowOff>
    </xdr:to>
    <xdr:sp macro="" textlink="">
      <xdr:nvSpPr>
        <xdr:cNvPr id="514" name="フローチャート : 判断 513"/>
        <xdr:cNvSpPr/>
      </xdr:nvSpPr>
      <xdr:spPr>
        <a:xfrm>
          <a:off x="12763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139463</xdr:rowOff>
    </xdr:from>
    <xdr:ext cx="534377" cy="259045"/>
    <xdr:sp macro="" textlink="">
      <xdr:nvSpPr>
        <xdr:cNvPr id="515" name="テキスト ボックス 514"/>
        <xdr:cNvSpPr txBox="1"/>
      </xdr:nvSpPr>
      <xdr:spPr>
        <a:xfrm>
          <a:off x="12547111" y="6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119507</xdr:rowOff>
    </xdr:from>
    <xdr:to>
      <xdr:col>23</xdr:col>
      <xdr:colOff>568325</xdr:colOff>
      <xdr:row>36</xdr:row>
      <xdr:rowOff>49657</xdr:rowOff>
    </xdr:to>
    <xdr:sp macro="" textlink="">
      <xdr:nvSpPr>
        <xdr:cNvPr id="521" name="円/楕円 520"/>
        <xdr:cNvSpPr/>
      </xdr:nvSpPr>
      <xdr:spPr>
        <a:xfrm>
          <a:off x="16268700" y="6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97934</xdr:rowOff>
    </xdr:from>
    <xdr:ext cx="534377" cy="259045"/>
    <xdr:sp macro="" textlink="">
      <xdr:nvSpPr>
        <xdr:cNvPr id="522" name="警察費該当値テキスト"/>
        <xdr:cNvSpPr txBox="1"/>
      </xdr:nvSpPr>
      <xdr:spPr>
        <a:xfrm>
          <a:off x="16370300" y="6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127889</xdr:rowOff>
    </xdr:from>
    <xdr:to>
      <xdr:col>22</xdr:col>
      <xdr:colOff>415925</xdr:colOff>
      <xdr:row>36</xdr:row>
      <xdr:rowOff>58039</xdr:rowOff>
    </xdr:to>
    <xdr:sp macro="" textlink="">
      <xdr:nvSpPr>
        <xdr:cNvPr id="523" name="円/楕円 522"/>
        <xdr:cNvSpPr/>
      </xdr:nvSpPr>
      <xdr:spPr>
        <a:xfrm>
          <a:off x="15430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49166</xdr:rowOff>
    </xdr:from>
    <xdr:ext cx="534377" cy="259045"/>
    <xdr:sp macro="" textlink="">
      <xdr:nvSpPr>
        <xdr:cNvPr id="524" name="テキスト ボックス 523"/>
        <xdr:cNvSpPr txBox="1"/>
      </xdr:nvSpPr>
      <xdr:spPr>
        <a:xfrm>
          <a:off x="15201411" y="62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112649</xdr:rowOff>
    </xdr:from>
    <xdr:to>
      <xdr:col>21</xdr:col>
      <xdr:colOff>212725</xdr:colOff>
      <xdr:row>36</xdr:row>
      <xdr:rowOff>42799</xdr:rowOff>
    </xdr:to>
    <xdr:sp macro="" textlink="">
      <xdr:nvSpPr>
        <xdr:cNvPr id="525" name="円/楕円 524"/>
        <xdr:cNvSpPr/>
      </xdr:nvSpPr>
      <xdr:spPr>
        <a:xfrm>
          <a:off x="14541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59326</xdr:rowOff>
    </xdr:from>
    <xdr:ext cx="534377" cy="259045"/>
    <xdr:sp macro="" textlink="">
      <xdr:nvSpPr>
        <xdr:cNvPr id="526" name="テキスト ボックス 525"/>
        <xdr:cNvSpPr txBox="1"/>
      </xdr:nvSpPr>
      <xdr:spPr>
        <a:xfrm>
          <a:off x="14325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17399</xdr:rowOff>
    </xdr:from>
    <xdr:to>
      <xdr:col>20</xdr:col>
      <xdr:colOff>9525</xdr:colOff>
      <xdr:row>36</xdr:row>
      <xdr:rowOff>118999</xdr:rowOff>
    </xdr:to>
    <xdr:sp macro="" textlink="">
      <xdr:nvSpPr>
        <xdr:cNvPr id="527" name="円/楕円 526"/>
        <xdr:cNvSpPr/>
      </xdr:nvSpPr>
      <xdr:spPr>
        <a:xfrm>
          <a:off x="13652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135526</xdr:rowOff>
    </xdr:from>
    <xdr:ext cx="534377" cy="259045"/>
    <xdr:sp macro="" textlink="">
      <xdr:nvSpPr>
        <xdr:cNvPr id="528" name="テキスト ボックス 527"/>
        <xdr:cNvSpPr txBox="1"/>
      </xdr:nvSpPr>
      <xdr:spPr>
        <a:xfrm>
          <a:off x="13436111" y="59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128651</xdr:rowOff>
    </xdr:from>
    <xdr:to>
      <xdr:col>18</xdr:col>
      <xdr:colOff>492125</xdr:colOff>
      <xdr:row>36</xdr:row>
      <xdr:rowOff>58801</xdr:rowOff>
    </xdr:to>
    <xdr:sp macro="" textlink="">
      <xdr:nvSpPr>
        <xdr:cNvPr id="529" name="円/楕円 528"/>
        <xdr:cNvSpPr/>
      </xdr:nvSpPr>
      <xdr:spPr>
        <a:xfrm>
          <a:off x="12763500" y="61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75328</xdr:rowOff>
    </xdr:from>
    <xdr:ext cx="534377" cy="259045"/>
    <xdr:sp macro="" textlink="">
      <xdr:nvSpPr>
        <xdr:cNvPr id="530" name="テキスト ボックス 529"/>
        <xdr:cNvSpPr txBox="1"/>
      </xdr:nvSpPr>
      <xdr:spPr>
        <a:xfrm>
          <a:off x="12547111" y="59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0" name="直線コネクタ 53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1" name="テキスト ボックス 54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2" name="直線コネクタ 54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3" name="テキスト ボックス 54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4" name="直線コネクタ 54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5" name="テキスト ボックス 54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6" name="直線コネクタ 54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7" name="テキスト ボックス 54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78663</xdr:rowOff>
    </xdr:from>
    <xdr:to>
      <xdr:col>23</xdr:col>
      <xdr:colOff>516889</xdr:colOff>
      <xdr:row>58</xdr:row>
      <xdr:rowOff>11616</xdr:rowOff>
    </xdr:to>
    <xdr:cxnSp macro="">
      <xdr:nvCxnSpPr>
        <xdr:cNvPr id="551" name="直線コネクタ 550"/>
        <xdr:cNvCxnSpPr/>
      </xdr:nvCxnSpPr>
      <xdr:spPr>
        <a:xfrm flipV="1">
          <a:off x="16317595" y="8822613"/>
          <a:ext cx="1269" cy="1133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15443</xdr:rowOff>
    </xdr:from>
    <xdr:ext cx="534377" cy="259045"/>
    <xdr:sp macro="" textlink="">
      <xdr:nvSpPr>
        <xdr:cNvPr id="552" name="教育費最小値テキスト"/>
        <xdr:cNvSpPr txBox="1"/>
      </xdr:nvSpPr>
      <xdr:spPr>
        <a:xfrm>
          <a:off x="16370300" y="99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11616</xdr:rowOff>
    </xdr:from>
    <xdr:to>
      <xdr:col>23</xdr:col>
      <xdr:colOff>606425</xdr:colOff>
      <xdr:row>58</xdr:row>
      <xdr:rowOff>11616</xdr:rowOff>
    </xdr:to>
    <xdr:cxnSp macro="">
      <xdr:nvCxnSpPr>
        <xdr:cNvPr id="553" name="直線コネクタ 552"/>
        <xdr:cNvCxnSpPr/>
      </xdr:nvCxnSpPr>
      <xdr:spPr>
        <a:xfrm>
          <a:off x="16230600" y="99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25340</xdr:rowOff>
    </xdr:from>
    <xdr:ext cx="599010" cy="259045"/>
    <xdr:sp macro="" textlink="">
      <xdr:nvSpPr>
        <xdr:cNvPr id="554" name="教育費最大値テキスト"/>
        <xdr:cNvSpPr txBox="1"/>
      </xdr:nvSpPr>
      <xdr:spPr>
        <a:xfrm>
          <a:off x="16370300" y="85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51</xdr:row>
      <xdr:rowOff>78663</xdr:rowOff>
    </xdr:from>
    <xdr:to>
      <xdr:col>23</xdr:col>
      <xdr:colOff>606425</xdr:colOff>
      <xdr:row>51</xdr:row>
      <xdr:rowOff>78663</xdr:rowOff>
    </xdr:to>
    <xdr:cxnSp macro="">
      <xdr:nvCxnSpPr>
        <xdr:cNvPr id="555" name="直線コネクタ 554"/>
        <xdr:cNvCxnSpPr/>
      </xdr:nvCxnSpPr>
      <xdr:spPr>
        <a:xfrm>
          <a:off x="16230600" y="882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47094</xdr:rowOff>
    </xdr:from>
    <xdr:to>
      <xdr:col>23</xdr:col>
      <xdr:colOff>517525</xdr:colOff>
      <xdr:row>51</xdr:row>
      <xdr:rowOff>78663</xdr:rowOff>
    </xdr:to>
    <xdr:cxnSp macro="">
      <xdr:nvCxnSpPr>
        <xdr:cNvPr id="556" name="直線コネクタ 555"/>
        <xdr:cNvCxnSpPr/>
      </xdr:nvCxnSpPr>
      <xdr:spPr>
        <a:xfrm>
          <a:off x="15481300" y="8791044"/>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117367</xdr:rowOff>
    </xdr:from>
    <xdr:ext cx="534377" cy="259045"/>
    <xdr:sp macro="" textlink="">
      <xdr:nvSpPr>
        <xdr:cNvPr id="557" name="教育費平均値テキスト"/>
        <xdr:cNvSpPr txBox="1"/>
      </xdr:nvSpPr>
      <xdr:spPr>
        <a:xfrm>
          <a:off x="16370300" y="954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138940</xdr:rowOff>
    </xdr:from>
    <xdr:to>
      <xdr:col>23</xdr:col>
      <xdr:colOff>568325</xdr:colOff>
      <xdr:row>56</xdr:row>
      <xdr:rowOff>69090</xdr:rowOff>
    </xdr:to>
    <xdr:sp macro="" textlink="">
      <xdr:nvSpPr>
        <xdr:cNvPr id="558" name="フローチャート : 判断 557"/>
        <xdr:cNvSpPr/>
      </xdr:nvSpPr>
      <xdr:spPr>
        <a:xfrm>
          <a:off x="16268700" y="956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47094</xdr:rowOff>
    </xdr:from>
    <xdr:to>
      <xdr:col>22</xdr:col>
      <xdr:colOff>365125</xdr:colOff>
      <xdr:row>51</xdr:row>
      <xdr:rowOff>148387</xdr:rowOff>
    </xdr:to>
    <xdr:cxnSp macro="">
      <xdr:nvCxnSpPr>
        <xdr:cNvPr id="559" name="直線コネクタ 558"/>
        <xdr:cNvCxnSpPr/>
      </xdr:nvCxnSpPr>
      <xdr:spPr>
        <a:xfrm flipV="1">
          <a:off x="14592300" y="8791044"/>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140952</xdr:rowOff>
    </xdr:from>
    <xdr:to>
      <xdr:col>22</xdr:col>
      <xdr:colOff>415925</xdr:colOff>
      <xdr:row>56</xdr:row>
      <xdr:rowOff>71102</xdr:rowOff>
    </xdr:to>
    <xdr:sp macro="" textlink="">
      <xdr:nvSpPr>
        <xdr:cNvPr id="560" name="フローチャート : 判断 559"/>
        <xdr:cNvSpPr/>
      </xdr:nvSpPr>
      <xdr:spPr>
        <a:xfrm>
          <a:off x="154305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62229</xdr:rowOff>
    </xdr:from>
    <xdr:ext cx="534377" cy="259045"/>
    <xdr:sp macro="" textlink="">
      <xdr:nvSpPr>
        <xdr:cNvPr id="561" name="テキスト ボックス 560"/>
        <xdr:cNvSpPr txBox="1"/>
      </xdr:nvSpPr>
      <xdr:spPr>
        <a:xfrm>
          <a:off x="15201411" y="96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148387</xdr:rowOff>
    </xdr:from>
    <xdr:to>
      <xdr:col>21</xdr:col>
      <xdr:colOff>161925</xdr:colOff>
      <xdr:row>52</xdr:row>
      <xdr:rowOff>79510</xdr:rowOff>
    </xdr:to>
    <xdr:cxnSp macro="">
      <xdr:nvCxnSpPr>
        <xdr:cNvPr id="562" name="直線コネクタ 561"/>
        <xdr:cNvCxnSpPr/>
      </xdr:nvCxnSpPr>
      <xdr:spPr>
        <a:xfrm flipV="1">
          <a:off x="13703300" y="8892337"/>
          <a:ext cx="889000" cy="10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122321</xdr:rowOff>
    </xdr:from>
    <xdr:to>
      <xdr:col>21</xdr:col>
      <xdr:colOff>212725</xdr:colOff>
      <xdr:row>54</xdr:row>
      <xdr:rowOff>52471</xdr:rowOff>
    </xdr:to>
    <xdr:sp macro="" textlink="">
      <xdr:nvSpPr>
        <xdr:cNvPr id="563" name="フローチャート : 判断 562"/>
        <xdr:cNvSpPr/>
      </xdr:nvSpPr>
      <xdr:spPr>
        <a:xfrm>
          <a:off x="14541500" y="920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43598</xdr:rowOff>
    </xdr:from>
    <xdr:ext cx="534377" cy="259045"/>
    <xdr:sp macro="" textlink="">
      <xdr:nvSpPr>
        <xdr:cNvPr id="564" name="テキスト ボックス 563"/>
        <xdr:cNvSpPr txBox="1"/>
      </xdr:nvSpPr>
      <xdr:spPr>
        <a:xfrm>
          <a:off x="14325111" y="93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50363</xdr:rowOff>
    </xdr:from>
    <xdr:to>
      <xdr:col>19</xdr:col>
      <xdr:colOff>644525</xdr:colOff>
      <xdr:row>52</xdr:row>
      <xdr:rowOff>79510</xdr:rowOff>
    </xdr:to>
    <xdr:cxnSp macro="">
      <xdr:nvCxnSpPr>
        <xdr:cNvPr id="565" name="直線コネクタ 564"/>
        <xdr:cNvCxnSpPr/>
      </xdr:nvCxnSpPr>
      <xdr:spPr>
        <a:xfrm>
          <a:off x="12814300" y="896576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42723</xdr:rowOff>
    </xdr:from>
    <xdr:to>
      <xdr:col>20</xdr:col>
      <xdr:colOff>9525</xdr:colOff>
      <xdr:row>54</xdr:row>
      <xdr:rowOff>144323</xdr:rowOff>
    </xdr:to>
    <xdr:sp macro="" textlink="">
      <xdr:nvSpPr>
        <xdr:cNvPr id="566" name="フローチャート : 判断 565"/>
        <xdr:cNvSpPr/>
      </xdr:nvSpPr>
      <xdr:spPr>
        <a:xfrm>
          <a:off x="13652500" y="93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135450</xdr:rowOff>
    </xdr:from>
    <xdr:ext cx="534377" cy="259045"/>
    <xdr:sp macro="" textlink="">
      <xdr:nvSpPr>
        <xdr:cNvPr id="567" name="テキスト ボックス 566"/>
        <xdr:cNvSpPr txBox="1"/>
      </xdr:nvSpPr>
      <xdr:spPr>
        <a:xfrm>
          <a:off x="13436111" y="93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3746</xdr:rowOff>
    </xdr:from>
    <xdr:to>
      <xdr:col>18</xdr:col>
      <xdr:colOff>492125</xdr:colOff>
      <xdr:row>54</xdr:row>
      <xdr:rowOff>105346</xdr:rowOff>
    </xdr:to>
    <xdr:sp macro="" textlink="">
      <xdr:nvSpPr>
        <xdr:cNvPr id="568" name="フローチャート : 判断 567"/>
        <xdr:cNvSpPr/>
      </xdr:nvSpPr>
      <xdr:spPr>
        <a:xfrm>
          <a:off x="12763500" y="926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96473</xdr:rowOff>
    </xdr:from>
    <xdr:ext cx="534377" cy="259045"/>
    <xdr:sp macro="" textlink="">
      <xdr:nvSpPr>
        <xdr:cNvPr id="569" name="テキスト ボックス 568"/>
        <xdr:cNvSpPr txBox="1"/>
      </xdr:nvSpPr>
      <xdr:spPr>
        <a:xfrm>
          <a:off x="12547111" y="93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27863</xdr:rowOff>
    </xdr:from>
    <xdr:to>
      <xdr:col>23</xdr:col>
      <xdr:colOff>568325</xdr:colOff>
      <xdr:row>51</xdr:row>
      <xdr:rowOff>129463</xdr:rowOff>
    </xdr:to>
    <xdr:sp macro="" textlink="">
      <xdr:nvSpPr>
        <xdr:cNvPr id="575" name="円/楕円 574"/>
        <xdr:cNvSpPr/>
      </xdr:nvSpPr>
      <xdr:spPr>
        <a:xfrm>
          <a:off x="16268700" y="87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152340</xdr:rowOff>
    </xdr:from>
    <xdr:ext cx="599010" cy="259045"/>
    <xdr:sp macro="" textlink="">
      <xdr:nvSpPr>
        <xdr:cNvPr id="576" name="教育費該当値テキスト"/>
        <xdr:cNvSpPr txBox="1"/>
      </xdr:nvSpPr>
      <xdr:spPr>
        <a:xfrm>
          <a:off x="16370300" y="87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167744</xdr:rowOff>
    </xdr:from>
    <xdr:to>
      <xdr:col>22</xdr:col>
      <xdr:colOff>415925</xdr:colOff>
      <xdr:row>51</xdr:row>
      <xdr:rowOff>97894</xdr:rowOff>
    </xdr:to>
    <xdr:sp macro="" textlink="">
      <xdr:nvSpPr>
        <xdr:cNvPr id="577" name="円/楕円 576"/>
        <xdr:cNvSpPr/>
      </xdr:nvSpPr>
      <xdr:spPr>
        <a:xfrm>
          <a:off x="15430500" y="87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49</xdr:row>
      <xdr:rowOff>114421</xdr:rowOff>
    </xdr:from>
    <xdr:ext cx="599010" cy="259045"/>
    <xdr:sp macro="" textlink="">
      <xdr:nvSpPr>
        <xdr:cNvPr id="578" name="テキスト ボックス 577"/>
        <xdr:cNvSpPr txBox="1"/>
      </xdr:nvSpPr>
      <xdr:spPr>
        <a:xfrm>
          <a:off x="15169094" y="851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116,551</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97587</xdr:rowOff>
    </xdr:from>
    <xdr:to>
      <xdr:col>21</xdr:col>
      <xdr:colOff>212725</xdr:colOff>
      <xdr:row>52</xdr:row>
      <xdr:rowOff>27737</xdr:rowOff>
    </xdr:to>
    <xdr:sp macro="" textlink="">
      <xdr:nvSpPr>
        <xdr:cNvPr id="579" name="円/楕円 578"/>
        <xdr:cNvSpPr/>
      </xdr:nvSpPr>
      <xdr:spPr>
        <a:xfrm>
          <a:off x="14541500" y="88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44264</xdr:rowOff>
    </xdr:from>
    <xdr:ext cx="599010" cy="259045"/>
    <xdr:sp macro="" textlink="">
      <xdr:nvSpPr>
        <xdr:cNvPr id="580" name="テキスト ボックス 579"/>
        <xdr:cNvSpPr txBox="1"/>
      </xdr:nvSpPr>
      <xdr:spPr>
        <a:xfrm>
          <a:off x="14292794" y="861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28710</xdr:rowOff>
    </xdr:from>
    <xdr:to>
      <xdr:col>20</xdr:col>
      <xdr:colOff>9525</xdr:colOff>
      <xdr:row>52</xdr:row>
      <xdr:rowOff>130310</xdr:rowOff>
    </xdr:to>
    <xdr:sp macro="" textlink="">
      <xdr:nvSpPr>
        <xdr:cNvPr id="581" name="円/楕円 580"/>
        <xdr:cNvSpPr/>
      </xdr:nvSpPr>
      <xdr:spPr>
        <a:xfrm>
          <a:off x="13652500" y="89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146837</xdr:rowOff>
    </xdr:from>
    <xdr:ext cx="599010" cy="259045"/>
    <xdr:sp macro="" textlink="">
      <xdr:nvSpPr>
        <xdr:cNvPr id="582" name="テキスト ボックス 581"/>
        <xdr:cNvSpPr txBox="1"/>
      </xdr:nvSpPr>
      <xdr:spPr>
        <a:xfrm>
          <a:off x="13403794" y="871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107,633</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171013</xdr:rowOff>
    </xdr:from>
    <xdr:to>
      <xdr:col>18</xdr:col>
      <xdr:colOff>492125</xdr:colOff>
      <xdr:row>52</xdr:row>
      <xdr:rowOff>101163</xdr:rowOff>
    </xdr:to>
    <xdr:sp macro="" textlink="">
      <xdr:nvSpPr>
        <xdr:cNvPr id="583" name="円/楕円 582"/>
        <xdr:cNvSpPr/>
      </xdr:nvSpPr>
      <xdr:spPr>
        <a:xfrm>
          <a:off x="12763500" y="89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117690</xdr:rowOff>
    </xdr:from>
    <xdr:ext cx="599010" cy="259045"/>
    <xdr:sp macro="" textlink="">
      <xdr:nvSpPr>
        <xdr:cNvPr id="584" name="テキスト ボックス 583"/>
        <xdr:cNvSpPr txBox="1"/>
      </xdr:nvSpPr>
      <xdr:spPr>
        <a:xfrm>
          <a:off x="12514794" y="86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06" name="直線コネクタ 605"/>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07"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08" name="直線コネクタ 607"/>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09"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0" name="直線コネクタ 609"/>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162979</xdr:rowOff>
    </xdr:from>
    <xdr:to>
      <xdr:col>23</xdr:col>
      <xdr:colOff>517525</xdr:colOff>
      <xdr:row>74</xdr:row>
      <xdr:rowOff>92418</xdr:rowOff>
    </xdr:to>
    <xdr:cxnSp macro="">
      <xdr:nvCxnSpPr>
        <xdr:cNvPr id="611" name="直線コネクタ 610"/>
        <xdr:cNvCxnSpPr/>
      </xdr:nvCxnSpPr>
      <xdr:spPr>
        <a:xfrm>
          <a:off x="15481300" y="12678829"/>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68794</xdr:rowOff>
    </xdr:from>
    <xdr:ext cx="469744" cy="259045"/>
    <xdr:sp macro="" textlink="">
      <xdr:nvSpPr>
        <xdr:cNvPr id="612" name="災害復旧費平均値テキスト"/>
        <xdr:cNvSpPr txBox="1"/>
      </xdr:nvSpPr>
      <xdr:spPr>
        <a:xfrm>
          <a:off x="16370300" y="1344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13" name="フローチャート : 判断 612"/>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162979</xdr:rowOff>
    </xdr:from>
    <xdr:to>
      <xdr:col>22</xdr:col>
      <xdr:colOff>365125</xdr:colOff>
      <xdr:row>75</xdr:row>
      <xdr:rowOff>86437</xdr:rowOff>
    </xdr:to>
    <xdr:cxnSp macro="">
      <xdr:nvCxnSpPr>
        <xdr:cNvPr id="614" name="直線コネクタ 613"/>
        <xdr:cNvCxnSpPr/>
      </xdr:nvCxnSpPr>
      <xdr:spPr>
        <a:xfrm flipV="1">
          <a:off x="14592300" y="12678829"/>
          <a:ext cx="889000" cy="2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15" name="フローチャート : 判断 614"/>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14121</xdr:rowOff>
    </xdr:from>
    <xdr:ext cx="469744" cy="259045"/>
    <xdr:sp macro="" textlink="">
      <xdr:nvSpPr>
        <xdr:cNvPr id="616" name="テキスト ボックス 615"/>
        <xdr:cNvSpPr txBox="1"/>
      </xdr:nvSpPr>
      <xdr:spPr>
        <a:xfrm>
          <a:off x="15233727"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44793</xdr:rowOff>
    </xdr:from>
    <xdr:to>
      <xdr:col>21</xdr:col>
      <xdr:colOff>161925</xdr:colOff>
      <xdr:row>75</xdr:row>
      <xdr:rowOff>86437</xdr:rowOff>
    </xdr:to>
    <xdr:cxnSp macro="">
      <xdr:nvCxnSpPr>
        <xdr:cNvPr id="617" name="直線コネクタ 616"/>
        <xdr:cNvCxnSpPr/>
      </xdr:nvCxnSpPr>
      <xdr:spPr>
        <a:xfrm>
          <a:off x="13703300" y="1290354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23064</xdr:rowOff>
    </xdr:from>
    <xdr:to>
      <xdr:col>21</xdr:col>
      <xdr:colOff>212725</xdr:colOff>
      <xdr:row>78</xdr:row>
      <xdr:rowOff>124664</xdr:rowOff>
    </xdr:to>
    <xdr:sp macro="" textlink="">
      <xdr:nvSpPr>
        <xdr:cNvPr id="618" name="フローチャート : 判断 617"/>
        <xdr:cNvSpPr/>
      </xdr:nvSpPr>
      <xdr:spPr>
        <a:xfrm>
          <a:off x="14541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115791</xdr:rowOff>
    </xdr:from>
    <xdr:ext cx="469744" cy="259045"/>
    <xdr:sp macro="" textlink="">
      <xdr:nvSpPr>
        <xdr:cNvPr id="619" name="テキスト ボックス 618"/>
        <xdr:cNvSpPr txBox="1"/>
      </xdr:nvSpPr>
      <xdr:spPr>
        <a:xfrm>
          <a:off x="14357427"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44793</xdr:rowOff>
    </xdr:from>
    <xdr:to>
      <xdr:col>19</xdr:col>
      <xdr:colOff>644525</xdr:colOff>
      <xdr:row>75</xdr:row>
      <xdr:rowOff>169342</xdr:rowOff>
    </xdr:to>
    <xdr:cxnSp macro="">
      <xdr:nvCxnSpPr>
        <xdr:cNvPr id="620" name="直線コネクタ 619"/>
        <xdr:cNvCxnSpPr/>
      </xdr:nvCxnSpPr>
      <xdr:spPr>
        <a:xfrm flipV="1">
          <a:off x="12814300" y="12903543"/>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29863</xdr:rowOff>
    </xdr:from>
    <xdr:to>
      <xdr:col>20</xdr:col>
      <xdr:colOff>9525</xdr:colOff>
      <xdr:row>78</xdr:row>
      <xdr:rowOff>131463</xdr:rowOff>
    </xdr:to>
    <xdr:sp macro="" textlink="">
      <xdr:nvSpPr>
        <xdr:cNvPr id="621" name="フローチャート : 判断 620"/>
        <xdr:cNvSpPr/>
      </xdr:nvSpPr>
      <xdr:spPr>
        <a:xfrm>
          <a:off x="13652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122590</xdr:rowOff>
    </xdr:from>
    <xdr:ext cx="469744" cy="259045"/>
    <xdr:sp macro="" textlink="">
      <xdr:nvSpPr>
        <xdr:cNvPr id="622" name="テキスト ボックス 621"/>
        <xdr:cNvSpPr txBox="1"/>
      </xdr:nvSpPr>
      <xdr:spPr>
        <a:xfrm>
          <a:off x="13468427" y="134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33959</xdr:rowOff>
    </xdr:from>
    <xdr:to>
      <xdr:col>18</xdr:col>
      <xdr:colOff>492125</xdr:colOff>
      <xdr:row>78</xdr:row>
      <xdr:rowOff>135559</xdr:rowOff>
    </xdr:to>
    <xdr:sp macro="" textlink="">
      <xdr:nvSpPr>
        <xdr:cNvPr id="623" name="フローチャート : 判断 622"/>
        <xdr:cNvSpPr/>
      </xdr:nvSpPr>
      <xdr:spPr>
        <a:xfrm>
          <a:off x="12763500" y="134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126686</xdr:rowOff>
    </xdr:from>
    <xdr:ext cx="469744" cy="259045"/>
    <xdr:sp macro="" textlink="">
      <xdr:nvSpPr>
        <xdr:cNvPr id="624" name="テキスト ボックス 623"/>
        <xdr:cNvSpPr txBox="1"/>
      </xdr:nvSpPr>
      <xdr:spPr>
        <a:xfrm>
          <a:off x="12579427"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41618</xdr:rowOff>
    </xdr:from>
    <xdr:to>
      <xdr:col>23</xdr:col>
      <xdr:colOff>568325</xdr:colOff>
      <xdr:row>74</xdr:row>
      <xdr:rowOff>143218</xdr:rowOff>
    </xdr:to>
    <xdr:sp macro="" textlink="">
      <xdr:nvSpPr>
        <xdr:cNvPr id="630" name="円/楕円 629"/>
        <xdr:cNvSpPr/>
      </xdr:nvSpPr>
      <xdr:spPr>
        <a:xfrm>
          <a:off x="16268700" y="127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64495</xdr:rowOff>
    </xdr:from>
    <xdr:ext cx="534377" cy="259045"/>
    <xdr:sp macro="" textlink="">
      <xdr:nvSpPr>
        <xdr:cNvPr id="631" name="災害復旧費該当値テキスト"/>
        <xdr:cNvSpPr txBox="1"/>
      </xdr:nvSpPr>
      <xdr:spPr>
        <a:xfrm>
          <a:off x="16370300" y="12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112179</xdr:rowOff>
    </xdr:from>
    <xdr:to>
      <xdr:col>22</xdr:col>
      <xdr:colOff>415925</xdr:colOff>
      <xdr:row>74</xdr:row>
      <xdr:rowOff>42329</xdr:rowOff>
    </xdr:to>
    <xdr:sp macro="" textlink="">
      <xdr:nvSpPr>
        <xdr:cNvPr id="632" name="円/楕円 631"/>
        <xdr:cNvSpPr/>
      </xdr:nvSpPr>
      <xdr:spPr>
        <a:xfrm>
          <a:off x="15430500" y="126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58856</xdr:rowOff>
    </xdr:from>
    <xdr:ext cx="534377" cy="259045"/>
    <xdr:sp macro="" textlink="">
      <xdr:nvSpPr>
        <xdr:cNvPr id="633" name="テキスト ボックス 632"/>
        <xdr:cNvSpPr txBox="1"/>
      </xdr:nvSpPr>
      <xdr:spPr>
        <a:xfrm>
          <a:off x="15201411" y="124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35637</xdr:rowOff>
    </xdr:from>
    <xdr:to>
      <xdr:col>21</xdr:col>
      <xdr:colOff>212725</xdr:colOff>
      <xdr:row>75</xdr:row>
      <xdr:rowOff>137237</xdr:rowOff>
    </xdr:to>
    <xdr:sp macro="" textlink="">
      <xdr:nvSpPr>
        <xdr:cNvPr id="634" name="円/楕円 633"/>
        <xdr:cNvSpPr/>
      </xdr:nvSpPr>
      <xdr:spPr>
        <a:xfrm>
          <a:off x="14541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153764</xdr:rowOff>
    </xdr:from>
    <xdr:ext cx="534377" cy="259045"/>
    <xdr:sp macro="" textlink="">
      <xdr:nvSpPr>
        <xdr:cNvPr id="635" name="テキスト ボックス 634"/>
        <xdr:cNvSpPr txBox="1"/>
      </xdr:nvSpPr>
      <xdr:spPr>
        <a:xfrm>
          <a:off x="14325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165443</xdr:rowOff>
    </xdr:from>
    <xdr:to>
      <xdr:col>20</xdr:col>
      <xdr:colOff>9525</xdr:colOff>
      <xdr:row>75</xdr:row>
      <xdr:rowOff>95593</xdr:rowOff>
    </xdr:to>
    <xdr:sp macro="" textlink="">
      <xdr:nvSpPr>
        <xdr:cNvPr id="636" name="円/楕円 635"/>
        <xdr:cNvSpPr/>
      </xdr:nvSpPr>
      <xdr:spPr>
        <a:xfrm>
          <a:off x="13652500" y="12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112120</xdr:rowOff>
    </xdr:from>
    <xdr:ext cx="534377" cy="259045"/>
    <xdr:sp macro="" textlink="">
      <xdr:nvSpPr>
        <xdr:cNvPr id="637" name="テキスト ボックス 636"/>
        <xdr:cNvSpPr txBox="1"/>
      </xdr:nvSpPr>
      <xdr:spPr>
        <a:xfrm>
          <a:off x="13436111" y="12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118542</xdr:rowOff>
    </xdr:from>
    <xdr:to>
      <xdr:col>18</xdr:col>
      <xdr:colOff>492125</xdr:colOff>
      <xdr:row>76</xdr:row>
      <xdr:rowOff>48692</xdr:rowOff>
    </xdr:to>
    <xdr:sp macro="" textlink="">
      <xdr:nvSpPr>
        <xdr:cNvPr id="638" name="円/楕円 637"/>
        <xdr:cNvSpPr/>
      </xdr:nvSpPr>
      <xdr:spPr>
        <a:xfrm>
          <a:off x="12763500" y="129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65219</xdr:rowOff>
    </xdr:from>
    <xdr:ext cx="534377" cy="259045"/>
    <xdr:sp macro="" textlink="">
      <xdr:nvSpPr>
        <xdr:cNvPr id="639" name="テキスト ボックス 638"/>
        <xdr:cNvSpPr txBox="1"/>
      </xdr:nvSpPr>
      <xdr:spPr>
        <a:xfrm>
          <a:off x="12547111" y="127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25648</xdr:rowOff>
    </xdr:from>
    <xdr:to>
      <xdr:col>23</xdr:col>
      <xdr:colOff>516889</xdr:colOff>
      <xdr:row>97</xdr:row>
      <xdr:rowOff>150521</xdr:rowOff>
    </xdr:to>
    <xdr:cxnSp macro="">
      <xdr:nvCxnSpPr>
        <xdr:cNvPr id="662" name="直線コネクタ 661"/>
        <xdr:cNvCxnSpPr/>
      </xdr:nvCxnSpPr>
      <xdr:spPr>
        <a:xfrm flipV="1">
          <a:off x="16317595" y="16141948"/>
          <a:ext cx="1269" cy="63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154348</xdr:rowOff>
    </xdr:from>
    <xdr:ext cx="534377" cy="259045"/>
    <xdr:sp macro="" textlink="">
      <xdr:nvSpPr>
        <xdr:cNvPr id="663" name="公債費最小値テキスト"/>
        <xdr:cNvSpPr txBox="1"/>
      </xdr:nvSpPr>
      <xdr:spPr>
        <a:xfrm>
          <a:off x="16370300"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97</xdr:row>
      <xdr:rowOff>150521</xdr:rowOff>
    </xdr:from>
    <xdr:to>
      <xdr:col>23</xdr:col>
      <xdr:colOff>606425</xdr:colOff>
      <xdr:row>97</xdr:row>
      <xdr:rowOff>150521</xdr:rowOff>
    </xdr:to>
    <xdr:cxnSp macro="">
      <xdr:nvCxnSpPr>
        <xdr:cNvPr id="664" name="直線コネクタ 663"/>
        <xdr:cNvCxnSpPr/>
      </xdr:nvCxnSpPr>
      <xdr:spPr>
        <a:xfrm>
          <a:off x="16230600" y="1678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143775</xdr:rowOff>
    </xdr:from>
    <xdr:ext cx="534377" cy="259045"/>
    <xdr:sp macro="" textlink="">
      <xdr:nvSpPr>
        <xdr:cNvPr id="665" name="公債費最大値テキスト"/>
        <xdr:cNvSpPr txBox="1"/>
      </xdr:nvSpPr>
      <xdr:spPr>
        <a:xfrm>
          <a:off x="16370300" y="15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94</xdr:row>
      <xdr:rowOff>25648</xdr:rowOff>
    </xdr:from>
    <xdr:to>
      <xdr:col>23</xdr:col>
      <xdr:colOff>606425</xdr:colOff>
      <xdr:row>94</xdr:row>
      <xdr:rowOff>25648</xdr:rowOff>
    </xdr:to>
    <xdr:cxnSp macro="">
      <xdr:nvCxnSpPr>
        <xdr:cNvPr id="666" name="直線コネクタ 665"/>
        <xdr:cNvCxnSpPr/>
      </xdr:nvCxnSpPr>
      <xdr:spPr>
        <a:xfrm>
          <a:off x="16230600" y="1614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166103</xdr:rowOff>
    </xdr:from>
    <xdr:to>
      <xdr:col>23</xdr:col>
      <xdr:colOff>517525</xdr:colOff>
      <xdr:row>95</xdr:row>
      <xdr:rowOff>8579</xdr:rowOff>
    </xdr:to>
    <xdr:cxnSp macro="">
      <xdr:nvCxnSpPr>
        <xdr:cNvPr id="667" name="直線コネクタ 666"/>
        <xdr:cNvCxnSpPr/>
      </xdr:nvCxnSpPr>
      <xdr:spPr>
        <a:xfrm>
          <a:off x="15481300" y="16282403"/>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1852</xdr:rowOff>
    </xdr:from>
    <xdr:ext cx="534377" cy="259045"/>
    <xdr:sp macro="" textlink="">
      <xdr:nvSpPr>
        <xdr:cNvPr id="668" name="公債費平均値テキスト"/>
        <xdr:cNvSpPr txBox="1"/>
      </xdr:nvSpPr>
      <xdr:spPr>
        <a:xfrm>
          <a:off x="16370300" y="16461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23425</xdr:rowOff>
    </xdr:from>
    <xdr:to>
      <xdr:col>23</xdr:col>
      <xdr:colOff>568325</xdr:colOff>
      <xdr:row>96</xdr:row>
      <xdr:rowOff>125025</xdr:rowOff>
    </xdr:to>
    <xdr:sp macro="" textlink="">
      <xdr:nvSpPr>
        <xdr:cNvPr id="669" name="フローチャート : 判断 668"/>
        <xdr:cNvSpPr/>
      </xdr:nvSpPr>
      <xdr:spPr>
        <a:xfrm>
          <a:off x="162687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153112</xdr:rowOff>
    </xdr:from>
    <xdr:to>
      <xdr:col>22</xdr:col>
      <xdr:colOff>365125</xdr:colOff>
      <xdr:row>94</xdr:row>
      <xdr:rowOff>166103</xdr:rowOff>
    </xdr:to>
    <xdr:cxnSp macro="">
      <xdr:nvCxnSpPr>
        <xdr:cNvPr id="670" name="直線コネクタ 669"/>
        <xdr:cNvCxnSpPr/>
      </xdr:nvCxnSpPr>
      <xdr:spPr>
        <a:xfrm>
          <a:off x="14592300" y="16269412"/>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11595</xdr:rowOff>
    </xdr:from>
    <xdr:to>
      <xdr:col>22</xdr:col>
      <xdr:colOff>415925</xdr:colOff>
      <xdr:row>96</xdr:row>
      <xdr:rowOff>113195</xdr:rowOff>
    </xdr:to>
    <xdr:sp macro="" textlink="">
      <xdr:nvSpPr>
        <xdr:cNvPr id="671" name="フローチャート : 判断 670"/>
        <xdr:cNvSpPr/>
      </xdr:nvSpPr>
      <xdr:spPr>
        <a:xfrm>
          <a:off x="15430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104322</xdr:rowOff>
    </xdr:from>
    <xdr:ext cx="534377" cy="259045"/>
    <xdr:sp macro="" textlink="">
      <xdr:nvSpPr>
        <xdr:cNvPr id="672" name="テキスト ボックス 671"/>
        <xdr:cNvSpPr txBox="1"/>
      </xdr:nvSpPr>
      <xdr:spPr>
        <a:xfrm>
          <a:off x="152014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153112</xdr:rowOff>
    </xdr:from>
    <xdr:to>
      <xdr:col>21</xdr:col>
      <xdr:colOff>161925</xdr:colOff>
      <xdr:row>94</xdr:row>
      <xdr:rowOff>154578</xdr:rowOff>
    </xdr:to>
    <xdr:cxnSp macro="">
      <xdr:nvCxnSpPr>
        <xdr:cNvPr id="673" name="直線コネクタ 672"/>
        <xdr:cNvCxnSpPr/>
      </xdr:nvCxnSpPr>
      <xdr:spPr>
        <a:xfrm flipV="1">
          <a:off x="13703300" y="1626941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31445</xdr:rowOff>
    </xdr:from>
    <xdr:to>
      <xdr:col>21</xdr:col>
      <xdr:colOff>212725</xdr:colOff>
      <xdr:row>91</xdr:row>
      <xdr:rowOff>133045</xdr:rowOff>
    </xdr:to>
    <xdr:sp macro="" textlink="">
      <xdr:nvSpPr>
        <xdr:cNvPr id="674" name="フローチャート : 判断 673"/>
        <xdr:cNvSpPr/>
      </xdr:nvSpPr>
      <xdr:spPr>
        <a:xfrm>
          <a:off x="14541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149572</xdr:rowOff>
    </xdr:from>
    <xdr:ext cx="534377" cy="259045"/>
    <xdr:sp macro="" textlink="">
      <xdr:nvSpPr>
        <xdr:cNvPr id="675" name="テキスト ボックス 674"/>
        <xdr:cNvSpPr txBox="1"/>
      </xdr:nvSpPr>
      <xdr:spPr>
        <a:xfrm>
          <a:off x="14325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124422</xdr:rowOff>
    </xdr:from>
    <xdr:to>
      <xdr:col>19</xdr:col>
      <xdr:colOff>644525</xdr:colOff>
      <xdr:row>94</xdr:row>
      <xdr:rowOff>154578</xdr:rowOff>
    </xdr:to>
    <xdr:cxnSp macro="">
      <xdr:nvCxnSpPr>
        <xdr:cNvPr id="676" name="直線コネクタ 675"/>
        <xdr:cNvCxnSpPr/>
      </xdr:nvCxnSpPr>
      <xdr:spPr>
        <a:xfrm>
          <a:off x="12814300" y="16240722"/>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12757</xdr:rowOff>
    </xdr:from>
    <xdr:to>
      <xdr:col>20</xdr:col>
      <xdr:colOff>9525</xdr:colOff>
      <xdr:row>94</xdr:row>
      <xdr:rowOff>114357</xdr:rowOff>
    </xdr:to>
    <xdr:sp macro="" textlink="">
      <xdr:nvSpPr>
        <xdr:cNvPr id="677" name="フローチャート : 判断 676"/>
        <xdr:cNvSpPr/>
      </xdr:nvSpPr>
      <xdr:spPr>
        <a:xfrm>
          <a:off x="13652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130884</xdr:rowOff>
    </xdr:from>
    <xdr:ext cx="534377" cy="259045"/>
    <xdr:sp macro="" textlink="">
      <xdr:nvSpPr>
        <xdr:cNvPr id="678" name="テキスト ボックス 677"/>
        <xdr:cNvSpPr txBox="1"/>
      </xdr:nvSpPr>
      <xdr:spPr>
        <a:xfrm>
          <a:off x="13436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144221</xdr:rowOff>
    </xdr:from>
    <xdr:to>
      <xdr:col>18</xdr:col>
      <xdr:colOff>492125</xdr:colOff>
      <xdr:row>94</xdr:row>
      <xdr:rowOff>74371</xdr:rowOff>
    </xdr:to>
    <xdr:sp macro="" textlink="">
      <xdr:nvSpPr>
        <xdr:cNvPr id="679" name="フローチャート : 判断 678"/>
        <xdr:cNvSpPr/>
      </xdr:nvSpPr>
      <xdr:spPr>
        <a:xfrm>
          <a:off x="12763500" y="160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90898</xdr:rowOff>
    </xdr:from>
    <xdr:ext cx="534377" cy="259045"/>
    <xdr:sp macro="" textlink="">
      <xdr:nvSpPr>
        <xdr:cNvPr id="680" name="テキスト ボックス 679"/>
        <xdr:cNvSpPr txBox="1"/>
      </xdr:nvSpPr>
      <xdr:spPr>
        <a:xfrm>
          <a:off x="12547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129229</xdr:rowOff>
    </xdr:from>
    <xdr:to>
      <xdr:col>23</xdr:col>
      <xdr:colOff>568325</xdr:colOff>
      <xdr:row>95</xdr:row>
      <xdr:rowOff>59379</xdr:rowOff>
    </xdr:to>
    <xdr:sp macro="" textlink="">
      <xdr:nvSpPr>
        <xdr:cNvPr id="686" name="円/楕円 685"/>
        <xdr:cNvSpPr/>
      </xdr:nvSpPr>
      <xdr:spPr>
        <a:xfrm>
          <a:off x="16268700" y="16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152106</xdr:rowOff>
    </xdr:from>
    <xdr:ext cx="534377" cy="259045"/>
    <xdr:sp macro="" textlink="">
      <xdr:nvSpPr>
        <xdr:cNvPr id="687" name="公債費該当値テキスト"/>
        <xdr:cNvSpPr txBox="1"/>
      </xdr:nvSpPr>
      <xdr:spPr>
        <a:xfrm>
          <a:off x="16370300" y="160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57,883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115303</xdr:rowOff>
    </xdr:from>
    <xdr:to>
      <xdr:col>22</xdr:col>
      <xdr:colOff>415925</xdr:colOff>
      <xdr:row>95</xdr:row>
      <xdr:rowOff>45453</xdr:rowOff>
    </xdr:to>
    <xdr:sp macro="" textlink="">
      <xdr:nvSpPr>
        <xdr:cNvPr id="688" name="円/楕円 687"/>
        <xdr:cNvSpPr/>
      </xdr:nvSpPr>
      <xdr:spPr>
        <a:xfrm>
          <a:off x="15430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61980</xdr:rowOff>
    </xdr:from>
    <xdr:ext cx="534377" cy="259045"/>
    <xdr:sp macro="" textlink="">
      <xdr:nvSpPr>
        <xdr:cNvPr id="689" name="テキスト ボックス 688"/>
        <xdr:cNvSpPr txBox="1"/>
      </xdr:nvSpPr>
      <xdr:spPr>
        <a:xfrm>
          <a:off x="152014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102312</xdr:rowOff>
    </xdr:from>
    <xdr:to>
      <xdr:col>21</xdr:col>
      <xdr:colOff>212725</xdr:colOff>
      <xdr:row>95</xdr:row>
      <xdr:rowOff>32462</xdr:rowOff>
    </xdr:to>
    <xdr:sp macro="" textlink="">
      <xdr:nvSpPr>
        <xdr:cNvPr id="690" name="円/楕円 689"/>
        <xdr:cNvSpPr/>
      </xdr:nvSpPr>
      <xdr:spPr>
        <a:xfrm>
          <a:off x="14541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23589</xdr:rowOff>
    </xdr:from>
    <xdr:ext cx="534377" cy="259045"/>
    <xdr:sp macro="" textlink="">
      <xdr:nvSpPr>
        <xdr:cNvPr id="691" name="テキスト ボックス 690"/>
        <xdr:cNvSpPr txBox="1"/>
      </xdr:nvSpPr>
      <xdr:spPr>
        <a:xfrm>
          <a:off x="143251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103778</xdr:rowOff>
    </xdr:from>
    <xdr:to>
      <xdr:col>20</xdr:col>
      <xdr:colOff>9525</xdr:colOff>
      <xdr:row>95</xdr:row>
      <xdr:rowOff>33928</xdr:rowOff>
    </xdr:to>
    <xdr:sp macro="" textlink="">
      <xdr:nvSpPr>
        <xdr:cNvPr id="692" name="円/楕円 691"/>
        <xdr:cNvSpPr/>
      </xdr:nvSpPr>
      <xdr:spPr>
        <a:xfrm>
          <a:off x="13652500" y="16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25055</xdr:rowOff>
    </xdr:from>
    <xdr:ext cx="534377" cy="259045"/>
    <xdr:sp macro="" textlink="">
      <xdr:nvSpPr>
        <xdr:cNvPr id="693" name="テキスト ボックス 692"/>
        <xdr:cNvSpPr txBox="1"/>
      </xdr:nvSpPr>
      <xdr:spPr>
        <a:xfrm>
          <a:off x="13436111" y="16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73622</xdr:rowOff>
    </xdr:from>
    <xdr:to>
      <xdr:col>18</xdr:col>
      <xdr:colOff>492125</xdr:colOff>
      <xdr:row>95</xdr:row>
      <xdr:rowOff>3772</xdr:rowOff>
    </xdr:to>
    <xdr:sp macro="" textlink="">
      <xdr:nvSpPr>
        <xdr:cNvPr id="694" name="円/楕円 693"/>
        <xdr:cNvSpPr/>
      </xdr:nvSpPr>
      <xdr:spPr>
        <a:xfrm>
          <a:off x="12763500" y="161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166349</xdr:rowOff>
    </xdr:from>
    <xdr:ext cx="534377" cy="259045"/>
    <xdr:sp macro="" textlink="">
      <xdr:nvSpPr>
        <xdr:cNvPr id="695" name="テキスト ボックス 694"/>
        <xdr:cNvSpPr txBox="1"/>
      </xdr:nvSpPr>
      <xdr:spPr>
        <a:xfrm>
          <a:off x="12547111" y="162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4" name="直線コネクタ 70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5" name="テキスト ボックス 70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6" name="直線コネクタ 70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07" name="テキスト ボックス 70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09" name="テキスト ボックス 70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0" name="直線コネクタ 70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1" name="テキスト ボックス 71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2" name="直線コネクタ 71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3" name="テキスト ボックス 71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5" name="テキスト ボックス 71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36830</xdr:rowOff>
    </xdr:from>
    <xdr:to>
      <xdr:col>32</xdr:col>
      <xdr:colOff>186689</xdr:colOff>
      <xdr:row>39</xdr:row>
      <xdr:rowOff>44450</xdr:rowOff>
    </xdr:to>
    <xdr:cxnSp macro="">
      <xdr:nvCxnSpPr>
        <xdr:cNvPr id="717" name="直線コネクタ 716"/>
        <xdr:cNvCxnSpPr/>
      </xdr:nvCxnSpPr>
      <xdr:spPr>
        <a:xfrm flipV="1">
          <a:off x="22159595" y="6723380"/>
          <a:ext cx="1269" cy="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21607</xdr:rowOff>
    </xdr:from>
    <xdr:ext cx="249299" cy="259045"/>
    <xdr:sp macro="" textlink="">
      <xdr:nvSpPr>
        <xdr:cNvPr id="718" name="諸支出金最小値テキスト"/>
        <xdr:cNvSpPr txBox="1"/>
      </xdr:nvSpPr>
      <xdr:spPr>
        <a:xfrm>
          <a:off x="22212300" y="6879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9" name="直線コネクタ 71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154957</xdr:rowOff>
    </xdr:from>
    <xdr:ext cx="249299" cy="259045"/>
    <xdr:sp macro="" textlink="">
      <xdr:nvSpPr>
        <xdr:cNvPr id="720" name="諸支出金最大値テキスト"/>
        <xdr:cNvSpPr txBox="1"/>
      </xdr:nvSpPr>
      <xdr:spPr>
        <a:xfrm>
          <a:off x="22212300" y="649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36830</xdr:rowOff>
    </xdr:from>
    <xdr:to>
      <xdr:col>32</xdr:col>
      <xdr:colOff>276225</xdr:colOff>
      <xdr:row>39</xdr:row>
      <xdr:rowOff>36830</xdr:rowOff>
    </xdr:to>
    <xdr:cxnSp macro="">
      <xdr:nvCxnSpPr>
        <xdr:cNvPr id="721" name="直線コネクタ 720"/>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2" name="直線コネクタ 72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110507</xdr:rowOff>
    </xdr:from>
    <xdr:ext cx="249299" cy="259045"/>
    <xdr:sp macro="" textlink="">
      <xdr:nvSpPr>
        <xdr:cNvPr id="723" name="諸支出金平均値テキスト"/>
        <xdr:cNvSpPr txBox="1"/>
      </xdr:nvSpPr>
      <xdr:spPr>
        <a:xfrm>
          <a:off x="22212300" y="66256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フローチャート : 判断 72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5" name="直線コネクタ 72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26" name="フローチャート : 判断 72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27" name="テキスト ボックス 726"/>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8" name="直線コネクタ 72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69850</xdr:rowOff>
    </xdr:from>
    <xdr:to>
      <xdr:col>29</xdr:col>
      <xdr:colOff>568325</xdr:colOff>
      <xdr:row>34</xdr:row>
      <xdr:rowOff>0</xdr:rowOff>
    </xdr:to>
    <xdr:sp macro="" textlink="">
      <xdr:nvSpPr>
        <xdr:cNvPr id="729" name="フローチャート : 判断 728"/>
        <xdr:cNvSpPr/>
      </xdr:nvSpPr>
      <xdr:spPr>
        <a:xfrm>
          <a:off x="20383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16527</xdr:rowOff>
    </xdr:from>
    <xdr:ext cx="378565" cy="259045"/>
    <xdr:sp macro="" textlink="">
      <xdr:nvSpPr>
        <xdr:cNvPr id="730" name="テキスト ボックス 729"/>
        <xdr:cNvSpPr txBox="1"/>
      </xdr:nvSpPr>
      <xdr:spPr>
        <a:xfrm>
          <a:off x="202450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1" name="直線コネクタ 73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50800</xdr:rowOff>
    </xdr:from>
    <xdr:to>
      <xdr:col>28</xdr:col>
      <xdr:colOff>365125</xdr:colOff>
      <xdr:row>34</xdr:row>
      <xdr:rowOff>152400</xdr:rowOff>
    </xdr:to>
    <xdr:sp macro="" textlink="">
      <xdr:nvSpPr>
        <xdr:cNvPr id="732" name="フローチャート : 判断 731"/>
        <xdr:cNvSpPr/>
      </xdr:nvSpPr>
      <xdr:spPr>
        <a:xfrm>
          <a:off x="19494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168927</xdr:rowOff>
    </xdr:from>
    <xdr:ext cx="378565" cy="259045"/>
    <xdr:sp macro="" textlink="">
      <xdr:nvSpPr>
        <xdr:cNvPr id="733" name="テキスト ボックス 732"/>
        <xdr:cNvSpPr txBox="1"/>
      </xdr:nvSpPr>
      <xdr:spPr>
        <a:xfrm>
          <a:off x="19356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73660</xdr:rowOff>
    </xdr:from>
    <xdr:to>
      <xdr:col>27</xdr:col>
      <xdr:colOff>161925</xdr:colOff>
      <xdr:row>31</xdr:row>
      <xdr:rowOff>3810</xdr:rowOff>
    </xdr:to>
    <xdr:sp macro="" textlink="">
      <xdr:nvSpPr>
        <xdr:cNvPr id="734" name="フローチャート : 判断 733"/>
        <xdr:cNvSpPr/>
      </xdr:nvSpPr>
      <xdr:spPr>
        <a:xfrm>
          <a:off x="18605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20337</xdr:rowOff>
    </xdr:from>
    <xdr:ext cx="378565" cy="259045"/>
    <xdr:sp macro="" textlink="">
      <xdr:nvSpPr>
        <xdr:cNvPr id="735" name="テキスト ボックス 734"/>
        <xdr:cNvSpPr txBox="1"/>
      </xdr:nvSpPr>
      <xdr:spPr>
        <a:xfrm>
          <a:off x="18467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1" name="円/楕円 74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66057</xdr:rowOff>
    </xdr:from>
    <xdr:ext cx="249299" cy="259045"/>
    <xdr:sp macro="" textlink="">
      <xdr:nvSpPr>
        <xdr:cNvPr id="742" name="諸支出金該当値テキスト"/>
        <xdr:cNvSpPr txBox="1"/>
      </xdr:nvSpPr>
      <xdr:spPr>
        <a:xfrm>
          <a:off x="22212300" y="675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3" name="円/楕円 74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111777</xdr:rowOff>
    </xdr:from>
    <xdr:ext cx="249299" cy="259045"/>
    <xdr:sp macro="" textlink="">
      <xdr:nvSpPr>
        <xdr:cNvPr id="744" name="テキスト ボックス 743"/>
        <xdr:cNvSpPr txBox="1"/>
      </xdr:nvSpPr>
      <xdr:spPr>
        <a:xfrm>
          <a:off x="211859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5" name="円/楕円 74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6" name="テキスト ボックス 74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7" name="円/楕円 74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8" name="テキスト ボックス 74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9" name="円/楕円 74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0" name="テキスト ボックス 74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1" name="フローチャート :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3" name="フローチャート :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4" name="テキスト ボックス 773"/>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6" name="フローチャート :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7" name="テキスト ボックス 77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9" name="フローチャート :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0" name="テキスト ボックス 77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1" name="フローチャート :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2" name="テキスト ボックス 78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円/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0" name="円/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1" name="テキスト ボックス 790"/>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2" name="円/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3" name="テキスト ボックス 79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4" name="円/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5" name="テキスト ボックス 79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円/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7" name="テキスト ボックス 79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a:rPr>
            <a:t>・民生費は、住民一人当たり</a:t>
          </a:r>
          <a:r>
            <a:rPr kumimoji="1" lang="en-US" altLang="ja-JP" sz="1300">
              <a:latin typeface="ＭＳ Ｐゴシック"/>
            </a:rPr>
            <a:t>432,883</a:t>
          </a:r>
          <a:r>
            <a:rPr kumimoji="1" lang="ja-JP" altLang="en-US" sz="1300">
              <a:latin typeface="ＭＳ Ｐゴシック"/>
            </a:rPr>
            <a:t>円となっている。決算額全体のうち災害救助費が</a:t>
          </a:r>
          <a:r>
            <a:rPr kumimoji="1" lang="en-US" altLang="ja-JP" sz="1300">
              <a:latin typeface="ＭＳ Ｐゴシック"/>
            </a:rPr>
            <a:t>85.8</a:t>
          </a:r>
          <a:r>
            <a:rPr kumimoji="1" lang="ja-JP" altLang="en-US" sz="1300">
              <a:latin typeface="ＭＳ Ｐゴシック"/>
            </a:rPr>
            <a:t>％を占めており、東日本大震災及び原子力災害から復旧・復興（除染等）に係る経費が類似団体の平均を大きく上回る要因となっている。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51,935</a:t>
          </a:r>
          <a:r>
            <a:rPr kumimoji="1" lang="ja-JP" altLang="en-US" sz="1300">
              <a:latin typeface="ＭＳ Ｐゴシック"/>
            </a:rPr>
            <a:t>円となっており、震災以降、増加傾向にある。これは、原子力災害で被災した農業者の営農再開支援や震災で被害のあった水産種苗研究・生産施設等の整備が進んでいるため、類似団体と比較して高い水準となっている。</a:t>
          </a:r>
          <a:endParaRPr kumimoji="1" lang="en-US" altLang="ja-JP" sz="1300">
            <a:latin typeface="ＭＳ Ｐゴシック"/>
          </a:endParaRPr>
        </a:p>
        <a:p>
          <a:r>
            <a:rPr kumimoji="1" lang="ja-JP" altLang="en-US" sz="1300">
              <a:latin typeface="ＭＳ Ｐゴシック"/>
            </a:rPr>
            <a:t>・商工費は、住民一人当たり</a:t>
          </a:r>
          <a:r>
            <a:rPr kumimoji="1" lang="en-US" altLang="ja-JP" sz="1300">
              <a:latin typeface="ＭＳ Ｐゴシック"/>
            </a:rPr>
            <a:t>71,421</a:t>
          </a:r>
          <a:r>
            <a:rPr kumimoji="1" lang="ja-JP" altLang="en-US" sz="1300">
              <a:latin typeface="ＭＳ Ｐゴシック"/>
            </a:rPr>
            <a:t>円となっている。これは、新産業創造のため医療機器開発・安全性評価拠点（ふくしま医療機器開発支援センター）の整備事業等が本格化しているため、類似団体と比較して高い水準となっている。</a:t>
          </a:r>
          <a:endParaRPr kumimoji="1" lang="en-US" altLang="ja-JP" sz="1300">
            <a:latin typeface="ＭＳ Ｐゴシック"/>
          </a:endParaRPr>
        </a:p>
        <a:p>
          <a:r>
            <a:rPr kumimoji="1" lang="ja-JP" altLang="en-US" sz="1300">
              <a:latin typeface="ＭＳ Ｐゴシック"/>
            </a:rPr>
            <a:t>・土木費は、住民一人当たり</a:t>
          </a:r>
          <a:r>
            <a:rPr kumimoji="1" lang="en-US" altLang="ja-JP" sz="1300">
              <a:latin typeface="ＭＳ Ｐゴシック"/>
            </a:rPr>
            <a:t>120,698</a:t>
          </a:r>
          <a:r>
            <a:rPr kumimoji="1" lang="ja-JP" altLang="en-US" sz="1300">
              <a:latin typeface="ＭＳ Ｐゴシック"/>
            </a:rPr>
            <a:t>円となっており、震災以降増、年々加傾向にある。これは、復興公営住宅や復興道路などの整備が進んでいるためであり、類似団体と比較して高い水準となっている。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115,170</a:t>
          </a:r>
          <a:r>
            <a:rPr kumimoji="1" lang="ja-JP" altLang="en-US" sz="1300">
              <a:latin typeface="ＭＳ Ｐゴシック"/>
            </a:rPr>
            <a:t>円となっている。これは、地域復興を担う人材育成のために整備している小高商業・小高工業高等学校の統合再編整備事業等を実施しているためであり、類似団体と比較して高い水準となっている。</a:t>
          </a:r>
          <a:endParaRPr kumimoji="1" lang="en-US" altLang="ja-JP" sz="1300">
            <a:latin typeface="ＭＳ Ｐゴシック"/>
          </a:endParaRPr>
        </a:p>
        <a:p>
          <a:r>
            <a:rPr kumimoji="1" lang="ja-JP" altLang="en-US" sz="1300">
              <a:latin typeface="ＭＳ Ｐゴシック"/>
            </a:rPr>
            <a:t>・災害復旧費は、住民一人当たり</a:t>
          </a:r>
          <a:r>
            <a:rPr kumimoji="1" lang="en-US" altLang="ja-JP" sz="1300">
              <a:latin typeface="ＭＳ Ｐゴシック"/>
            </a:rPr>
            <a:t>42,482</a:t>
          </a:r>
          <a:r>
            <a:rPr kumimoji="1" lang="ja-JP" altLang="en-US" sz="1300">
              <a:latin typeface="ＭＳ Ｐゴシック"/>
            </a:rPr>
            <a:t>円となっており、震災以降、類似団体と比較して高い水準で推移している。これは、原子力災害に伴う避難指示区域等が段階的に解除され、土木施設や農林施設等の災害復旧工事等が本格化している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950">
              <a:solidFill>
                <a:schemeClr val="dk1"/>
              </a:solidFill>
              <a:effectLst/>
              <a:latin typeface="+mn-lt"/>
              <a:ea typeface="+mn-ea"/>
              <a:cs typeface="+mn-cs"/>
            </a:rPr>
            <a:t>平成２</a:t>
          </a:r>
          <a:r>
            <a:rPr kumimoji="1" lang="ja-JP" altLang="en-US" sz="950">
              <a:solidFill>
                <a:schemeClr val="dk1"/>
              </a:solidFill>
              <a:effectLst/>
              <a:latin typeface="+mn-lt"/>
              <a:ea typeface="+mn-ea"/>
              <a:cs typeface="+mn-cs"/>
            </a:rPr>
            <a:t>８</a:t>
          </a:r>
          <a:r>
            <a:rPr kumimoji="1" lang="ja-JP" altLang="ja-JP" sz="950">
              <a:solidFill>
                <a:schemeClr val="dk1"/>
              </a:solidFill>
              <a:effectLst/>
              <a:latin typeface="+mn-lt"/>
              <a:ea typeface="+mn-ea"/>
              <a:cs typeface="+mn-cs"/>
            </a:rPr>
            <a:t>年度は、実質収支比率が増加</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財政調整基金残高</a:t>
          </a:r>
          <a:r>
            <a:rPr kumimoji="1" lang="ja-JP" altLang="en-US" sz="950">
              <a:solidFill>
                <a:schemeClr val="dk1"/>
              </a:solidFill>
              <a:effectLst/>
              <a:latin typeface="+mn-lt"/>
              <a:ea typeface="+mn-ea"/>
              <a:cs typeface="+mn-cs"/>
            </a:rPr>
            <a:t>比率</a:t>
          </a:r>
          <a:r>
            <a:rPr kumimoji="1" lang="ja-JP" altLang="ja-JP" sz="950">
              <a:solidFill>
                <a:schemeClr val="dk1"/>
              </a:solidFill>
              <a:effectLst/>
              <a:latin typeface="+mn-lt"/>
              <a:ea typeface="+mn-ea"/>
              <a:cs typeface="+mn-cs"/>
            </a:rPr>
            <a:t>が減少となったものの、この５年間の傾向としては、東日本大震災後の特殊な状況から、実質収支比率</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財政調整基金残高</a:t>
          </a:r>
          <a:r>
            <a:rPr kumimoji="1" lang="ja-JP" altLang="en-US" sz="950">
              <a:solidFill>
                <a:schemeClr val="dk1"/>
              </a:solidFill>
              <a:effectLst/>
              <a:latin typeface="+mn-lt"/>
              <a:ea typeface="+mn-ea"/>
              <a:cs typeface="+mn-cs"/>
            </a:rPr>
            <a:t>比率</a:t>
          </a:r>
          <a:r>
            <a:rPr kumimoji="1" lang="ja-JP" altLang="ja-JP" sz="950">
              <a:solidFill>
                <a:schemeClr val="dk1"/>
              </a:solidFill>
              <a:effectLst/>
              <a:latin typeface="+mn-lt"/>
              <a:ea typeface="+mn-ea"/>
              <a:cs typeface="+mn-cs"/>
            </a:rPr>
            <a:t>ともに</a:t>
          </a:r>
          <a:r>
            <a:rPr kumimoji="1" lang="ja-JP" altLang="en-US" sz="950">
              <a:solidFill>
                <a:schemeClr val="dk1"/>
              </a:solidFill>
              <a:effectLst/>
              <a:latin typeface="+mn-lt"/>
              <a:ea typeface="+mn-ea"/>
              <a:cs typeface="+mn-cs"/>
            </a:rPr>
            <a:t>震災</a:t>
          </a:r>
          <a:r>
            <a:rPr kumimoji="1" lang="ja-JP" altLang="ja-JP" sz="950">
              <a:solidFill>
                <a:schemeClr val="dk1"/>
              </a:solidFill>
              <a:effectLst/>
              <a:latin typeface="+mn-lt"/>
              <a:ea typeface="+mn-ea"/>
              <a:cs typeface="+mn-cs"/>
            </a:rPr>
            <a:t>以前と比べ</a:t>
          </a:r>
          <a:r>
            <a:rPr kumimoji="1" lang="ja-JP" altLang="en-US" sz="950">
              <a:solidFill>
                <a:schemeClr val="dk1"/>
              </a:solidFill>
              <a:effectLst/>
              <a:latin typeface="+mn-lt"/>
              <a:ea typeface="+mn-ea"/>
              <a:cs typeface="+mn-cs"/>
            </a:rPr>
            <a:t>て高水準</a:t>
          </a:r>
          <a:r>
            <a:rPr kumimoji="1" lang="ja-JP" altLang="ja-JP" sz="950">
              <a:solidFill>
                <a:schemeClr val="dk1"/>
              </a:solidFill>
              <a:effectLst/>
              <a:latin typeface="+mn-lt"/>
              <a:ea typeface="+mn-ea"/>
              <a:cs typeface="+mn-cs"/>
            </a:rPr>
            <a:t>にある。</a:t>
          </a:r>
          <a:endParaRPr lang="ja-JP" altLang="ja-JP" sz="950">
            <a:effectLst/>
          </a:endParaRPr>
        </a:p>
        <a:p>
          <a:r>
            <a:rPr kumimoji="1" lang="ja-JP" altLang="ja-JP" sz="950">
              <a:solidFill>
                <a:schemeClr val="dk1"/>
              </a:solidFill>
              <a:effectLst/>
              <a:latin typeface="+mn-lt"/>
              <a:ea typeface="+mn-ea"/>
              <a:cs typeface="+mn-cs"/>
            </a:rPr>
            <a:t>　実質収支</a:t>
          </a:r>
          <a:r>
            <a:rPr kumimoji="1" lang="ja-JP" altLang="en-US" sz="950">
              <a:solidFill>
                <a:schemeClr val="dk1"/>
              </a:solidFill>
              <a:effectLst/>
              <a:latin typeface="+mn-lt"/>
              <a:ea typeface="+mn-ea"/>
              <a:cs typeface="+mn-cs"/>
            </a:rPr>
            <a:t>額</a:t>
          </a:r>
          <a:r>
            <a:rPr kumimoji="1" lang="ja-JP" altLang="ja-JP" sz="950">
              <a:solidFill>
                <a:schemeClr val="dk1"/>
              </a:solidFill>
              <a:effectLst/>
              <a:latin typeface="+mn-lt"/>
              <a:ea typeface="+mn-ea"/>
              <a:cs typeface="+mn-cs"/>
            </a:rPr>
            <a:t>が</a:t>
          </a:r>
          <a:r>
            <a:rPr kumimoji="1" lang="ja-JP" altLang="en-US" sz="950">
              <a:solidFill>
                <a:schemeClr val="dk1"/>
              </a:solidFill>
              <a:effectLst/>
              <a:latin typeface="+mn-lt"/>
              <a:ea typeface="+mn-ea"/>
              <a:cs typeface="+mn-cs"/>
            </a:rPr>
            <a:t>震災以前より増加している</a:t>
          </a:r>
          <a:r>
            <a:rPr kumimoji="1" lang="ja-JP" altLang="ja-JP" sz="950">
              <a:solidFill>
                <a:schemeClr val="dk1"/>
              </a:solidFill>
              <a:effectLst/>
              <a:latin typeface="+mn-lt"/>
              <a:ea typeface="+mn-ea"/>
              <a:cs typeface="+mn-cs"/>
            </a:rPr>
            <a:t>主な要因は、前年度から繰り越した復興事業に不用残が生じたこと</a:t>
          </a:r>
          <a:r>
            <a:rPr kumimoji="1" lang="ja-JP" altLang="en-US" sz="950">
              <a:solidFill>
                <a:schemeClr val="dk1"/>
              </a:solidFill>
              <a:effectLst/>
              <a:latin typeface="+mn-lt"/>
              <a:ea typeface="+mn-ea"/>
              <a:cs typeface="+mn-cs"/>
            </a:rPr>
            <a:t>等</a:t>
          </a:r>
          <a:r>
            <a:rPr kumimoji="1" lang="ja-JP" altLang="ja-JP" sz="950">
              <a:solidFill>
                <a:schemeClr val="dk1"/>
              </a:solidFill>
              <a:effectLst/>
              <a:latin typeface="+mn-lt"/>
              <a:ea typeface="+mn-ea"/>
              <a:cs typeface="+mn-cs"/>
            </a:rPr>
            <a:t>によるものである。（当該不用残は翌年度に基金へ積み戻し、今後の事業に充当するものであり、「純粋な黒字」ではない。）</a:t>
          </a:r>
          <a:endParaRPr lang="ja-JP" altLang="ja-JP" sz="950">
            <a:effectLst/>
          </a:endParaRPr>
        </a:p>
        <a:p>
          <a:r>
            <a:rPr kumimoji="1" lang="ja-JP" altLang="ja-JP" sz="950">
              <a:solidFill>
                <a:schemeClr val="dk1"/>
              </a:solidFill>
              <a:effectLst/>
              <a:latin typeface="+mn-lt"/>
              <a:ea typeface="+mn-ea"/>
              <a:cs typeface="+mn-cs"/>
            </a:rPr>
            <a:t>　また、財政調整基金残高については、上記の</a:t>
          </a:r>
          <a:r>
            <a:rPr kumimoji="1" lang="ja-JP" altLang="en-US" sz="950">
              <a:solidFill>
                <a:schemeClr val="dk1"/>
              </a:solidFill>
              <a:effectLst/>
              <a:latin typeface="+mn-lt"/>
              <a:ea typeface="+mn-ea"/>
              <a:cs typeface="+mn-cs"/>
            </a:rPr>
            <a:t>ように</a:t>
          </a:r>
          <a:r>
            <a:rPr kumimoji="1" lang="ja-JP" altLang="ja-JP" sz="950">
              <a:solidFill>
                <a:schemeClr val="dk1"/>
              </a:solidFill>
              <a:effectLst/>
              <a:latin typeface="+mn-lt"/>
              <a:ea typeface="+mn-ea"/>
              <a:cs typeface="+mn-cs"/>
            </a:rPr>
            <a:t>実質収支額の</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に伴う地方財政法の規定による積立額の増等により</a:t>
          </a:r>
          <a:r>
            <a:rPr kumimoji="1" lang="ja-JP" altLang="en-US" sz="950">
              <a:solidFill>
                <a:schemeClr val="dk1"/>
              </a:solidFill>
              <a:effectLst/>
              <a:latin typeface="+mn-lt"/>
              <a:ea typeface="+mn-ea"/>
              <a:cs typeface="+mn-cs"/>
            </a:rPr>
            <a:t>震災以前より増加している</a:t>
          </a:r>
          <a:r>
            <a:rPr kumimoji="1" lang="ja-JP" altLang="ja-JP" sz="950">
              <a:solidFill>
                <a:schemeClr val="dk1"/>
              </a:solidFill>
              <a:effectLst/>
              <a:latin typeface="+mn-lt"/>
              <a:ea typeface="+mn-ea"/>
              <a:cs typeface="+mn-cs"/>
            </a:rPr>
            <a:t>もの</a:t>
          </a:r>
          <a:r>
            <a:rPr kumimoji="1" lang="ja-JP" altLang="en-US" sz="950">
              <a:solidFill>
                <a:schemeClr val="dk1"/>
              </a:solidFill>
              <a:effectLst/>
              <a:latin typeface="+mn-lt"/>
              <a:ea typeface="+mn-ea"/>
              <a:cs typeface="+mn-cs"/>
            </a:rPr>
            <a:t>の、震災復興特別交付税の過年度分の精算が進んでいることなどにより、近年は減少傾向に</a:t>
          </a:r>
          <a:r>
            <a:rPr kumimoji="1" lang="ja-JP" altLang="ja-JP" sz="950">
              <a:solidFill>
                <a:schemeClr val="dk1"/>
              </a:solidFill>
              <a:effectLst/>
              <a:latin typeface="+mn-lt"/>
              <a:ea typeface="+mn-ea"/>
              <a:cs typeface="+mn-cs"/>
            </a:rPr>
            <a:t>ある。</a:t>
          </a:r>
          <a:endParaRPr lang="ja-JP" altLang="ja-JP" sz="950">
            <a:effectLst/>
          </a:endParaRPr>
        </a:p>
        <a:p>
          <a:r>
            <a:rPr kumimoji="1" lang="ja-JP" altLang="ja-JP" sz="950">
              <a:solidFill>
                <a:schemeClr val="dk1"/>
              </a:solidFill>
              <a:effectLst/>
              <a:latin typeface="+mn-lt"/>
              <a:ea typeface="+mn-ea"/>
              <a:cs typeface="+mn-cs"/>
            </a:rPr>
            <a:t>　復興に向けて今後も多額の財政需要が見込まれるが、引き続き事務事業の効率的執行等により財政健全化に努める。</a:t>
          </a:r>
          <a:endParaRPr lang="ja-JP" altLang="ja-JP" sz="9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一般会計では除染事業において契約請差による不要残が生じたこと、流域下水道事業特別会計では復興・再生に係る繰入金収入が増加したことにより、黒字比率が増加したが、平成２６年度以降は平年ベースとなっている。</a:t>
          </a:r>
        </a:p>
        <a:p>
          <a:r>
            <a:rPr kumimoji="1" lang="ja-JP" altLang="en-US" sz="1400">
              <a:latin typeface="ＭＳ ゴシック" pitchFamily="49" charset="-128"/>
              <a:ea typeface="ＭＳ ゴシック" pitchFamily="49" charset="-128"/>
            </a:rPr>
            <a:t>　過去５年間でいずれの会計でも赤字は生じていないものの、引き続き経営の健全化に努めていく。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15"/>
      <c r="DK1" s="115"/>
      <c r="DL1" s="115"/>
      <c r="DM1" s="115"/>
      <c r="DN1" s="115"/>
      <c r="DO1" s="115"/>
    </row>
    <row r="2" spans="1:119" ht="24" thickBot="1">
      <c r="A2" s="114"/>
      <c r="B2" s="117" t="s">
        <v>62</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9" t="s">
        <v>63</v>
      </c>
      <c r="C3" s="560"/>
      <c r="D3" s="561"/>
      <c r="E3" s="561"/>
      <c r="F3" s="561"/>
      <c r="G3" s="561"/>
      <c r="H3" s="561"/>
      <c r="I3" s="561"/>
      <c r="J3" s="561"/>
      <c r="K3" s="561"/>
      <c r="L3" s="561" t="s">
        <v>64</v>
      </c>
      <c r="M3" s="561"/>
      <c r="N3" s="561"/>
      <c r="O3" s="561"/>
      <c r="P3" s="561"/>
      <c r="Q3" s="561"/>
      <c r="R3" s="562"/>
      <c r="S3" s="562"/>
      <c r="T3" s="562"/>
      <c r="U3" s="562"/>
      <c r="V3" s="563"/>
      <c r="W3" s="591" t="s">
        <v>65</v>
      </c>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3"/>
      <c r="AZ3" s="457" t="s">
        <v>1</v>
      </c>
      <c r="BA3" s="458"/>
      <c r="BB3" s="458"/>
      <c r="BC3" s="458"/>
      <c r="BD3" s="458"/>
      <c r="BE3" s="458"/>
      <c r="BF3" s="458"/>
      <c r="BG3" s="458"/>
      <c r="BH3" s="458"/>
      <c r="BI3" s="458"/>
      <c r="BJ3" s="458"/>
      <c r="BK3" s="458"/>
      <c r="BL3" s="458"/>
      <c r="BM3" s="594"/>
      <c r="BN3" s="558" t="s">
        <v>66</v>
      </c>
      <c r="BO3" s="559"/>
      <c r="BP3" s="559"/>
      <c r="BQ3" s="559"/>
      <c r="BR3" s="559"/>
      <c r="BS3" s="559"/>
      <c r="BT3" s="559"/>
      <c r="BU3" s="595"/>
      <c r="BV3" s="558" t="s">
        <v>67</v>
      </c>
      <c r="BW3" s="559"/>
      <c r="BX3" s="559"/>
      <c r="BY3" s="559"/>
      <c r="BZ3" s="559"/>
      <c r="CA3" s="559"/>
      <c r="CB3" s="559"/>
      <c r="CC3" s="595"/>
      <c r="CD3" s="457" t="s">
        <v>1</v>
      </c>
      <c r="CE3" s="458"/>
      <c r="CF3" s="458"/>
      <c r="CG3" s="458"/>
      <c r="CH3" s="458"/>
      <c r="CI3" s="458"/>
      <c r="CJ3" s="458"/>
      <c r="CK3" s="458"/>
      <c r="CL3" s="458"/>
      <c r="CM3" s="458"/>
      <c r="CN3" s="458"/>
      <c r="CO3" s="458"/>
      <c r="CP3" s="458"/>
      <c r="CQ3" s="458"/>
      <c r="CR3" s="458"/>
      <c r="CS3" s="594"/>
      <c r="CT3" s="558" t="s">
        <v>68</v>
      </c>
      <c r="CU3" s="559"/>
      <c r="CV3" s="559"/>
      <c r="CW3" s="559"/>
      <c r="CX3" s="559"/>
      <c r="CY3" s="559"/>
      <c r="CZ3" s="559"/>
      <c r="DA3" s="595"/>
      <c r="DB3" s="558" t="s">
        <v>69</v>
      </c>
      <c r="DC3" s="559"/>
      <c r="DD3" s="559"/>
      <c r="DE3" s="559"/>
      <c r="DF3" s="559"/>
      <c r="DG3" s="559"/>
      <c r="DH3" s="559"/>
      <c r="DI3" s="595"/>
      <c r="DJ3" s="114"/>
      <c r="DK3" s="114"/>
      <c r="DL3" s="114"/>
      <c r="DM3" s="114"/>
      <c r="DN3" s="114"/>
      <c r="DO3" s="114"/>
    </row>
    <row r="4" spans="1:119" ht="18.75" customHeight="1">
      <c r="A4" s="115"/>
      <c r="B4" s="590"/>
      <c r="C4" s="548"/>
      <c r="D4" s="564"/>
      <c r="E4" s="564"/>
      <c r="F4" s="564"/>
      <c r="G4" s="564"/>
      <c r="H4" s="564"/>
      <c r="I4" s="564"/>
      <c r="J4" s="564"/>
      <c r="K4" s="564"/>
      <c r="L4" s="564"/>
      <c r="M4" s="564"/>
      <c r="N4" s="564"/>
      <c r="O4" s="564"/>
      <c r="P4" s="564"/>
      <c r="Q4" s="564"/>
      <c r="R4" s="565"/>
      <c r="S4" s="565"/>
      <c r="T4" s="565"/>
      <c r="U4" s="565"/>
      <c r="V4" s="566"/>
      <c r="W4" s="510" t="s">
        <v>70</v>
      </c>
      <c r="X4" s="511"/>
      <c r="Y4" s="512"/>
      <c r="Z4" s="519" t="s">
        <v>1</v>
      </c>
      <c r="AA4" s="520"/>
      <c r="AB4" s="520"/>
      <c r="AC4" s="520"/>
      <c r="AD4" s="520"/>
      <c r="AE4" s="520"/>
      <c r="AF4" s="520"/>
      <c r="AG4" s="520"/>
      <c r="AH4" s="521"/>
      <c r="AI4" s="519" t="s">
        <v>71</v>
      </c>
      <c r="AJ4" s="569"/>
      <c r="AK4" s="569"/>
      <c r="AL4" s="569"/>
      <c r="AM4" s="569"/>
      <c r="AN4" s="569"/>
      <c r="AO4" s="569"/>
      <c r="AP4" s="570"/>
      <c r="AQ4" s="525" t="s">
        <v>72</v>
      </c>
      <c r="AR4" s="526"/>
      <c r="AS4" s="569"/>
      <c r="AT4" s="569"/>
      <c r="AU4" s="569"/>
      <c r="AV4" s="569"/>
      <c r="AW4" s="569"/>
      <c r="AX4" s="569"/>
      <c r="AY4" s="574"/>
      <c r="AZ4" s="431" t="s">
        <v>73</v>
      </c>
      <c r="BA4" s="432"/>
      <c r="BB4" s="432"/>
      <c r="BC4" s="432"/>
      <c r="BD4" s="432"/>
      <c r="BE4" s="432"/>
      <c r="BF4" s="432"/>
      <c r="BG4" s="432"/>
      <c r="BH4" s="432"/>
      <c r="BI4" s="432"/>
      <c r="BJ4" s="432"/>
      <c r="BK4" s="432"/>
      <c r="BL4" s="432"/>
      <c r="BM4" s="433"/>
      <c r="BN4" s="434">
        <v>2096640231</v>
      </c>
      <c r="BO4" s="435"/>
      <c r="BP4" s="435"/>
      <c r="BQ4" s="435"/>
      <c r="BR4" s="435"/>
      <c r="BS4" s="435"/>
      <c r="BT4" s="435"/>
      <c r="BU4" s="436"/>
      <c r="BV4" s="434">
        <v>2042005506</v>
      </c>
      <c r="BW4" s="435"/>
      <c r="BX4" s="435"/>
      <c r="BY4" s="435"/>
      <c r="BZ4" s="435"/>
      <c r="CA4" s="435"/>
      <c r="CB4" s="435"/>
      <c r="CC4" s="436"/>
      <c r="CD4" s="543" t="s">
        <v>74</v>
      </c>
      <c r="CE4" s="544"/>
      <c r="CF4" s="544"/>
      <c r="CG4" s="544"/>
      <c r="CH4" s="544"/>
      <c r="CI4" s="544"/>
      <c r="CJ4" s="544"/>
      <c r="CK4" s="544"/>
      <c r="CL4" s="544"/>
      <c r="CM4" s="544"/>
      <c r="CN4" s="544"/>
      <c r="CO4" s="544"/>
      <c r="CP4" s="544"/>
      <c r="CQ4" s="544"/>
      <c r="CR4" s="544"/>
      <c r="CS4" s="545"/>
      <c r="CT4" s="596">
        <v>1.7</v>
      </c>
      <c r="CU4" s="597"/>
      <c r="CV4" s="597"/>
      <c r="CW4" s="597"/>
      <c r="CX4" s="597"/>
      <c r="CY4" s="597"/>
      <c r="CZ4" s="597"/>
      <c r="DA4" s="598"/>
      <c r="DB4" s="596">
        <v>1.6</v>
      </c>
      <c r="DC4" s="597"/>
      <c r="DD4" s="597"/>
      <c r="DE4" s="597"/>
      <c r="DF4" s="597"/>
      <c r="DG4" s="597"/>
      <c r="DH4" s="597"/>
      <c r="DI4" s="598"/>
      <c r="DJ4" s="114"/>
      <c r="DK4" s="114"/>
      <c r="DL4" s="114"/>
      <c r="DM4" s="114"/>
      <c r="DN4" s="114"/>
      <c r="DO4" s="114"/>
    </row>
    <row r="5" spans="1:119" ht="18.75" customHeight="1" thickBot="1">
      <c r="A5" s="115"/>
      <c r="B5" s="590"/>
      <c r="C5" s="548"/>
      <c r="D5" s="564"/>
      <c r="E5" s="564"/>
      <c r="F5" s="564"/>
      <c r="G5" s="564"/>
      <c r="H5" s="564"/>
      <c r="I5" s="564"/>
      <c r="J5" s="564"/>
      <c r="K5" s="564"/>
      <c r="L5" s="567"/>
      <c r="M5" s="567"/>
      <c r="N5" s="567"/>
      <c r="O5" s="567"/>
      <c r="P5" s="567"/>
      <c r="Q5" s="567"/>
      <c r="R5" s="522"/>
      <c r="S5" s="522"/>
      <c r="T5" s="522"/>
      <c r="U5" s="522"/>
      <c r="V5" s="568"/>
      <c r="W5" s="513"/>
      <c r="X5" s="514"/>
      <c r="Y5" s="515"/>
      <c r="Z5" s="522"/>
      <c r="AA5" s="523"/>
      <c r="AB5" s="523"/>
      <c r="AC5" s="523"/>
      <c r="AD5" s="523"/>
      <c r="AE5" s="523"/>
      <c r="AF5" s="523"/>
      <c r="AG5" s="523"/>
      <c r="AH5" s="524"/>
      <c r="AI5" s="571"/>
      <c r="AJ5" s="572"/>
      <c r="AK5" s="572"/>
      <c r="AL5" s="572"/>
      <c r="AM5" s="572"/>
      <c r="AN5" s="572"/>
      <c r="AO5" s="572"/>
      <c r="AP5" s="573"/>
      <c r="AQ5" s="571"/>
      <c r="AR5" s="572"/>
      <c r="AS5" s="572"/>
      <c r="AT5" s="572"/>
      <c r="AU5" s="572"/>
      <c r="AV5" s="572"/>
      <c r="AW5" s="572"/>
      <c r="AX5" s="572"/>
      <c r="AY5" s="575"/>
      <c r="AZ5" s="437" t="s">
        <v>75</v>
      </c>
      <c r="BA5" s="438"/>
      <c r="BB5" s="438"/>
      <c r="BC5" s="438"/>
      <c r="BD5" s="438"/>
      <c r="BE5" s="438"/>
      <c r="BF5" s="438"/>
      <c r="BG5" s="438"/>
      <c r="BH5" s="438"/>
      <c r="BI5" s="438"/>
      <c r="BJ5" s="438"/>
      <c r="BK5" s="438"/>
      <c r="BL5" s="438"/>
      <c r="BM5" s="439"/>
      <c r="BN5" s="440">
        <v>2003898808</v>
      </c>
      <c r="BO5" s="441"/>
      <c r="BP5" s="441"/>
      <c r="BQ5" s="441"/>
      <c r="BR5" s="441"/>
      <c r="BS5" s="441"/>
      <c r="BT5" s="441"/>
      <c r="BU5" s="442"/>
      <c r="BV5" s="440">
        <v>1931855266</v>
      </c>
      <c r="BW5" s="441"/>
      <c r="BX5" s="441"/>
      <c r="BY5" s="441"/>
      <c r="BZ5" s="441"/>
      <c r="CA5" s="441"/>
      <c r="CB5" s="441"/>
      <c r="CC5" s="442"/>
      <c r="CD5" s="487" t="s">
        <v>76</v>
      </c>
      <c r="CE5" s="488"/>
      <c r="CF5" s="488"/>
      <c r="CG5" s="488"/>
      <c r="CH5" s="488"/>
      <c r="CI5" s="488"/>
      <c r="CJ5" s="488"/>
      <c r="CK5" s="488"/>
      <c r="CL5" s="488"/>
      <c r="CM5" s="488"/>
      <c r="CN5" s="488"/>
      <c r="CO5" s="488"/>
      <c r="CP5" s="488"/>
      <c r="CQ5" s="488"/>
      <c r="CR5" s="488"/>
      <c r="CS5" s="489"/>
      <c r="CT5" s="419">
        <v>97.6</v>
      </c>
      <c r="CU5" s="420"/>
      <c r="CV5" s="420"/>
      <c r="CW5" s="420"/>
      <c r="CX5" s="420"/>
      <c r="CY5" s="420"/>
      <c r="CZ5" s="420"/>
      <c r="DA5" s="421"/>
      <c r="DB5" s="419">
        <v>95.9</v>
      </c>
      <c r="DC5" s="420"/>
      <c r="DD5" s="420"/>
      <c r="DE5" s="420"/>
      <c r="DF5" s="420"/>
      <c r="DG5" s="420"/>
      <c r="DH5" s="420"/>
      <c r="DI5" s="421"/>
      <c r="DJ5" s="114"/>
      <c r="DK5" s="114"/>
      <c r="DL5" s="114"/>
      <c r="DM5" s="114"/>
      <c r="DN5" s="114"/>
      <c r="DO5" s="114"/>
    </row>
    <row r="6" spans="1:119" ht="18.75" customHeight="1">
      <c r="A6" s="115"/>
      <c r="B6" s="558" t="s">
        <v>77</v>
      </c>
      <c r="C6" s="559"/>
      <c r="D6" s="559"/>
      <c r="E6" s="559"/>
      <c r="F6" s="559"/>
      <c r="G6" s="559"/>
      <c r="H6" s="559"/>
      <c r="I6" s="559"/>
      <c r="J6" s="559"/>
      <c r="K6" s="560"/>
      <c r="L6" s="561" t="s">
        <v>78</v>
      </c>
      <c r="M6" s="561"/>
      <c r="N6" s="561"/>
      <c r="O6" s="561"/>
      <c r="P6" s="561"/>
      <c r="Q6" s="561"/>
      <c r="R6" s="562"/>
      <c r="S6" s="562"/>
      <c r="T6" s="562"/>
      <c r="U6" s="562"/>
      <c r="V6" s="563"/>
      <c r="W6" s="513"/>
      <c r="X6" s="514"/>
      <c r="Y6" s="515"/>
      <c r="Z6" s="540" t="s">
        <v>79</v>
      </c>
      <c r="AA6" s="541"/>
      <c r="AB6" s="541"/>
      <c r="AC6" s="541"/>
      <c r="AD6" s="541"/>
      <c r="AE6" s="541"/>
      <c r="AF6" s="541"/>
      <c r="AG6" s="541"/>
      <c r="AH6" s="542"/>
      <c r="AI6" s="465">
        <v>1</v>
      </c>
      <c r="AJ6" s="466"/>
      <c r="AK6" s="466"/>
      <c r="AL6" s="466"/>
      <c r="AM6" s="466"/>
      <c r="AN6" s="466"/>
      <c r="AO6" s="466"/>
      <c r="AP6" s="467"/>
      <c r="AQ6" s="465">
        <v>11220</v>
      </c>
      <c r="AR6" s="466"/>
      <c r="AS6" s="466"/>
      <c r="AT6" s="466"/>
      <c r="AU6" s="466"/>
      <c r="AV6" s="466"/>
      <c r="AW6" s="466"/>
      <c r="AX6" s="466"/>
      <c r="AY6" s="468"/>
      <c r="AZ6" s="437" t="s">
        <v>80</v>
      </c>
      <c r="BA6" s="438"/>
      <c r="BB6" s="438"/>
      <c r="BC6" s="438"/>
      <c r="BD6" s="438"/>
      <c r="BE6" s="438"/>
      <c r="BF6" s="438"/>
      <c r="BG6" s="438"/>
      <c r="BH6" s="438"/>
      <c r="BI6" s="438"/>
      <c r="BJ6" s="438"/>
      <c r="BK6" s="438"/>
      <c r="BL6" s="438"/>
      <c r="BM6" s="439"/>
      <c r="BN6" s="440">
        <v>92741423</v>
      </c>
      <c r="BO6" s="441"/>
      <c r="BP6" s="441"/>
      <c r="BQ6" s="441"/>
      <c r="BR6" s="441"/>
      <c r="BS6" s="441"/>
      <c r="BT6" s="441"/>
      <c r="BU6" s="442"/>
      <c r="BV6" s="440">
        <v>110150240</v>
      </c>
      <c r="BW6" s="441"/>
      <c r="BX6" s="441"/>
      <c r="BY6" s="441"/>
      <c r="BZ6" s="441"/>
      <c r="CA6" s="441"/>
      <c r="CB6" s="441"/>
      <c r="CC6" s="442"/>
      <c r="CD6" s="487" t="s">
        <v>81</v>
      </c>
      <c r="CE6" s="488"/>
      <c r="CF6" s="488"/>
      <c r="CG6" s="488"/>
      <c r="CH6" s="488"/>
      <c r="CI6" s="488"/>
      <c r="CJ6" s="488"/>
      <c r="CK6" s="488"/>
      <c r="CL6" s="488"/>
      <c r="CM6" s="488"/>
      <c r="CN6" s="488"/>
      <c r="CO6" s="488"/>
      <c r="CP6" s="488"/>
      <c r="CQ6" s="488"/>
      <c r="CR6" s="488"/>
      <c r="CS6" s="489"/>
      <c r="CT6" s="585">
        <v>106.3</v>
      </c>
      <c r="CU6" s="586"/>
      <c r="CV6" s="586"/>
      <c r="CW6" s="586"/>
      <c r="CX6" s="586"/>
      <c r="CY6" s="586"/>
      <c r="CZ6" s="586"/>
      <c r="DA6" s="587"/>
      <c r="DB6" s="585">
        <v>106</v>
      </c>
      <c r="DC6" s="586"/>
      <c r="DD6" s="586"/>
      <c r="DE6" s="586"/>
      <c r="DF6" s="586"/>
      <c r="DG6" s="586"/>
      <c r="DH6" s="586"/>
      <c r="DI6" s="587"/>
      <c r="DJ6" s="114"/>
      <c r="DK6" s="114"/>
      <c r="DL6" s="114"/>
      <c r="DM6" s="114"/>
      <c r="DN6" s="114"/>
      <c r="DO6" s="114"/>
    </row>
    <row r="7" spans="1:119" ht="18.75" customHeight="1">
      <c r="A7" s="115"/>
      <c r="B7" s="547"/>
      <c r="C7" s="409"/>
      <c r="D7" s="409"/>
      <c r="E7" s="409"/>
      <c r="F7" s="409"/>
      <c r="G7" s="409"/>
      <c r="H7" s="409"/>
      <c r="I7" s="409"/>
      <c r="J7" s="409"/>
      <c r="K7" s="548"/>
      <c r="L7" s="564"/>
      <c r="M7" s="564"/>
      <c r="N7" s="564"/>
      <c r="O7" s="564"/>
      <c r="P7" s="564"/>
      <c r="Q7" s="564"/>
      <c r="R7" s="565"/>
      <c r="S7" s="565"/>
      <c r="T7" s="565"/>
      <c r="U7" s="565"/>
      <c r="V7" s="566"/>
      <c r="W7" s="513"/>
      <c r="X7" s="514"/>
      <c r="Y7" s="515"/>
      <c r="Z7" s="540" t="s">
        <v>82</v>
      </c>
      <c r="AA7" s="541"/>
      <c r="AB7" s="541"/>
      <c r="AC7" s="541"/>
      <c r="AD7" s="541"/>
      <c r="AE7" s="541"/>
      <c r="AF7" s="541"/>
      <c r="AG7" s="541"/>
      <c r="AH7" s="542"/>
      <c r="AI7" s="465">
        <v>2</v>
      </c>
      <c r="AJ7" s="466"/>
      <c r="AK7" s="466"/>
      <c r="AL7" s="466"/>
      <c r="AM7" s="466"/>
      <c r="AN7" s="466"/>
      <c r="AO7" s="466"/>
      <c r="AP7" s="467"/>
      <c r="AQ7" s="465">
        <v>9270</v>
      </c>
      <c r="AR7" s="466"/>
      <c r="AS7" s="466"/>
      <c r="AT7" s="466"/>
      <c r="AU7" s="466"/>
      <c r="AV7" s="466"/>
      <c r="AW7" s="466"/>
      <c r="AX7" s="466"/>
      <c r="AY7" s="468"/>
      <c r="AZ7" s="437" t="s">
        <v>83</v>
      </c>
      <c r="BA7" s="438"/>
      <c r="BB7" s="438"/>
      <c r="BC7" s="438"/>
      <c r="BD7" s="438"/>
      <c r="BE7" s="438"/>
      <c r="BF7" s="438"/>
      <c r="BG7" s="438"/>
      <c r="BH7" s="438"/>
      <c r="BI7" s="438"/>
      <c r="BJ7" s="438"/>
      <c r="BK7" s="438"/>
      <c r="BL7" s="438"/>
      <c r="BM7" s="439"/>
      <c r="BN7" s="440">
        <v>84400601</v>
      </c>
      <c r="BO7" s="441"/>
      <c r="BP7" s="441"/>
      <c r="BQ7" s="441"/>
      <c r="BR7" s="441"/>
      <c r="BS7" s="441"/>
      <c r="BT7" s="441"/>
      <c r="BU7" s="442"/>
      <c r="BV7" s="440">
        <v>102370383</v>
      </c>
      <c r="BW7" s="441"/>
      <c r="BX7" s="441"/>
      <c r="BY7" s="441"/>
      <c r="BZ7" s="441"/>
      <c r="CA7" s="441"/>
      <c r="CB7" s="441"/>
      <c r="CC7" s="442"/>
      <c r="CD7" s="487" t="s">
        <v>84</v>
      </c>
      <c r="CE7" s="488"/>
      <c r="CF7" s="488"/>
      <c r="CG7" s="488"/>
      <c r="CH7" s="488"/>
      <c r="CI7" s="488"/>
      <c r="CJ7" s="488"/>
      <c r="CK7" s="488"/>
      <c r="CL7" s="488"/>
      <c r="CM7" s="488"/>
      <c r="CN7" s="488"/>
      <c r="CO7" s="488"/>
      <c r="CP7" s="488"/>
      <c r="CQ7" s="488"/>
      <c r="CR7" s="488"/>
      <c r="CS7" s="489"/>
      <c r="CT7" s="440">
        <v>494472346</v>
      </c>
      <c r="CU7" s="441"/>
      <c r="CV7" s="441"/>
      <c r="CW7" s="441"/>
      <c r="CX7" s="441"/>
      <c r="CY7" s="441"/>
      <c r="CZ7" s="441"/>
      <c r="DA7" s="442"/>
      <c r="DB7" s="440">
        <v>498553488</v>
      </c>
      <c r="DC7" s="441"/>
      <c r="DD7" s="441"/>
      <c r="DE7" s="441"/>
      <c r="DF7" s="441"/>
      <c r="DG7" s="441"/>
      <c r="DH7" s="441"/>
      <c r="DI7" s="442"/>
      <c r="DJ7" s="114"/>
      <c r="DK7" s="114"/>
      <c r="DL7" s="114"/>
      <c r="DM7" s="114"/>
      <c r="DN7" s="114"/>
      <c r="DO7" s="114"/>
    </row>
    <row r="8" spans="1:119" ht="18.75" customHeight="1" thickBot="1">
      <c r="A8" s="115"/>
      <c r="B8" s="549"/>
      <c r="C8" s="550"/>
      <c r="D8" s="550"/>
      <c r="E8" s="550"/>
      <c r="F8" s="550"/>
      <c r="G8" s="550"/>
      <c r="H8" s="550"/>
      <c r="I8" s="550"/>
      <c r="J8" s="550"/>
      <c r="K8" s="551"/>
      <c r="L8" s="567"/>
      <c r="M8" s="567"/>
      <c r="N8" s="567"/>
      <c r="O8" s="567"/>
      <c r="P8" s="567"/>
      <c r="Q8" s="567"/>
      <c r="R8" s="522"/>
      <c r="S8" s="522"/>
      <c r="T8" s="522"/>
      <c r="U8" s="522"/>
      <c r="V8" s="568"/>
      <c r="W8" s="513"/>
      <c r="X8" s="514"/>
      <c r="Y8" s="515"/>
      <c r="Z8" s="540" t="s">
        <v>85</v>
      </c>
      <c r="AA8" s="541"/>
      <c r="AB8" s="541"/>
      <c r="AC8" s="541"/>
      <c r="AD8" s="541"/>
      <c r="AE8" s="541"/>
      <c r="AF8" s="541"/>
      <c r="AG8" s="541"/>
      <c r="AH8" s="542"/>
      <c r="AI8" s="465">
        <v>1</v>
      </c>
      <c r="AJ8" s="466"/>
      <c r="AK8" s="466"/>
      <c r="AL8" s="466"/>
      <c r="AM8" s="466"/>
      <c r="AN8" s="466"/>
      <c r="AO8" s="466"/>
      <c r="AP8" s="467"/>
      <c r="AQ8" s="465">
        <v>8455</v>
      </c>
      <c r="AR8" s="466"/>
      <c r="AS8" s="466"/>
      <c r="AT8" s="466"/>
      <c r="AU8" s="466"/>
      <c r="AV8" s="466"/>
      <c r="AW8" s="466"/>
      <c r="AX8" s="466"/>
      <c r="AY8" s="468"/>
      <c r="AZ8" s="437" t="s">
        <v>86</v>
      </c>
      <c r="BA8" s="438"/>
      <c r="BB8" s="438"/>
      <c r="BC8" s="438"/>
      <c r="BD8" s="438"/>
      <c r="BE8" s="438"/>
      <c r="BF8" s="438"/>
      <c r="BG8" s="438"/>
      <c r="BH8" s="438"/>
      <c r="BI8" s="438"/>
      <c r="BJ8" s="438"/>
      <c r="BK8" s="438"/>
      <c r="BL8" s="438"/>
      <c r="BM8" s="439"/>
      <c r="BN8" s="440">
        <v>8340822</v>
      </c>
      <c r="BO8" s="441"/>
      <c r="BP8" s="441"/>
      <c r="BQ8" s="441"/>
      <c r="BR8" s="441"/>
      <c r="BS8" s="441"/>
      <c r="BT8" s="441"/>
      <c r="BU8" s="442"/>
      <c r="BV8" s="440">
        <v>7779857</v>
      </c>
      <c r="BW8" s="441"/>
      <c r="BX8" s="441"/>
      <c r="BY8" s="441"/>
      <c r="BZ8" s="441"/>
      <c r="CA8" s="441"/>
      <c r="CB8" s="441"/>
      <c r="CC8" s="442"/>
      <c r="CD8" s="487" t="s">
        <v>87</v>
      </c>
      <c r="CE8" s="488"/>
      <c r="CF8" s="488"/>
      <c r="CG8" s="488"/>
      <c r="CH8" s="488"/>
      <c r="CI8" s="488"/>
      <c r="CJ8" s="488"/>
      <c r="CK8" s="488"/>
      <c r="CL8" s="488"/>
      <c r="CM8" s="488"/>
      <c r="CN8" s="488"/>
      <c r="CO8" s="488"/>
      <c r="CP8" s="488"/>
      <c r="CQ8" s="488"/>
      <c r="CR8" s="488"/>
      <c r="CS8" s="489"/>
      <c r="CT8" s="582">
        <v>0.53346000000000005</v>
      </c>
      <c r="CU8" s="583"/>
      <c r="CV8" s="583"/>
      <c r="CW8" s="583"/>
      <c r="CX8" s="583"/>
      <c r="CY8" s="583"/>
      <c r="CZ8" s="583"/>
      <c r="DA8" s="584"/>
      <c r="DB8" s="582">
        <v>0.50946999999999998</v>
      </c>
      <c r="DC8" s="583"/>
      <c r="DD8" s="583"/>
      <c r="DE8" s="583"/>
      <c r="DF8" s="583"/>
      <c r="DG8" s="583"/>
      <c r="DH8" s="583"/>
      <c r="DI8" s="584"/>
      <c r="DJ8" s="114"/>
      <c r="DK8" s="114"/>
      <c r="DL8" s="114"/>
      <c r="DM8" s="114"/>
      <c r="DN8" s="114"/>
      <c r="DO8" s="114"/>
    </row>
    <row r="9" spans="1:119" ht="18.75" customHeight="1" thickBot="1">
      <c r="A9" s="115"/>
      <c r="B9" s="546" t="s">
        <v>88</v>
      </c>
      <c r="C9" s="520"/>
      <c r="D9" s="520"/>
      <c r="E9" s="520"/>
      <c r="F9" s="520"/>
      <c r="G9" s="520"/>
      <c r="H9" s="520"/>
      <c r="I9" s="520"/>
      <c r="J9" s="520"/>
      <c r="K9" s="521"/>
      <c r="L9" s="552" t="s">
        <v>89</v>
      </c>
      <c r="M9" s="553"/>
      <c r="N9" s="553"/>
      <c r="O9" s="553"/>
      <c r="P9" s="553"/>
      <c r="Q9" s="554"/>
      <c r="R9" s="555">
        <v>1914039</v>
      </c>
      <c r="S9" s="556"/>
      <c r="T9" s="556"/>
      <c r="U9" s="556"/>
      <c r="V9" s="557"/>
      <c r="W9" s="513"/>
      <c r="X9" s="514"/>
      <c r="Y9" s="515"/>
      <c r="Z9" s="540" t="s">
        <v>90</v>
      </c>
      <c r="AA9" s="541"/>
      <c r="AB9" s="541"/>
      <c r="AC9" s="541"/>
      <c r="AD9" s="541"/>
      <c r="AE9" s="541"/>
      <c r="AF9" s="541"/>
      <c r="AG9" s="541"/>
      <c r="AH9" s="542"/>
      <c r="AI9" s="465">
        <v>1</v>
      </c>
      <c r="AJ9" s="466"/>
      <c r="AK9" s="466"/>
      <c r="AL9" s="466"/>
      <c r="AM9" s="466"/>
      <c r="AN9" s="466"/>
      <c r="AO9" s="466"/>
      <c r="AP9" s="467"/>
      <c r="AQ9" s="465">
        <v>10100</v>
      </c>
      <c r="AR9" s="466"/>
      <c r="AS9" s="466"/>
      <c r="AT9" s="466"/>
      <c r="AU9" s="466"/>
      <c r="AV9" s="466"/>
      <c r="AW9" s="466"/>
      <c r="AX9" s="466"/>
      <c r="AY9" s="468"/>
      <c r="AZ9" s="437" t="s">
        <v>91</v>
      </c>
      <c r="BA9" s="438"/>
      <c r="BB9" s="438"/>
      <c r="BC9" s="438"/>
      <c r="BD9" s="438"/>
      <c r="BE9" s="438"/>
      <c r="BF9" s="438"/>
      <c r="BG9" s="438"/>
      <c r="BH9" s="438"/>
      <c r="BI9" s="438"/>
      <c r="BJ9" s="438"/>
      <c r="BK9" s="438"/>
      <c r="BL9" s="438"/>
      <c r="BM9" s="439"/>
      <c r="BN9" s="440">
        <v>560965</v>
      </c>
      <c r="BO9" s="441"/>
      <c r="BP9" s="441"/>
      <c r="BQ9" s="441"/>
      <c r="BR9" s="441"/>
      <c r="BS9" s="441"/>
      <c r="BT9" s="441"/>
      <c r="BU9" s="442"/>
      <c r="BV9" s="440">
        <v>697234</v>
      </c>
      <c r="BW9" s="441"/>
      <c r="BX9" s="441"/>
      <c r="BY9" s="441"/>
      <c r="BZ9" s="441"/>
      <c r="CA9" s="441"/>
      <c r="CB9" s="441"/>
      <c r="CC9" s="442"/>
      <c r="CD9" s="411" t="s">
        <v>92</v>
      </c>
      <c r="CE9" s="412"/>
      <c r="CF9" s="412"/>
      <c r="CG9" s="412"/>
      <c r="CH9" s="412"/>
      <c r="CI9" s="412"/>
      <c r="CJ9" s="412"/>
      <c r="CK9" s="412"/>
      <c r="CL9" s="412"/>
      <c r="CM9" s="412"/>
      <c r="CN9" s="412"/>
      <c r="CO9" s="412"/>
      <c r="CP9" s="412"/>
      <c r="CQ9" s="412"/>
      <c r="CR9" s="412"/>
      <c r="CS9" s="413"/>
      <c r="CT9" s="419">
        <v>15.1</v>
      </c>
      <c r="CU9" s="420"/>
      <c r="CV9" s="420"/>
      <c r="CW9" s="420"/>
      <c r="CX9" s="420"/>
      <c r="CY9" s="420"/>
      <c r="CZ9" s="420"/>
      <c r="DA9" s="421"/>
      <c r="DB9" s="419">
        <v>15.9</v>
      </c>
      <c r="DC9" s="420"/>
      <c r="DD9" s="420"/>
      <c r="DE9" s="420"/>
      <c r="DF9" s="420"/>
      <c r="DG9" s="420"/>
      <c r="DH9" s="420"/>
      <c r="DI9" s="421"/>
      <c r="DJ9" s="114"/>
      <c r="DK9" s="114"/>
      <c r="DL9" s="114"/>
      <c r="DM9" s="114"/>
      <c r="DN9" s="114"/>
      <c r="DO9" s="114"/>
    </row>
    <row r="10" spans="1:119" ht="18.75" customHeight="1">
      <c r="A10" s="115"/>
      <c r="B10" s="547"/>
      <c r="C10" s="409"/>
      <c r="D10" s="409"/>
      <c r="E10" s="409"/>
      <c r="F10" s="409"/>
      <c r="G10" s="409"/>
      <c r="H10" s="409"/>
      <c r="I10" s="409"/>
      <c r="J10" s="409"/>
      <c r="K10" s="548"/>
      <c r="L10" s="462" t="s">
        <v>93</v>
      </c>
      <c r="M10" s="463"/>
      <c r="N10" s="463"/>
      <c r="O10" s="463"/>
      <c r="P10" s="463"/>
      <c r="Q10" s="464"/>
      <c r="R10" s="465">
        <v>2029064</v>
      </c>
      <c r="S10" s="466"/>
      <c r="T10" s="466"/>
      <c r="U10" s="466"/>
      <c r="V10" s="468"/>
      <c r="W10" s="513"/>
      <c r="X10" s="514"/>
      <c r="Y10" s="515"/>
      <c r="Z10" s="540" t="s">
        <v>94</v>
      </c>
      <c r="AA10" s="541"/>
      <c r="AB10" s="541"/>
      <c r="AC10" s="541"/>
      <c r="AD10" s="541"/>
      <c r="AE10" s="541"/>
      <c r="AF10" s="541"/>
      <c r="AG10" s="541"/>
      <c r="AH10" s="542"/>
      <c r="AI10" s="465">
        <v>1</v>
      </c>
      <c r="AJ10" s="466"/>
      <c r="AK10" s="466"/>
      <c r="AL10" s="466"/>
      <c r="AM10" s="466"/>
      <c r="AN10" s="466"/>
      <c r="AO10" s="466"/>
      <c r="AP10" s="467"/>
      <c r="AQ10" s="465">
        <v>9000</v>
      </c>
      <c r="AR10" s="466"/>
      <c r="AS10" s="466"/>
      <c r="AT10" s="466"/>
      <c r="AU10" s="466"/>
      <c r="AV10" s="466"/>
      <c r="AW10" s="466"/>
      <c r="AX10" s="466"/>
      <c r="AY10" s="468"/>
      <c r="AZ10" s="437" t="s">
        <v>95</v>
      </c>
      <c r="BA10" s="438"/>
      <c r="BB10" s="438"/>
      <c r="BC10" s="438"/>
      <c r="BD10" s="438"/>
      <c r="BE10" s="438"/>
      <c r="BF10" s="438"/>
      <c r="BG10" s="438"/>
      <c r="BH10" s="438"/>
      <c r="BI10" s="438"/>
      <c r="BJ10" s="438"/>
      <c r="BK10" s="438"/>
      <c r="BL10" s="438"/>
      <c r="BM10" s="439"/>
      <c r="BN10" s="440">
        <v>3521649</v>
      </c>
      <c r="BO10" s="441"/>
      <c r="BP10" s="441"/>
      <c r="BQ10" s="441"/>
      <c r="BR10" s="441"/>
      <c r="BS10" s="441"/>
      <c r="BT10" s="441"/>
      <c r="BU10" s="442"/>
      <c r="BV10" s="440">
        <v>5283083</v>
      </c>
      <c r="BW10" s="441"/>
      <c r="BX10" s="441"/>
      <c r="BY10" s="441"/>
      <c r="BZ10" s="441"/>
      <c r="CA10" s="441"/>
      <c r="CB10" s="441"/>
      <c r="CC10" s="442"/>
      <c r="CD10" s="543" t="s">
        <v>96</v>
      </c>
      <c r="CE10" s="544"/>
      <c r="CF10" s="544"/>
      <c r="CG10" s="544"/>
      <c r="CH10" s="544"/>
      <c r="CI10" s="544"/>
      <c r="CJ10" s="544"/>
      <c r="CK10" s="544"/>
      <c r="CL10" s="544"/>
      <c r="CM10" s="544"/>
      <c r="CN10" s="544"/>
      <c r="CO10" s="544"/>
      <c r="CP10" s="544"/>
      <c r="CQ10" s="544"/>
      <c r="CR10" s="544"/>
      <c r="CS10" s="545"/>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9"/>
      <c r="C11" s="550"/>
      <c r="D11" s="550"/>
      <c r="E11" s="550"/>
      <c r="F11" s="550"/>
      <c r="G11" s="550"/>
      <c r="H11" s="550"/>
      <c r="I11" s="550"/>
      <c r="J11" s="550"/>
      <c r="K11" s="551"/>
      <c r="L11" s="576" t="s">
        <v>97</v>
      </c>
      <c r="M11" s="577"/>
      <c r="N11" s="577"/>
      <c r="O11" s="577"/>
      <c r="P11" s="577"/>
      <c r="Q11" s="578"/>
      <c r="R11" s="579" t="s">
        <v>98</v>
      </c>
      <c r="S11" s="580"/>
      <c r="T11" s="580"/>
      <c r="U11" s="580"/>
      <c r="V11" s="581"/>
      <c r="W11" s="516"/>
      <c r="X11" s="517"/>
      <c r="Y11" s="518"/>
      <c r="Z11" s="540" t="s">
        <v>99</v>
      </c>
      <c r="AA11" s="541"/>
      <c r="AB11" s="541"/>
      <c r="AC11" s="541"/>
      <c r="AD11" s="541"/>
      <c r="AE11" s="541"/>
      <c r="AF11" s="541"/>
      <c r="AG11" s="541"/>
      <c r="AH11" s="542"/>
      <c r="AI11" s="465">
        <v>56</v>
      </c>
      <c r="AJ11" s="466"/>
      <c r="AK11" s="466"/>
      <c r="AL11" s="466"/>
      <c r="AM11" s="466"/>
      <c r="AN11" s="466"/>
      <c r="AO11" s="466"/>
      <c r="AP11" s="467"/>
      <c r="AQ11" s="465">
        <v>8300</v>
      </c>
      <c r="AR11" s="466"/>
      <c r="AS11" s="466"/>
      <c r="AT11" s="466"/>
      <c r="AU11" s="466"/>
      <c r="AV11" s="466"/>
      <c r="AW11" s="466"/>
      <c r="AX11" s="466"/>
      <c r="AY11" s="468"/>
      <c r="AZ11" s="437" t="s">
        <v>100</v>
      </c>
      <c r="BA11" s="438"/>
      <c r="BB11" s="438"/>
      <c r="BC11" s="438"/>
      <c r="BD11" s="438"/>
      <c r="BE11" s="438"/>
      <c r="BF11" s="438"/>
      <c r="BG11" s="438"/>
      <c r="BH11" s="438"/>
      <c r="BI11" s="438"/>
      <c r="BJ11" s="438"/>
      <c r="BK11" s="438"/>
      <c r="BL11" s="438"/>
      <c r="BM11" s="439"/>
      <c r="BN11" s="440" t="s">
        <v>101</v>
      </c>
      <c r="BO11" s="441"/>
      <c r="BP11" s="441"/>
      <c r="BQ11" s="441"/>
      <c r="BR11" s="441"/>
      <c r="BS11" s="441"/>
      <c r="BT11" s="441"/>
      <c r="BU11" s="442"/>
      <c r="BV11" s="440" t="s">
        <v>101</v>
      </c>
      <c r="BW11" s="441"/>
      <c r="BX11" s="441"/>
      <c r="BY11" s="441"/>
      <c r="BZ11" s="441"/>
      <c r="CA11" s="441"/>
      <c r="CB11" s="441"/>
      <c r="CC11" s="442"/>
      <c r="CD11" s="487" t="s">
        <v>102</v>
      </c>
      <c r="CE11" s="488"/>
      <c r="CF11" s="488"/>
      <c r="CG11" s="488"/>
      <c r="CH11" s="488"/>
      <c r="CI11" s="488"/>
      <c r="CJ11" s="488"/>
      <c r="CK11" s="488"/>
      <c r="CL11" s="488"/>
      <c r="CM11" s="488"/>
      <c r="CN11" s="488"/>
      <c r="CO11" s="488"/>
      <c r="CP11" s="488"/>
      <c r="CQ11" s="488"/>
      <c r="CR11" s="488"/>
      <c r="CS11" s="489"/>
      <c r="CT11" s="490" t="s">
        <v>101</v>
      </c>
      <c r="CU11" s="491"/>
      <c r="CV11" s="491"/>
      <c r="CW11" s="491"/>
      <c r="CX11" s="491"/>
      <c r="CY11" s="491"/>
      <c r="CZ11" s="491"/>
      <c r="DA11" s="492"/>
      <c r="DB11" s="490" t="s">
        <v>101</v>
      </c>
      <c r="DC11" s="491"/>
      <c r="DD11" s="491"/>
      <c r="DE11" s="491"/>
      <c r="DF11" s="491"/>
      <c r="DG11" s="491"/>
      <c r="DH11" s="491"/>
      <c r="DI11" s="492"/>
      <c r="DJ11" s="114"/>
      <c r="DK11" s="114"/>
      <c r="DL11" s="114"/>
      <c r="DM11" s="114"/>
      <c r="DN11" s="114"/>
      <c r="DO11" s="114"/>
    </row>
    <row r="12" spans="1:119" ht="18.75" customHeight="1">
      <c r="A12" s="115"/>
      <c r="B12" s="495" t="s">
        <v>103</v>
      </c>
      <c r="C12" s="496"/>
      <c r="D12" s="496"/>
      <c r="E12" s="496"/>
      <c r="F12" s="496"/>
      <c r="G12" s="496"/>
      <c r="H12" s="496"/>
      <c r="I12" s="496"/>
      <c r="J12" s="496"/>
      <c r="K12" s="497"/>
      <c r="L12" s="504" t="s">
        <v>104</v>
      </c>
      <c r="M12" s="505"/>
      <c r="N12" s="505"/>
      <c r="O12" s="505"/>
      <c r="P12" s="505"/>
      <c r="Q12" s="506"/>
      <c r="R12" s="507">
        <v>1938559</v>
      </c>
      <c r="S12" s="508"/>
      <c r="T12" s="508"/>
      <c r="U12" s="508"/>
      <c r="V12" s="509"/>
      <c r="W12" s="510" t="s">
        <v>105</v>
      </c>
      <c r="X12" s="511"/>
      <c r="Y12" s="512"/>
      <c r="Z12" s="519" t="s">
        <v>1</v>
      </c>
      <c r="AA12" s="520"/>
      <c r="AB12" s="520"/>
      <c r="AC12" s="520"/>
      <c r="AD12" s="520"/>
      <c r="AE12" s="520"/>
      <c r="AF12" s="520"/>
      <c r="AG12" s="520"/>
      <c r="AH12" s="521"/>
      <c r="AI12" s="525" t="s">
        <v>106</v>
      </c>
      <c r="AJ12" s="520"/>
      <c r="AK12" s="520"/>
      <c r="AL12" s="520"/>
      <c r="AM12" s="521"/>
      <c r="AN12" s="525" t="s">
        <v>107</v>
      </c>
      <c r="AO12" s="526"/>
      <c r="AP12" s="526"/>
      <c r="AQ12" s="526"/>
      <c r="AR12" s="526"/>
      <c r="AS12" s="527"/>
      <c r="AT12" s="534" t="s">
        <v>108</v>
      </c>
      <c r="AU12" s="535"/>
      <c r="AV12" s="535"/>
      <c r="AW12" s="535"/>
      <c r="AX12" s="535"/>
      <c r="AY12" s="536"/>
      <c r="AZ12" s="437" t="s">
        <v>109</v>
      </c>
      <c r="BA12" s="438"/>
      <c r="BB12" s="438"/>
      <c r="BC12" s="438"/>
      <c r="BD12" s="438"/>
      <c r="BE12" s="438"/>
      <c r="BF12" s="438"/>
      <c r="BG12" s="438"/>
      <c r="BH12" s="438"/>
      <c r="BI12" s="438"/>
      <c r="BJ12" s="438"/>
      <c r="BK12" s="438"/>
      <c r="BL12" s="438"/>
      <c r="BM12" s="439"/>
      <c r="BN12" s="440">
        <v>8734701</v>
      </c>
      <c r="BO12" s="441"/>
      <c r="BP12" s="441"/>
      <c r="BQ12" s="441"/>
      <c r="BR12" s="441"/>
      <c r="BS12" s="441"/>
      <c r="BT12" s="441"/>
      <c r="BU12" s="442"/>
      <c r="BV12" s="440">
        <v>8689633</v>
      </c>
      <c r="BW12" s="441"/>
      <c r="BX12" s="441"/>
      <c r="BY12" s="441"/>
      <c r="BZ12" s="441"/>
      <c r="CA12" s="441"/>
      <c r="CB12" s="441"/>
      <c r="CC12" s="442"/>
      <c r="CD12" s="487" t="s">
        <v>110</v>
      </c>
      <c r="CE12" s="488"/>
      <c r="CF12" s="488"/>
      <c r="CG12" s="488"/>
      <c r="CH12" s="488"/>
      <c r="CI12" s="488"/>
      <c r="CJ12" s="488"/>
      <c r="CK12" s="488"/>
      <c r="CL12" s="488"/>
      <c r="CM12" s="488"/>
      <c r="CN12" s="488"/>
      <c r="CO12" s="488"/>
      <c r="CP12" s="488"/>
      <c r="CQ12" s="488"/>
      <c r="CR12" s="488"/>
      <c r="CS12" s="489"/>
      <c r="CT12" s="490" t="s">
        <v>111</v>
      </c>
      <c r="CU12" s="491"/>
      <c r="CV12" s="491"/>
      <c r="CW12" s="491"/>
      <c r="CX12" s="491"/>
      <c r="CY12" s="491"/>
      <c r="CZ12" s="491"/>
      <c r="DA12" s="492"/>
      <c r="DB12" s="490" t="s">
        <v>111</v>
      </c>
      <c r="DC12" s="491"/>
      <c r="DD12" s="491"/>
      <c r="DE12" s="491"/>
      <c r="DF12" s="491"/>
      <c r="DG12" s="491"/>
      <c r="DH12" s="491"/>
      <c r="DI12" s="492"/>
      <c r="DJ12" s="114"/>
      <c r="DK12" s="114"/>
      <c r="DL12" s="114"/>
      <c r="DM12" s="114"/>
      <c r="DN12" s="114"/>
      <c r="DO12" s="114"/>
    </row>
    <row r="13" spans="1:119" ht="18.75" customHeight="1" thickBot="1">
      <c r="A13" s="115"/>
      <c r="B13" s="498"/>
      <c r="C13" s="499"/>
      <c r="D13" s="499"/>
      <c r="E13" s="499"/>
      <c r="F13" s="499"/>
      <c r="G13" s="499"/>
      <c r="H13" s="499"/>
      <c r="I13" s="499"/>
      <c r="J13" s="499"/>
      <c r="K13" s="500"/>
      <c r="L13" s="122"/>
      <c r="M13" s="481" t="s">
        <v>112</v>
      </c>
      <c r="N13" s="482"/>
      <c r="O13" s="482"/>
      <c r="P13" s="482"/>
      <c r="Q13" s="483"/>
      <c r="R13" s="531">
        <v>1926751</v>
      </c>
      <c r="S13" s="532"/>
      <c r="T13" s="532"/>
      <c r="U13" s="532"/>
      <c r="V13" s="533"/>
      <c r="W13" s="513"/>
      <c r="X13" s="514"/>
      <c r="Y13" s="515"/>
      <c r="Z13" s="522"/>
      <c r="AA13" s="523"/>
      <c r="AB13" s="523"/>
      <c r="AC13" s="523"/>
      <c r="AD13" s="523"/>
      <c r="AE13" s="523"/>
      <c r="AF13" s="523"/>
      <c r="AG13" s="523"/>
      <c r="AH13" s="524"/>
      <c r="AI13" s="522"/>
      <c r="AJ13" s="523"/>
      <c r="AK13" s="523"/>
      <c r="AL13" s="523"/>
      <c r="AM13" s="524"/>
      <c r="AN13" s="528"/>
      <c r="AO13" s="529"/>
      <c r="AP13" s="529"/>
      <c r="AQ13" s="529"/>
      <c r="AR13" s="529"/>
      <c r="AS13" s="530"/>
      <c r="AT13" s="537"/>
      <c r="AU13" s="538"/>
      <c r="AV13" s="538"/>
      <c r="AW13" s="538"/>
      <c r="AX13" s="538"/>
      <c r="AY13" s="539"/>
      <c r="AZ13" s="448" t="s">
        <v>113</v>
      </c>
      <c r="BA13" s="449"/>
      <c r="BB13" s="449"/>
      <c r="BC13" s="449"/>
      <c r="BD13" s="449"/>
      <c r="BE13" s="449"/>
      <c r="BF13" s="449"/>
      <c r="BG13" s="449"/>
      <c r="BH13" s="449"/>
      <c r="BI13" s="449"/>
      <c r="BJ13" s="449"/>
      <c r="BK13" s="449"/>
      <c r="BL13" s="449"/>
      <c r="BM13" s="450"/>
      <c r="BN13" s="440">
        <v>-4652087</v>
      </c>
      <c r="BO13" s="441"/>
      <c r="BP13" s="441"/>
      <c r="BQ13" s="441"/>
      <c r="BR13" s="441"/>
      <c r="BS13" s="441"/>
      <c r="BT13" s="441"/>
      <c r="BU13" s="442"/>
      <c r="BV13" s="440">
        <v>-2709316</v>
      </c>
      <c r="BW13" s="441"/>
      <c r="BX13" s="441"/>
      <c r="BY13" s="441"/>
      <c r="BZ13" s="441"/>
      <c r="CA13" s="441"/>
      <c r="CB13" s="441"/>
      <c r="CC13" s="442"/>
      <c r="CD13" s="487" t="s">
        <v>114</v>
      </c>
      <c r="CE13" s="488"/>
      <c r="CF13" s="488"/>
      <c r="CG13" s="488"/>
      <c r="CH13" s="488"/>
      <c r="CI13" s="488"/>
      <c r="CJ13" s="488"/>
      <c r="CK13" s="488"/>
      <c r="CL13" s="488"/>
      <c r="CM13" s="488"/>
      <c r="CN13" s="488"/>
      <c r="CO13" s="488"/>
      <c r="CP13" s="488"/>
      <c r="CQ13" s="488"/>
      <c r="CR13" s="488"/>
      <c r="CS13" s="489"/>
      <c r="CT13" s="419">
        <v>10.6</v>
      </c>
      <c r="CU13" s="420"/>
      <c r="CV13" s="420"/>
      <c r="CW13" s="420"/>
      <c r="CX13" s="420"/>
      <c r="CY13" s="420"/>
      <c r="CZ13" s="420"/>
      <c r="DA13" s="421"/>
      <c r="DB13" s="419">
        <v>11.7</v>
      </c>
      <c r="DC13" s="420"/>
      <c r="DD13" s="420"/>
      <c r="DE13" s="420"/>
      <c r="DF13" s="420"/>
      <c r="DG13" s="420"/>
      <c r="DH13" s="420"/>
      <c r="DI13" s="421"/>
      <c r="DJ13" s="114"/>
      <c r="DK13" s="114"/>
      <c r="DL13" s="114"/>
      <c r="DM13" s="114"/>
      <c r="DN13" s="114"/>
      <c r="DO13" s="114"/>
    </row>
    <row r="14" spans="1:119" ht="18.75" customHeight="1" thickBot="1">
      <c r="A14" s="115"/>
      <c r="B14" s="498"/>
      <c r="C14" s="499"/>
      <c r="D14" s="499"/>
      <c r="E14" s="499"/>
      <c r="F14" s="499"/>
      <c r="G14" s="499"/>
      <c r="H14" s="499"/>
      <c r="I14" s="499"/>
      <c r="J14" s="499"/>
      <c r="K14" s="500"/>
      <c r="L14" s="475" t="s">
        <v>115</v>
      </c>
      <c r="M14" s="493"/>
      <c r="N14" s="493"/>
      <c r="O14" s="493"/>
      <c r="P14" s="493"/>
      <c r="Q14" s="494"/>
      <c r="R14" s="484">
        <v>1953699</v>
      </c>
      <c r="S14" s="485"/>
      <c r="T14" s="485"/>
      <c r="U14" s="485"/>
      <c r="V14" s="486"/>
      <c r="W14" s="513"/>
      <c r="X14" s="514"/>
      <c r="Y14" s="515"/>
      <c r="Z14" s="462" t="s">
        <v>116</v>
      </c>
      <c r="AA14" s="463"/>
      <c r="AB14" s="463"/>
      <c r="AC14" s="463"/>
      <c r="AD14" s="463"/>
      <c r="AE14" s="463"/>
      <c r="AF14" s="463"/>
      <c r="AG14" s="463"/>
      <c r="AH14" s="464"/>
      <c r="AI14" s="465">
        <v>7858</v>
      </c>
      <c r="AJ14" s="466"/>
      <c r="AK14" s="466"/>
      <c r="AL14" s="466"/>
      <c r="AM14" s="467"/>
      <c r="AN14" s="465">
        <v>25970690</v>
      </c>
      <c r="AO14" s="466"/>
      <c r="AP14" s="466"/>
      <c r="AQ14" s="466"/>
      <c r="AR14" s="466"/>
      <c r="AS14" s="467"/>
      <c r="AT14" s="465">
        <v>3305</v>
      </c>
      <c r="AU14" s="466"/>
      <c r="AV14" s="466"/>
      <c r="AW14" s="466"/>
      <c r="AX14" s="466"/>
      <c r="AY14" s="468"/>
      <c r="AZ14" s="431" t="s">
        <v>117</v>
      </c>
      <c r="BA14" s="432"/>
      <c r="BB14" s="432"/>
      <c r="BC14" s="432"/>
      <c r="BD14" s="432"/>
      <c r="BE14" s="432"/>
      <c r="BF14" s="432"/>
      <c r="BG14" s="432"/>
      <c r="BH14" s="432"/>
      <c r="BI14" s="432"/>
      <c r="BJ14" s="432"/>
      <c r="BK14" s="432"/>
      <c r="BL14" s="432"/>
      <c r="BM14" s="433"/>
      <c r="BN14" s="434">
        <v>218217416</v>
      </c>
      <c r="BO14" s="435"/>
      <c r="BP14" s="435"/>
      <c r="BQ14" s="435"/>
      <c r="BR14" s="435"/>
      <c r="BS14" s="435"/>
      <c r="BT14" s="435"/>
      <c r="BU14" s="436"/>
      <c r="BV14" s="434">
        <v>217164658</v>
      </c>
      <c r="BW14" s="435"/>
      <c r="BX14" s="435"/>
      <c r="BY14" s="435"/>
      <c r="BZ14" s="435"/>
      <c r="CA14" s="435"/>
      <c r="CB14" s="435"/>
      <c r="CC14" s="436"/>
      <c r="CD14" s="411" t="s">
        <v>118</v>
      </c>
      <c r="CE14" s="412"/>
      <c r="CF14" s="412"/>
      <c r="CG14" s="412"/>
      <c r="CH14" s="412"/>
      <c r="CI14" s="412"/>
      <c r="CJ14" s="412"/>
      <c r="CK14" s="412"/>
      <c r="CL14" s="412"/>
      <c r="CM14" s="412"/>
      <c r="CN14" s="412"/>
      <c r="CO14" s="412"/>
      <c r="CP14" s="412"/>
      <c r="CQ14" s="412"/>
      <c r="CR14" s="412"/>
      <c r="CS14" s="413"/>
      <c r="CT14" s="445">
        <v>139.19999999999999</v>
      </c>
      <c r="CU14" s="446"/>
      <c r="CV14" s="446"/>
      <c r="CW14" s="446"/>
      <c r="CX14" s="446"/>
      <c r="CY14" s="446"/>
      <c r="CZ14" s="446"/>
      <c r="DA14" s="447"/>
      <c r="DB14" s="445">
        <v>137.5</v>
      </c>
      <c r="DC14" s="446"/>
      <c r="DD14" s="446"/>
      <c r="DE14" s="446"/>
      <c r="DF14" s="446"/>
      <c r="DG14" s="446"/>
      <c r="DH14" s="446"/>
      <c r="DI14" s="447"/>
      <c r="DJ14" s="114"/>
      <c r="DK14" s="114"/>
      <c r="DL14" s="114"/>
      <c r="DM14" s="114"/>
      <c r="DN14" s="114"/>
      <c r="DO14" s="114"/>
    </row>
    <row r="15" spans="1:119" ht="18.75" customHeight="1">
      <c r="A15" s="115"/>
      <c r="B15" s="498"/>
      <c r="C15" s="499"/>
      <c r="D15" s="499"/>
      <c r="E15" s="499"/>
      <c r="F15" s="499"/>
      <c r="G15" s="499"/>
      <c r="H15" s="499"/>
      <c r="I15" s="499"/>
      <c r="J15" s="499"/>
      <c r="K15" s="500"/>
      <c r="L15" s="122"/>
      <c r="M15" s="481" t="s">
        <v>112</v>
      </c>
      <c r="N15" s="482"/>
      <c r="O15" s="482"/>
      <c r="P15" s="482"/>
      <c r="Q15" s="483"/>
      <c r="R15" s="484">
        <v>1942854</v>
      </c>
      <c r="S15" s="485"/>
      <c r="T15" s="485"/>
      <c r="U15" s="485"/>
      <c r="V15" s="486"/>
      <c r="W15" s="513"/>
      <c r="X15" s="514"/>
      <c r="Y15" s="515"/>
      <c r="Z15" s="462" t="s">
        <v>119</v>
      </c>
      <c r="AA15" s="463"/>
      <c r="AB15" s="463"/>
      <c r="AC15" s="463"/>
      <c r="AD15" s="463"/>
      <c r="AE15" s="463"/>
      <c r="AF15" s="463"/>
      <c r="AG15" s="463"/>
      <c r="AH15" s="464"/>
      <c r="AI15" s="465" t="s">
        <v>111</v>
      </c>
      <c r="AJ15" s="466"/>
      <c r="AK15" s="466"/>
      <c r="AL15" s="466"/>
      <c r="AM15" s="467"/>
      <c r="AN15" s="465" t="s">
        <v>111</v>
      </c>
      <c r="AO15" s="466"/>
      <c r="AP15" s="466"/>
      <c r="AQ15" s="466"/>
      <c r="AR15" s="466"/>
      <c r="AS15" s="467"/>
      <c r="AT15" s="465" t="s">
        <v>111</v>
      </c>
      <c r="AU15" s="466"/>
      <c r="AV15" s="466"/>
      <c r="AW15" s="466"/>
      <c r="AX15" s="466"/>
      <c r="AY15" s="468"/>
      <c r="AZ15" s="437" t="s">
        <v>120</v>
      </c>
      <c r="BA15" s="438"/>
      <c r="BB15" s="438"/>
      <c r="BC15" s="438"/>
      <c r="BD15" s="438"/>
      <c r="BE15" s="438"/>
      <c r="BF15" s="438"/>
      <c r="BG15" s="438"/>
      <c r="BH15" s="438"/>
      <c r="BI15" s="438"/>
      <c r="BJ15" s="438"/>
      <c r="BK15" s="438"/>
      <c r="BL15" s="438"/>
      <c r="BM15" s="439"/>
      <c r="BN15" s="440">
        <v>398343404</v>
      </c>
      <c r="BO15" s="441"/>
      <c r="BP15" s="441"/>
      <c r="BQ15" s="441"/>
      <c r="BR15" s="441"/>
      <c r="BS15" s="441"/>
      <c r="BT15" s="441"/>
      <c r="BU15" s="442"/>
      <c r="BV15" s="440">
        <v>394643848</v>
      </c>
      <c r="BW15" s="441"/>
      <c r="BX15" s="441"/>
      <c r="BY15" s="441"/>
      <c r="BZ15" s="441"/>
      <c r="CA15" s="441"/>
      <c r="CB15" s="441"/>
      <c r="CC15" s="442"/>
      <c r="CD15" s="478" t="s">
        <v>121</v>
      </c>
      <c r="CE15" s="479"/>
      <c r="CF15" s="479"/>
      <c r="CG15" s="479"/>
      <c r="CH15" s="479"/>
      <c r="CI15" s="479"/>
      <c r="CJ15" s="479"/>
      <c r="CK15" s="479"/>
      <c r="CL15" s="479"/>
      <c r="CM15" s="479"/>
      <c r="CN15" s="479"/>
      <c r="CO15" s="479"/>
      <c r="CP15" s="479"/>
      <c r="CQ15" s="479"/>
      <c r="CR15" s="479"/>
      <c r="CS15" s="480"/>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8"/>
      <c r="C16" s="499"/>
      <c r="D16" s="499"/>
      <c r="E16" s="499"/>
      <c r="F16" s="499"/>
      <c r="G16" s="499"/>
      <c r="H16" s="499"/>
      <c r="I16" s="499"/>
      <c r="J16" s="499"/>
      <c r="K16" s="500"/>
      <c r="L16" s="475" t="s">
        <v>122</v>
      </c>
      <c r="M16" s="476"/>
      <c r="N16" s="476"/>
      <c r="O16" s="476"/>
      <c r="P16" s="476"/>
      <c r="Q16" s="477"/>
      <c r="R16" s="472" t="s">
        <v>123</v>
      </c>
      <c r="S16" s="473"/>
      <c r="T16" s="473"/>
      <c r="U16" s="473"/>
      <c r="V16" s="474"/>
      <c r="W16" s="513"/>
      <c r="X16" s="514"/>
      <c r="Y16" s="515"/>
      <c r="Z16" s="462" t="s">
        <v>124</v>
      </c>
      <c r="AA16" s="463"/>
      <c r="AB16" s="463"/>
      <c r="AC16" s="463"/>
      <c r="AD16" s="463"/>
      <c r="AE16" s="463"/>
      <c r="AF16" s="463"/>
      <c r="AG16" s="463"/>
      <c r="AH16" s="464"/>
      <c r="AI16" s="465">
        <v>237</v>
      </c>
      <c r="AJ16" s="466"/>
      <c r="AK16" s="466"/>
      <c r="AL16" s="466"/>
      <c r="AM16" s="467"/>
      <c r="AN16" s="465">
        <v>814806</v>
      </c>
      <c r="AO16" s="466"/>
      <c r="AP16" s="466"/>
      <c r="AQ16" s="466"/>
      <c r="AR16" s="466"/>
      <c r="AS16" s="467"/>
      <c r="AT16" s="465">
        <v>3438</v>
      </c>
      <c r="AU16" s="466"/>
      <c r="AV16" s="466"/>
      <c r="AW16" s="466"/>
      <c r="AX16" s="466"/>
      <c r="AY16" s="468"/>
      <c r="AZ16" s="437" t="s">
        <v>125</v>
      </c>
      <c r="BA16" s="438"/>
      <c r="BB16" s="438"/>
      <c r="BC16" s="438"/>
      <c r="BD16" s="438"/>
      <c r="BE16" s="438"/>
      <c r="BF16" s="438"/>
      <c r="BG16" s="438"/>
      <c r="BH16" s="438"/>
      <c r="BI16" s="438"/>
      <c r="BJ16" s="438"/>
      <c r="BK16" s="438"/>
      <c r="BL16" s="438"/>
      <c r="BM16" s="439"/>
      <c r="BN16" s="440">
        <v>275559652</v>
      </c>
      <c r="BO16" s="441"/>
      <c r="BP16" s="441"/>
      <c r="BQ16" s="441"/>
      <c r="BR16" s="441"/>
      <c r="BS16" s="441"/>
      <c r="BT16" s="441"/>
      <c r="BU16" s="442"/>
      <c r="BV16" s="440">
        <v>274123358</v>
      </c>
      <c r="BW16" s="441"/>
      <c r="BX16" s="441"/>
      <c r="BY16" s="441"/>
      <c r="BZ16" s="441"/>
      <c r="CA16" s="441"/>
      <c r="CB16" s="441"/>
      <c r="CC16" s="442"/>
      <c r="CD16" s="126"/>
      <c r="CE16" s="417"/>
      <c r="CF16" s="417"/>
      <c r="CG16" s="417"/>
      <c r="CH16" s="417"/>
      <c r="CI16" s="417"/>
      <c r="CJ16" s="417"/>
      <c r="CK16" s="417"/>
      <c r="CL16" s="417"/>
      <c r="CM16" s="417"/>
      <c r="CN16" s="417"/>
      <c r="CO16" s="417"/>
      <c r="CP16" s="417"/>
      <c r="CQ16" s="417"/>
      <c r="CR16" s="417"/>
      <c r="CS16" s="418"/>
      <c r="CT16" s="419"/>
      <c r="CU16" s="420"/>
      <c r="CV16" s="420"/>
      <c r="CW16" s="420"/>
      <c r="CX16" s="420"/>
      <c r="CY16" s="420"/>
      <c r="CZ16" s="420"/>
      <c r="DA16" s="421"/>
      <c r="DB16" s="419"/>
      <c r="DC16" s="420"/>
      <c r="DD16" s="420"/>
      <c r="DE16" s="420"/>
      <c r="DF16" s="420"/>
      <c r="DG16" s="420"/>
      <c r="DH16" s="420"/>
      <c r="DI16" s="421"/>
      <c r="DJ16" s="114"/>
      <c r="DK16" s="114"/>
      <c r="DL16" s="114"/>
      <c r="DM16" s="114"/>
      <c r="DN16" s="114"/>
      <c r="DO16" s="114"/>
    </row>
    <row r="17" spans="1:119" ht="18.75" customHeight="1" thickBot="1">
      <c r="A17" s="115"/>
      <c r="B17" s="501"/>
      <c r="C17" s="502"/>
      <c r="D17" s="502"/>
      <c r="E17" s="502"/>
      <c r="F17" s="502"/>
      <c r="G17" s="502"/>
      <c r="H17" s="502"/>
      <c r="I17" s="502"/>
      <c r="J17" s="502"/>
      <c r="K17" s="503"/>
      <c r="L17" s="127"/>
      <c r="M17" s="469" t="s">
        <v>126</v>
      </c>
      <c r="N17" s="470"/>
      <c r="O17" s="470"/>
      <c r="P17" s="470"/>
      <c r="Q17" s="471"/>
      <c r="R17" s="472" t="s">
        <v>127</v>
      </c>
      <c r="S17" s="473"/>
      <c r="T17" s="473"/>
      <c r="U17" s="473"/>
      <c r="V17" s="474"/>
      <c r="W17" s="513"/>
      <c r="X17" s="514"/>
      <c r="Y17" s="515"/>
      <c r="Z17" s="462" t="s">
        <v>128</v>
      </c>
      <c r="AA17" s="463"/>
      <c r="AB17" s="463"/>
      <c r="AC17" s="463"/>
      <c r="AD17" s="463"/>
      <c r="AE17" s="463"/>
      <c r="AF17" s="463"/>
      <c r="AG17" s="463"/>
      <c r="AH17" s="464"/>
      <c r="AI17" s="465">
        <v>3469</v>
      </c>
      <c r="AJ17" s="466"/>
      <c r="AK17" s="466"/>
      <c r="AL17" s="466"/>
      <c r="AM17" s="467"/>
      <c r="AN17" s="465">
        <v>11152835</v>
      </c>
      <c r="AO17" s="466"/>
      <c r="AP17" s="466"/>
      <c r="AQ17" s="466"/>
      <c r="AR17" s="466"/>
      <c r="AS17" s="467"/>
      <c r="AT17" s="465">
        <v>3215</v>
      </c>
      <c r="AU17" s="466"/>
      <c r="AV17" s="466"/>
      <c r="AW17" s="466"/>
      <c r="AX17" s="466"/>
      <c r="AY17" s="468"/>
      <c r="AZ17" s="437" t="s">
        <v>129</v>
      </c>
      <c r="BA17" s="438"/>
      <c r="BB17" s="438"/>
      <c r="BC17" s="438"/>
      <c r="BD17" s="438"/>
      <c r="BE17" s="438"/>
      <c r="BF17" s="438"/>
      <c r="BG17" s="438"/>
      <c r="BH17" s="438"/>
      <c r="BI17" s="438"/>
      <c r="BJ17" s="438"/>
      <c r="BK17" s="438"/>
      <c r="BL17" s="438"/>
      <c r="BM17" s="439"/>
      <c r="BN17" s="440">
        <v>470107856</v>
      </c>
      <c r="BO17" s="441"/>
      <c r="BP17" s="441"/>
      <c r="BQ17" s="441"/>
      <c r="BR17" s="441"/>
      <c r="BS17" s="441"/>
      <c r="BT17" s="441"/>
      <c r="BU17" s="442"/>
      <c r="BV17" s="440">
        <v>472532803</v>
      </c>
      <c r="BW17" s="441"/>
      <c r="BX17" s="441"/>
      <c r="BY17" s="441"/>
      <c r="BZ17" s="441"/>
      <c r="CA17" s="441"/>
      <c r="CB17" s="441"/>
      <c r="CC17" s="442"/>
      <c r="CD17" s="126"/>
      <c r="CE17" s="417"/>
      <c r="CF17" s="417"/>
      <c r="CG17" s="417"/>
      <c r="CH17" s="417"/>
      <c r="CI17" s="417"/>
      <c r="CJ17" s="417"/>
      <c r="CK17" s="417"/>
      <c r="CL17" s="417"/>
      <c r="CM17" s="417"/>
      <c r="CN17" s="417"/>
      <c r="CO17" s="417"/>
      <c r="CP17" s="417"/>
      <c r="CQ17" s="417"/>
      <c r="CR17" s="417"/>
      <c r="CS17" s="418"/>
      <c r="CT17" s="419"/>
      <c r="CU17" s="420"/>
      <c r="CV17" s="420"/>
      <c r="CW17" s="420"/>
      <c r="CX17" s="420"/>
      <c r="CY17" s="420"/>
      <c r="CZ17" s="420"/>
      <c r="DA17" s="421"/>
      <c r="DB17" s="419"/>
      <c r="DC17" s="420"/>
      <c r="DD17" s="420"/>
      <c r="DE17" s="420"/>
      <c r="DF17" s="420"/>
      <c r="DG17" s="420"/>
      <c r="DH17" s="420"/>
      <c r="DI17" s="421"/>
      <c r="DJ17" s="114"/>
      <c r="DK17" s="114"/>
      <c r="DL17" s="114"/>
      <c r="DM17" s="114"/>
      <c r="DN17" s="114"/>
      <c r="DO17" s="114"/>
    </row>
    <row r="18" spans="1:119" ht="18.75" customHeight="1" thickBot="1">
      <c r="A18" s="115"/>
      <c r="B18" s="457" t="s">
        <v>130</v>
      </c>
      <c r="C18" s="458"/>
      <c r="D18" s="458"/>
      <c r="E18" s="458"/>
      <c r="F18" s="458"/>
      <c r="G18" s="458"/>
      <c r="H18" s="458"/>
      <c r="I18" s="458"/>
      <c r="J18" s="458"/>
      <c r="K18" s="459"/>
      <c r="L18" s="460">
        <v>13784</v>
      </c>
      <c r="M18" s="461"/>
      <c r="N18" s="461"/>
      <c r="O18" s="461"/>
      <c r="P18" s="461"/>
      <c r="Q18" s="461"/>
      <c r="R18" s="461"/>
      <c r="S18" s="461"/>
      <c r="T18" s="461"/>
      <c r="U18" s="461"/>
      <c r="V18" s="461"/>
      <c r="W18" s="513"/>
      <c r="X18" s="514"/>
      <c r="Y18" s="515"/>
      <c r="Z18" s="462" t="s">
        <v>131</v>
      </c>
      <c r="AA18" s="463"/>
      <c r="AB18" s="463"/>
      <c r="AC18" s="463"/>
      <c r="AD18" s="463"/>
      <c r="AE18" s="463"/>
      <c r="AF18" s="463"/>
      <c r="AG18" s="463"/>
      <c r="AH18" s="464"/>
      <c r="AI18" s="465">
        <v>14923</v>
      </c>
      <c r="AJ18" s="466"/>
      <c r="AK18" s="466"/>
      <c r="AL18" s="466"/>
      <c r="AM18" s="467"/>
      <c r="AN18" s="465">
        <v>60015700</v>
      </c>
      <c r="AO18" s="466"/>
      <c r="AP18" s="466"/>
      <c r="AQ18" s="466"/>
      <c r="AR18" s="466"/>
      <c r="AS18" s="467"/>
      <c r="AT18" s="465">
        <v>4022</v>
      </c>
      <c r="AU18" s="466"/>
      <c r="AV18" s="466"/>
      <c r="AW18" s="466"/>
      <c r="AX18" s="466"/>
      <c r="AY18" s="468"/>
      <c r="AZ18" s="448" t="s">
        <v>132</v>
      </c>
      <c r="BA18" s="449"/>
      <c r="BB18" s="449"/>
      <c r="BC18" s="449"/>
      <c r="BD18" s="449"/>
      <c r="BE18" s="449"/>
      <c r="BF18" s="449"/>
      <c r="BG18" s="449"/>
      <c r="BH18" s="449"/>
      <c r="BI18" s="449"/>
      <c r="BJ18" s="449"/>
      <c r="BK18" s="449"/>
      <c r="BL18" s="449"/>
      <c r="BM18" s="450"/>
      <c r="BN18" s="414">
        <v>720671034</v>
      </c>
      <c r="BO18" s="415"/>
      <c r="BP18" s="415"/>
      <c r="BQ18" s="415"/>
      <c r="BR18" s="415"/>
      <c r="BS18" s="415"/>
      <c r="BT18" s="415"/>
      <c r="BU18" s="416"/>
      <c r="BV18" s="414">
        <v>705874207</v>
      </c>
      <c r="BW18" s="415"/>
      <c r="BX18" s="415"/>
      <c r="BY18" s="415"/>
      <c r="BZ18" s="415"/>
      <c r="CA18" s="415"/>
      <c r="CB18" s="415"/>
      <c r="CC18" s="416"/>
      <c r="CD18" s="126"/>
      <c r="CE18" s="417"/>
      <c r="CF18" s="417"/>
      <c r="CG18" s="417"/>
      <c r="CH18" s="417"/>
      <c r="CI18" s="417"/>
      <c r="CJ18" s="417"/>
      <c r="CK18" s="417"/>
      <c r="CL18" s="417"/>
      <c r="CM18" s="417"/>
      <c r="CN18" s="417"/>
      <c r="CO18" s="417"/>
      <c r="CP18" s="417"/>
      <c r="CQ18" s="417"/>
      <c r="CR18" s="417"/>
      <c r="CS18" s="418"/>
      <c r="CT18" s="419"/>
      <c r="CU18" s="420"/>
      <c r="CV18" s="420"/>
      <c r="CW18" s="420"/>
      <c r="CX18" s="420"/>
      <c r="CY18" s="420"/>
      <c r="CZ18" s="420"/>
      <c r="DA18" s="421"/>
      <c r="DB18" s="419"/>
      <c r="DC18" s="420"/>
      <c r="DD18" s="420"/>
      <c r="DE18" s="420"/>
      <c r="DF18" s="420"/>
      <c r="DG18" s="420"/>
      <c r="DH18" s="420"/>
      <c r="DI18" s="421"/>
      <c r="DJ18" s="114"/>
      <c r="DK18" s="114"/>
      <c r="DL18" s="114"/>
      <c r="DM18" s="114"/>
      <c r="DN18" s="114"/>
      <c r="DO18" s="114"/>
    </row>
    <row r="19" spans="1:119" ht="18.75" customHeight="1" thickBot="1">
      <c r="A19" s="115"/>
      <c r="B19" s="457" t="s">
        <v>133</v>
      </c>
      <c r="C19" s="458"/>
      <c r="D19" s="458"/>
      <c r="E19" s="458"/>
      <c r="F19" s="458"/>
      <c r="G19" s="458"/>
      <c r="H19" s="458"/>
      <c r="I19" s="458"/>
      <c r="J19" s="458"/>
      <c r="K19" s="459"/>
      <c r="L19" s="460">
        <v>141</v>
      </c>
      <c r="M19" s="461"/>
      <c r="N19" s="461"/>
      <c r="O19" s="461"/>
      <c r="P19" s="461"/>
      <c r="Q19" s="461"/>
      <c r="R19" s="461"/>
      <c r="S19" s="461"/>
      <c r="T19" s="461"/>
      <c r="U19" s="461"/>
      <c r="V19" s="461"/>
      <c r="W19" s="513"/>
      <c r="X19" s="514"/>
      <c r="Y19" s="515"/>
      <c r="Z19" s="462" t="s">
        <v>134</v>
      </c>
      <c r="AA19" s="463"/>
      <c r="AB19" s="463"/>
      <c r="AC19" s="463"/>
      <c r="AD19" s="463"/>
      <c r="AE19" s="463"/>
      <c r="AF19" s="463"/>
      <c r="AG19" s="463"/>
      <c r="AH19" s="464"/>
      <c r="AI19" s="465" t="s">
        <v>101</v>
      </c>
      <c r="AJ19" s="466"/>
      <c r="AK19" s="466"/>
      <c r="AL19" s="466"/>
      <c r="AM19" s="467"/>
      <c r="AN19" s="465" t="s">
        <v>101</v>
      </c>
      <c r="AO19" s="466"/>
      <c r="AP19" s="466"/>
      <c r="AQ19" s="466"/>
      <c r="AR19" s="466"/>
      <c r="AS19" s="467"/>
      <c r="AT19" s="465" t="s">
        <v>101</v>
      </c>
      <c r="AU19" s="466"/>
      <c r="AV19" s="466"/>
      <c r="AW19" s="466"/>
      <c r="AX19" s="466"/>
      <c r="AY19" s="468"/>
      <c r="AZ19" s="431" t="s">
        <v>135</v>
      </c>
      <c r="BA19" s="432"/>
      <c r="BB19" s="432"/>
      <c r="BC19" s="432"/>
      <c r="BD19" s="432"/>
      <c r="BE19" s="432"/>
      <c r="BF19" s="432"/>
      <c r="BG19" s="432"/>
      <c r="BH19" s="432"/>
      <c r="BI19" s="432"/>
      <c r="BJ19" s="432"/>
      <c r="BK19" s="432"/>
      <c r="BL19" s="432"/>
      <c r="BM19" s="433"/>
      <c r="BN19" s="434">
        <v>1431060950</v>
      </c>
      <c r="BO19" s="435"/>
      <c r="BP19" s="435"/>
      <c r="BQ19" s="435"/>
      <c r="BR19" s="435"/>
      <c r="BS19" s="435"/>
      <c r="BT19" s="435"/>
      <c r="BU19" s="436"/>
      <c r="BV19" s="434">
        <v>1423730390</v>
      </c>
      <c r="BW19" s="435"/>
      <c r="BX19" s="435"/>
      <c r="BY19" s="435"/>
      <c r="BZ19" s="435"/>
      <c r="CA19" s="435"/>
      <c r="CB19" s="435"/>
      <c r="CC19" s="436"/>
      <c r="CD19" s="126"/>
      <c r="CE19" s="417"/>
      <c r="CF19" s="417"/>
      <c r="CG19" s="417"/>
      <c r="CH19" s="417"/>
      <c r="CI19" s="417"/>
      <c r="CJ19" s="417"/>
      <c r="CK19" s="417"/>
      <c r="CL19" s="417"/>
      <c r="CM19" s="417"/>
      <c r="CN19" s="417"/>
      <c r="CO19" s="417"/>
      <c r="CP19" s="417"/>
      <c r="CQ19" s="417"/>
      <c r="CR19" s="417"/>
      <c r="CS19" s="418"/>
      <c r="CT19" s="419"/>
      <c r="CU19" s="420"/>
      <c r="CV19" s="420"/>
      <c r="CW19" s="420"/>
      <c r="CX19" s="420"/>
      <c r="CY19" s="420"/>
      <c r="CZ19" s="420"/>
      <c r="DA19" s="421"/>
      <c r="DB19" s="419"/>
      <c r="DC19" s="420"/>
      <c r="DD19" s="420"/>
      <c r="DE19" s="420"/>
      <c r="DF19" s="420"/>
      <c r="DG19" s="420"/>
      <c r="DH19" s="420"/>
      <c r="DI19" s="421"/>
      <c r="DJ19" s="114"/>
      <c r="DK19" s="114"/>
      <c r="DL19" s="114"/>
      <c r="DM19" s="114"/>
      <c r="DN19" s="114"/>
      <c r="DO19" s="114"/>
    </row>
    <row r="20" spans="1:119" ht="18.75" customHeight="1" thickBot="1">
      <c r="A20" s="115"/>
      <c r="B20" s="457" t="s">
        <v>136</v>
      </c>
      <c r="C20" s="458"/>
      <c r="D20" s="458"/>
      <c r="E20" s="458"/>
      <c r="F20" s="458"/>
      <c r="G20" s="458"/>
      <c r="H20" s="458"/>
      <c r="I20" s="458"/>
      <c r="J20" s="458"/>
      <c r="K20" s="459"/>
      <c r="L20" s="460">
        <v>737598</v>
      </c>
      <c r="M20" s="461"/>
      <c r="N20" s="461"/>
      <c r="O20" s="461"/>
      <c r="P20" s="461"/>
      <c r="Q20" s="461"/>
      <c r="R20" s="461"/>
      <c r="S20" s="461"/>
      <c r="T20" s="461"/>
      <c r="U20" s="461"/>
      <c r="V20" s="461"/>
      <c r="W20" s="516"/>
      <c r="X20" s="517"/>
      <c r="Y20" s="518"/>
      <c r="Z20" s="462" t="s">
        <v>137</v>
      </c>
      <c r="AA20" s="463"/>
      <c r="AB20" s="463"/>
      <c r="AC20" s="463"/>
      <c r="AD20" s="463"/>
      <c r="AE20" s="463"/>
      <c r="AF20" s="463"/>
      <c r="AG20" s="463"/>
      <c r="AH20" s="464"/>
      <c r="AI20" s="465">
        <v>26250</v>
      </c>
      <c r="AJ20" s="466"/>
      <c r="AK20" s="466"/>
      <c r="AL20" s="466"/>
      <c r="AM20" s="467"/>
      <c r="AN20" s="465">
        <v>97139225</v>
      </c>
      <c r="AO20" s="466"/>
      <c r="AP20" s="466"/>
      <c r="AQ20" s="466"/>
      <c r="AR20" s="466"/>
      <c r="AS20" s="467"/>
      <c r="AT20" s="465">
        <v>3701</v>
      </c>
      <c r="AU20" s="466"/>
      <c r="AV20" s="466"/>
      <c r="AW20" s="466"/>
      <c r="AX20" s="466"/>
      <c r="AY20" s="468"/>
      <c r="AZ20" s="448" t="s">
        <v>138</v>
      </c>
      <c r="BA20" s="449"/>
      <c r="BB20" s="449"/>
      <c r="BC20" s="449"/>
      <c r="BD20" s="449"/>
      <c r="BE20" s="449"/>
      <c r="BF20" s="449"/>
      <c r="BG20" s="449"/>
      <c r="BH20" s="449"/>
      <c r="BI20" s="449"/>
      <c r="BJ20" s="449"/>
      <c r="BK20" s="449"/>
      <c r="BL20" s="449"/>
      <c r="BM20" s="450"/>
      <c r="BN20" s="414">
        <v>553065640</v>
      </c>
      <c r="BO20" s="415"/>
      <c r="BP20" s="415"/>
      <c r="BQ20" s="415"/>
      <c r="BR20" s="415"/>
      <c r="BS20" s="415"/>
      <c r="BT20" s="415"/>
      <c r="BU20" s="416"/>
      <c r="BV20" s="414">
        <v>582742358</v>
      </c>
      <c r="BW20" s="415"/>
      <c r="BX20" s="415"/>
      <c r="BY20" s="415"/>
      <c r="BZ20" s="415"/>
      <c r="CA20" s="415"/>
      <c r="CB20" s="415"/>
      <c r="CC20" s="416"/>
      <c r="CD20" s="126"/>
      <c r="CE20" s="417"/>
      <c r="CF20" s="417"/>
      <c r="CG20" s="417"/>
      <c r="CH20" s="417"/>
      <c r="CI20" s="417"/>
      <c r="CJ20" s="417"/>
      <c r="CK20" s="417"/>
      <c r="CL20" s="417"/>
      <c r="CM20" s="417"/>
      <c r="CN20" s="417"/>
      <c r="CO20" s="417"/>
      <c r="CP20" s="417"/>
      <c r="CQ20" s="417"/>
      <c r="CR20" s="417"/>
      <c r="CS20" s="418"/>
      <c r="CT20" s="419"/>
      <c r="CU20" s="420"/>
      <c r="CV20" s="420"/>
      <c r="CW20" s="420"/>
      <c r="CX20" s="420"/>
      <c r="CY20" s="420"/>
      <c r="CZ20" s="420"/>
      <c r="DA20" s="421"/>
      <c r="DB20" s="419"/>
      <c r="DC20" s="420"/>
      <c r="DD20" s="420"/>
      <c r="DE20" s="420"/>
      <c r="DF20" s="420"/>
      <c r="DG20" s="420"/>
      <c r="DH20" s="420"/>
      <c r="DI20" s="421"/>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51" t="s">
        <v>139</v>
      </c>
      <c r="X21" s="452"/>
      <c r="Y21" s="452"/>
      <c r="Z21" s="452"/>
      <c r="AA21" s="452"/>
      <c r="AB21" s="452"/>
      <c r="AC21" s="452"/>
      <c r="AD21" s="452"/>
      <c r="AE21" s="452"/>
      <c r="AF21" s="452"/>
      <c r="AG21" s="452"/>
      <c r="AH21" s="453"/>
      <c r="AI21" s="454">
        <v>101</v>
      </c>
      <c r="AJ21" s="455"/>
      <c r="AK21" s="455"/>
      <c r="AL21" s="455"/>
      <c r="AM21" s="455"/>
      <c r="AN21" s="455"/>
      <c r="AO21" s="455"/>
      <c r="AP21" s="455"/>
      <c r="AQ21" s="455"/>
      <c r="AR21" s="455"/>
      <c r="AS21" s="455"/>
      <c r="AT21" s="455"/>
      <c r="AU21" s="455"/>
      <c r="AV21" s="455"/>
      <c r="AW21" s="455"/>
      <c r="AX21" s="455"/>
      <c r="AY21" s="456"/>
      <c r="AZ21" s="431" t="s">
        <v>140</v>
      </c>
      <c r="BA21" s="432"/>
      <c r="BB21" s="432"/>
      <c r="BC21" s="432"/>
      <c r="BD21" s="432"/>
      <c r="BE21" s="432"/>
      <c r="BF21" s="432"/>
      <c r="BG21" s="432"/>
      <c r="BH21" s="432"/>
      <c r="BI21" s="432"/>
      <c r="BJ21" s="432"/>
      <c r="BK21" s="432"/>
      <c r="BL21" s="432"/>
      <c r="BM21" s="433"/>
      <c r="BN21" s="434">
        <v>297800393</v>
      </c>
      <c r="BO21" s="435"/>
      <c r="BP21" s="435"/>
      <c r="BQ21" s="435"/>
      <c r="BR21" s="435"/>
      <c r="BS21" s="435"/>
      <c r="BT21" s="435"/>
      <c r="BU21" s="436"/>
      <c r="BV21" s="434">
        <v>309915760</v>
      </c>
      <c r="BW21" s="435"/>
      <c r="BX21" s="435"/>
      <c r="BY21" s="435"/>
      <c r="BZ21" s="435"/>
      <c r="CA21" s="435"/>
      <c r="CB21" s="435"/>
      <c r="CC21" s="436"/>
      <c r="CD21" s="126"/>
      <c r="CE21" s="417"/>
      <c r="CF21" s="417"/>
      <c r="CG21" s="417"/>
      <c r="CH21" s="417"/>
      <c r="CI21" s="417"/>
      <c r="CJ21" s="417"/>
      <c r="CK21" s="417"/>
      <c r="CL21" s="417"/>
      <c r="CM21" s="417"/>
      <c r="CN21" s="417"/>
      <c r="CO21" s="417"/>
      <c r="CP21" s="417"/>
      <c r="CQ21" s="417"/>
      <c r="CR21" s="417"/>
      <c r="CS21" s="418"/>
      <c r="CT21" s="419"/>
      <c r="CU21" s="420"/>
      <c r="CV21" s="420"/>
      <c r="CW21" s="420"/>
      <c r="CX21" s="420"/>
      <c r="CY21" s="420"/>
      <c r="CZ21" s="420"/>
      <c r="DA21" s="421"/>
      <c r="DB21" s="419"/>
      <c r="DC21" s="420"/>
      <c r="DD21" s="420"/>
      <c r="DE21" s="420"/>
      <c r="DF21" s="420"/>
      <c r="DG21" s="420"/>
      <c r="DH21" s="420"/>
      <c r="DI21" s="421"/>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7" t="s">
        <v>141</v>
      </c>
      <c r="BA22" s="438"/>
      <c r="BB22" s="438"/>
      <c r="BC22" s="438"/>
      <c r="BD22" s="438"/>
      <c r="BE22" s="438"/>
      <c r="BF22" s="438"/>
      <c r="BG22" s="438"/>
      <c r="BH22" s="438"/>
      <c r="BI22" s="438"/>
      <c r="BJ22" s="438"/>
      <c r="BK22" s="438"/>
      <c r="BL22" s="438"/>
      <c r="BM22" s="439"/>
      <c r="BN22" s="440">
        <v>5239978</v>
      </c>
      <c r="BO22" s="441"/>
      <c r="BP22" s="441"/>
      <c r="BQ22" s="441"/>
      <c r="BR22" s="441"/>
      <c r="BS22" s="441"/>
      <c r="BT22" s="441"/>
      <c r="BU22" s="442"/>
      <c r="BV22" s="440">
        <v>5713776</v>
      </c>
      <c r="BW22" s="441"/>
      <c r="BX22" s="441"/>
      <c r="BY22" s="441"/>
      <c r="BZ22" s="441"/>
      <c r="CA22" s="441"/>
      <c r="CB22" s="441"/>
      <c r="CC22" s="442"/>
      <c r="CD22" s="126"/>
      <c r="CE22" s="417"/>
      <c r="CF22" s="417"/>
      <c r="CG22" s="417"/>
      <c r="CH22" s="417"/>
      <c r="CI22" s="417"/>
      <c r="CJ22" s="417"/>
      <c r="CK22" s="417"/>
      <c r="CL22" s="417"/>
      <c r="CM22" s="417"/>
      <c r="CN22" s="417"/>
      <c r="CO22" s="417"/>
      <c r="CP22" s="417"/>
      <c r="CQ22" s="417"/>
      <c r="CR22" s="417"/>
      <c r="CS22" s="418"/>
      <c r="CT22" s="419"/>
      <c r="CU22" s="420"/>
      <c r="CV22" s="420"/>
      <c r="CW22" s="420"/>
      <c r="CX22" s="420"/>
      <c r="CY22" s="420"/>
      <c r="CZ22" s="420"/>
      <c r="DA22" s="421"/>
      <c r="DB22" s="419"/>
      <c r="DC22" s="420"/>
      <c r="DD22" s="420"/>
      <c r="DE22" s="420"/>
      <c r="DF22" s="420"/>
      <c r="DG22" s="420"/>
      <c r="DH22" s="420"/>
      <c r="DI22" s="421"/>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7" t="s">
        <v>142</v>
      </c>
      <c r="BA23" s="438"/>
      <c r="BB23" s="438"/>
      <c r="BC23" s="438"/>
      <c r="BD23" s="438"/>
      <c r="BE23" s="438"/>
      <c r="BF23" s="438"/>
      <c r="BG23" s="438"/>
      <c r="BH23" s="438"/>
      <c r="BI23" s="438"/>
      <c r="BJ23" s="438"/>
      <c r="BK23" s="438"/>
      <c r="BL23" s="438"/>
      <c r="BM23" s="439"/>
      <c r="BN23" s="440">
        <v>27379385</v>
      </c>
      <c r="BO23" s="441"/>
      <c r="BP23" s="441"/>
      <c r="BQ23" s="441"/>
      <c r="BR23" s="441"/>
      <c r="BS23" s="441"/>
      <c r="BT23" s="441"/>
      <c r="BU23" s="442"/>
      <c r="BV23" s="440">
        <v>27328960</v>
      </c>
      <c r="BW23" s="441"/>
      <c r="BX23" s="441"/>
      <c r="BY23" s="441"/>
      <c r="BZ23" s="441"/>
      <c r="CA23" s="441"/>
      <c r="CB23" s="441"/>
      <c r="CC23" s="442"/>
      <c r="CD23" s="126"/>
      <c r="CE23" s="417"/>
      <c r="CF23" s="417"/>
      <c r="CG23" s="417"/>
      <c r="CH23" s="417"/>
      <c r="CI23" s="417"/>
      <c r="CJ23" s="417"/>
      <c r="CK23" s="417"/>
      <c r="CL23" s="417"/>
      <c r="CM23" s="417"/>
      <c r="CN23" s="417"/>
      <c r="CO23" s="417"/>
      <c r="CP23" s="417"/>
      <c r="CQ23" s="417"/>
      <c r="CR23" s="417"/>
      <c r="CS23" s="418"/>
      <c r="CT23" s="419"/>
      <c r="CU23" s="420"/>
      <c r="CV23" s="420"/>
      <c r="CW23" s="420"/>
      <c r="CX23" s="420"/>
      <c r="CY23" s="420"/>
      <c r="CZ23" s="420"/>
      <c r="DA23" s="421"/>
      <c r="DB23" s="419"/>
      <c r="DC23" s="420"/>
      <c r="DD23" s="420"/>
      <c r="DE23" s="420"/>
      <c r="DF23" s="420"/>
      <c r="DG23" s="420"/>
      <c r="DH23" s="420"/>
      <c r="DI23" s="421"/>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11" t="s">
        <v>143</v>
      </c>
      <c r="BA24" s="412"/>
      <c r="BB24" s="412"/>
      <c r="BC24" s="412"/>
      <c r="BD24" s="412"/>
      <c r="BE24" s="412"/>
      <c r="BF24" s="412"/>
      <c r="BG24" s="412"/>
      <c r="BH24" s="412"/>
      <c r="BI24" s="412"/>
      <c r="BJ24" s="412"/>
      <c r="BK24" s="412"/>
      <c r="BL24" s="412"/>
      <c r="BM24" s="413"/>
      <c r="BN24" s="414">
        <v>6340737</v>
      </c>
      <c r="BO24" s="415"/>
      <c r="BP24" s="415"/>
      <c r="BQ24" s="415"/>
      <c r="BR24" s="415"/>
      <c r="BS24" s="415"/>
      <c r="BT24" s="415"/>
      <c r="BU24" s="416"/>
      <c r="BV24" s="414">
        <v>6339675</v>
      </c>
      <c r="BW24" s="415"/>
      <c r="BX24" s="415"/>
      <c r="BY24" s="415"/>
      <c r="BZ24" s="415"/>
      <c r="CA24" s="415"/>
      <c r="CB24" s="415"/>
      <c r="CC24" s="416"/>
      <c r="CD24" s="126"/>
      <c r="CE24" s="417"/>
      <c r="CF24" s="417"/>
      <c r="CG24" s="417"/>
      <c r="CH24" s="417"/>
      <c r="CI24" s="417"/>
      <c r="CJ24" s="417"/>
      <c r="CK24" s="417"/>
      <c r="CL24" s="417"/>
      <c r="CM24" s="417"/>
      <c r="CN24" s="417"/>
      <c r="CO24" s="417"/>
      <c r="CP24" s="417"/>
      <c r="CQ24" s="417"/>
      <c r="CR24" s="417"/>
      <c r="CS24" s="418"/>
      <c r="CT24" s="419"/>
      <c r="CU24" s="420"/>
      <c r="CV24" s="420"/>
      <c r="CW24" s="420"/>
      <c r="CX24" s="420"/>
      <c r="CY24" s="420"/>
      <c r="CZ24" s="420"/>
      <c r="DA24" s="421"/>
      <c r="DB24" s="419"/>
      <c r="DC24" s="420"/>
      <c r="DD24" s="420"/>
      <c r="DE24" s="420"/>
      <c r="DF24" s="420"/>
      <c r="DG24" s="420"/>
      <c r="DH24" s="420"/>
      <c r="DI24" s="421"/>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2" t="s">
        <v>144</v>
      </c>
      <c r="BA25" s="423"/>
      <c r="BB25" s="423"/>
      <c r="BC25" s="424"/>
      <c r="BD25" s="431" t="s">
        <v>582</v>
      </c>
      <c r="BE25" s="432"/>
      <c r="BF25" s="432"/>
      <c r="BG25" s="432"/>
      <c r="BH25" s="432"/>
      <c r="BI25" s="432"/>
      <c r="BJ25" s="432"/>
      <c r="BK25" s="432"/>
      <c r="BL25" s="432"/>
      <c r="BM25" s="433"/>
      <c r="BN25" s="434">
        <v>28201866</v>
      </c>
      <c r="BO25" s="435"/>
      <c r="BP25" s="435"/>
      <c r="BQ25" s="435"/>
      <c r="BR25" s="435"/>
      <c r="BS25" s="435"/>
      <c r="BT25" s="435"/>
      <c r="BU25" s="436"/>
      <c r="BV25" s="434">
        <v>33414918</v>
      </c>
      <c r="BW25" s="435"/>
      <c r="BX25" s="435"/>
      <c r="BY25" s="435"/>
      <c r="BZ25" s="435"/>
      <c r="CA25" s="435"/>
      <c r="CB25" s="435"/>
      <c r="CC25" s="436"/>
      <c r="CD25" s="126"/>
      <c r="CE25" s="417"/>
      <c r="CF25" s="417"/>
      <c r="CG25" s="417"/>
      <c r="CH25" s="417"/>
      <c r="CI25" s="417"/>
      <c r="CJ25" s="417"/>
      <c r="CK25" s="417"/>
      <c r="CL25" s="417"/>
      <c r="CM25" s="417"/>
      <c r="CN25" s="417"/>
      <c r="CO25" s="417"/>
      <c r="CP25" s="417"/>
      <c r="CQ25" s="417"/>
      <c r="CR25" s="417"/>
      <c r="CS25" s="418"/>
      <c r="CT25" s="419"/>
      <c r="CU25" s="420"/>
      <c r="CV25" s="420"/>
      <c r="CW25" s="420"/>
      <c r="CX25" s="420"/>
      <c r="CY25" s="420"/>
      <c r="CZ25" s="420"/>
      <c r="DA25" s="421"/>
      <c r="DB25" s="419"/>
      <c r="DC25" s="420"/>
      <c r="DD25" s="420"/>
      <c r="DE25" s="420"/>
      <c r="DF25" s="420"/>
      <c r="DG25" s="420"/>
      <c r="DH25" s="420"/>
      <c r="DI25" s="421"/>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5"/>
      <c r="BA26" s="426"/>
      <c r="BB26" s="426"/>
      <c r="BC26" s="427"/>
      <c r="BD26" s="437" t="s">
        <v>145</v>
      </c>
      <c r="BE26" s="438"/>
      <c r="BF26" s="438"/>
      <c r="BG26" s="438"/>
      <c r="BH26" s="438"/>
      <c r="BI26" s="438"/>
      <c r="BJ26" s="438"/>
      <c r="BK26" s="438"/>
      <c r="BL26" s="438"/>
      <c r="BM26" s="439"/>
      <c r="BN26" s="440">
        <v>27629407</v>
      </c>
      <c r="BO26" s="441"/>
      <c r="BP26" s="441"/>
      <c r="BQ26" s="441"/>
      <c r="BR26" s="441"/>
      <c r="BS26" s="441"/>
      <c r="BT26" s="441"/>
      <c r="BU26" s="442"/>
      <c r="BV26" s="440">
        <v>28120951</v>
      </c>
      <c r="BW26" s="441"/>
      <c r="BX26" s="441"/>
      <c r="BY26" s="441"/>
      <c r="BZ26" s="441"/>
      <c r="CA26" s="441"/>
      <c r="CB26" s="441"/>
      <c r="CC26" s="442"/>
      <c r="CD26" s="126"/>
      <c r="CE26" s="417"/>
      <c r="CF26" s="417"/>
      <c r="CG26" s="417"/>
      <c r="CH26" s="417"/>
      <c r="CI26" s="417"/>
      <c r="CJ26" s="417"/>
      <c r="CK26" s="417"/>
      <c r="CL26" s="417"/>
      <c r="CM26" s="417"/>
      <c r="CN26" s="417"/>
      <c r="CO26" s="417"/>
      <c r="CP26" s="417"/>
      <c r="CQ26" s="417"/>
      <c r="CR26" s="417"/>
      <c r="CS26" s="418"/>
      <c r="CT26" s="419"/>
      <c r="CU26" s="420"/>
      <c r="CV26" s="420"/>
      <c r="CW26" s="420"/>
      <c r="CX26" s="420"/>
      <c r="CY26" s="420"/>
      <c r="CZ26" s="420"/>
      <c r="DA26" s="421"/>
      <c r="DB26" s="419"/>
      <c r="DC26" s="420"/>
      <c r="DD26" s="420"/>
      <c r="DE26" s="420"/>
      <c r="DF26" s="420"/>
      <c r="DG26" s="420"/>
      <c r="DH26" s="420"/>
      <c r="DI26" s="421"/>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8"/>
      <c r="BA27" s="429"/>
      <c r="BB27" s="429"/>
      <c r="BC27" s="430"/>
      <c r="BD27" s="448" t="s">
        <v>146</v>
      </c>
      <c r="BE27" s="449"/>
      <c r="BF27" s="449"/>
      <c r="BG27" s="449"/>
      <c r="BH27" s="449"/>
      <c r="BI27" s="449"/>
      <c r="BJ27" s="449"/>
      <c r="BK27" s="449"/>
      <c r="BL27" s="449"/>
      <c r="BM27" s="450"/>
      <c r="BN27" s="414">
        <v>741689092</v>
      </c>
      <c r="BO27" s="415"/>
      <c r="BP27" s="415"/>
      <c r="BQ27" s="415"/>
      <c r="BR27" s="415"/>
      <c r="BS27" s="415"/>
      <c r="BT27" s="415"/>
      <c r="BU27" s="416"/>
      <c r="BV27" s="414">
        <v>722949923</v>
      </c>
      <c r="BW27" s="415"/>
      <c r="BX27" s="415"/>
      <c r="BY27" s="415"/>
      <c r="BZ27" s="415"/>
      <c r="CA27" s="415"/>
      <c r="CB27" s="415"/>
      <c r="CC27" s="416"/>
      <c r="CD27" s="146"/>
      <c r="CE27" s="443"/>
      <c r="CF27" s="443"/>
      <c r="CG27" s="443"/>
      <c r="CH27" s="443"/>
      <c r="CI27" s="443"/>
      <c r="CJ27" s="443"/>
      <c r="CK27" s="443"/>
      <c r="CL27" s="443"/>
      <c r="CM27" s="443"/>
      <c r="CN27" s="443"/>
      <c r="CO27" s="443"/>
      <c r="CP27" s="443"/>
      <c r="CQ27" s="443"/>
      <c r="CR27" s="443"/>
      <c r="CS27" s="444"/>
      <c r="CT27" s="445"/>
      <c r="CU27" s="446"/>
      <c r="CV27" s="446"/>
      <c r="CW27" s="446"/>
      <c r="CX27" s="446"/>
      <c r="CY27" s="446"/>
      <c r="CZ27" s="446"/>
      <c r="DA27" s="447"/>
      <c r="DB27" s="445"/>
      <c r="DC27" s="446"/>
      <c r="DD27" s="446"/>
      <c r="DE27" s="446"/>
      <c r="DF27" s="446"/>
      <c r="DG27" s="446"/>
      <c r="DH27" s="446"/>
      <c r="DI27" s="447"/>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147</v>
      </c>
      <c r="D29" s="156"/>
      <c r="E29" s="148"/>
      <c r="F29" s="148"/>
      <c r="G29" s="148"/>
      <c r="H29" s="148"/>
      <c r="I29" s="148"/>
      <c r="J29" s="148"/>
      <c r="K29" s="148"/>
      <c r="L29" s="148"/>
      <c r="M29" s="148"/>
      <c r="N29" s="148"/>
      <c r="O29" s="148"/>
      <c r="P29" s="148"/>
      <c r="Q29" s="148"/>
      <c r="R29" s="148"/>
      <c r="S29" s="148"/>
      <c r="T29" s="148"/>
      <c r="U29" s="148" t="s">
        <v>148</v>
      </c>
      <c r="V29" s="148"/>
      <c r="W29" s="148"/>
      <c r="X29" s="148"/>
      <c r="Y29" s="148"/>
      <c r="Z29" s="148"/>
      <c r="AA29" s="148"/>
      <c r="AB29" s="148"/>
      <c r="AC29" s="148"/>
      <c r="AD29" s="148"/>
      <c r="AE29" s="148"/>
      <c r="AF29" s="148"/>
      <c r="AG29" s="148"/>
      <c r="AH29" s="148"/>
      <c r="AI29" s="148"/>
      <c r="AJ29" s="148"/>
      <c r="AK29" s="148"/>
      <c r="AL29" s="148"/>
      <c r="AM29" s="138" t="s">
        <v>149</v>
      </c>
      <c r="AN29" s="148"/>
      <c r="AO29" s="148"/>
      <c r="AP29" s="148"/>
      <c r="AQ29" s="148"/>
      <c r="AR29" s="138"/>
      <c r="AS29" s="138"/>
      <c r="AT29" s="138"/>
      <c r="AU29" s="138"/>
      <c r="AV29" s="138"/>
      <c r="AW29" s="138"/>
      <c r="AX29" s="138"/>
      <c r="AY29" s="138"/>
      <c r="AZ29" s="138"/>
      <c r="BA29" s="138"/>
      <c r="BB29" s="148"/>
      <c r="BC29" s="138"/>
      <c r="BD29" s="138"/>
      <c r="BE29" s="138" t="s">
        <v>150</v>
      </c>
      <c r="BF29" s="148"/>
      <c r="BG29" s="148"/>
      <c r="BH29" s="148"/>
      <c r="BI29" s="148"/>
      <c r="BJ29" s="138"/>
      <c r="BK29" s="138"/>
      <c r="BL29" s="138"/>
      <c r="BM29" s="138"/>
      <c r="BN29" s="138"/>
      <c r="BO29" s="138"/>
      <c r="BP29" s="138"/>
      <c r="BQ29" s="138"/>
      <c r="BR29" s="148"/>
      <c r="BS29" s="148"/>
      <c r="BT29" s="148"/>
      <c r="BU29" s="148"/>
      <c r="BV29" s="148"/>
      <c r="BW29" s="148" t="s">
        <v>151</v>
      </c>
      <c r="BX29" s="148"/>
      <c r="BY29" s="148"/>
      <c r="BZ29" s="148"/>
      <c r="CA29" s="148"/>
      <c r="CB29" s="138"/>
      <c r="CC29" s="138"/>
      <c r="CD29" s="138"/>
      <c r="CE29" s="138"/>
      <c r="CF29" s="138"/>
      <c r="CG29" s="138"/>
      <c r="CH29" s="138"/>
      <c r="CI29" s="138"/>
      <c r="CJ29" s="138"/>
      <c r="CK29" s="138"/>
      <c r="CL29" s="138"/>
      <c r="CM29" s="138"/>
      <c r="CN29" s="138"/>
      <c r="CO29" s="138" t="s">
        <v>152</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10" t="s">
        <v>153</v>
      </c>
      <c r="D30" s="410"/>
      <c r="E30" s="409" t="s">
        <v>154</v>
      </c>
      <c r="F30" s="409"/>
      <c r="G30" s="409"/>
      <c r="H30" s="409"/>
      <c r="I30" s="409"/>
      <c r="J30" s="409"/>
      <c r="K30" s="409"/>
      <c r="L30" s="409"/>
      <c r="M30" s="409"/>
      <c r="N30" s="409"/>
      <c r="O30" s="409"/>
      <c r="P30" s="409"/>
      <c r="Q30" s="409"/>
      <c r="R30" s="409"/>
      <c r="S30" s="409"/>
      <c r="T30" s="132"/>
      <c r="U30" s="410" t="s">
        <v>153</v>
      </c>
      <c r="V30" s="410"/>
      <c r="W30" s="409" t="s">
        <v>154</v>
      </c>
      <c r="X30" s="409"/>
      <c r="Y30" s="409"/>
      <c r="Z30" s="409"/>
      <c r="AA30" s="409"/>
      <c r="AB30" s="409"/>
      <c r="AC30" s="409"/>
      <c r="AD30" s="409"/>
      <c r="AE30" s="409"/>
      <c r="AF30" s="409"/>
      <c r="AG30" s="409"/>
      <c r="AH30" s="409"/>
      <c r="AI30" s="409"/>
      <c r="AJ30" s="409"/>
      <c r="AK30" s="409"/>
      <c r="AL30" s="132"/>
      <c r="AM30" s="410" t="s">
        <v>153</v>
      </c>
      <c r="AN30" s="410"/>
      <c r="AO30" s="409" t="s">
        <v>154</v>
      </c>
      <c r="AP30" s="409"/>
      <c r="AQ30" s="409"/>
      <c r="AR30" s="409"/>
      <c r="AS30" s="409"/>
      <c r="AT30" s="409"/>
      <c r="AU30" s="409"/>
      <c r="AV30" s="409"/>
      <c r="AW30" s="409"/>
      <c r="AX30" s="409"/>
      <c r="AY30" s="409"/>
      <c r="AZ30" s="409"/>
      <c r="BA30" s="409"/>
      <c r="BB30" s="409"/>
      <c r="BC30" s="409"/>
      <c r="BD30" s="157"/>
      <c r="BE30" s="410" t="s">
        <v>153</v>
      </c>
      <c r="BF30" s="410"/>
      <c r="BG30" s="409" t="s">
        <v>154</v>
      </c>
      <c r="BH30" s="409"/>
      <c r="BI30" s="409"/>
      <c r="BJ30" s="409"/>
      <c r="BK30" s="409"/>
      <c r="BL30" s="409"/>
      <c r="BM30" s="409"/>
      <c r="BN30" s="409"/>
      <c r="BO30" s="409"/>
      <c r="BP30" s="409"/>
      <c r="BQ30" s="409"/>
      <c r="BR30" s="409"/>
      <c r="BS30" s="409"/>
      <c r="BT30" s="409"/>
      <c r="BU30" s="409"/>
      <c r="BV30" s="158"/>
      <c r="BW30" s="410" t="s">
        <v>153</v>
      </c>
      <c r="BX30" s="410"/>
      <c r="BY30" s="409" t="s">
        <v>155</v>
      </c>
      <c r="BZ30" s="409"/>
      <c r="CA30" s="409"/>
      <c r="CB30" s="409"/>
      <c r="CC30" s="409"/>
      <c r="CD30" s="409"/>
      <c r="CE30" s="409"/>
      <c r="CF30" s="409"/>
      <c r="CG30" s="409"/>
      <c r="CH30" s="409"/>
      <c r="CI30" s="409"/>
      <c r="CJ30" s="409"/>
      <c r="CK30" s="409"/>
      <c r="CL30" s="409"/>
      <c r="CM30" s="409"/>
      <c r="CN30" s="132"/>
      <c r="CO30" s="410" t="s">
        <v>153</v>
      </c>
      <c r="CP30" s="410"/>
      <c r="CQ30" s="409" t="s">
        <v>156</v>
      </c>
      <c r="CR30" s="409"/>
      <c r="CS30" s="409"/>
      <c r="CT30" s="409"/>
      <c r="CU30" s="409"/>
      <c r="CV30" s="409"/>
      <c r="CW30" s="409"/>
      <c r="CX30" s="409"/>
      <c r="CY30" s="409"/>
      <c r="CZ30" s="409"/>
      <c r="DA30" s="409"/>
      <c r="DB30" s="409"/>
      <c r="DC30" s="409"/>
      <c r="DD30" s="409"/>
      <c r="DE30" s="409"/>
      <c r="DF30" s="132"/>
      <c r="DG30" s="409" t="s">
        <v>157</v>
      </c>
      <c r="DH30" s="409"/>
      <c r="DI30" s="159"/>
      <c r="DJ30" s="114"/>
      <c r="DK30" s="114"/>
      <c r="DL30" s="114"/>
      <c r="DM30" s="114"/>
      <c r="DN30" s="114"/>
      <c r="DO30" s="114"/>
    </row>
    <row r="31" spans="1:119" ht="32.25" customHeight="1">
      <c r="A31" s="115"/>
      <c r="B31" s="155"/>
      <c r="C31" s="407">
        <f>IF(E31="","",1)</f>
        <v>1</v>
      </c>
      <c r="D31" s="407"/>
      <c r="E31" s="406" t="str">
        <f>IF('各会計、関係団体の財政状況及び健全化判断比率'!B7="","",'各会計、関係団体の財政状況及び健全化判断比率'!B7)</f>
        <v>一般会計</v>
      </c>
      <c r="F31" s="406"/>
      <c r="G31" s="406"/>
      <c r="H31" s="406"/>
      <c r="I31" s="406"/>
      <c r="J31" s="406"/>
      <c r="K31" s="406"/>
      <c r="L31" s="406"/>
      <c r="M31" s="406"/>
      <c r="N31" s="406"/>
      <c r="O31" s="406"/>
      <c r="P31" s="406"/>
      <c r="Q31" s="406"/>
      <c r="R31" s="406"/>
      <c r="S31" s="406"/>
      <c r="T31" s="156"/>
      <c r="U31" s="407" t="str">
        <f>IF(W31="","",MAX(C31:D40)+1)</f>
        <v/>
      </c>
      <c r="V31" s="407"/>
      <c r="W31" s="406"/>
      <c r="X31" s="406"/>
      <c r="Y31" s="406"/>
      <c r="Z31" s="406"/>
      <c r="AA31" s="406"/>
      <c r="AB31" s="406"/>
      <c r="AC31" s="406"/>
      <c r="AD31" s="406"/>
      <c r="AE31" s="406"/>
      <c r="AF31" s="406"/>
      <c r="AG31" s="406"/>
      <c r="AH31" s="406"/>
      <c r="AI31" s="406"/>
      <c r="AJ31" s="406"/>
      <c r="AK31" s="406"/>
      <c r="AL31" s="156"/>
      <c r="AM31" s="407">
        <f>IF(AO31="","",MAX(C31:D40,U31:V40)+1)</f>
        <v>11</v>
      </c>
      <c r="AN31" s="407"/>
      <c r="AO31" s="406" t="str">
        <f>IF('各会計、関係団体の財政状況及び健全化判断比率'!B28="","",'各会計、関係団体の財政状況及び健全化判断比率'!B28)</f>
        <v>福島県工業用水道事業会計</v>
      </c>
      <c r="AP31" s="406"/>
      <c r="AQ31" s="406"/>
      <c r="AR31" s="406"/>
      <c r="AS31" s="406"/>
      <c r="AT31" s="406"/>
      <c r="AU31" s="406"/>
      <c r="AV31" s="406"/>
      <c r="AW31" s="406"/>
      <c r="AX31" s="406"/>
      <c r="AY31" s="406"/>
      <c r="AZ31" s="406"/>
      <c r="BA31" s="406"/>
      <c r="BB31" s="406"/>
      <c r="BC31" s="406"/>
      <c r="BD31" s="156"/>
      <c r="BE31" s="407">
        <f>IF(BG31="","",MAX(C31:D40,U31:V40,AM31:AN40)+1)</f>
        <v>14</v>
      </c>
      <c r="BF31" s="407"/>
      <c r="BG31" s="406" t="str">
        <f>IF('各会計、関係団体の財政状況及び健全化判断比率'!B31="","",'各会計、関係団体の財政状況及び健全化判断比率'!B31)</f>
        <v>福島県流域下水道事業特別会計</v>
      </c>
      <c r="BH31" s="406"/>
      <c r="BI31" s="406"/>
      <c r="BJ31" s="406"/>
      <c r="BK31" s="406"/>
      <c r="BL31" s="406"/>
      <c r="BM31" s="406"/>
      <c r="BN31" s="406"/>
      <c r="BO31" s="406"/>
      <c r="BP31" s="406"/>
      <c r="BQ31" s="406"/>
      <c r="BR31" s="406"/>
      <c r="BS31" s="406"/>
      <c r="BT31" s="406"/>
      <c r="BU31" s="406"/>
      <c r="BV31" s="156"/>
      <c r="BW31" s="407" t="str">
        <f>IF(BY31="","",MAX(C31:D40,U31:V40,AM31:AN40,BE31:BF40)+1)</f>
        <v/>
      </c>
      <c r="BX31" s="407"/>
      <c r="BY31" s="406" t="str">
        <f>IF('各会計、関係団体の財政状況及び健全化判断比率'!B68="","",'各会計、関係団体の財政状況及び健全化判断比率'!B68)</f>
        <v/>
      </c>
      <c r="BZ31" s="406"/>
      <c r="CA31" s="406"/>
      <c r="CB31" s="406"/>
      <c r="CC31" s="406"/>
      <c r="CD31" s="406"/>
      <c r="CE31" s="406"/>
      <c r="CF31" s="406"/>
      <c r="CG31" s="406"/>
      <c r="CH31" s="406"/>
      <c r="CI31" s="406"/>
      <c r="CJ31" s="406"/>
      <c r="CK31" s="406"/>
      <c r="CL31" s="406"/>
      <c r="CM31" s="406"/>
      <c r="CN31" s="156"/>
      <c r="CO31" s="407">
        <f>IF(CQ31="","",MAX(C31:D40,U31:V40,AM31:AN40,BE31:BF40,BW31:BX40)+1)</f>
        <v>16</v>
      </c>
      <c r="CP31" s="407"/>
      <c r="CQ31" s="406" t="str">
        <f>IF('各会計、関係団体の財政状況及び健全化判断比率'!BS7="","",'各会計、関係団体の財政状況及び健全化判断比率'!BS7)</f>
        <v>(一財)福島県電源地域振興財団</v>
      </c>
      <c r="CR31" s="406"/>
      <c r="CS31" s="406"/>
      <c r="CT31" s="406"/>
      <c r="CU31" s="406"/>
      <c r="CV31" s="406"/>
      <c r="CW31" s="406"/>
      <c r="CX31" s="406"/>
      <c r="CY31" s="406"/>
      <c r="CZ31" s="406"/>
      <c r="DA31" s="406"/>
      <c r="DB31" s="406"/>
      <c r="DC31" s="406"/>
      <c r="DD31" s="406"/>
      <c r="DE31" s="406"/>
      <c r="DF31" s="148"/>
      <c r="DG31" s="408" t="str">
        <f>IF('各会計、関係団体の財政状況及び健全化判断比率'!BR7="","",'各会計、関係団体の財政状況及び健全化判断比率'!BR7)</f>
        <v/>
      </c>
      <c r="DH31" s="408"/>
      <c r="DI31" s="159"/>
      <c r="DJ31" s="114"/>
      <c r="DK31" s="114"/>
      <c r="DL31" s="114"/>
      <c r="DM31" s="114"/>
      <c r="DN31" s="114"/>
      <c r="DO31" s="114"/>
    </row>
    <row r="32" spans="1:119" ht="32.25" customHeight="1">
      <c r="A32" s="115"/>
      <c r="B32" s="155"/>
      <c r="C32" s="407">
        <f>IF(E32="","",C31+1)</f>
        <v>2</v>
      </c>
      <c r="D32" s="407"/>
      <c r="E32" s="406" t="str">
        <f>IF('各会計、関係団体の財政状況及び健全化判断比率'!B8="","",'各会計、関係団体の財政状況及び健全化判断比率'!B8)</f>
        <v>公債管理特別会計</v>
      </c>
      <c r="F32" s="406"/>
      <c r="G32" s="406"/>
      <c r="H32" s="406"/>
      <c r="I32" s="406"/>
      <c r="J32" s="406"/>
      <c r="K32" s="406"/>
      <c r="L32" s="406"/>
      <c r="M32" s="406"/>
      <c r="N32" s="406"/>
      <c r="O32" s="406"/>
      <c r="P32" s="406"/>
      <c r="Q32" s="406"/>
      <c r="R32" s="406"/>
      <c r="S32" s="406"/>
      <c r="T32" s="156"/>
      <c r="U32" s="407" t="str">
        <f t="shared" ref="U32:U40" si="0">IF(W32="","",U31+1)</f>
        <v/>
      </c>
      <c r="V32" s="407"/>
      <c r="W32" s="406"/>
      <c r="X32" s="406"/>
      <c r="Y32" s="406"/>
      <c r="Z32" s="406"/>
      <c r="AA32" s="406"/>
      <c r="AB32" s="406"/>
      <c r="AC32" s="406"/>
      <c r="AD32" s="406"/>
      <c r="AE32" s="406"/>
      <c r="AF32" s="406"/>
      <c r="AG32" s="406"/>
      <c r="AH32" s="406"/>
      <c r="AI32" s="406"/>
      <c r="AJ32" s="406"/>
      <c r="AK32" s="406"/>
      <c r="AL32" s="156"/>
      <c r="AM32" s="407">
        <f t="shared" ref="AM32:AM40" si="1">IF(AO32="","",AM31+1)</f>
        <v>12</v>
      </c>
      <c r="AN32" s="407"/>
      <c r="AO32" s="406" t="str">
        <f>IF('各会計、関係団体の財政状況及び健全化判断比率'!B29="","",'各会計、関係団体の財政状況及び健全化判断比率'!B29)</f>
        <v>福島県立病院事業会計</v>
      </c>
      <c r="AP32" s="406"/>
      <c r="AQ32" s="406"/>
      <c r="AR32" s="406"/>
      <c r="AS32" s="406"/>
      <c r="AT32" s="406"/>
      <c r="AU32" s="406"/>
      <c r="AV32" s="406"/>
      <c r="AW32" s="406"/>
      <c r="AX32" s="406"/>
      <c r="AY32" s="406"/>
      <c r="AZ32" s="406"/>
      <c r="BA32" s="406"/>
      <c r="BB32" s="406"/>
      <c r="BC32" s="406"/>
      <c r="BD32" s="156"/>
      <c r="BE32" s="407">
        <f t="shared" ref="BE32:BE40" si="2">IF(BG32="","",BE31+1)</f>
        <v>15</v>
      </c>
      <c r="BF32" s="407"/>
      <c r="BG32" s="406" t="str">
        <f>IF('各会計、関係団体の財政状況及び健全化判断比率'!B32="","",'各会計、関係団体の財政状況及び健全化判断比率'!B32)</f>
        <v>福島県港湾整備事業特別会計</v>
      </c>
      <c r="BH32" s="406"/>
      <c r="BI32" s="406"/>
      <c r="BJ32" s="406"/>
      <c r="BK32" s="406"/>
      <c r="BL32" s="406"/>
      <c r="BM32" s="406"/>
      <c r="BN32" s="406"/>
      <c r="BO32" s="406"/>
      <c r="BP32" s="406"/>
      <c r="BQ32" s="406"/>
      <c r="BR32" s="406"/>
      <c r="BS32" s="406"/>
      <c r="BT32" s="406"/>
      <c r="BU32" s="406"/>
      <c r="BV32" s="156"/>
      <c r="BW32" s="407" t="str">
        <f t="shared" ref="BW32:BW40" si="3">IF(BY32="","",BW31+1)</f>
        <v/>
      </c>
      <c r="BX32" s="407"/>
      <c r="BY32" s="406" t="str">
        <f>IF('各会計、関係団体の財政状況及び健全化判断比率'!B69="","",'各会計、関係団体の財政状況及び健全化判断比率'!B69)</f>
        <v/>
      </c>
      <c r="BZ32" s="406"/>
      <c r="CA32" s="406"/>
      <c r="CB32" s="406"/>
      <c r="CC32" s="406"/>
      <c r="CD32" s="406"/>
      <c r="CE32" s="406"/>
      <c r="CF32" s="406"/>
      <c r="CG32" s="406"/>
      <c r="CH32" s="406"/>
      <c r="CI32" s="406"/>
      <c r="CJ32" s="406"/>
      <c r="CK32" s="406"/>
      <c r="CL32" s="406"/>
      <c r="CM32" s="406"/>
      <c r="CN32" s="156"/>
      <c r="CO32" s="407">
        <f t="shared" ref="CO32:CO40" si="4">IF(CQ32="","",CO31+1)</f>
        <v>17</v>
      </c>
      <c r="CP32" s="407"/>
      <c r="CQ32" s="406" t="str">
        <f>IF('各会計、関係団体の財政状況及び健全化判断比率'!BS8="","",'各会計、関係団体の財政状況及び健全化判断比率'!BS8)</f>
        <v>福島県土地開発公社</v>
      </c>
      <c r="CR32" s="406"/>
      <c r="CS32" s="406"/>
      <c r="CT32" s="406"/>
      <c r="CU32" s="406"/>
      <c r="CV32" s="406"/>
      <c r="CW32" s="406"/>
      <c r="CX32" s="406"/>
      <c r="CY32" s="406"/>
      <c r="CZ32" s="406"/>
      <c r="DA32" s="406"/>
      <c r="DB32" s="406"/>
      <c r="DC32" s="406"/>
      <c r="DD32" s="406"/>
      <c r="DE32" s="406"/>
      <c r="DF32" s="148"/>
      <c r="DG32" s="408" t="str">
        <f>IF('各会計、関係団体の財政状況及び健全化判断比率'!BR8="","",'各会計、関係団体の財政状況及び健全化判断比率'!BR8)</f>
        <v>○</v>
      </c>
      <c r="DH32" s="408"/>
      <c r="DI32" s="159"/>
      <c r="DJ32" s="114"/>
      <c r="DK32" s="114"/>
      <c r="DL32" s="114"/>
      <c r="DM32" s="114"/>
      <c r="DN32" s="114"/>
      <c r="DO32" s="114"/>
    </row>
    <row r="33" spans="1:119" ht="32.25" customHeight="1">
      <c r="A33" s="115"/>
      <c r="B33" s="155"/>
      <c r="C33" s="407">
        <f>IF(E33="","",C32+1)</f>
        <v>3</v>
      </c>
      <c r="D33" s="407"/>
      <c r="E33" s="406" t="str">
        <f>IF('各会計、関係団体の財政状況及び健全化判断比率'!B9="","",'各会計、関係団体の財政状況及び健全化判断比率'!B9)</f>
        <v>土地取得事業特別会計</v>
      </c>
      <c r="F33" s="406"/>
      <c r="G33" s="406"/>
      <c r="H33" s="406"/>
      <c r="I33" s="406"/>
      <c r="J33" s="406"/>
      <c r="K33" s="406"/>
      <c r="L33" s="406"/>
      <c r="M33" s="406"/>
      <c r="N33" s="406"/>
      <c r="O33" s="406"/>
      <c r="P33" s="406"/>
      <c r="Q33" s="406"/>
      <c r="R33" s="406"/>
      <c r="S33" s="406"/>
      <c r="T33" s="156"/>
      <c r="U33" s="407" t="str">
        <f t="shared" si="0"/>
        <v/>
      </c>
      <c r="V33" s="407"/>
      <c r="W33" s="406"/>
      <c r="X33" s="406"/>
      <c r="Y33" s="406"/>
      <c r="Z33" s="406"/>
      <c r="AA33" s="406"/>
      <c r="AB33" s="406"/>
      <c r="AC33" s="406"/>
      <c r="AD33" s="406"/>
      <c r="AE33" s="406"/>
      <c r="AF33" s="406"/>
      <c r="AG33" s="406"/>
      <c r="AH33" s="406"/>
      <c r="AI33" s="406"/>
      <c r="AJ33" s="406"/>
      <c r="AK33" s="406"/>
      <c r="AL33" s="156"/>
      <c r="AM33" s="407">
        <f t="shared" si="1"/>
        <v>13</v>
      </c>
      <c r="AN33" s="407"/>
      <c r="AO33" s="406" t="str">
        <f>IF('各会計、関係団体の財政状況及び健全化判断比率'!B30="","",'各会計、関係団体の財政状況及び健全化判断比率'!B30)</f>
        <v>福島県地域開発事業会計</v>
      </c>
      <c r="AP33" s="406"/>
      <c r="AQ33" s="406"/>
      <c r="AR33" s="406"/>
      <c r="AS33" s="406"/>
      <c r="AT33" s="406"/>
      <c r="AU33" s="406"/>
      <c r="AV33" s="406"/>
      <c r="AW33" s="406"/>
      <c r="AX33" s="406"/>
      <c r="AY33" s="406"/>
      <c r="AZ33" s="406"/>
      <c r="BA33" s="406"/>
      <c r="BB33" s="406"/>
      <c r="BC33" s="406"/>
      <c r="BD33" s="156"/>
      <c r="BE33" s="407" t="str">
        <f t="shared" si="2"/>
        <v/>
      </c>
      <c r="BF33" s="407"/>
      <c r="BG33" s="406"/>
      <c r="BH33" s="406"/>
      <c r="BI33" s="406"/>
      <c r="BJ33" s="406"/>
      <c r="BK33" s="406"/>
      <c r="BL33" s="406"/>
      <c r="BM33" s="406"/>
      <c r="BN33" s="406"/>
      <c r="BO33" s="406"/>
      <c r="BP33" s="406"/>
      <c r="BQ33" s="406"/>
      <c r="BR33" s="406"/>
      <c r="BS33" s="406"/>
      <c r="BT33" s="406"/>
      <c r="BU33" s="406"/>
      <c r="BV33" s="156"/>
      <c r="BW33" s="407" t="str">
        <f t="shared" si="3"/>
        <v/>
      </c>
      <c r="BX33" s="407"/>
      <c r="BY33" s="406" t="str">
        <f>IF('各会計、関係団体の財政状況及び健全化判断比率'!B70="","",'各会計、関係団体の財政状況及び健全化判断比率'!B70)</f>
        <v/>
      </c>
      <c r="BZ33" s="406"/>
      <c r="CA33" s="406"/>
      <c r="CB33" s="406"/>
      <c r="CC33" s="406"/>
      <c r="CD33" s="406"/>
      <c r="CE33" s="406"/>
      <c r="CF33" s="406"/>
      <c r="CG33" s="406"/>
      <c r="CH33" s="406"/>
      <c r="CI33" s="406"/>
      <c r="CJ33" s="406"/>
      <c r="CK33" s="406"/>
      <c r="CL33" s="406"/>
      <c r="CM33" s="406"/>
      <c r="CN33" s="156"/>
      <c r="CO33" s="407">
        <f t="shared" si="4"/>
        <v>18</v>
      </c>
      <c r="CP33" s="407"/>
      <c r="CQ33" s="406" t="str">
        <f>IF('各会計、関係団体の財政状況及び健全化判断比率'!BS9="","",'各会計、関係団体の財政状況及び健全化判断比率'!BS9)</f>
        <v>(公財)福島県文化振興財団</v>
      </c>
      <c r="CR33" s="406"/>
      <c r="CS33" s="406"/>
      <c r="CT33" s="406"/>
      <c r="CU33" s="406"/>
      <c r="CV33" s="406"/>
      <c r="CW33" s="406"/>
      <c r="CX33" s="406"/>
      <c r="CY33" s="406"/>
      <c r="CZ33" s="406"/>
      <c r="DA33" s="406"/>
      <c r="DB33" s="406"/>
      <c r="DC33" s="406"/>
      <c r="DD33" s="406"/>
      <c r="DE33" s="406"/>
      <c r="DF33" s="148"/>
      <c r="DG33" s="408" t="str">
        <f>IF('各会計、関係団体の財政状況及び健全化判断比率'!BR9="","",'各会計、関係団体の財政状況及び健全化判断比率'!BR9)</f>
        <v/>
      </c>
      <c r="DH33" s="408"/>
      <c r="DI33" s="159"/>
      <c r="DJ33" s="114"/>
      <c r="DK33" s="114"/>
      <c r="DL33" s="114"/>
      <c r="DM33" s="114"/>
      <c r="DN33" s="114"/>
      <c r="DO33" s="114"/>
    </row>
    <row r="34" spans="1:119" ht="32.25" customHeight="1">
      <c r="A34" s="115"/>
      <c r="B34" s="155"/>
      <c r="C34" s="407">
        <f>IF(E34="","",C33+1)</f>
        <v>4</v>
      </c>
      <c r="D34" s="407"/>
      <c r="E34" s="406" t="str">
        <f>IF('各会計、関係団体の財政状況及び健全化判断比率'!B10="","",'各会計、関係団体の財政状況及び健全化判断比率'!B10)</f>
        <v>母子父子寡婦福祉資金貸付金特別会計</v>
      </c>
      <c r="F34" s="406"/>
      <c r="G34" s="406"/>
      <c r="H34" s="406"/>
      <c r="I34" s="406"/>
      <c r="J34" s="406"/>
      <c r="K34" s="406"/>
      <c r="L34" s="406"/>
      <c r="M34" s="406"/>
      <c r="N34" s="406"/>
      <c r="O34" s="406"/>
      <c r="P34" s="406"/>
      <c r="Q34" s="406"/>
      <c r="R34" s="406"/>
      <c r="S34" s="406"/>
      <c r="T34" s="156"/>
      <c r="U34" s="407" t="str">
        <f t="shared" si="0"/>
        <v/>
      </c>
      <c r="V34" s="407"/>
      <c r="W34" s="406"/>
      <c r="X34" s="406"/>
      <c r="Y34" s="406"/>
      <c r="Z34" s="406"/>
      <c r="AA34" s="406"/>
      <c r="AB34" s="406"/>
      <c r="AC34" s="406"/>
      <c r="AD34" s="406"/>
      <c r="AE34" s="406"/>
      <c r="AF34" s="406"/>
      <c r="AG34" s="406"/>
      <c r="AH34" s="406"/>
      <c r="AI34" s="406"/>
      <c r="AJ34" s="406"/>
      <c r="AK34" s="406"/>
      <c r="AL34" s="156"/>
      <c r="AM34" s="407" t="str">
        <f t="shared" si="1"/>
        <v/>
      </c>
      <c r="AN34" s="407"/>
      <c r="AO34" s="406"/>
      <c r="AP34" s="406"/>
      <c r="AQ34" s="406"/>
      <c r="AR34" s="406"/>
      <c r="AS34" s="406"/>
      <c r="AT34" s="406"/>
      <c r="AU34" s="406"/>
      <c r="AV34" s="406"/>
      <c r="AW34" s="406"/>
      <c r="AX34" s="406"/>
      <c r="AY34" s="406"/>
      <c r="AZ34" s="406"/>
      <c r="BA34" s="406"/>
      <c r="BB34" s="406"/>
      <c r="BC34" s="406"/>
      <c r="BD34" s="156"/>
      <c r="BE34" s="407" t="str">
        <f t="shared" si="2"/>
        <v/>
      </c>
      <c r="BF34" s="407"/>
      <c r="BG34" s="406"/>
      <c r="BH34" s="406"/>
      <c r="BI34" s="406"/>
      <c r="BJ34" s="406"/>
      <c r="BK34" s="406"/>
      <c r="BL34" s="406"/>
      <c r="BM34" s="406"/>
      <c r="BN34" s="406"/>
      <c r="BO34" s="406"/>
      <c r="BP34" s="406"/>
      <c r="BQ34" s="406"/>
      <c r="BR34" s="406"/>
      <c r="BS34" s="406"/>
      <c r="BT34" s="406"/>
      <c r="BU34" s="406"/>
      <c r="BV34" s="156"/>
      <c r="BW34" s="407" t="str">
        <f t="shared" si="3"/>
        <v/>
      </c>
      <c r="BX34" s="407"/>
      <c r="BY34" s="406" t="str">
        <f>IF('各会計、関係団体の財政状況及び健全化判断比率'!B71="","",'各会計、関係団体の財政状況及び健全化判断比率'!B71)</f>
        <v/>
      </c>
      <c r="BZ34" s="406"/>
      <c r="CA34" s="406"/>
      <c r="CB34" s="406"/>
      <c r="CC34" s="406"/>
      <c r="CD34" s="406"/>
      <c r="CE34" s="406"/>
      <c r="CF34" s="406"/>
      <c r="CG34" s="406"/>
      <c r="CH34" s="406"/>
      <c r="CI34" s="406"/>
      <c r="CJ34" s="406"/>
      <c r="CK34" s="406"/>
      <c r="CL34" s="406"/>
      <c r="CM34" s="406"/>
      <c r="CN34" s="156"/>
      <c r="CO34" s="407">
        <f t="shared" si="4"/>
        <v>19</v>
      </c>
      <c r="CP34" s="407"/>
      <c r="CQ34" s="406" t="str">
        <f>IF('各会計、関係団体の財政状況及び健全化判断比率'!BS10="","",'各会計、関係団体の財政状況及び健全化判断比率'!BS10)</f>
        <v>(公財)福島県スポーツ振興基金</v>
      </c>
      <c r="CR34" s="406"/>
      <c r="CS34" s="406"/>
      <c r="CT34" s="406"/>
      <c r="CU34" s="406"/>
      <c r="CV34" s="406"/>
      <c r="CW34" s="406"/>
      <c r="CX34" s="406"/>
      <c r="CY34" s="406"/>
      <c r="CZ34" s="406"/>
      <c r="DA34" s="406"/>
      <c r="DB34" s="406"/>
      <c r="DC34" s="406"/>
      <c r="DD34" s="406"/>
      <c r="DE34" s="406"/>
      <c r="DF34" s="148"/>
      <c r="DG34" s="408" t="str">
        <f>IF('各会計、関係団体の財政状況及び健全化判断比率'!BR10="","",'各会計、関係団体の財政状況及び健全化判断比率'!BR10)</f>
        <v/>
      </c>
      <c r="DH34" s="408"/>
      <c r="DI34" s="159"/>
      <c r="DJ34" s="114"/>
      <c r="DK34" s="114"/>
      <c r="DL34" s="114"/>
      <c r="DM34" s="114"/>
      <c r="DN34" s="114"/>
      <c r="DO34" s="114"/>
    </row>
    <row r="35" spans="1:119" ht="32.25" customHeight="1">
      <c r="A35" s="115"/>
      <c r="B35" s="155"/>
      <c r="C35" s="407">
        <f t="shared" ref="C35:C40" si="5">IF(E35="","",C34+1)</f>
        <v>5</v>
      </c>
      <c r="D35" s="407"/>
      <c r="E35" s="406" t="str">
        <f>IF('各会計、関係団体の財政状況及び健全化判断比率'!B11="","",'各会計、関係団体の財政状況及び健全化判断比率'!B11)</f>
        <v>小規模企業者等設備導入資金貸付金等特別会計</v>
      </c>
      <c r="F35" s="406"/>
      <c r="G35" s="406"/>
      <c r="H35" s="406"/>
      <c r="I35" s="406"/>
      <c r="J35" s="406"/>
      <c r="K35" s="406"/>
      <c r="L35" s="406"/>
      <c r="M35" s="406"/>
      <c r="N35" s="406"/>
      <c r="O35" s="406"/>
      <c r="P35" s="406"/>
      <c r="Q35" s="406"/>
      <c r="R35" s="406"/>
      <c r="S35" s="406"/>
      <c r="T35" s="156"/>
      <c r="U35" s="407" t="str">
        <f t="shared" si="0"/>
        <v/>
      </c>
      <c r="V35" s="407"/>
      <c r="W35" s="406"/>
      <c r="X35" s="406"/>
      <c r="Y35" s="406"/>
      <c r="Z35" s="406"/>
      <c r="AA35" s="406"/>
      <c r="AB35" s="406"/>
      <c r="AC35" s="406"/>
      <c r="AD35" s="406"/>
      <c r="AE35" s="406"/>
      <c r="AF35" s="406"/>
      <c r="AG35" s="406"/>
      <c r="AH35" s="406"/>
      <c r="AI35" s="406"/>
      <c r="AJ35" s="406"/>
      <c r="AK35" s="406"/>
      <c r="AL35" s="156"/>
      <c r="AM35" s="407" t="str">
        <f t="shared" si="1"/>
        <v/>
      </c>
      <c r="AN35" s="407"/>
      <c r="AO35" s="406"/>
      <c r="AP35" s="406"/>
      <c r="AQ35" s="406"/>
      <c r="AR35" s="406"/>
      <c r="AS35" s="406"/>
      <c r="AT35" s="406"/>
      <c r="AU35" s="406"/>
      <c r="AV35" s="406"/>
      <c r="AW35" s="406"/>
      <c r="AX35" s="406"/>
      <c r="AY35" s="406"/>
      <c r="AZ35" s="406"/>
      <c r="BA35" s="406"/>
      <c r="BB35" s="406"/>
      <c r="BC35" s="406"/>
      <c r="BD35" s="156"/>
      <c r="BE35" s="407" t="str">
        <f t="shared" si="2"/>
        <v/>
      </c>
      <c r="BF35" s="407"/>
      <c r="BG35" s="406"/>
      <c r="BH35" s="406"/>
      <c r="BI35" s="406"/>
      <c r="BJ35" s="406"/>
      <c r="BK35" s="406"/>
      <c r="BL35" s="406"/>
      <c r="BM35" s="406"/>
      <c r="BN35" s="406"/>
      <c r="BO35" s="406"/>
      <c r="BP35" s="406"/>
      <c r="BQ35" s="406"/>
      <c r="BR35" s="406"/>
      <c r="BS35" s="406"/>
      <c r="BT35" s="406"/>
      <c r="BU35" s="406"/>
      <c r="BV35" s="156"/>
      <c r="BW35" s="407" t="str">
        <f t="shared" si="3"/>
        <v/>
      </c>
      <c r="BX35" s="407"/>
      <c r="BY35" s="406" t="str">
        <f>IF('各会計、関係団体の財政状況及び健全化判断比率'!B72="","",'各会計、関係団体の財政状況及び健全化判断比率'!B72)</f>
        <v/>
      </c>
      <c r="BZ35" s="406"/>
      <c r="CA35" s="406"/>
      <c r="CB35" s="406"/>
      <c r="CC35" s="406"/>
      <c r="CD35" s="406"/>
      <c r="CE35" s="406"/>
      <c r="CF35" s="406"/>
      <c r="CG35" s="406"/>
      <c r="CH35" s="406"/>
      <c r="CI35" s="406"/>
      <c r="CJ35" s="406"/>
      <c r="CK35" s="406"/>
      <c r="CL35" s="406"/>
      <c r="CM35" s="406"/>
      <c r="CN35" s="156"/>
      <c r="CO35" s="407">
        <f t="shared" si="4"/>
        <v>20</v>
      </c>
      <c r="CP35" s="407"/>
      <c r="CQ35" s="406" t="str">
        <f>IF('各会計、関係団体の財政状況及び健全化判断比率'!BS11="","",'各会計、関係団体の財政状況及び健全化判断比率'!BS11)</f>
        <v>(公財)ふくしま海洋科学館</v>
      </c>
      <c r="CR35" s="406"/>
      <c r="CS35" s="406"/>
      <c r="CT35" s="406"/>
      <c r="CU35" s="406"/>
      <c r="CV35" s="406"/>
      <c r="CW35" s="406"/>
      <c r="CX35" s="406"/>
      <c r="CY35" s="406"/>
      <c r="CZ35" s="406"/>
      <c r="DA35" s="406"/>
      <c r="DB35" s="406"/>
      <c r="DC35" s="406"/>
      <c r="DD35" s="406"/>
      <c r="DE35" s="406"/>
      <c r="DF35" s="148"/>
      <c r="DG35" s="408" t="str">
        <f>IF('各会計、関係団体の財政状況及び健全化判断比率'!BR11="","",'各会計、関係団体の財政状況及び健全化判断比率'!BR11)</f>
        <v/>
      </c>
      <c r="DH35" s="408"/>
      <c r="DI35" s="159"/>
      <c r="DJ35" s="114"/>
      <c r="DK35" s="114"/>
      <c r="DL35" s="114"/>
      <c r="DM35" s="114"/>
      <c r="DN35" s="114"/>
      <c r="DO35" s="114"/>
    </row>
    <row r="36" spans="1:119" ht="32.25" customHeight="1">
      <c r="A36" s="115"/>
      <c r="B36" s="155"/>
      <c r="C36" s="407">
        <f t="shared" si="5"/>
        <v>6</v>
      </c>
      <c r="D36" s="407"/>
      <c r="E36" s="406" t="str">
        <f>IF('各会計、関係団体の財政状況及び健全化判断比率'!B12="","",'各会計、関係団体の財政状況及び健全化判断比率'!B12)</f>
        <v>就農支援資金等貸付金特別会計</v>
      </c>
      <c r="F36" s="406"/>
      <c r="G36" s="406"/>
      <c r="H36" s="406"/>
      <c r="I36" s="406"/>
      <c r="J36" s="406"/>
      <c r="K36" s="406"/>
      <c r="L36" s="406"/>
      <c r="M36" s="406"/>
      <c r="N36" s="406"/>
      <c r="O36" s="406"/>
      <c r="P36" s="406"/>
      <c r="Q36" s="406"/>
      <c r="R36" s="406"/>
      <c r="S36" s="406"/>
      <c r="T36" s="156"/>
      <c r="U36" s="407" t="str">
        <f t="shared" si="0"/>
        <v/>
      </c>
      <c r="V36" s="407"/>
      <c r="W36" s="406"/>
      <c r="X36" s="406"/>
      <c r="Y36" s="406"/>
      <c r="Z36" s="406"/>
      <c r="AA36" s="406"/>
      <c r="AB36" s="406"/>
      <c r="AC36" s="406"/>
      <c r="AD36" s="406"/>
      <c r="AE36" s="406"/>
      <c r="AF36" s="406"/>
      <c r="AG36" s="406"/>
      <c r="AH36" s="406"/>
      <c r="AI36" s="406"/>
      <c r="AJ36" s="406"/>
      <c r="AK36" s="406"/>
      <c r="AL36" s="156"/>
      <c r="AM36" s="407" t="str">
        <f t="shared" si="1"/>
        <v/>
      </c>
      <c r="AN36" s="407"/>
      <c r="AO36" s="406"/>
      <c r="AP36" s="406"/>
      <c r="AQ36" s="406"/>
      <c r="AR36" s="406"/>
      <c r="AS36" s="406"/>
      <c r="AT36" s="406"/>
      <c r="AU36" s="406"/>
      <c r="AV36" s="406"/>
      <c r="AW36" s="406"/>
      <c r="AX36" s="406"/>
      <c r="AY36" s="406"/>
      <c r="AZ36" s="406"/>
      <c r="BA36" s="406"/>
      <c r="BB36" s="406"/>
      <c r="BC36" s="406"/>
      <c r="BD36" s="156"/>
      <c r="BE36" s="407" t="str">
        <f t="shared" si="2"/>
        <v/>
      </c>
      <c r="BF36" s="407"/>
      <c r="BG36" s="406"/>
      <c r="BH36" s="406"/>
      <c r="BI36" s="406"/>
      <c r="BJ36" s="406"/>
      <c r="BK36" s="406"/>
      <c r="BL36" s="406"/>
      <c r="BM36" s="406"/>
      <c r="BN36" s="406"/>
      <c r="BO36" s="406"/>
      <c r="BP36" s="406"/>
      <c r="BQ36" s="406"/>
      <c r="BR36" s="406"/>
      <c r="BS36" s="406"/>
      <c r="BT36" s="406"/>
      <c r="BU36" s="406"/>
      <c r="BV36" s="156"/>
      <c r="BW36" s="407" t="str">
        <f t="shared" si="3"/>
        <v/>
      </c>
      <c r="BX36" s="407"/>
      <c r="BY36" s="406" t="str">
        <f>IF('各会計、関係団体の財政状況及び健全化判断比率'!B73="","",'各会計、関係団体の財政状況及び健全化判断比率'!B73)</f>
        <v/>
      </c>
      <c r="BZ36" s="406"/>
      <c r="CA36" s="406"/>
      <c r="CB36" s="406"/>
      <c r="CC36" s="406"/>
      <c r="CD36" s="406"/>
      <c r="CE36" s="406"/>
      <c r="CF36" s="406"/>
      <c r="CG36" s="406"/>
      <c r="CH36" s="406"/>
      <c r="CI36" s="406"/>
      <c r="CJ36" s="406"/>
      <c r="CK36" s="406"/>
      <c r="CL36" s="406"/>
      <c r="CM36" s="406"/>
      <c r="CN36" s="156"/>
      <c r="CO36" s="407">
        <f t="shared" si="4"/>
        <v>21</v>
      </c>
      <c r="CP36" s="407"/>
      <c r="CQ36" s="406" t="str">
        <f>IF('各会計、関係団体の財政状況及び健全化判断比率'!BS12="","",'各会計、関係団体の財政状況及び健全化判断比率'!BS12)</f>
        <v>(公財)福島県障がい者スポーツ協会</v>
      </c>
      <c r="CR36" s="406"/>
      <c r="CS36" s="406"/>
      <c r="CT36" s="406"/>
      <c r="CU36" s="406"/>
      <c r="CV36" s="406"/>
      <c r="CW36" s="406"/>
      <c r="CX36" s="406"/>
      <c r="CY36" s="406"/>
      <c r="CZ36" s="406"/>
      <c r="DA36" s="406"/>
      <c r="DB36" s="406"/>
      <c r="DC36" s="406"/>
      <c r="DD36" s="406"/>
      <c r="DE36" s="406"/>
      <c r="DF36" s="148"/>
      <c r="DG36" s="408" t="str">
        <f>IF('各会計、関係団体の財政状況及び健全化判断比率'!BR12="","",'各会計、関係団体の財政状況及び健全化判断比率'!BR12)</f>
        <v/>
      </c>
      <c r="DH36" s="408"/>
      <c r="DI36" s="159"/>
      <c r="DJ36" s="114"/>
      <c r="DK36" s="114"/>
      <c r="DL36" s="114"/>
      <c r="DM36" s="114"/>
      <c r="DN36" s="114"/>
      <c r="DO36" s="114"/>
    </row>
    <row r="37" spans="1:119" ht="32.25" customHeight="1">
      <c r="A37" s="115"/>
      <c r="B37" s="155"/>
      <c r="C37" s="407">
        <f t="shared" si="5"/>
        <v>7</v>
      </c>
      <c r="D37" s="407"/>
      <c r="E37" s="406" t="str">
        <f>IF('各会計、関係団体の財政状況及び健全化判断比率'!B13="","",'各会計、関係団体の財政状況及び健全化判断比率'!B13)</f>
        <v>林業・木材産業改善資金貸付金特別会計</v>
      </c>
      <c r="F37" s="406"/>
      <c r="G37" s="406"/>
      <c r="H37" s="406"/>
      <c r="I37" s="406"/>
      <c r="J37" s="406"/>
      <c r="K37" s="406"/>
      <c r="L37" s="406"/>
      <c r="M37" s="406"/>
      <c r="N37" s="406"/>
      <c r="O37" s="406"/>
      <c r="P37" s="406"/>
      <c r="Q37" s="406"/>
      <c r="R37" s="406"/>
      <c r="S37" s="406"/>
      <c r="T37" s="156"/>
      <c r="U37" s="407" t="str">
        <f t="shared" si="0"/>
        <v/>
      </c>
      <c r="V37" s="407"/>
      <c r="W37" s="406"/>
      <c r="X37" s="406"/>
      <c r="Y37" s="406"/>
      <c r="Z37" s="406"/>
      <c r="AA37" s="406"/>
      <c r="AB37" s="406"/>
      <c r="AC37" s="406"/>
      <c r="AD37" s="406"/>
      <c r="AE37" s="406"/>
      <c r="AF37" s="406"/>
      <c r="AG37" s="406"/>
      <c r="AH37" s="406"/>
      <c r="AI37" s="406"/>
      <c r="AJ37" s="406"/>
      <c r="AK37" s="406"/>
      <c r="AL37" s="156"/>
      <c r="AM37" s="407" t="str">
        <f t="shared" si="1"/>
        <v/>
      </c>
      <c r="AN37" s="407"/>
      <c r="AO37" s="406"/>
      <c r="AP37" s="406"/>
      <c r="AQ37" s="406"/>
      <c r="AR37" s="406"/>
      <c r="AS37" s="406"/>
      <c r="AT37" s="406"/>
      <c r="AU37" s="406"/>
      <c r="AV37" s="406"/>
      <c r="AW37" s="406"/>
      <c r="AX37" s="406"/>
      <c r="AY37" s="406"/>
      <c r="AZ37" s="406"/>
      <c r="BA37" s="406"/>
      <c r="BB37" s="406"/>
      <c r="BC37" s="406"/>
      <c r="BD37" s="156"/>
      <c r="BE37" s="407" t="str">
        <f t="shared" si="2"/>
        <v/>
      </c>
      <c r="BF37" s="407"/>
      <c r="BG37" s="406"/>
      <c r="BH37" s="406"/>
      <c r="BI37" s="406"/>
      <c r="BJ37" s="406"/>
      <c r="BK37" s="406"/>
      <c r="BL37" s="406"/>
      <c r="BM37" s="406"/>
      <c r="BN37" s="406"/>
      <c r="BO37" s="406"/>
      <c r="BP37" s="406"/>
      <c r="BQ37" s="406"/>
      <c r="BR37" s="406"/>
      <c r="BS37" s="406"/>
      <c r="BT37" s="406"/>
      <c r="BU37" s="406"/>
      <c r="BV37" s="156"/>
      <c r="BW37" s="407" t="str">
        <f t="shared" si="3"/>
        <v/>
      </c>
      <c r="BX37" s="407"/>
      <c r="BY37" s="406" t="str">
        <f>IF('各会計、関係団体の財政状況及び健全化判断比率'!B74="","",'各会計、関係団体の財政状況及び健全化判断比率'!B74)</f>
        <v/>
      </c>
      <c r="BZ37" s="406"/>
      <c r="CA37" s="406"/>
      <c r="CB37" s="406"/>
      <c r="CC37" s="406"/>
      <c r="CD37" s="406"/>
      <c r="CE37" s="406"/>
      <c r="CF37" s="406"/>
      <c r="CG37" s="406"/>
      <c r="CH37" s="406"/>
      <c r="CI37" s="406"/>
      <c r="CJ37" s="406"/>
      <c r="CK37" s="406"/>
      <c r="CL37" s="406"/>
      <c r="CM37" s="406"/>
      <c r="CN37" s="156"/>
      <c r="CO37" s="407">
        <f t="shared" si="4"/>
        <v>22</v>
      </c>
      <c r="CP37" s="407"/>
      <c r="CQ37" s="406" t="str">
        <f>IF('各会計、関係団体の財政状況及び健全化判断比率'!BS13="","",'各会計、関係団体の財政状況及び健全化判断比率'!BS13)</f>
        <v>(公財)ふくしまフォレスト・エコ・ライフ財団</v>
      </c>
      <c r="CR37" s="406"/>
      <c r="CS37" s="406"/>
      <c r="CT37" s="406"/>
      <c r="CU37" s="406"/>
      <c r="CV37" s="406"/>
      <c r="CW37" s="406"/>
      <c r="CX37" s="406"/>
      <c r="CY37" s="406"/>
      <c r="CZ37" s="406"/>
      <c r="DA37" s="406"/>
      <c r="DB37" s="406"/>
      <c r="DC37" s="406"/>
      <c r="DD37" s="406"/>
      <c r="DE37" s="406"/>
      <c r="DF37" s="148"/>
      <c r="DG37" s="408" t="str">
        <f>IF('各会計、関係団体の財政状況及び健全化判断比率'!BR13="","",'各会計、関係団体の財政状況及び健全化判断比率'!BR13)</f>
        <v/>
      </c>
      <c r="DH37" s="408"/>
      <c r="DI37" s="159"/>
      <c r="DJ37" s="114"/>
      <c r="DK37" s="114"/>
      <c r="DL37" s="114"/>
      <c r="DM37" s="114"/>
      <c r="DN37" s="114"/>
      <c r="DO37" s="114"/>
    </row>
    <row r="38" spans="1:119" ht="32.25" customHeight="1">
      <c r="A38" s="115"/>
      <c r="B38" s="155"/>
      <c r="C38" s="407">
        <f t="shared" si="5"/>
        <v>8</v>
      </c>
      <c r="D38" s="407"/>
      <c r="E38" s="406" t="str">
        <f>IF('各会計、関係団体の財政状況及び健全化判断比率'!B14="","",'各会計、関係団体の財政状況及び健全化判断比率'!B14)</f>
        <v>沿岸漁業改善資金貸付金特別会計</v>
      </c>
      <c r="F38" s="406"/>
      <c r="G38" s="406"/>
      <c r="H38" s="406"/>
      <c r="I38" s="406"/>
      <c r="J38" s="406"/>
      <c r="K38" s="406"/>
      <c r="L38" s="406"/>
      <c r="M38" s="406"/>
      <c r="N38" s="406"/>
      <c r="O38" s="406"/>
      <c r="P38" s="406"/>
      <c r="Q38" s="406"/>
      <c r="R38" s="406"/>
      <c r="S38" s="406"/>
      <c r="T38" s="156"/>
      <c r="U38" s="407" t="str">
        <f t="shared" si="0"/>
        <v/>
      </c>
      <c r="V38" s="407"/>
      <c r="W38" s="406"/>
      <c r="X38" s="406"/>
      <c r="Y38" s="406"/>
      <c r="Z38" s="406"/>
      <c r="AA38" s="406"/>
      <c r="AB38" s="406"/>
      <c r="AC38" s="406"/>
      <c r="AD38" s="406"/>
      <c r="AE38" s="406"/>
      <c r="AF38" s="406"/>
      <c r="AG38" s="406"/>
      <c r="AH38" s="406"/>
      <c r="AI38" s="406"/>
      <c r="AJ38" s="406"/>
      <c r="AK38" s="406"/>
      <c r="AL38" s="156"/>
      <c r="AM38" s="407" t="str">
        <f t="shared" si="1"/>
        <v/>
      </c>
      <c r="AN38" s="407"/>
      <c r="AO38" s="406"/>
      <c r="AP38" s="406"/>
      <c r="AQ38" s="406"/>
      <c r="AR38" s="406"/>
      <c r="AS38" s="406"/>
      <c r="AT38" s="406"/>
      <c r="AU38" s="406"/>
      <c r="AV38" s="406"/>
      <c r="AW38" s="406"/>
      <c r="AX38" s="406"/>
      <c r="AY38" s="406"/>
      <c r="AZ38" s="406"/>
      <c r="BA38" s="406"/>
      <c r="BB38" s="406"/>
      <c r="BC38" s="406"/>
      <c r="BD38" s="156"/>
      <c r="BE38" s="407" t="str">
        <f t="shared" si="2"/>
        <v/>
      </c>
      <c r="BF38" s="407"/>
      <c r="BG38" s="406"/>
      <c r="BH38" s="406"/>
      <c r="BI38" s="406"/>
      <c r="BJ38" s="406"/>
      <c r="BK38" s="406"/>
      <c r="BL38" s="406"/>
      <c r="BM38" s="406"/>
      <c r="BN38" s="406"/>
      <c r="BO38" s="406"/>
      <c r="BP38" s="406"/>
      <c r="BQ38" s="406"/>
      <c r="BR38" s="406"/>
      <c r="BS38" s="406"/>
      <c r="BT38" s="406"/>
      <c r="BU38" s="406"/>
      <c r="BV38" s="156"/>
      <c r="BW38" s="407" t="str">
        <f t="shared" si="3"/>
        <v/>
      </c>
      <c r="BX38" s="407"/>
      <c r="BY38" s="406" t="str">
        <f>IF('各会計、関係団体の財政状況及び健全化判断比率'!B75="","",'各会計、関係団体の財政状況及び健全化判断比率'!B75)</f>
        <v/>
      </c>
      <c r="BZ38" s="406"/>
      <c r="CA38" s="406"/>
      <c r="CB38" s="406"/>
      <c r="CC38" s="406"/>
      <c r="CD38" s="406"/>
      <c r="CE38" s="406"/>
      <c r="CF38" s="406"/>
      <c r="CG38" s="406"/>
      <c r="CH38" s="406"/>
      <c r="CI38" s="406"/>
      <c r="CJ38" s="406"/>
      <c r="CK38" s="406"/>
      <c r="CL38" s="406"/>
      <c r="CM38" s="406"/>
      <c r="CN38" s="156"/>
      <c r="CO38" s="407">
        <f t="shared" si="4"/>
        <v>23</v>
      </c>
      <c r="CP38" s="407"/>
      <c r="CQ38" s="406" t="str">
        <f>IF('各会計、関係団体の財政状況及び健全化判断比率'!BS14="","",'各会計、関係団体の財政状況及び健全化判断比率'!BS14)</f>
        <v>福島県道路公社</v>
      </c>
      <c r="CR38" s="406"/>
      <c r="CS38" s="406"/>
      <c r="CT38" s="406"/>
      <c r="CU38" s="406"/>
      <c r="CV38" s="406"/>
      <c r="CW38" s="406"/>
      <c r="CX38" s="406"/>
      <c r="CY38" s="406"/>
      <c r="CZ38" s="406"/>
      <c r="DA38" s="406"/>
      <c r="DB38" s="406"/>
      <c r="DC38" s="406"/>
      <c r="DD38" s="406"/>
      <c r="DE38" s="406"/>
      <c r="DF38" s="148"/>
      <c r="DG38" s="408" t="str">
        <f>IF('各会計、関係団体の財政状況及び健全化判断比率'!BR14="","",'各会計、関係団体の財政状況及び健全化判断比率'!BR14)</f>
        <v>○</v>
      </c>
      <c r="DH38" s="408"/>
      <c r="DI38" s="159"/>
      <c r="DJ38" s="114"/>
      <c r="DK38" s="114"/>
      <c r="DL38" s="114"/>
      <c r="DM38" s="114"/>
      <c r="DN38" s="114"/>
      <c r="DO38" s="114"/>
    </row>
    <row r="39" spans="1:119" ht="32.25" customHeight="1">
      <c r="A39" s="115"/>
      <c r="B39" s="155"/>
      <c r="C39" s="407">
        <f t="shared" si="5"/>
        <v>9</v>
      </c>
      <c r="D39" s="407"/>
      <c r="E39" s="406" t="str">
        <f>IF('各会計、関係団体の財政状況及び健全化判断比率'!B15="","",'各会計、関係団体の財政状況及び健全化判断比率'!B15)</f>
        <v>証紙収入整理特別会計</v>
      </c>
      <c r="F39" s="406"/>
      <c r="G39" s="406"/>
      <c r="H39" s="406"/>
      <c r="I39" s="406"/>
      <c r="J39" s="406"/>
      <c r="K39" s="406"/>
      <c r="L39" s="406"/>
      <c r="M39" s="406"/>
      <c r="N39" s="406"/>
      <c r="O39" s="406"/>
      <c r="P39" s="406"/>
      <c r="Q39" s="406"/>
      <c r="R39" s="406"/>
      <c r="S39" s="406"/>
      <c r="T39" s="156"/>
      <c r="U39" s="407" t="str">
        <f t="shared" si="0"/>
        <v/>
      </c>
      <c r="V39" s="407"/>
      <c r="W39" s="406"/>
      <c r="X39" s="406"/>
      <c r="Y39" s="406"/>
      <c r="Z39" s="406"/>
      <c r="AA39" s="406"/>
      <c r="AB39" s="406"/>
      <c r="AC39" s="406"/>
      <c r="AD39" s="406"/>
      <c r="AE39" s="406"/>
      <c r="AF39" s="406"/>
      <c r="AG39" s="406"/>
      <c r="AH39" s="406"/>
      <c r="AI39" s="406"/>
      <c r="AJ39" s="406"/>
      <c r="AK39" s="406"/>
      <c r="AL39" s="156"/>
      <c r="AM39" s="407" t="str">
        <f t="shared" si="1"/>
        <v/>
      </c>
      <c r="AN39" s="407"/>
      <c r="AO39" s="406"/>
      <c r="AP39" s="406"/>
      <c r="AQ39" s="406"/>
      <c r="AR39" s="406"/>
      <c r="AS39" s="406"/>
      <c r="AT39" s="406"/>
      <c r="AU39" s="406"/>
      <c r="AV39" s="406"/>
      <c r="AW39" s="406"/>
      <c r="AX39" s="406"/>
      <c r="AY39" s="406"/>
      <c r="AZ39" s="406"/>
      <c r="BA39" s="406"/>
      <c r="BB39" s="406"/>
      <c r="BC39" s="406"/>
      <c r="BD39" s="156"/>
      <c r="BE39" s="407" t="str">
        <f t="shared" si="2"/>
        <v/>
      </c>
      <c r="BF39" s="407"/>
      <c r="BG39" s="406"/>
      <c r="BH39" s="406"/>
      <c r="BI39" s="406"/>
      <c r="BJ39" s="406"/>
      <c r="BK39" s="406"/>
      <c r="BL39" s="406"/>
      <c r="BM39" s="406"/>
      <c r="BN39" s="406"/>
      <c r="BO39" s="406"/>
      <c r="BP39" s="406"/>
      <c r="BQ39" s="406"/>
      <c r="BR39" s="406"/>
      <c r="BS39" s="406"/>
      <c r="BT39" s="406"/>
      <c r="BU39" s="406"/>
      <c r="BV39" s="156"/>
      <c r="BW39" s="407" t="str">
        <f t="shared" si="3"/>
        <v/>
      </c>
      <c r="BX39" s="407"/>
      <c r="BY39" s="406" t="str">
        <f>IF('各会計、関係団体の財政状況及び健全化判断比率'!B76="","",'各会計、関係団体の財政状況及び健全化判断比率'!B76)</f>
        <v/>
      </c>
      <c r="BZ39" s="406"/>
      <c r="CA39" s="406"/>
      <c r="CB39" s="406"/>
      <c r="CC39" s="406"/>
      <c r="CD39" s="406"/>
      <c r="CE39" s="406"/>
      <c r="CF39" s="406"/>
      <c r="CG39" s="406"/>
      <c r="CH39" s="406"/>
      <c r="CI39" s="406"/>
      <c r="CJ39" s="406"/>
      <c r="CK39" s="406"/>
      <c r="CL39" s="406"/>
      <c r="CM39" s="406"/>
      <c r="CN39" s="156"/>
      <c r="CO39" s="407">
        <f t="shared" si="4"/>
        <v>24</v>
      </c>
      <c r="CP39" s="407"/>
      <c r="CQ39" s="406" t="str">
        <f>IF('各会計、関係団体の財政状況及び健全化判断比率'!BS15="","",'各会計、関係団体の財政状況及び健全化判断比率'!BS15)</f>
        <v>(公財)福島県学術教育振興財団</v>
      </c>
      <c r="CR39" s="406"/>
      <c r="CS39" s="406"/>
      <c r="CT39" s="406"/>
      <c r="CU39" s="406"/>
      <c r="CV39" s="406"/>
      <c r="CW39" s="406"/>
      <c r="CX39" s="406"/>
      <c r="CY39" s="406"/>
      <c r="CZ39" s="406"/>
      <c r="DA39" s="406"/>
      <c r="DB39" s="406"/>
      <c r="DC39" s="406"/>
      <c r="DD39" s="406"/>
      <c r="DE39" s="406"/>
      <c r="DF39" s="148"/>
      <c r="DG39" s="408" t="str">
        <f>IF('各会計、関係団体の財政状況及び健全化判断比率'!BR15="","",'各会計、関係団体の財政状況及び健全化判断比率'!BR15)</f>
        <v/>
      </c>
      <c r="DH39" s="408"/>
      <c r="DI39" s="159"/>
      <c r="DJ39" s="114"/>
      <c r="DK39" s="114"/>
      <c r="DL39" s="114"/>
      <c r="DM39" s="114"/>
      <c r="DN39" s="114"/>
      <c r="DO39" s="114"/>
    </row>
    <row r="40" spans="1:119" ht="32.25" customHeight="1">
      <c r="A40" s="115"/>
      <c r="B40" s="155"/>
      <c r="C40" s="407">
        <f t="shared" si="5"/>
        <v>10</v>
      </c>
      <c r="D40" s="407"/>
      <c r="E40" s="406" t="str">
        <f>IF('各会計、関係団体の財政状況及び健全化判断比率'!B16="","",'各会計、関係団体の財政状況及び健全化判断比率'!B16)</f>
        <v>奨学資金貸付金特別会計</v>
      </c>
      <c r="F40" s="406"/>
      <c r="G40" s="406"/>
      <c r="H40" s="406"/>
      <c r="I40" s="406"/>
      <c r="J40" s="406"/>
      <c r="K40" s="406"/>
      <c r="L40" s="406"/>
      <c r="M40" s="406"/>
      <c r="N40" s="406"/>
      <c r="O40" s="406"/>
      <c r="P40" s="406"/>
      <c r="Q40" s="406"/>
      <c r="R40" s="406"/>
      <c r="S40" s="406"/>
      <c r="T40" s="156"/>
      <c r="U40" s="407" t="str">
        <f t="shared" si="0"/>
        <v/>
      </c>
      <c r="V40" s="407"/>
      <c r="W40" s="406"/>
      <c r="X40" s="406"/>
      <c r="Y40" s="406"/>
      <c r="Z40" s="406"/>
      <c r="AA40" s="406"/>
      <c r="AB40" s="406"/>
      <c r="AC40" s="406"/>
      <c r="AD40" s="406"/>
      <c r="AE40" s="406"/>
      <c r="AF40" s="406"/>
      <c r="AG40" s="406"/>
      <c r="AH40" s="406"/>
      <c r="AI40" s="406"/>
      <c r="AJ40" s="406"/>
      <c r="AK40" s="406"/>
      <c r="AL40" s="156"/>
      <c r="AM40" s="407" t="str">
        <f t="shared" si="1"/>
        <v/>
      </c>
      <c r="AN40" s="407"/>
      <c r="AO40" s="406"/>
      <c r="AP40" s="406"/>
      <c r="AQ40" s="406"/>
      <c r="AR40" s="406"/>
      <c r="AS40" s="406"/>
      <c r="AT40" s="406"/>
      <c r="AU40" s="406"/>
      <c r="AV40" s="406"/>
      <c r="AW40" s="406"/>
      <c r="AX40" s="406"/>
      <c r="AY40" s="406"/>
      <c r="AZ40" s="406"/>
      <c r="BA40" s="406"/>
      <c r="BB40" s="406"/>
      <c r="BC40" s="406"/>
      <c r="BD40" s="156"/>
      <c r="BE40" s="407" t="str">
        <f t="shared" si="2"/>
        <v/>
      </c>
      <c r="BF40" s="407"/>
      <c r="BG40" s="406"/>
      <c r="BH40" s="406"/>
      <c r="BI40" s="406"/>
      <c r="BJ40" s="406"/>
      <c r="BK40" s="406"/>
      <c r="BL40" s="406"/>
      <c r="BM40" s="406"/>
      <c r="BN40" s="406"/>
      <c r="BO40" s="406"/>
      <c r="BP40" s="406"/>
      <c r="BQ40" s="406"/>
      <c r="BR40" s="406"/>
      <c r="BS40" s="406"/>
      <c r="BT40" s="406"/>
      <c r="BU40" s="406"/>
      <c r="BV40" s="156"/>
      <c r="BW40" s="407" t="str">
        <f t="shared" si="3"/>
        <v/>
      </c>
      <c r="BX40" s="407"/>
      <c r="BY40" s="406" t="str">
        <f>IF('各会計、関係団体の財政状況及び健全化判断比率'!B77="","",'各会計、関係団体の財政状況及び健全化判断比率'!B77)</f>
        <v/>
      </c>
      <c r="BZ40" s="406"/>
      <c r="CA40" s="406"/>
      <c r="CB40" s="406"/>
      <c r="CC40" s="406"/>
      <c r="CD40" s="406"/>
      <c r="CE40" s="406"/>
      <c r="CF40" s="406"/>
      <c r="CG40" s="406"/>
      <c r="CH40" s="406"/>
      <c r="CI40" s="406"/>
      <c r="CJ40" s="406"/>
      <c r="CK40" s="406"/>
      <c r="CL40" s="406"/>
      <c r="CM40" s="406"/>
      <c r="CN40" s="156"/>
      <c r="CO40" s="407">
        <f t="shared" si="4"/>
        <v>25</v>
      </c>
      <c r="CP40" s="407"/>
      <c r="CQ40" s="406" t="str">
        <f>IF('各会計、関係団体の財政状況及び健全化判断比率'!BS16="","",'各会計、関係団体の財政状況及び健全化判断比率'!BS16)</f>
        <v>公立大学法人会津大学</v>
      </c>
      <c r="CR40" s="406"/>
      <c r="CS40" s="406"/>
      <c r="CT40" s="406"/>
      <c r="CU40" s="406"/>
      <c r="CV40" s="406"/>
      <c r="CW40" s="406"/>
      <c r="CX40" s="406"/>
      <c r="CY40" s="406"/>
      <c r="CZ40" s="406"/>
      <c r="DA40" s="406"/>
      <c r="DB40" s="406"/>
      <c r="DC40" s="406"/>
      <c r="DD40" s="406"/>
      <c r="DE40" s="406"/>
      <c r="DF40" s="148"/>
      <c r="DG40" s="408" t="str">
        <f>IF('各会計、関係団体の財政状況及び健全化判断比率'!BR16="","",'各会計、関係団体の財政状況及び健全化判断比率'!BR16)</f>
        <v>○</v>
      </c>
      <c r="DH40" s="408"/>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158</v>
      </c>
      <c r="C43" s="114"/>
      <c r="D43" s="114"/>
      <c r="E43" s="114" t="s">
        <v>159</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160</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161</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162</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163</v>
      </c>
    </row>
    <row r="48" spans="1:119">
      <c r="E48" s="116" t="s">
        <v>164</v>
      </c>
    </row>
    <row r="49"/>
    <row r="50"/>
    <row r="51"/>
    <row r="52"/>
    <row r="53"/>
    <row r="54"/>
    <row r="55"/>
    <row r="56"/>
    <row r="57" hidden="1"/>
    <row r="58" hidden="1"/>
    <row r="59" hidden="1"/>
  </sheetData>
  <sheetProtection algorithmName="SHA-512" hashValue="MPHTCfKsjrWcUTjL/p9LtEzWAs+ImwQ3v6KqEJWSi9zYue68++RoK+Q+0U3tDheIt9qGoIl/54yF7KQiB+/aaA==" saltValue="eOhWbSjL/r8lpbdzwdD05A==" spinCount="100000" sheet="1" objects="1" scenarios="1"/>
  <customSheetViews>
    <customSheetView guid="{3AB1F1A4-E2D9-44CD-A629-D59D30AE2F41}" showGridLines="0" fitToPage="1" hiddenRows="1" hiddenColumns="1">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c r="A34" s="10"/>
      <c r="B34" s="19"/>
      <c r="C34" s="1175" t="s">
        <v>496</v>
      </c>
      <c r="D34" s="1175"/>
      <c r="E34" s="1176"/>
      <c r="F34" s="20">
        <v>1.23</v>
      </c>
      <c r="G34" s="21">
        <v>2.14</v>
      </c>
      <c r="H34" s="21">
        <v>1.44</v>
      </c>
      <c r="I34" s="21">
        <v>1.54</v>
      </c>
      <c r="J34" s="22">
        <v>1.67</v>
      </c>
      <c r="K34" s="10"/>
      <c r="L34" s="10"/>
      <c r="M34" s="10"/>
      <c r="N34" s="10"/>
      <c r="O34" s="10"/>
      <c r="P34" s="10"/>
    </row>
    <row r="35" spans="1:16" ht="39" customHeight="1">
      <c r="A35" s="10"/>
      <c r="B35" s="23"/>
      <c r="C35" s="1169" t="s">
        <v>497</v>
      </c>
      <c r="D35" s="1170"/>
      <c r="E35" s="1171"/>
      <c r="F35" s="24">
        <v>0.52</v>
      </c>
      <c r="G35" s="25">
        <v>0.55000000000000004</v>
      </c>
      <c r="H35" s="25">
        <v>0.63</v>
      </c>
      <c r="I35" s="25">
        <v>0.61</v>
      </c>
      <c r="J35" s="26">
        <v>0.65</v>
      </c>
      <c r="K35" s="10"/>
      <c r="L35" s="10"/>
      <c r="M35" s="10"/>
      <c r="N35" s="10"/>
      <c r="O35" s="10"/>
      <c r="P35" s="10"/>
    </row>
    <row r="36" spans="1:16" ht="39" customHeight="1">
      <c r="A36" s="10"/>
      <c r="B36" s="23"/>
      <c r="C36" s="1169" t="s">
        <v>498</v>
      </c>
      <c r="D36" s="1170"/>
      <c r="E36" s="1171"/>
      <c r="F36" s="24">
        <v>0.32</v>
      </c>
      <c r="G36" s="25">
        <v>1.1100000000000001</v>
      </c>
      <c r="H36" s="25">
        <v>0.47</v>
      </c>
      <c r="I36" s="25">
        <v>0.28000000000000003</v>
      </c>
      <c r="J36" s="26">
        <v>0.37</v>
      </c>
      <c r="K36" s="10"/>
      <c r="L36" s="10"/>
      <c r="M36" s="10"/>
      <c r="N36" s="10"/>
      <c r="O36" s="10"/>
      <c r="P36" s="10"/>
    </row>
    <row r="37" spans="1:16" ht="39" customHeight="1">
      <c r="A37" s="10"/>
      <c r="B37" s="23"/>
      <c r="C37" s="1169" t="s">
        <v>499</v>
      </c>
      <c r="D37" s="1170"/>
      <c r="E37" s="1171"/>
      <c r="F37" s="24">
        <v>0</v>
      </c>
      <c r="G37" s="25">
        <v>0.01</v>
      </c>
      <c r="H37" s="25">
        <v>0.13</v>
      </c>
      <c r="I37" s="25">
        <v>7.0000000000000007E-2</v>
      </c>
      <c r="J37" s="26">
        <v>0.06</v>
      </c>
      <c r="K37" s="10"/>
      <c r="L37" s="10"/>
      <c r="M37" s="10"/>
      <c r="N37" s="10"/>
      <c r="O37" s="10"/>
      <c r="P37" s="10"/>
    </row>
    <row r="38" spans="1:16" ht="39" customHeight="1">
      <c r="A38" s="10"/>
      <c r="B38" s="23"/>
      <c r="C38" s="1169" t="s">
        <v>500</v>
      </c>
      <c r="D38" s="1170"/>
      <c r="E38" s="1171"/>
      <c r="F38" s="24">
        <v>0.14000000000000001</v>
      </c>
      <c r="G38" s="25">
        <v>0.12</v>
      </c>
      <c r="H38" s="25">
        <v>7.0000000000000007E-2</v>
      </c>
      <c r="I38" s="25">
        <v>0</v>
      </c>
      <c r="J38" s="26">
        <v>0.06</v>
      </c>
      <c r="K38" s="10"/>
      <c r="L38" s="10"/>
      <c r="M38" s="10"/>
      <c r="N38" s="10"/>
      <c r="O38" s="10"/>
      <c r="P38" s="10"/>
    </row>
    <row r="39" spans="1:16" ht="39" customHeight="1">
      <c r="A39" s="10"/>
      <c r="B39" s="23"/>
      <c r="C39" s="1169" t="s">
        <v>501</v>
      </c>
      <c r="D39" s="1170"/>
      <c r="E39" s="1171"/>
      <c r="F39" s="24">
        <v>0</v>
      </c>
      <c r="G39" s="25">
        <v>0.01</v>
      </c>
      <c r="H39" s="25">
        <v>0.01</v>
      </c>
      <c r="I39" s="25">
        <v>0.01</v>
      </c>
      <c r="J39" s="26">
        <v>0.01</v>
      </c>
      <c r="K39" s="10"/>
      <c r="L39" s="10"/>
      <c r="M39" s="10"/>
      <c r="N39" s="10"/>
      <c r="O39" s="10"/>
      <c r="P39" s="10"/>
    </row>
    <row r="40" spans="1:16" ht="39" customHeight="1">
      <c r="A40" s="10"/>
      <c r="B40" s="23"/>
      <c r="C40" s="1169" t="s">
        <v>502</v>
      </c>
      <c r="D40" s="1170"/>
      <c r="E40" s="1171"/>
      <c r="F40" s="24">
        <v>0</v>
      </c>
      <c r="G40" s="25">
        <v>0</v>
      </c>
      <c r="H40" s="25">
        <v>0</v>
      </c>
      <c r="I40" s="25">
        <v>0</v>
      </c>
      <c r="J40" s="26">
        <v>0</v>
      </c>
      <c r="K40" s="10"/>
      <c r="L40" s="10"/>
      <c r="M40" s="10"/>
      <c r="N40" s="10"/>
      <c r="O40" s="10"/>
      <c r="P40" s="10"/>
    </row>
    <row r="41" spans="1:16" ht="39" customHeight="1">
      <c r="A41" s="10"/>
      <c r="B41" s="23"/>
      <c r="C41" s="1169" t="s">
        <v>503</v>
      </c>
      <c r="D41" s="1170"/>
      <c r="E41" s="1171"/>
      <c r="F41" s="24">
        <v>0</v>
      </c>
      <c r="G41" s="25">
        <v>0</v>
      </c>
      <c r="H41" s="25">
        <v>0</v>
      </c>
      <c r="I41" s="25">
        <v>0</v>
      </c>
      <c r="J41" s="26">
        <v>0</v>
      </c>
      <c r="K41" s="10"/>
      <c r="L41" s="10"/>
      <c r="M41" s="10"/>
      <c r="N41" s="10"/>
      <c r="O41" s="10"/>
      <c r="P41" s="10"/>
    </row>
    <row r="42" spans="1:16" ht="39" customHeight="1">
      <c r="A42" s="10"/>
      <c r="B42" s="27"/>
      <c r="C42" s="1169" t="s">
        <v>504</v>
      </c>
      <c r="D42" s="1170"/>
      <c r="E42" s="1171"/>
      <c r="F42" s="24" t="s">
        <v>450</v>
      </c>
      <c r="G42" s="25" t="s">
        <v>450</v>
      </c>
      <c r="H42" s="25" t="s">
        <v>450</v>
      </c>
      <c r="I42" s="25" t="s">
        <v>450</v>
      </c>
      <c r="J42" s="26" t="s">
        <v>450</v>
      </c>
      <c r="K42" s="10"/>
      <c r="L42" s="10"/>
      <c r="M42" s="10"/>
      <c r="N42" s="10"/>
      <c r="O42" s="10"/>
      <c r="P42" s="10"/>
    </row>
    <row r="43" spans="1:16" ht="39" customHeight="1" thickBot="1">
      <c r="A43" s="10"/>
      <c r="B43" s="28"/>
      <c r="C43" s="1172" t="s">
        <v>505</v>
      </c>
      <c r="D43" s="1173"/>
      <c r="E43" s="117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customSheetViews>
    <customSheetView guid="{3AB1F1A4-E2D9-44CD-A629-D59D30AE2F41}"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2"/>
  <headerFooter>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c r="A45" s="36"/>
      <c r="B45" s="1185" t="s">
        <v>9</v>
      </c>
      <c r="C45" s="1186"/>
      <c r="D45" s="46"/>
      <c r="E45" s="1191" t="s">
        <v>10</v>
      </c>
      <c r="F45" s="1191"/>
      <c r="G45" s="1191"/>
      <c r="H45" s="1191"/>
      <c r="I45" s="1191"/>
      <c r="J45" s="1192"/>
      <c r="K45" s="47">
        <v>105555</v>
      </c>
      <c r="L45" s="48">
        <v>103067</v>
      </c>
      <c r="M45" s="48">
        <v>101781</v>
      </c>
      <c r="N45" s="48">
        <v>98825</v>
      </c>
      <c r="O45" s="49">
        <v>95283</v>
      </c>
      <c r="P45" s="36"/>
      <c r="Q45" s="36"/>
      <c r="R45" s="36"/>
      <c r="S45" s="36"/>
      <c r="T45" s="36"/>
      <c r="U45" s="36"/>
    </row>
    <row r="46" spans="1:21" ht="30.75" customHeight="1">
      <c r="A46" s="36"/>
      <c r="B46" s="1187"/>
      <c r="C46" s="1188"/>
      <c r="D46" s="50"/>
      <c r="E46" s="1179" t="s">
        <v>11</v>
      </c>
      <c r="F46" s="1179"/>
      <c r="G46" s="1179"/>
      <c r="H46" s="1179"/>
      <c r="I46" s="1179"/>
      <c r="J46" s="1180"/>
      <c r="K46" s="51" t="s">
        <v>450</v>
      </c>
      <c r="L46" s="52" t="s">
        <v>450</v>
      </c>
      <c r="M46" s="52" t="s">
        <v>450</v>
      </c>
      <c r="N46" s="52" t="s">
        <v>450</v>
      </c>
      <c r="O46" s="53" t="s">
        <v>450</v>
      </c>
      <c r="P46" s="36"/>
      <c r="Q46" s="36"/>
      <c r="R46" s="36"/>
      <c r="S46" s="36"/>
      <c r="T46" s="36"/>
      <c r="U46" s="36"/>
    </row>
    <row r="47" spans="1:21" ht="30.75" customHeight="1">
      <c r="A47" s="36"/>
      <c r="B47" s="1187"/>
      <c r="C47" s="1188"/>
      <c r="D47" s="50"/>
      <c r="E47" s="1179" t="s">
        <v>12</v>
      </c>
      <c r="F47" s="1179"/>
      <c r="G47" s="1179"/>
      <c r="H47" s="1179"/>
      <c r="I47" s="1179"/>
      <c r="J47" s="1180"/>
      <c r="K47" s="51">
        <v>10747</v>
      </c>
      <c r="L47" s="52">
        <v>11853</v>
      </c>
      <c r="M47" s="52">
        <v>13067</v>
      </c>
      <c r="N47" s="52">
        <v>14145</v>
      </c>
      <c r="O47" s="53">
        <v>15279</v>
      </c>
      <c r="P47" s="36"/>
      <c r="Q47" s="36"/>
      <c r="R47" s="36"/>
      <c r="S47" s="36"/>
      <c r="T47" s="36"/>
      <c r="U47" s="36"/>
    </row>
    <row r="48" spans="1:21" ht="30.75" customHeight="1">
      <c r="A48" s="36"/>
      <c r="B48" s="1187"/>
      <c r="C48" s="1188"/>
      <c r="D48" s="50"/>
      <c r="E48" s="1179" t="s">
        <v>13</v>
      </c>
      <c r="F48" s="1179"/>
      <c r="G48" s="1179"/>
      <c r="H48" s="1179"/>
      <c r="I48" s="1179"/>
      <c r="J48" s="1180"/>
      <c r="K48" s="51">
        <v>3828</v>
      </c>
      <c r="L48" s="52">
        <v>3758</v>
      </c>
      <c r="M48" s="52">
        <v>3378</v>
      </c>
      <c r="N48" s="52">
        <v>3592</v>
      </c>
      <c r="O48" s="53">
        <v>2442</v>
      </c>
      <c r="P48" s="36"/>
      <c r="Q48" s="36"/>
      <c r="R48" s="36"/>
      <c r="S48" s="36"/>
      <c r="T48" s="36"/>
      <c r="U48" s="36"/>
    </row>
    <row r="49" spans="1:21" ht="30.75" customHeight="1">
      <c r="A49" s="36"/>
      <c r="B49" s="1187"/>
      <c r="C49" s="1188"/>
      <c r="D49" s="50"/>
      <c r="E49" s="1179" t="s">
        <v>14</v>
      </c>
      <c r="F49" s="1179"/>
      <c r="G49" s="1179"/>
      <c r="H49" s="1179"/>
      <c r="I49" s="1179"/>
      <c r="J49" s="1180"/>
      <c r="K49" s="51" t="s">
        <v>450</v>
      </c>
      <c r="L49" s="52" t="s">
        <v>450</v>
      </c>
      <c r="M49" s="52" t="s">
        <v>450</v>
      </c>
      <c r="N49" s="52" t="s">
        <v>450</v>
      </c>
      <c r="O49" s="53" t="s">
        <v>450</v>
      </c>
      <c r="P49" s="36"/>
      <c r="Q49" s="36"/>
      <c r="R49" s="36"/>
      <c r="S49" s="36"/>
      <c r="T49" s="36"/>
      <c r="U49" s="36"/>
    </row>
    <row r="50" spans="1:21" ht="30.75" customHeight="1">
      <c r="A50" s="36"/>
      <c r="B50" s="1187"/>
      <c r="C50" s="1188"/>
      <c r="D50" s="50"/>
      <c r="E50" s="1179" t="s">
        <v>15</v>
      </c>
      <c r="F50" s="1179"/>
      <c r="G50" s="1179"/>
      <c r="H50" s="1179"/>
      <c r="I50" s="1179"/>
      <c r="J50" s="1180"/>
      <c r="K50" s="51">
        <v>3507</v>
      </c>
      <c r="L50" s="52">
        <v>2902</v>
      </c>
      <c r="M50" s="52">
        <v>2044</v>
      </c>
      <c r="N50" s="52">
        <v>1499</v>
      </c>
      <c r="O50" s="53">
        <v>1229</v>
      </c>
      <c r="P50" s="36"/>
      <c r="Q50" s="36"/>
      <c r="R50" s="36"/>
      <c r="S50" s="36"/>
      <c r="T50" s="36"/>
      <c r="U50" s="36"/>
    </row>
    <row r="51" spans="1:21" ht="30.75" customHeight="1">
      <c r="A51" s="36"/>
      <c r="B51" s="1189"/>
      <c r="C51" s="1190"/>
      <c r="D51" s="54"/>
      <c r="E51" s="1179" t="s">
        <v>16</v>
      </c>
      <c r="F51" s="1179"/>
      <c r="G51" s="1179"/>
      <c r="H51" s="1179"/>
      <c r="I51" s="1179"/>
      <c r="J51" s="1180"/>
      <c r="K51" s="51">
        <v>0</v>
      </c>
      <c r="L51" s="52" t="s">
        <v>450</v>
      </c>
      <c r="M51" s="52" t="s">
        <v>450</v>
      </c>
      <c r="N51" s="52" t="s">
        <v>450</v>
      </c>
      <c r="O51" s="53" t="s">
        <v>450</v>
      </c>
      <c r="P51" s="36"/>
      <c r="Q51" s="36"/>
      <c r="R51" s="36"/>
      <c r="S51" s="36"/>
      <c r="T51" s="36"/>
      <c r="U51" s="36"/>
    </row>
    <row r="52" spans="1:21" ht="30.75" customHeight="1">
      <c r="A52" s="36"/>
      <c r="B52" s="1177" t="s">
        <v>17</v>
      </c>
      <c r="C52" s="1178"/>
      <c r="D52" s="54"/>
      <c r="E52" s="1179" t="s">
        <v>18</v>
      </c>
      <c r="F52" s="1179"/>
      <c r="G52" s="1179"/>
      <c r="H52" s="1179"/>
      <c r="I52" s="1179"/>
      <c r="J52" s="1180"/>
      <c r="K52" s="51">
        <v>67053</v>
      </c>
      <c r="L52" s="52">
        <v>68494</v>
      </c>
      <c r="M52" s="52">
        <v>70818</v>
      </c>
      <c r="N52" s="52">
        <v>73229</v>
      </c>
      <c r="O52" s="53">
        <v>74021</v>
      </c>
      <c r="P52" s="36"/>
      <c r="Q52" s="36"/>
      <c r="R52" s="36"/>
      <c r="S52" s="36"/>
      <c r="T52" s="36"/>
      <c r="U52" s="36"/>
    </row>
    <row r="53" spans="1:21" ht="30.75" customHeight="1" thickBot="1">
      <c r="A53" s="36"/>
      <c r="B53" s="1181" t="s">
        <v>19</v>
      </c>
      <c r="C53" s="1182"/>
      <c r="D53" s="55"/>
      <c r="E53" s="1183" t="s">
        <v>20</v>
      </c>
      <c r="F53" s="1183"/>
      <c r="G53" s="1183"/>
      <c r="H53" s="1183"/>
      <c r="I53" s="1183"/>
      <c r="J53" s="1184"/>
      <c r="K53" s="56">
        <v>56584</v>
      </c>
      <c r="L53" s="57">
        <v>53086</v>
      </c>
      <c r="M53" s="57">
        <v>49452</v>
      </c>
      <c r="N53" s="57">
        <v>44832</v>
      </c>
      <c r="O53" s="58">
        <v>40212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customSheetViews>
    <customSheetView guid="{3AB1F1A4-E2D9-44CD-A629-D59D30AE2F41}" showGridLines="0" fitToPage="1" hiddenRows="1" hiddenColumns="1">
      <rowBreaks count="1" manualBreakCount="1">
        <brk id="55"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0" orientation="landscape" cellComments="asDisplayed" r:id="rId2"/>
  <headerFooter>
    <oddFooter>&amp;C&amp;P/&amp;N</oddFooter>
  </headerFooter>
  <rowBreaks count="1" manualBreakCount="1">
    <brk id="55"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1" t="s">
        <v>488</v>
      </c>
      <c r="J40" s="342" t="s">
        <v>489</v>
      </c>
      <c r="K40" s="342" t="s">
        <v>490</v>
      </c>
      <c r="L40" s="342" t="s">
        <v>491</v>
      </c>
      <c r="M40" s="343" t="s">
        <v>492</v>
      </c>
    </row>
    <row r="41" spans="2:13" ht="27.75" customHeight="1">
      <c r="B41" s="1205" t="s">
        <v>21</v>
      </c>
      <c r="C41" s="1206"/>
      <c r="D41" s="66"/>
      <c r="E41" s="1207" t="s">
        <v>22</v>
      </c>
      <c r="F41" s="1207"/>
      <c r="G41" s="1207"/>
      <c r="H41" s="1208"/>
      <c r="I41" s="344">
        <v>1411777</v>
      </c>
      <c r="J41" s="345">
        <v>1461871</v>
      </c>
      <c r="K41" s="345">
        <v>1483037</v>
      </c>
      <c r="L41" s="345">
        <v>1503623</v>
      </c>
      <c r="M41" s="346">
        <v>1523353</v>
      </c>
    </row>
    <row r="42" spans="2:13" ht="27.75" customHeight="1">
      <c r="B42" s="1195"/>
      <c r="C42" s="1196"/>
      <c r="D42" s="67"/>
      <c r="E42" s="1199" t="s">
        <v>23</v>
      </c>
      <c r="F42" s="1199"/>
      <c r="G42" s="1199"/>
      <c r="H42" s="1200"/>
      <c r="I42" s="347">
        <v>27231</v>
      </c>
      <c r="J42" s="348">
        <v>21718</v>
      </c>
      <c r="K42" s="348">
        <v>17890</v>
      </c>
      <c r="L42" s="348">
        <v>14994</v>
      </c>
      <c r="M42" s="349">
        <v>12412</v>
      </c>
    </row>
    <row r="43" spans="2:13" ht="27.75" customHeight="1">
      <c r="B43" s="1195"/>
      <c r="C43" s="1196"/>
      <c r="D43" s="67"/>
      <c r="E43" s="1199" t="s">
        <v>24</v>
      </c>
      <c r="F43" s="1199"/>
      <c r="G43" s="1199"/>
      <c r="H43" s="1200"/>
      <c r="I43" s="347">
        <v>48732</v>
      </c>
      <c r="J43" s="348">
        <v>49347</v>
      </c>
      <c r="K43" s="348">
        <v>48253</v>
      </c>
      <c r="L43" s="348">
        <v>47591</v>
      </c>
      <c r="M43" s="349">
        <v>45750</v>
      </c>
    </row>
    <row r="44" spans="2:13" ht="27.75" customHeight="1">
      <c r="B44" s="1195"/>
      <c r="C44" s="1196"/>
      <c r="D44" s="67"/>
      <c r="E44" s="1199" t="s">
        <v>25</v>
      </c>
      <c r="F44" s="1199"/>
      <c r="G44" s="1199"/>
      <c r="H44" s="1200"/>
      <c r="I44" s="347" t="s">
        <v>450</v>
      </c>
      <c r="J44" s="348" t="s">
        <v>450</v>
      </c>
      <c r="K44" s="348" t="s">
        <v>450</v>
      </c>
      <c r="L44" s="348" t="s">
        <v>450</v>
      </c>
      <c r="M44" s="349" t="s">
        <v>450</v>
      </c>
    </row>
    <row r="45" spans="2:13" ht="27.75" customHeight="1">
      <c r="B45" s="1195"/>
      <c r="C45" s="1196"/>
      <c r="D45" s="67"/>
      <c r="E45" s="1199" t="s">
        <v>26</v>
      </c>
      <c r="F45" s="1199"/>
      <c r="G45" s="1199"/>
      <c r="H45" s="1200"/>
      <c r="I45" s="347">
        <v>289539</v>
      </c>
      <c r="J45" s="348">
        <v>266746</v>
      </c>
      <c r="K45" s="348">
        <v>249519</v>
      </c>
      <c r="L45" s="348">
        <v>250620</v>
      </c>
      <c r="M45" s="349">
        <v>246720</v>
      </c>
    </row>
    <row r="46" spans="2:13" ht="27.75" customHeight="1">
      <c r="B46" s="1195"/>
      <c r="C46" s="1196"/>
      <c r="D46" s="68"/>
      <c r="E46" s="1209" t="s">
        <v>27</v>
      </c>
      <c r="F46" s="1209"/>
      <c r="G46" s="1209"/>
      <c r="H46" s="1210"/>
      <c r="I46" s="347">
        <v>18355</v>
      </c>
      <c r="J46" s="348">
        <v>17384</v>
      </c>
      <c r="K46" s="348">
        <v>16076</v>
      </c>
      <c r="L46" s="348">
        <v>16420</v>
      </c>
      <c r="M46" s="349">
        <v>15642</v>
      </c>
    </row>
    <row r="47" spans="2:13" ht="27.75" customHeight="1">
      <c r="B47" s="1195"/>
      <c r="C47" s="1196"/>
      <c r="D47" s="69"/>
      <c r="E47" s="1211" t="s">
        <v>28</v>
      </c>
      <c r="F47" s="1212"/>
      <c r="G47" s="1212"/>
      <c r="H47" s="1213"/>
      <c r="I47" s="347" t="s">
        <v>450</v>
      </c>
      <c r="J47" s="348" t="s">
        <v>450</v>
      </c>
      <c r="K47" s="348" t="s">
        <v>450</v>
      </c>
      <c r="L47" s="348" t="s">
        <v>450</v>
      </c>
      <c r="M47" s="349" t="s">
        <v>450</v>
      </c>
    </row>
    <row r="48" spans="2:13" ht="27.75" customHeight="1">
      <c r="B48" s="1195"/>
      <c r="C48" s="1196"/>
      <c r="D48" s="67"/>
      <c r="E48" s="1199" t="s">
        <v>29</v>
      </c>
      <c r="F48" s="1199"/>
      <c r="G48" s="1199"/>
      <c r="H48" s="1200"/>
      <c r="I48" s="347" t="s">
        <v>450</v>
      </c>
      <c r="J48" s="348" t="s">
        <v>450</v>
      </c>
      <c r="K48" s="348" t="s">
        <v>450</v>
      </c>
      <c r="L48" s="348" t="s">
        <v>450</v>
      </c>
      <c r="M48" s="349" t="s">
        <v>450</v>
      </c>
    </row>
    <row r="49" spans="2:13" ht="27.75" customHeight="1">
      <c r="B49" s="1197"/>
      <c r="C49" s="1198"/>
      <c r="D49" s="67"/>
      <c r="E49" s="1199" t="s">
        <v>30</v>
      </c>
      <c r="F49" s="1199"/>
      <c r="G49" s="1199"/>
      <c r="H49" s="1200"/>
      <c r="I49" s="347" t="s">
        <v>450</v>
      </c>
      <c r="J49" s="348" t="s">
        <v>450</v>
      </c>
      <c r="K49" s="348" t="s">
        <v>450</v>
      </c>
      <c r="L49" s="348" t="s">
        <v>450</v>
      </c>
      <c r="M49" s="349" t="s">
        <v>450</v>
      </c>
    </row>
    <row r="50" spans="2:13" ht="27.75" customHeight="1">
      <c r="B50" s="1193" t="s">
        <v>31</v>
      </c>
      <c r="C50" s="1194"/>
      <c r="D50" s="70"/>
      <c r="E50" s="1199" t="s">
        <v>32</v>
      </c>
      <c r="F50" s="1199"/>
      <c r="G50" s="1199"/>
      <c r="H50" s="1200"/>
      <c r="I50" s="347">
        <v>198720</v>
      </c>
      <c r="J50" s="348">
        <v>231395</v>
      </c>
      <c r="K50" s="348">
        <v>231996</v>
      </c>
      <c r="L50" s="348">
        <v>246230</v>
      </c>
      <c r="M50" s="349">
        <v>259512</v>
      </c>
    </row>
    <row r="51" spans="2:13" ht="27.75" customHeight="1">
      <c r="B51" s="1195"/>
      <c r="C51" s="1196"/>
      <c r="D51" s="67"/>
      <c r="E51" s="1199" t="s">
        <v>33</v>
      </c>
      <c r="F51" s="1199"/>
      <c r="G51" s="1199"/>
      <c r="H51" s="1200"/>
      <c r="I51" s="347">
        <v>92968</v>
      </c>
      <c r="J51" s="348">
        <v>121057</v>
      </c>
      <c r="K51" s="348">
        <v>120804</v>
      </c>
      <c r="L51" s="348">
        <v>122074</v>
      </c>
      <c r="M51" s="349">
        <v>124937</v>
      </c>
    </row>
    <row r="52" spans="2:13" ht="27.75" customHeight="1">
      <c r="B52" s="1197"/>
      <c r="C52" s="1198"/>
      <c r="D52" s="67"/>
      <c r="E52" s="1199" t="s">
        <v>34</v>
      </c>
      <c r="F52" s="1199"/>
      <c r="G52" s="1199"/>
      <c r="H52" s="1200"/>
      <c r="I52" s="347">
        <v>852513</v>
      </c>
      <c r="J52" s="348">
        <v>868765</v>
      </c>
      <c r="K52" s="348">
        <v>877615</v>
      </c>
      <c r="L52" s="348">
        <v>877567</v>
      </c>
      <c r="M52" s="349">
        <v>871759</v>
      </c>
    </row>
    <row r="53" spans="2:13" ht="27.75" customHeight="1" thickBot="1">
      <c r="B53" s="1201" t="s">
        <v>19</v>
      </c>
      <c r="C53" s="1202"/>
      <c r="D53" s="71"/>
      <c r="E53" s="1203" t="s">
        <v>35</v>
      </c>
      <c r="F53" s="1203"/>
      <c r="G53" s="1203"/>
      <c r="H53" s="1204"/>
      <c r="I53" s="350">
        <v>651434</v>
      </c>
      <c r="J53" s="351">
        <v>595849</v>
      </c>
      <c r="K53" s="351">
        <v>584360</v>
      </c>
      <c r="L53" s="351">
        <v>587377</v>
      </c>
      <c r="M53" s="352">
        <v>587670</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3AB1F1A4-E2D9-44CD-A629-D59D30AE2F41}"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2"/>
  <headerFooter>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6" customWidth="1"/>
    <col min="2" max="2" width="18.109375" style="236" customWidth="1"/>
    <col min="3" max="3" width="22.6640625" style="236" customWidth="1"/>
    <col min="4" max="9" width="18.109375" style="236" customWidth="1"/>
    <col min="10" max="10" width="22.6640625" style="236" customWidth="1"/>
    <col min="11" max="15" width="18.109375" style="236" customWidth="1"/>
    <col min="16" max="16" width="6.109375" style="243" customWidth="1"/>
    <col min="17" max="17" width="5.88671875" style="241" customWidth="1"/>
    <col min="18" max="18" width="19.109375" style="236" hidden="1"/>
    <col min="19" max="23" width="12.6640625" style="236" hidden="1"/>
    <col min="24" max="257" width="8.6640625" style="236" hidden="1"/>
    <col min="258" max="263" width="14.88671875" style="236" hidden="1"/>
    <col min="264" max="265" width="15.88671875" style="236" hidden="1"/>
    <col min="266" max="271" width="16.109375" style="236" hidden="1"/>
    <col min="272" max="272" width="6.109375" style="236" hidden="1"/>
    <col min="273" max="273" width="3" style="236" hidden="1"/>
    <col min="274" max="513" width="8.6640625" style="236" hidden="1"/>
    <col min="514" max="519" width="14.88671875" style="236" hidden="1"/>
    <col min="520" max="521" width="15.88671875" style="236" hidden="1"/>
    <col min="522" max="527" width="16.109375" style="236" hidden="1"/>
    <col min="528" max="528" width="6.109375" style="236" hidden="1"/>
    <col min="529" max="529" width="3" style="236" hidden="1"/>
    <col min="530" max="769" width="8.6640625" style="236" hidden="1"/>
    <col min="770" max="775" width="14.88671875" style="236" hidden="1"/>
    <col min="776" max="777" width="15.88671875" style="236" hidden="1"/>
    <col min="778" max="783" width="16.109375" style="236" hidden="1"/>
    <col min="784" max="784" width="6.109375" style="236" hidden="1"/>
    <col min="785" max="785" width="3" style="236" hidden="1"/>
    <col min="786" max="1025" width="8.6640625" style="236" hidden="1"/>
    <col min="1026" max="1031" width="14.88671875" style="236" hidden="1"/>
    <col min="1032" max="1033" width="15.88671875" style="236" hidden="1"/>
    <col min="1034" max="1039" width="16.109375" style="236" hidden="1"/>
    <col min="1040" max="1040" width="6.109375" style="236" hidden="1"/>
    <col min="1041" max="1041" width="3" style="236" hidden="1"/>
    <col min="1042" max="1281" width="8.6640625" style="236" hidden="1"/>
    <col min="1282" max="1287" width="14.88671875" style="236" hidden="1"/>
    <col min="1288" max="1289" width="15.88671875" style="236" hidden="1"/>
    <col min="1290" max="1295" width="16.109375" style="236" hidden="1"/>
    <col min="1296" max="1296" width="6.109375" style="236" hidden="1"/>
    <col min="1297" max="1297" width="3" style="236" hidden="1"/>
    <col min="1298" max="1537" width="8.6640625" style="236" hidden="1"/>
    <col min="1538" max="1543" width="14.88671875" style="236" hidden="1"/>
    <col min="1544" max="1545" width="15.88671875" style="236" hidden="1"/>
    <col min="1546" max="1551" width="16.109375" style="236" hidden="1"/>
    <col min="1552" max="1552" width="6.109375" style="236" hidden="1"/>
    <col min="1553" max="1553" width="3" style="236" hidden="1"/>
    <col min="1554" max="1793" width="8.6640625" style="236" hidden="1"/>
    <col min="1794" max="1799" width="14.88671875" style="236" hidden="1"/>
    <col min="1800" max="1801" width="15.88671875" style="236" hidden="1"/>
    <col min="1802" max="1807" width="16.109375" style="236" hidden="1"/>
    <col min="1808" max="1808" width="6.109375" style="236" hidden="1"/>
    <col min="1809" max="1809" width="3" style="236" hidden="1"/>
    <col min="1810" max="2049" width="8.6640625" style="236" hidden="1"/>
    <col min="2050" max="2055" width="14.88671875" style="236" hidden="1"/>
    <col min="2056" max="2057" width="15.88671875" style="236" hidden="1"/>
    <col min="2058" max="2063" width="16.109375" style="236" hidden="1"/>
    <col min="2064" max="2064" width="6.109375" style="236" hidden="1"/>
    <col min="2065" max="2065" width="3" style="236" hidden="1"/>
    <col min="2066" max="2305" width="8.6640625" style="236" hidden="1"/>
    <col min="2306" max="2311" width="14.88671875" style="236" hidden="1"/>
    <col min="2312" max="2313" width="15.88671875" style="236" hidden="1"/>
    <col min="2314" max="2319" width="16.109375" style="236" hidden="1"/>
    <col min="2320" max="2320" width="6.109375" style="236" hidden="1"/>
    <col min="2321" max="2321" width="3" style="236" hidden="1"/>
    <col min="2322" max="2561" width="8.6640625" style="236" hidden="1"/>
    <col min="2562" max="2567" width="14.88671875" style="236" hidden="1"/>
    <col min="2568" max="2569" width="15.88671875" style="236" hidden="1"/>
    <col min="2570" max="2575" width="16.109375" style="236" hidden="1"/>
    <col min="2576" max="2576" width="6.109375" style="236" hidden="1"/>
    <col min="2577" max="2577" width="3" style="236" hidden="1"/>
    <col min="2578" max="2817" width="8.6640625" style="236" hidden="1"/>
    <col min="2818" max="2823" width="14.88671875" style="236" hidden="1"/>
    <col min="2824" max="2825" width="15.88671875" style="236" hidden="1"/>
    <col min="2826" max="2831" width="16.109375" style="236" hidden="1"/>
    <col min="2832" max="2832" width="6.109375" style="236" hidden="1"/>
    <col min="2833" max="2833" width="3" style="236" hidden="1"/>
    <col min="2834" max="3073" width="8.6640625" style="236" hidden="1"/>
    <col min="3074" max="3079" width="14.88671875" style="236" hidden="1"/>
    <col min="3080" max="3081" width="15.88671875" style="236" hidden="1"/>
    <col min="3082" max="3087" width="16.109375" style="236" hidden="1"/>
    <col min="3088" max="3088" width="6.109375" style="236" hidden="1"/>
    <col min="3089" max="3089" width="3" style="236" hidden="1"/>
    <col min="3090" max="3329" width="8.6640625" style="236" hidden="1"/>
    <col min="3330" max="3335" width="14.88671875" style="236" hidden="1"/>
    <col min="3336" max="3337" width="15.88671875" style="236" hidden="1"/>
    <col min="3338" max="3343" width="16.109375" style="236" hidden="1"/>
    <col min="3344" max="3344" width="6.109375" style="236" hidden="1"/>
    <col min="3345" max="3345" width="3" style="236" hidden="1"/>
    <col min="3346" max="3585" width="8.6640625" style="236" hidden="1"/>
    <col min="3586" max="3591" width="14.88671875" style="236" hidden="1"/>
    <col min="3592" max="3593" width="15.88671875" style="236" hidden="1"/>
    <col min="3594" max="3599" width="16.109375" style="236" hidden="1"/>
    <col min="3600" max="3600" width="6.109375" style="236" hidden="1"/>
    <col min="3601" max="3601" width="3" style="236" hidden="1"/>
    <col min="3602" max="3841" width="8.6640625" style="236" hidden="1"/>
    <col min="3842" max="3847" width="14.88671875" style="236" hidden="1"/>
    <col min="3848" max="3849" width="15.88671875" style="236" hidden="1"/>
    <col min="3850" max="3855" width="16.109375" style="236" hidden="1"/>
    <col min="3856" max="3856" width="6.109375" style="236" hidden="1"/>
    <col min="3857" max="3857" width="3" style="236" hidden="1"/>
    <col min="3858" max="4097" width="8.6640625" style="236" hidden="1"/>
    <col min="4098" max="4103" width="14.88671875" style="236" hidden="1"/>
    <col min="4104" max="4105" width="15.88671875" style="236" hidden="1"/>
    <col min="4106" max="4111" width="16.109375" style="236" hidden="1"/>
    <col min="4112" max="4112" width="6.109375" style="236" hidden="1"/>
    <col min="4113" max="4113" width="3" style="236" hidden="1"/>
    <col min="4114" max="4353" width="8.6640625" style="236" hidden="1"/>
    <col min="4354" max="4359" width="14.88671875" style="236" hidden="1"/>
    <col min="4360" max="4361" width="15.88671875" style="236" hidden="1"/>
    <col min="4362" max="4367" width="16.109375" style="236" hidden="1"/>
    <col min="4368" max="4368" width="6.109375" style="236" hidden="1"/>
    <col min="4369" max="4369" width="3" style="236" hidden="1"/>
    <col min="4370" max="4609" width="8.6640625" style="236" hidden="1"/>
    <col min="4610" max="4615" width="14.88671875" style="236" hidden="1"/>
    <col min="4616" max="4617" width="15.88671875" style="236" hidden="1"/>
    <col min="4618" max="4623" width="16.109375" style="236" hidden="1"/>
    <col min="4624" max="4624" width="6.109375" style="236" hidden="1"/>
    <col min="4625" max="4625" width="3" style="236" hidden="1"/>
    <col min="4626" max="4865" width="8.6640625" style="236" hidden="1"/>
    <col min="4866" max="4871" width="14.88671875" style="236" hidden="1"/>
    <col min="4872" max="4873" width="15.88671875" style="236" hidden="1"/>
    <col min="4874" max="4879" width="16.109375" style="236" hidden="1"/>
    <col min="4880" max="4880" width="6.109375" style="236" hidden="1"/>
    <col min="4881" max="4881" width="3" style="236" hidden="1"/>
    <col min="4882" max="5121" width="8.6640625" style="236" hidden="1"/>
    <col min="5122" max="5127" width="14.88671875" style="236" hidden="1"/>
    <col min="5128" max="5129" width="15.88671875" style="236" hidden="1"/>
    <col min="5130" max="5135" width="16.109375" style="236" hidden="1"/>
    <col min="5136" max="5136" width="6.109375" style="236" hidden="1"/>
    <col min="5137" max="5137" width="3" style="236" hidden="1"/>
    <col min="5138" max="5377" width="8.6640625" style="236" hidden="1"/>
    <col min="5378" max="5383" width="14.88671875" style="236" hidden="1"/>
    <col min="5384" max="5385" width="15.88671875" style="236" hidden="1"/>
    <col min="5386" max="5391" width="16.109375" style="236" hidden="1"/>
    <col min="5392" max="5392" width="6.109375" style="236" hidden="1"/>
    <col min="5393" max="5393" width="3" style="236" hidden="1"/>
    <col min="5394" max="5633" width="8.6640625" style="236" hidden="1"/>
    <col min="5634" max="5639" width="14.88671875" style="236" hidden="1"/>
    <col min="5640" max="5641" width="15.88671875" style="236" hidden="1"/>
    <col min="5642" max="5647" width="16.109375" style="236" hidden="1"/>
    <col min="5648" max="5648" width="6.109375" style="236" hidden="1"/>
    <col min="5649" max="5649" width="3" style="236" hidden="1"/>
    <col min="5650" max="5889" width="8.6640625" style="236" hidden="1"/>
    <col min="5890" max="5895" width="14.88671875" style="236" hidden="1"/>
    <col min="5896" max="5897" width="15.88671875" style="236" hidden="1"/>
    <col min="5898" max="5903" width="16.109375" style="236" hidden="1"/>
    <col min="5904" max="5904" width="6.109375" style="236" hidden="1"/>
    <col min="5905" max="5905" width="3" style="236" hidden="1"/>
    <col min="5906" max="6145" width="8.6640625" style="236" hidden="1"/>
    <col min="6146" max="6151" width="14.88671875" style="236" hidden="1"/>
    <col min="6152" max="6153" width="15.88671875" style="236" hidden="1"/>
    <col min="6154" max="6159" width="16.109375" style="236" hidden="1"/>
    <col min="6160" max="6160" width="6.109375" style="236" hidden="1"/>
    <col min="6161" max="6161" width="3" style="236" hidden="1"/>
    <col min="6162" max="6401" width="8.6640625" style="236" hidden="1"/>
    <col min="6402" max="6407" width="14.88671875" style="236" hidden="1"/>
    <col min="6408" max="6409" width="15.88671875" style="236" hidden="1"/>
    <col min="6410" max="6415" width="16.109375" style="236" hidden="1"/>
    <col min="6416" max="6416" width="6.109375" style="236" hidden="1"/>
    <col min="6417" max="6417" width="3" style="236" hidden="1"/>
    <col min="6418" max="6657" width="8.6640625" style="236" hidden="1"/>
    <col min="6658" max="6663" width="14.88671875" style="236" hidden="1"/>
    <col min="6664" max="6665" width="15.88671875" style="236" hidden="1"/>
    <col min="6666" max="6671" width="16.109375" style="236" hidden="1"/>
    <col min="6672" max="6672" width="6.109375" style="236" hidden="1"/>
    <col min="6673" max="6673" width="3" style="236" hidden="1"/>
    <col min="6674" max="6913" width="8.6640625" style="236" hidden="1"/>
    <col min="6914" max="6919" width="14.88671875" style="236" hidden="1"/>
    <col min="6920" max="6921" width="15.88671875" style="236" hidden="1"/>
    <col min="6922" max="6927" width="16.109375" style="236" hidden="1"/>
    <col min="6928" max="6928" width="6.109375" style="236" hidden="1"/>
    <col min="6929" max="6929" width="3" style="236" hidden="1"/>
    <col min="6930" max="7169" width="8.6640625" style="236" hidden="1"/>
    <col min="7170" max="7175" width="14.88671875" style="236" hidden="1"/>
    <col min="7176" max="7177" width="15.88671875" style="236" hidden="1"/>
    <col min="7178" max="7183" width="16.109375" style="236" hidden="1"/>
    <col min="7184" max="7184" width="6.109375" style="236" hidden="1"/>
    <col min="7185" max="7185" width="3" style="236" hidden="1"/>
    <col min="7186" max="7425" width="8.6640625" style="236" hidden="1"/>
    <col min="7426" max="7431" width="14.88671875" style="236" hidden="1"/>
    <col min="7432" max="7433" width="15.88671875" style="236" hidden="1"/>
    <col min="7434" max="7439" width="16.109375" style="236" hidden="1"/>
    <col min="7440" max="7440" width="6.109375" style="236" hidden="1"/>
    <col min="7441" max="7441" width="3" style="236" hidden="1"/>
    <col min="7442" max="7681" width="8.6640625" style="236" hidden="1"/>
    <col min="7682" max="7687" width="14.88671875" style="236" hidden="1"/>
    <col min="7688" max="7689" width="15.88671875" style="236" hidden="1"/>
    <col min="7690" max="7695" width="16.109375" style="236" hidden="1"/>
    <col min="7696" max="7696" width="6.109375" style="236" hidden="1"/>
    <col min="7697" max="7697" width="3" style="236" hidden="1"/>
    <col min="7698" max="7937" width="8.6640625" style="236" hidden="1"/>
    <col min="7938" max="7943" width="14.88671875" style="236" hidden="1"/>
    <col min="7944" max="7945" width="15.88671875" style="236" hidden="1"/>
    <col min="7946" max="7951" width="16.109375" style="236" hidden="1"/>
    <col min="7952" max="7952" width="6.109375" style="236" hidden="1"/>
    <col min="7953" max="7953" width="3" style="236" hidden="1"/>
    <col min="7954" max="8193" width="8.6640625" style="236" hidden="1"/>
    <col min="8194" max="8199" width="14.88671875" style="236" hidden="1"/>
    <col min="8200" max="8201" width="15.88671875" style="236" hidden="1"/>
    <col min="8202" max="8207" width="16.109375" style="236" hidden="1"/>
    <col min="8208" max="8208" width="6.109375" style="236" hidden="1"/>
    <col min="8209" max="8209" width="3" style="236" hidden="1"/>
    <col min="8210" max="8449" width="8.6640625" style="236" hidden="1"/>
    <col min="8450" max="8455" width="14.88671875" style="236" hidden="1"/>
    <col min="8456" max="8457" width="15.88671875" style="236" hidden="1"/>
    <col min="8458" max="8463" width="16.109375" style="236" hidden="1"/>
    <col min="8464" max="8464" width="6.109375" style="236" hidden="1"/>
    <col min="8465" max="8465" width="3" style="236" hidden="1"/>
    <col min="8466" max="8705" width="8.6640625" style="236" hidden="1"/>
    <col min="8706" max="8711" width="14.88671875" style="236" hidden="1"/>
    <col min="8712" max="8713" width="15.88671875" style="236" hidden="1"/>
    <col min="8714" max="8719" width="16.109375" style="236" hidden="1"/>
    <col min="8720" max="8720" width="6.109375" style="236" hidden="1"/>
    <col min="8721" max="8721" width="3" style="236" hidden="1"/>
    <col min="8722" max="8961" width="8.6640625" style="236" hidden="1"/>
    <col min="8962" max="8967" width="14.88671875" style="236" hidden="1"/>
    <col min="8968" max="8969" width="15.88671875" style="236" hidden="1"/>
    <col min="8970" max="8975" width="16.109375" style="236" hidden="1"/>
    <col min="8976" max="8976" width="6.109375" style="236" hidden="1"/>
    <col min="8977" max="8977" width="3" style="236" hidden="1"/>
    <col min="8978" max="9217" width="8.6640625" style="236" hidden="1"/>
    <col min="9218" max="9223" width="14.88671875" style="236" hidden="1"/>
    <col min="9224" max="9225" width="15.88671875" style="236" hidden="1"/>
    <col min="9226" max="9231" width="16.109375" style="236" hidden="1"/>
    <col min="9232" max="9232" width="6.109375" style="236" hidden="1"/>
    <col min="9233" max="9233" width="3" style="236" hidden="1"/>
    <col min="9234" max="9473" width="8.6640625" style="236" hidden="1"/>
    <col min="9474" max="9479" width="14.88671875" style="236" hidden="1"/>
    <col min="9480" max="9481" width="15.88671875" style="236" hidden="1"/>
    <col min="9482" max="9487" width="16.109375" style="236" hidden="1"/>
    <col min="9488" max="9488" width="6.109375" style="236" hidden="1"/>
    <col min="9489" max="9489" width="3" style="236" hidden="1"/>
    <col min="9490" max="9729" width="8.6640625" style="236" hidden="1"/>
    <col min="9730" max="9735" width="14.88671875" style="236" hidden="1"/>
    <col min="9736" max="9737" width="15.88671875" style="236" hidden="1"/>
    <col min="9738" max="9743" width="16.109375" style="236" hidden="1"/>
    <col min="9744" max="9744" width="6.109375" style="236" hidden="1"/>
    <col min="9745" max="9745" width="3" style="236" hidden="1"/>
    <col min="9746" max="9985" width="8.6640625" style="236" hidden="1"/>
    <col min="9986" max="9991" width="14.88671875" style="236" hidden="1"/>
    <col min="9992" max="9993" width="15.88671875" style="236" hidden="1"/>
    <col min="9994" max="9999" width="16.109375" style="236" hidden="1"/>
    <col min="10000" max="10000" width="6.109375" style="236" hidden="1"/>
    <col min="10001" max="10001" width="3" style="236" hidden="1"/>
    <col min="10002" max="10241" width="8.6640625" style="236" hidden="1"/>
    <col min="10242" max="10247" width="14.88671875" style="236" hidden="1"/>
    <col min="10248" max="10249" width="15.88671875" style="236" hidden="1"/>
    <col min="10250" max="10255" width="16.109375" style="236" hidden="1"/>
    <col min="10256" max="10256" width="6.109375" style="236" hidden="1"/>
    <col min="10257" max="10257" width="3" style="236" hidden="1"/>
    <col min="10258" max="10497" width="8.6640625" style="236" hidden="1"/>
    <col min="10498" max="10503" width="14.88671875" style="236" hidden="1"/>
    <col min="10504" max="10505" width="15.88671875" style="236" hidden="1"/>
    <col min="10506" max="10511" width="16.109375" style="236" hidden="1"/>
    <col min="10512" max="10512" width="6.109375" style="236" hidden="1"/>
    <col min="10513" max="10513" width="3" style="236" hidden="1"/>
    <col min="10514" max="10753" width="8.6640625" style="236" hidden="1"/>
    <col min="10754" max="10759" width="14.88671875" style="236" hidden="1"/>
    <col min="10760" max="10761" width="15.88671875" style="236" hidden="1"/>
    <col min="10762" max="10767" width="16.109375" style="236" hidden="1"/>
    <col min="10768" max="10768" width="6.109375" style="236" hidden="1"/>
    <col min="10769" max="10769" width="3" style="236" hidden="1"/>
    <col min="10770" max="11009" width="8.6640625" style="236" hidden="1"/>
    <col min="11010" max="11015" width="14.88671875" style="236" hidden="1"/>
    <col min="11016" max="11017" width="15.88671875" style="236" hidden="1"/>
    <col min="11018" max="11023" width="16.109375" style="236" hidden="1"/>
    <col min="11024" max="11024" width="6.109375" style="236" hidden="1"/>
    <col min="11025" max="11025" width="3" style="236" hidden="1"/>
    <col min="11026" max="11265" width="8.6640625" style="236" hidden="1"/>
    <col min="11266" max="11271" width="14.88671875" style="236" hidden="1"/>
    <col min="11272" max="11273" width="15.88671875" style="236" hidden="1"/>
    <col min="11274" max="11279" width="16.109375" style="236" hidden="1"/>
    <col min="11280" max="11280" width="6.109375" style="236" hidden="1"/>
    <col min="11281" max="11281" width="3" style="236" hidden="1"/>
    <col min="11282" max="11521" width="8.6640625" style="236" hidden="1"/>
    <col min="11522" max="11527" width="14.88671875" style="236" hidden="1"/>
    <col min="11528" max="11529" width="15.88671875" style="236" hidden="1"/>
    <col min="11530" max="11535" width="16.109375" style="236" hidden="1"/>
    <col min="11536" max="11536" width="6.109375" style="236" hidden="1"/>
    <col min="11537" max="11537" width="3" style="236" hidden="1"/>
    <col min="11538" max="11777" width="8.6640625" style="236" hidden="1"/>
    <col min="11778" max="11783" width="14.88671875" style="236" hidden="1"/>
    <col min="11784" max="11785" width="15.88671875" style="236" hidden="1"/>
    <col min="11786" max="11791" width="16.109375" style="236" hidden="1"/>
    <col min="11792" max="11792" width="6.109375" style="236" hidden="1"/>
    <col min="11793" max="11793" width="3" style="236" hidden="1"/>
    <col min="11794" max="12033" width="8.6640625" style="236" hidden="1"/>
    <col min="12034" max="12039" width="14.88671875" style="236" hidden="1"/>
    <col min="12040" max="12041" width="15.88671875" style="236" hidden="1"/>
    <col min="12042" max="12047" width="16.109375" style="236" hidden="1"/>
    <col min="12048" max="12048" width="6.109375" style="236" hidden="1"/>
    <col min="12049" max="12049" width="3" style="236" hidden="1"/>
    <col min="12050" max="12289" width="8.6640625" style="236" hidden="1"/>
    <col min="12290" max="12295" width="14.88671875" style="236" hidden="1"/>
    <col min="12296" max="12297" width="15.88671875" style="236" hidden="1"/>
    <col min="12298" max="12303" width="16.109375" style="236" hidden="1"/>
    <col min="12304" max="12304" width="6.109375" style="236" hidden="1"/>
    <col min="12305" max="12305" width="3" style="236" hidden="1"/>
    <col min="12306" max="12545" width="8.6640625" style="236" hidden="1"/>
    <col min="12546" max="12551" width="14.88671875" style="236" hidden="1"/>
    <col min="12552" max="12553" width="15.88671875" style="236" hidden="1"/>
    <col min="12554" max="12559" width="16.109375" style="236" hidden="1"/>
    <col min="12560" max="12560" width="6.109375" style="236" hidden="1"/>
    <col min="12561" max="12561" width="3" style="236" hidden="1"/>
    <col min="12562" max="12801" width="8.6640625" style="236" hidden="1"/>
    <col min="12802" max="12807" width="14.88671875" style="236" hidden="1"/>
    <col min="12808" max="12809" width="15.88671875" style="236" hidden="1"/>
    <col min="12810" max="12815" width="16.109375" style="236" hidden="1"/>
    <col min="12816" max="12816" width="6.109375" style="236" hidden="1"/>
    <col min="12817" max="12817" width="3" style="236" hidden="1"/>
    <col min="12818" max="13057" width="8.6640625" style="236" hidden="1"/>
    <col min="13058" max="13063" width="14.88671875" style="236" hidden="1"/>
    <col min="13064" max="13065" width="15.88671875" style="236" hidden="1"/>
    <col min="13066" max="13071" width="16.109375" style="236" hidden="1"/>
    <col min="13072" max="13072" width="6.109375" style="236" hidden="1"/>
    <col min="13073" max="13073" width="3" style="236" hidden="1"/>
    <col min="13074" max="13313" width="8.6640625" style="236" hidden="1"/>
    <col min="13314" max="13319" width="14.88671875" style="236" hidden="1"/>
    <col min="13320" max="13321" width="15.88671875" style="236" hidden="1"/>
    <col min="13322" max="13327" width="16.109375" style="236" hidden="1"/>
    <col min="13328" max="13328" width="6.109375" style="236" hidden="1"/>
    <col min="13329" max="13329" width="3" style="236" hidden="1"/>
    <col min="13330" max="13569" width="8.6640625" style="236" hidden="1"/>
    <col min="13570" max="13575" width="14.88671875" style="236" hidden="1"/>
    <col min="13576" max="13577" width="15.88671875" style="236" hidden="1"/>
    <col min="13578" max="13583" width="16.109375" style="236" hidden="1"/>
    <col min="13584" max="13584" width="6.109375" style="236" hidden="1"/>
    <col min="13585" max="13585" width="3" style="236" hidden="1"/>
    <col min="13586" max="13825" width="8.6640625" style="236" hidden="1"/>
    <col min="13826" max="13831" width="14.88671875" style="236" hidden="1"/>
    <col min="13832" max="13833" width="15.88671875" style="236" hidden="1"/>
    <col min="13834" max="13839" width="16.109375" style="236" hidden="1"/>
    <col min="13840" max="13840" width="6.109375" style="236" hidden="1"/>
    <col min="13841" max="13841" width="3" style="236" hidden="1"/>
    <col min="13842" max="14081" width="8.6640625" style="236" hidden="1"/>
    <col min="14082" max="14087" width="14.88671875" style="236" hidden="1"/>
    <col min="14088" max="14089" width="15.88671875" style="236" hidden="1"/>
    <col min="14090" max="14095" width="16.109375" style="236" hidden="1"/>
    <col min="14096" max="14096" width="6.109375" style="236" hidden="1"/>
    <col min="14097" max="14097" width="3" style="236" hidden="1"/>
    <col min="14098" max="14337" width="8.6640625" style="236" hidden="1"/>
    <col min="14338" max="14343" width="14.88671875" style="236" hidden="1"/>
    <col min="14344" max="14345" width="15.88671875" style="236" hidden="1"/>
    <col min="14346" max="14351" width="16.109375" style="236" hidden="1"/>
    <col min="14352" max="14352" width="6.109375" style="236" hidden="1"/>
    <col min="14353" max="14353" width="3" style="236" hidden="1"/>
    <col min="14354" max="14593" width="8.6640625" style="236" hidden="1"/>
    <col min="14594" max="14599" width="14.88671875" style="236" hidden="1"/>
    <col min="14600" max="14601" width="15.88671875" style="236" hidden="1"/>
    <col min="14602" max="14607" width="16.109375" style="236" hidden="1"/>
    <col min="14608" max="14608" width="6.109375" style="236" hidden="1"/>
    <col min="14609" max="14609" width="3" style="236" hidden="1"/>
    <col min="14610" max="14849" width="8.6640625" style="236" hidden="1"/>
    <col min="14850" max="14855" width="14.88671875" style="236" hidden="1"/>
    <col min="14856" max="14857" width="15.88671875" style="236" hidden="1"/>
    <col min="14858" max="14863" width="16.109375" style="236" hidden="1"/>
    <col min="14864" max="14864" width="6.109375" style="236" hidden="1"/>
    <col min="14865" max="14865" width="3" style="236" hidden="1"/>
    <col min="14866" max="15105" width="8.6640625" style="236" hidden="1"/>
    <col min="15106" max="15111" width="14.88671875" style="236" hidden="1"/>
    <col min="15112" max="15113" width="15.88671875" style="236" hidden="1"/>
    <col min="15114" max="15119" width="16.109375" style="236" hidden="1"/>
    <col min="15120" max="15120" width="6.109375" style="236" hidden="1"/>
    <col min="15121" max="15121" width="3" style="236" hidden="1"/>
    <col min="15122" max="15361" width="8.6640625" style="236" hidden="1"/>
    <col min="15362" max="15367" width="14.88671875" style="236" hidden="1"/>
    <col min="15368" max="15369" width="15.88671875" style="236" hidden="1"/>
    <col min="15370" max="15375" width="16.109375" style="236" hidden="1"/>
    <col min="15376" max="15376" width="6.109375" style="236" hidden="1"/>
    <col min="15377" max="15377" width="3" style="236" hidden="1"/>
    <col min="15378" max="15617" width="8.6640625" style="236" hidden="1"/>
    <col min="15618" max="15623" width="14.88671875" style="236" hidden="1"/>
    <col min="15624" max="15625" width="15.88671875" style="236" hidden="1"/>
    <col min="15626" max="15631" width="16.109375" style="236" hidden="1"/>
    <col min="15632" max="15632" width="6.109375" style="236" hidden="1"/>
    <col min="15633" max="15633" width="3" style="236" hidden="1"/>
    <col min="15634" max="15873" width="8.6640625" style="236" hidden="1"/>
    <col min="15874" max="15879" width="14.88671875" style="236" hidden="1"/>
    <col min="15880" max="15881" width="15.88671875" style="236" hidden="1"/>
    <col min="15882" max="15887" width="16.109375" style="236" hidden="1"/>
    <col min="15888" max="15888" width="6.109375" style="236" hidden="1"/>
    <col min="15889" max="15889" width="3" style="236" hidden="1"/>
    <col min="15890" max="16129" width="8.6640625" style="236" hidden="1"/>
    <col min="16130" max="16135" width="14.88671875" style="236" hidden="1"/>
    <col min="16136" max="16137" width="15.88671875" style="236" hidden="1"/>
    <col min="16138" max="16143" width="16.109375" style="236" hidden="1"/>
    <col min="16144" max="16144" width="6.109375" style="236" hidden="1"/>
    <col min="16145" max="16145" width="3" style="236" hidden="1"/>
    <col min="16146" max="16384" width="8.6640625" style="236" hidden="1"/>
  </cols>
  <sheetData>
    <row r="1" spans="1:51" ht="42.75" customHeight="1">
      <c r="A1" s="356"/>
      <c r="B1" s="357"/>
      <c r="C1" s="358"/>
      <c r="D1" s="358"/>
      <c r="E1" s="358"/>
      <c r="F1" s="358"/>
      <c r="G1" s="358"/>
      <c r="H1" s="358"/>
      <c r="I1" s="358"/>
      <c r="J1" s="358"/>
      <c r="K1" s="358"/>
      <c r="L1" s="358"/>
      <c r="M1" s="358"/>
      <c r="N1" s="358"/>
      <c r="O1" s="358"/>
      <c r="P1" s="359"/>
      <c r="Q1" s="359"/>
    </row>
    <row r="2" spans="1:51" ht="25.5" customHeight="1">
      <c r="A2" s="360"/>
      <c r="B2" s="358"/>
      <c r="C2" s="360"/>
      <c r="D2" s="358"/>
      <c r="E2" s="358"/>
      <c r="F2" s="358"/>
      <c r="G2" s="358"/>
      <c r="H2" s="358"/>
      <c r="I2" s="358"/>
      <c r="J2" s="358"/>
      <c r="K2" s="358"/>
      <c r="L2" s="358"/>
      <c r="M2" s="358"/>
      <c r="N2" s="358"/>
      <c r="O2" s="358"/>
      <c r="P2" s="359"/>
      <c r="Q2" s="359"/>
    </row>
    <row r="3" spans="1:51" ht="25.5" customHeight="1">
      <c r="A3" s="360"/>
      <c r="B3" s="358"/>
      <c r="C3" s="360"/>
      <c r="D3" s="358"/>
      <c r="E3" s="358"/>
      <c r="F3" s="358"/>
      <c r="G3" s="358"/>
      <c r="H3" s="358"/>
      <c r="I3" s="358"/>
      <c r="J3" s="358"/>
      <c r="K3" s="358"/>
      <c r="L3" s="358"/>
      <c r="M3" s="358"/>
      <c r="N3" s="358"/>
      <c r="O3" s="358"/>
      <c r="P3" s="359"/>
      <c r="Q3" s="359"/>
    </row>
    <row r="4" spans="1:51" s="362" customFormat="1" ht="13.2">
      <c r="A4" s="360"/>
      <c r="B4" s="360"/>
      <c r="C4" s="360"/>
      <c r="D4" s="360"/>
      <c r="E4" s="360"/>
      <c r="F4" s="360"/>
      <c r="G4" s="360"/>
      <c r="H4" s="360"/>
      <c r="I4" s="360"/>
      <c r="J4" s="360"/>
      <c r="K4" s="360"/>
      <c r="L4" s="360"/>
      <c r="M4" s="360"/>
      <c r="N4" s="360"/>
      <c r="O4" s="360"/>
      <c r="P4" s="360"/>
      <c r="Q4" s="360"/>
      <c r="R4" s="361"/>
      <c r="S4" s="361"/>
      <c r="T4" s="361"/>
      <c r="U4" s="361"/>
      <c r="V4" s="361"/>
      <c r="W4" s="361"/>
      <c r="X4" s="361"/>
      <c r="Y4" s="361"/>
      <c r="Z4" s="361"/>
      <c r="AA4" s="361"/>
      <c r="AB4" s="361"/>
      <c r="AC4" s="361"/>
      <c r="AD4" s="361"/>
      <c r="AE4" s="361"/>
      <c r="AF4" s="361"/>
      <c r="AG4" s="361"/>
      <c r="AH4" s="361"/>
      <c r="AI4" s="361"/>
    </row>
    <row r="5" spans="1:51" s="362" customFormat="1" ht="13.2">
      <c r="A5" s="360"/>
      <c r="B5" s="360"/>
      <c r="C5" s="360"/>
      <c r="D5" s="360"/>
      <c r="E5" s="360"/>
      <c r="F5" s="363"/>
      <c r="G5" s="360"/>
      <c r="H5" s="360"/>
      <c r="I5" s="360"/>
      <c r="J5" s="360"/>
      <c r="K5" s="360"/>
      <c r="L5" s="360"/>
      <c r="M5" s="360"/>
      <c r="N5" s="360"/>
      <c r="O5" s="360"/>
      <c r="P5" s="360"/>
      <c r="Q5" s="360"/>
      <c r="R5" s="361"/>
      <c r="S5" s="361"/>
      <c r="T5" s="361"/>
      <c r="U5" s="361"/>
      <c r="V5" s="361"/>
      <c r="W5" s="361"/>
      <c r="X5" s="361"/>
      <c r="Y5" s="361"/>
      <c r="Z5" s="361"/>
      <c r="AA5" s="361"/>
      <c r="AB5" s="361"/>
      <c r="AC5" s="361"/>
      <c r="AD5" s="361"/>
      <c r="AE5" s="361"/>
      <c r="AF5" s="361"/>
      <c r="AG5" s="361"/>
      <c r="AH5" s="361"/>
      <c r="AI5" s="361"/>
    </row>
    <row r="6" spans="1:51" s="362" customFormat="1" ht="13.2">
      <c r="A6" s="360"/>
      <c r="B6" s="360"/>
      <c r="C6" s="360"/>
      <c r="D6" s="360"/>
      <c r="E6" s="360"/>
      <c r="F6" s="360"/>
      <c r="G6" s="360"/>
      <c r="H6" s="360"/>
      <c r="I6" s="360"/>
      <c r="J6" s="360"/>
      <c r="K6" s="360"/>
      <c r="L6" s="360"/>
      <c r="M6" s="360"/>
      <c r="N6" s="360"/>
      <c r="O6" s="360"/>
      <c r="P6" s="360"/>
      <c r="Q6" s="360"/>
      <c r="R6" s="361"/>
      <c r="S6" s="361"/>
      <c r="T6" s="361"/>
      <c r="U6" s="361"/>
      <c r="V6" s="361"/>
      <c r="W6" s="361"/>
      <c r="X6" s="361"/>
      <c r="Y6" s="361"/>
      <c r="Z6" s="361"/>
      <c r="AA6" s="361"/>
      <c r="AB6" s="361"/>
      <c r="AC6" s="361"/>
      <c r="AD6" s="361"/>
      <c r="AE6" s="361"/>
      <c r="AF6" s="361"/>
      <c r="AG6" s="361"/>
      <c r="AH6" s="361"/>
      <c r="AI6" s="361"/>
    </row>
    <row r="7" spans="1:51" s="362" customFormat="1" ht="13.2">
      <c r="A7" s="360"/>
      <c r="B7" s="360"/>
      <c r="C7" s="360"/>
      <c r="D7" s="360"/>
      <c r="E7" s="360"/>
      <c r="F7" s="360"/>
      <c r="G7" s="360"/>
      <c r="H7" s="360"/>
      <c r="I7" s="360"/>
      <c r="J7" s="360"/>
      <c r="K7" s="360"/>
      <c r="L7" s="360"/>
      <c r="M7" s="360"/>
      <c r="N7" s="360"/>
      <c r="O7" s="360"/>
      <c r="P7" s="360"/>
      <c r="Q7" s="360"/>
      <c r="R7" s="361"/>
      <c r="S7" s="361"/>
      <c r="T7" s="361"/>
      <c r="U7" s="361"/>
      <c r="V7" s="361"/>
      <c r="W7" s="361"/>
      <c r="X7" s="361"/>
      <c r="Y7" s="361"/>
      <c r="Z7" s="361"/>
      <c r="AA7" s="361"/>
      <c r="AB7" s="361"/>
      <c r="AC7" s="361"/>
      <c r="AD7" s="361"/>
      <c r="AE7" s="361"/>
      <c r="AF7" s="361"/>
      <c r="AG7" s="361"/>
      <c r="AH7" s="361"/>
      <c r="AI7" s="361"/>
    </row>
    <row r="8" spans="1:51" s="362" customFormat="1" ht="13.2">
      <c r="A8" s="360"/>
      <c r="B8" s="360"/>
      <c r="C8" s="360"/>
      <c r="D8" s="360"/>
      <c r="E8" s="360"/>
      <c r="F8" s="360"/>
      <c r="G8" s="360"/>
      <c r="H8" s="360"/>
      <c r="I8" s="360"/>
      <c r="J8" s="360"/>
      <c r="K8" s="360"/>
      <c r="L8" s="360"/>
      <c r="M8" s="360"/>
      <c r="N8" s="360"/>
      <c r="O8" s="360"/>
      <c r="P8" s="360"/>
      <c r="Q8" s="360"/>
      <c r="R8" s="361"/>
      <c r="S8" s="361"/>
      <c r="T8" s="361"/>
      <c r="U8" s="361"/>
      <c r="V8" s="361"/>
      <c r="W8" s="361"/>
      <c r="X8" s="361"/>
      <c r="Y8" s="361"/>
      <c r="Z8" s="361"/>
      <c r="AA8" s="361"/>
      <c r="AB8" s="361"/>
      <c r="AC8" s="361"/>
      <c r="AD8" s="361"/>
      <c r="AE8" s="361"/>
      <c r="AF8" s="361"/>
      <c r="AG8" s="361"/>
      <c r="AH8" s="361"/>
      <c r="AI8" s="361"/>
    </row>
    <row r="9" spans="1:51" s="362" customFormat="1" ht="13.2">
      <c r="A9" s="360"/>
      <c r="B9" s="360"/>
      <c r="C9" s="360"/>
      <c r="D9" s="360"/>
      <c r="E9" s="360"/>
      <c r="F9" s="360"/>
      <c r="G9" s="360"/>
      <c r="H9" s="360"/>
      <c r="I9" s="360"/>
      <c r="J9" s="360"/>
      <c r="K9" s="360"/>
      <c r="L9" s="360"/>
      <c r="M9" s="360"/>
      <c r="N9" s="360"/>
      <c r="O9" s="360"/>
      <c r="P9" s="360"/>
      <c r="Q9" s="360"/>
      <c r="R9" s="361"/>
      <c r="S9" s="361"/>
      <c r="T9" s="361"/>
      <c r="U9" s="361"/>
      <c r="V9" s="361"/>
      <c r="W9" s="361"/>
      <c r="X9" s="361"/>
      <c r="Y9" s="361"/>
      <c r="Z9" s="361"/>
      <c r="AA9" s="361"/>
      <c r="AB9" s="361"/>
      <c r="AC9" s="361"/>
      <c r="AD9" s="361"/>
      <c r="AE9" s="361"/>
      <c r="AF9" s="361"/>
      <c r="AG9" s="361"/>
      <c r="AH9" s="361"/>
      <c r="AI9" s="361"/>
    </row>
    <row r="10" spans="1:51" s="362" customFormat="1" ht="13.2">
      <c r="A10" s="360"/>
      <c r="B10" s="360"/>
      <c r="C10" s="360"/>
      <c r="D10" s="360"/>
      <c r="E10" s="360"/>
      <c r="F10" s="360"/>
      <c r="G10" s="360"/>
      <c r="H10" s="360"/>
      <c r="I10" s="360"/>
      <c r="J10" s="360"/>
      <c r="K10" s="360"/>
      <c r="L10" s="360"/>
      <c r="M10" s="360"/>
      <c r="N10" s="360"/>
      <c r="O10" s="360"/>
      <c r="P10" s="360"/>
      <c r="Q10" s="360"/>
      <c r="R10" s="361"/>
      <c r="S10" s="361"/>
      <c r="T10" s="361"/>
      <c r="U10" s="361"/>
      <c r="V10" s="361"/>
      <c r="W10" s="361"/>
      <c r="X10" s="361"/>
      <c r="Y10" s="361"/>
      <c r="Z10" s="361"/>
      <c r="AA10" s="361"/>
      <c r="AB10" s="361"/>
      <c r="AC10" s="361"/>
      <c r="AD10" s="361"/>
      <c r="AE10" s="361"/>
      <c r="AF10" s="361"/>
      <c r="AG10" s="361"/>
      <c r="AH10" s="361"/>
      <c r="AI10" s="361"/>
      <c r="AY10" s="362" t="s">
        <v>564</v>
      </c>
    </row>
    <row r="11" spans="1:51" s="362" customFormat="1" ht="13.2">
      <c r="A11" s="360"/>
      <c r="B11" s="360"/>
      <c r="C11" s="360"/>
      <c r="D11" s="360"/>
      <c r="E11" s="360"/>
      <c r="F11" s="360"/>
      <c r="G11" s="360"/>
      <c r="H11" s="360"/>
      <c r="I11" s="360"/>
      <c r="J11" s="360"/>
      <c r="K11" s="360"/>
      <c r="L11" s="360"/>
      <c r="M11" s="360"/>
      <c r="N11" s="360"/>
      <c r="O11" s="360"/>
      <c r="P11" s="360"/>
      <c r="Q11" s="360"/>
      <c r="R11" s="361"/>
      <c r="S11" s="361"/>
      <c r="T11" s="361"/>
      <c r="U11" s="361"/>
      <c r="V11" s="361"/>
      <c r="W11" s="361"/>
      <c r="X11" s="361"/>
      <c r="Y11" s="361"/>
      <c r="Z11" s="361"/>
      <c r="AA11" s="361"/>
      <c r="AB11" s="361"/>
      <c r="AC11" s="361"/>
      <c r="AD11" s="361"/>
      <c r="AE11" s="361"/>
      <c r="AF11" s="361"/>
      <c r="AG11" s="361"/>
      <c r="AH11" s="361"/>
      <c r="AI11" s="361"/>
    </row>
    <row r="12" spans="1:51" s="362" customFormat="1" ht="13.2">
      <c r="A12" s="360"/>
      <c r="B12" s="360"/>
      <c r="C12" s="360"/>
      <c r="D12" s="360"/>
      <c r="E12" s="360"/>
      <c r="F12" s="360"/>
      <c r="G12" s="360"/>
      <c r="H12" s="360"/>
      <c r="I12" s="360"/>
      <c r="J12" s="360"/>
      <c r="K12" s="360"/>
      <c r="L12" s="360"/>
      <c r="M12" s="360"/>
      <c r="N12" s="360"/>
      <c r="O12" s="360"/>
      <c r="P12" s="360"/>
      <c r="Q12" s="360"/>
      <c r="R12" s="361"/>
      <c r="S12" s="361"/>
      <c r="T12" s="361"/>
      <c r="U12" s="361"/>
      <c r="V12" s="361"/>
      <c r="W12" s="361"/>
      <c r="X12" s="361"/>
      <c r="Y12" s="361"/>
      <c r="Z12" s="361"/>
      <c r="AA12" s="361"/>
      <c r="AB12" s="361"/>
      <c r="AC12" s="361"/>
      <c r="AD12" s="361"/>
      <c r="AE12" s="361"/>
      <c r="AF12" s="361"/>
      <c r="AG12" s="361"/>
      <c r="AH12" s="361"/>
      <c r="AI12" s="361"/>
      <c r="AY12" s="362" t="s">
        <v>564</v>
      </c>
    </row>
    <row r="13" spans="1:51" s="362" customFormat="1" ht="13.2">
      <c r="A13" s="360"/>
      <c r="B13" s="360"/>
      <c r="C13" s="360"/>
      <c r="D13" s="360"/>
      <c r="E13" s="360"/>
      <c r="F13" s="360"/>
      <c r="G13" s="360"/>
      <c r="H13" s="360"/>
      <c r="I13" s="360"/>
      <c r="J13" s="360"/>
      <c r="K13" s="360"/>
      <c r="L13" s="360"/>
      <c r="M13" s="360"/>
      <c r="N13" s="360"/>
      <c r="O13" s="360"/>
      <c r="P13" s="360"/>
      <c r="Q13" s="360"/>
      <c r="R13" s="361"/>
      <c r="S13" s="361"/>
      <c r="T13" s="361"/>
      <c r="U13" s="361"/>
      <c r="V13" s="361"/>
      <c r="W13" s="361"/>
      <c r="X13" s="361"/>
      <c r="Y13" s="361"/>
      <c r="Z13" s="361"/>
      <c r="AA13" s="361"/>
      <c r="AB13" s="361"/>
      <c r="AC13" s="361"/>
      <c r="AD13" s="361"/>
      <c r="AE13" s="361"/>
      <c r="AF13" s="361"/>
      <c r="AG13" s="361"/>
      <c r="AH13" s="361"/>
      <c r="AI13" s="361"/>
    </row>
    <row r="14" spans="1:51" s="362" customFormat="1" ht="13.2">
      <c r="A14" s="360"/>
      <c r="B14" s="360"/>
      <c r="C14" s="360"/>
      <c r="D14" s="360"/>
      <c r="E14" s="360"/>
      <c r="F14" s="360"/>
      <c r="G14" s="360"/>
      <c r="H14" s="360"/>
      <c r="I14" s="360"/>
      <c r="J14" s="360"/>
      <c r="K14" s="360"/>
      <c r="L14" s="360"/>
      <c r="M14" s="360"/>
      <c r="N14" s="360"/>
      <c r="O14" s="360"/>
      <c r="P14" s="360"/>
      <c r="Q14" s="360"/>
      <c r="R14" s="361"/>
      <c r="S14" s="361"/>
      <c r="T14" s="361"/>
      <c r="U14" s="361"/>
      <c r="V14" s="361"/>
      <c r="W14" s="361"/>
      <c r="X14" s="361"/>
      <c r="Y14" s="361"/>
      <c r="Z14" s="361"/>
      <c r="AA14" s="361"/>
      <c r="AB14" s="361"/>
      <c r="AC14" s="361"/>
      <c r="AD14" s="361"/>
      <c r="AE14" s="361"/>
      <c r="AF14" s="361"/>
      <c r="AG14" s="361"/>
      <c r="AH14" s="361"/>
      <c r="AI14" s="361"/>
    </row>
    <row r="15" spans="1:51" s="362" customFormat="1" ht="13.2">
      <c r="A15" s="358"/>
      <c r="B15" s="360"/>
      <c r="C15" s="360"/>
      <c r="D15" s="360"/>
      <c r="E15" s="360"/>
      <c r="F15" s="360"/>
      <c r="G15" s="360"/>
      <c r="H15" s="360"/>
      <c r="I15" s="360"/>
      <c r="J15" s="360"/>
      <c r="K15" s="360"/>
      <c r="L15" s="360"/>
      <c r="M15" s="360"/>
      <c r="N15" s="360"/>
      <c r="O15" s="360"/>
      <c r="P15" s="360"/>
      <c r="Q15" s="360"/>
      <c r="R15" s="361"/>
      <c r="S15" s="361"/>
      <c r="T15" s="361"/>
      <c r="U15" s="361"/>
      <c r="V15" s="361"/>
      <c r="W15" s="361"/>
      <c r="X15" s="361"/>
      <c r="Y15" s="361"/>
      <c r="Z15" s="361"/>
      <c r="AA15" s="361"/>
      <c r="AB15" s="361"/>
      <c r="AC15" s="361"/>
      <c r="AD15" s="361"/>
      <c r="AE15" s="361"/>
      <c r="AF15" s="361"/>
      <c r="AG15" s="361"/>
      <c r="AH15" s="361"/>
      <c r="AI15" s="361"/>
    </row>
    <row r="16" spans="1:51" s="362" customFormat="1" ht="13.2">
      <c r="A16" s="358"/>
      <c r="B16" s="360"/>
      <c r="C16" s="360"/>
      <c r="D16" s="360"/>
      <c r="E16" s="360"/>
      <c r="F16" s="360"/>
      <c r="G16" s="360"/>
      <c r="H16" s="360"/>
      <c r="I16" s="360"/>
      <c r="J16" s="360"/>
      <c r="K16" s="360"/>
      <c r="L16" s="360"/>
      <c r="M16" s="360"/>
      <c r="N16" s="360"/>
      <c r="O16" s="360"/>
      <c r="P16" s="360"/>
      <c r="Q16" s="360"/>
      <c r="R16" s="361"/>
      <c r="S16" s="361"/>
      <c r="T16" s="361"/>
      <c r="U16" s="361"/>
      <c r="V16" s="361"/>
      <c r="W16" s="361"/>
      <c r="X16" s="361"/>
      <c r="Y16" s="361"/>
      <c r="Z16" s="361"/>
      <c r="AA16" s="361"/>
      <c r="AB16" s="361"/>
      <c r="AC16" s="361"/>
      <c r="AD16" s="361"/>
      <c r="AE16" s="361"/>
      <c r="AF16" s="361"/>
      <c r="AG16" s="361"/>
      <c r="AH16" s="361"/>
      <c r="AI16" s="361"/>
    </row>
    <row r="17" spans="1:259" s="362" customFormat="1" ht="13.2">
      <c r="A17" s="358"/>
      <c r="B17" s="360"/>
      <c r="C17" s="360"/>
      <c r="D17" s="360"/>
      <c r="E17" s="360"/>
      <c r="F17" s="360"/>
      <c r="G17" s="360"/>
      <c r="H17" s="360"/>
      <c r="I17" s="360"/>
      <c r="J17" s="360"/>
      <c r="K17" s="360"/>
      <c r="L17" s="360"/>
      <c r="M17" s="360"/>
      <c r="N17" s="360"/>
      <c r="O17" s="360"/>
      <c r="P17" s="360"/>
      <c r="Q17" s="360"/>
      <c r="R17" s="361"/>
      <c r="S17" s="361"/>
      <c r="T17" s="361"/>
      <c r="U17" s="361"/>
      <c r="V17" s="361"/>
      <c r="W17" s="361"/>
      <c r="X17" s="361"/>
      <c r="Y17" s="361"/>
      <c r="Z17" s="361"/>
      <c r="AA17" s="361"/>
      <c r="AB17" s="361"/>
      <c r="AC17" s="361"/>
      <c r="AD17" s="361"/>
      <c r="AE17" s="361"/>
      <c r="AF17" s="361"/>
      <c r="AG17" s="361"/>
      <c r="AH17" s="361"/>
      <c r="AI17" s="361"/>
    </row>
    <row r="18" spans="1:259" s="362" customFormat="1" ht="13.2">
      <c r="A18" s="358"/>
      <c r="B18" s="360"/>
      <c r="C18" s="360"/>
      <c r="D18" s="360"/>
      <c r="E18" s="360"/>
      <c r="F18" s="360"/>
      <c r="G18" s="360"/>
      <c r="H18" s="360"/>
      <c r="I18" s="360"/>
      <c r="J18" s="360"/>
      <c r="K18" s="360"/>
      <c r="L18" s="360"/>
      <c r="M18" s="360"/>
      <c r="N18" s="360"/>
      <c r="O18" s="360"/>
      <c r="P18" s="360"/>
      <c r="Q18" s="360"/>
      <c r="R18" s="361"/>
      <c r="S18" s="361"/>
      <c r="T18" s="361"/>
      <c r="U18" s="361"/>
      <c r="V18" s="361"/>
      <c r="W18" s="361"/>
      <c r="X18" s="361"/>
      <c r="Y18" s="361"/>
      <c r="Z18" s="361"/>
      <c r="AA18" s="361"/>
      <c r="AB18" s="361"/>
      <c r="AC18" s="361"/>
      <c r="AD18" s="361"/>
      <c r="AE18" s="361"/>
      <c r="AF18" s="361"/>
      <c r="AG18" s="361"/>
      <c r="AH18" s="361"/>
      <c r="AI18" s="361"/>
    </row>
    <row r="19" spans="1:259" ht="13.2">
      <c r="A19" s="358"/>
      <c r="B19" s="358"/>
      <c r="C19" s="358"/>
      <c r="D19" s="358"/>
      <c r="E19" s="358"/>
      <c r="F19" s="358"/>
      <c r="G19" s="358"/>
      <c r="H19" s="358"/>
      <c r="I19" s="358"/>
      <c r="J19" s="358"/>
      <c r="K19" s="358"/>
      <c r="L19" s="358"/>
      <c r="M19" s="358"/>
      <c r="N19" s="358"/>
      <c r="O19" s="358"/>
      <c r="P19" s="359"/>
      <c r="Q19" s="359"/>
    </row>
    <row r="20" spans="1:259" ht="13.2">
      <c r="A20" s="358"/>
      <c r="B20" s="358"/>
      <c r="C20" s="358"/>
      <c r="D20" s="358"/>
      <c r="E20" s="358"/>
      <c r="F20" s="358"/>
      <c r="G20" s="358"/>
      <c r="H20" s="358"/>
      <c r="I20" s="358"/>
      <c r="J20" s="358"/>
      <c r="K20" s="358"/>
      <c r="L20" s="358"/>
      <c r="M20" s="358"/>
      <c r="N20" s="358"/>
      <c r="O20" s="358"/>
      <c r="P20" s="359"/>
      <c r="Q20" s="359"/>
    </row>
    <row r="21" spans="1:259" ht="16.2">
      <c r="A21" s="358"/>
      <c r="B21" s="364"/>
      <c r="C21" s="365"/>
      <c r="D21" s="365"/>
      <c r="E21" s="365"/>
      <c r="F21" s="365"/>
      <c r="G21" s="365"/>
      <c r="H21" s="365"/>
      <c r="I21" s="365"/>
      <c r="J21" s="365"/>
      <c r="K21" s="365"/>
      <c r="L21" s="365"/>
      <c r="M21" s="365"/>
      <c r="N21" s="366"/>
      <c r="O21" s="365"/>
      <c r="P21" s="367"/>
      <c r="Q21" s="359"/>
      <c r="IY21" s="368"/>
    </row>
    <row r="22" spans="1:259" ht="16.2">
      <c r="A22" s="358"/>
      <c r="B22" s="369"/>
      <c r="C22" s="358"/>
      <c r="D22" s="358"/>
      <c r="E22" s="358"/>
      <c r="F22" s="358"/>
      <c r="G22" s="358"/>
      <c r="H22" s="358"/>
      <c r="I22" s="358"/>
      <c r="J22" s="358"/>
      <c r="K22" s="358"/>
      <c r="L22" s="358"/>
      <c r="M22" s="358"/>
      <c r="N22" s="358"/>
      <c r="O22" s="358"/>
      <c r="P22" s="370"/>
      <c r="Q22" s="369"/>
      <c r="IY22" s="371"/>
    </row>
    <row r="23" spans="1:259" ht="13.2">
      <c r="A23" s="358"/>
      <c r="B23" s="369"/>
      <c r="C23" s="358"/>
      <c r="D23" s="358"/>
      <c r="E23" s="358"/>
      <c r="F23" s="358"/>
      <c r="G23" s="358"/>
      <c r="H23" s="358"/>
      <c r="I23" s="358"/>
      <c r="J23" s="358"/>
      <c r="K23" s="358"/>
      <c r="L23" s="358"/>
      <c r="M23" s="358"/>
      <c r="N23" s="358"/>
      <c r="O23" s="358"/>
      <c r="P23" s="370"/>
      <c r="Q23" s="369"/>
    </row>
    <row r="24" spans="1:259" ht="13.2">
      <c r="A24" s="358"/>
      <c r="B24" s="369"/>
      <c r="C24" s="358"/>
      <c r="D24" s="358"/>
      <c r="E24" s="358"/>
      <c r="F24" s="358"/>
      <c r="G24" s="358"/>
      <c r="H24" s="358"/>
      <c r="I24" s="358"/>
      <c r="J24" s="358"/>
      <c r="K24" s="358"/>
      <c r="L24" s="358"/>
      <c r="M24" s="358"/>
      <c r="N24" s="358"/>
      <c r="O24" s="358"/>
      <c r="P24" s="370"/>
      <c r="Q24" s="369"/>
    </row>
    <row r="25" spans="1:259" ht="13.2">
      <c r="A25" s="358"/>
      <c r="B25" s="369"/>
      <c r="C25" s="358"/>
      <c r="D25" s="358"/>
      <c r="E25" s="358"/>
      <c r="F25" s="358"/>
      <c r="G25" s="358"/>
      <c r="H25" s="358"/>
      <c r="I25" s="358"/>
      <c r="J25" s="358"/>
      <c r="K25" s="358"/>
      <c r="L25" s="358"/>
      <c r="M25" s="358"/>
      <c r="N25" s="358"/>
      <c r="O25" s="358"/>
      <c r="P25" s="370"/>
      <c r="Q25" s="369"/>
    </row>
    <row r="26" spans="1:259" ht="13.2">
      <c r="A26" s="358"/>
      <c r="B26" s="369"/>
      <c r="C26" s="358"/>
      <c r="D26" s="358"/>
      <c r="E26" s="358"/>
      <c r="F26" s="358"/>
      <c r="G26" s="358"/>
      <c r="H26" s="358"/>
      <c r="I26" s="358"/>
      <c r="J26" s="358"/>
      <c r="K26" s="358"/>
      <c r="L26" s="358"/>
      <c r="M26" s="358"/>
      <c r="N26" s="358"/>
      <c r="O26" s="358"/>
      <c r="P26" s="370"/>
      <c r="Q26" s="369"/>
    </row>
    <row r="27" spans="1:259" ht="13.2">
      <c r="A27" s="358"/>
      <c r="B27" s="369"/>
      <c r="C27" s="358"/>
      <c r="D27" s="358"/>
      <c r="E27" s="358"/>
      <c r="F27" s="358"/>
      <c r="G27" s="358"/>
      <c r="H27" s="358"/>
      <c r="I27" s="358"/>
      <c r="J27" s="358"/>
      <c r="K27" s="358"/>
      <c r="L27" s="358"/>
      <c r="M27" s="358"/>
      <c r="N27" s="358"/>
      <c r="O27" s="358"/>
      <c r="P27" s="370"/>
      <c r="Q27" s="369"/>
    </row>
    <row r="28" spans="1:259" ht="13.2">
      <c r="A28" s="358"/>
      <c r="B28" s="369"/>
      <c r="C28" s="358"/>
      <c r="D28" s="358"/>
      <c r="E28" s="358"/>
      <c r="F28" s="358"/>
      <c r="G28" s="358"/>
      <c r="H28" s="358"/>
      <c r="I28" s="358"/>
      <c r="J28" s="358"/>
      <c r="K28" s="358"/>
      <c r="L28" s="358"/>
      <c r="M28" s="358"/>
      <c r="N28" s="358"/>
      <c r="O28" s="358"/>
      <c r="P28" s="370"/>
      <c r="Q28" s="369"/>
    </row>
    <row r="29" spans="1:259" ht="13.2">
      <c r="A29" s="358"/>
      <c r="B29" s="369"/>
      <c r="C29" s="358"/>
      <c r="D29" s="358"/>
      <c r="E29" s="358"/>
      <c r="F29" s="358"/>
      <c r="G29" s="358"/>
      <c r="H29" s="358"/>
      <c r="I29" s="358"/>
      <c r="J29" s="358"/>
      <c r="K29" s="358"/>
      <c r="L29" s="358"/>
      <c r="M29" s="358"/>
      <c r="N29" s="358"/>
      <c r="O29" s="358"/>
      <c r="P29" s="370"/>
      <c r="Q29" s="369"/>
    </row>
    <row r="30" spans="1:259" ht="13.2">
      <c r="A30" s="358"/>
      <c r="B30" s="369"/>
      <c r="C30" s="358"/>
      <c r="D30" s="358"/>
      <c r="E30" s="358"/>
      <c r="F30" s="358"/>
      <c r="G30" s="358"/>
      <c r="H30" s="358"/>
      <c r="I30" s="358"/>
      <c r="J30" s="358"/>
      <c r="K30" s="358"/>
      <c r="L30" s="358"/>
      <c r="M30" s="358"/>
      <c r="N30" s="358"/>
      <c r="O30" s="358"/>
      <c r="P30" s="370"/>
      <c r="Q30" s="369"/>
    </row>
    <row r="31" spans="1:259" ht="13.2">
      <c r="A31" s="358"/>
      <c r="B31" s="369"/>
      <c r="C31" s="358"/>
      <c r="D31" s="358"/>
      <c r="E31" s="358"/>
      <c r="F31" s="358"/>
      <c r="G31" s="358"/>
      <c r="H31" s="358"/>
      <c r="I31" s="358"/>
      <c r="J31" s="358"/>
      <c r="K31" s="358"/>
      <c r="L31" s="358"/>
      <c r="M31" s="358"/>
      <c r="N31" s="358"/>
      <c r="O31" s="358"/>
      <c r="P31" s="370"/>
      <c r="Q31" s="369"/>
    </row>
    <row r="32" spans="1:259" ht="13.2">
      <c r="A32" s="358"/>
      <c r="B32" s="369"/>
      <c r="C32" s="358"/>
      <c r="D32" s="358"/>
      <c r="E32" s="358"/>
      <c r="F32" s="358"/>
      <c r="G32" s="358"/>
      <c r="H32" s="358"/>
      <c r="I32" s="358"/>
      <c r="J32" s="358"/>
      <c r="K32" s="358"/>
      <c r="L32" s="358"/>
      <c r="M32" s="358"/>
      <c r="N32" s="358"/>
      <c r="O32" s="358"/>
      <c r="P32" s="370"/>
      <c r="Q32" s="369"/>
    </row>
    <row r="33" spans="1:17" ht="13.2">
      <c r="A33" s="358"/>
      <c r="B33" s="369"/>
      <c r="C33" s="358"/>
      <c r="D33" s="358"/>
      <c r="E33" s="358"/>
      <c r="F33" s="358"/>
      <c r="G33" s="358"/>
      <c r="H33" s="358"/>
      <c r="I33" s="358"/>
      <c r="J33" s="358"/>
      <c r="K33" s="358"/>
      <c r="L33" s="358"/>
      <c r="M33" s="358"/>
      <c r="N33" s="358"/>
      <c r="O33" s="358"/>
      <c r="P33" s="370"/>
      <c r="Q33" s="369"/>
    </row>
    <row r="34" spans="1:17" ht="13.2">
      <c r="A34" s="358"/>
      <c r="B34" s="369"/>
      <c r="C34" s="358"/>
      <c r="D34" s="358"/>
      <c r="E34" s="358"/>
      <c r="F34" s="358"/>
      <c r="G34" s="358"/>
      <c r="H34" s="358"/>
      <c r="I34" s="358"/>
      <c r="J34" s="358"/>
      <c r="K34" s="358"/>
      <c r="L34" s="358"/>
      <c r="M34" s="358"/>
      <c r="N34" s="358"/>
      <c r="O34" s="358"/>
      <c r="P34" s="370"/>
      <c r="Q34" s="369"/>
    </row>
    <row r="35" spans="1:17" ht="13.2">
      <c r="A35" s="358"/>
      <c r="B35" s="369"/>
      <c r="C35" s="358"/>
      <c r="D35" s="358"/>
      <c r="E35" s="358"/>
      <c r="F35" s="358"/>
      <c r="G35" s="358"/>
      <c r="H35" s="358"/>
      <c r="I35" s="358"/>
      <c r="J35" s="358"/>
      <c r="K35" s="358"/>
      <c r="L35" s="358"/>
      <c r="M35" s="358"/>
      <c r="N35" s="358"/>
      <c r="O35" s="358"/>
      <c r="P35" s="370"/>
      <c r="Q35" s="369"/>
    </row>
    <row r="36" spans="1:17" ht="13.2">
      <c r="A36" s="358"/>
      <c r="B36" s="369"/>
      <c r="C36" s="358"/>
      <c r="D36" s="358"/>
      <c r="E36" s="358"/>
      <c r="F36" s="358"/>
      <c r="G36" s="358"/>
      <c r="H36" s="358"/>
      <c r="I36" s="358"/>
      <c r="J36" s="358"/>
      <c r="K36" s="358"/>
      <c r="L36" s="358"/>
      <c r="M36" s="358"/>
      <c r="N36" s="358"/>
      <c r="O36" s="358"/>
      <c r="P36" s="370"/>
      <c r="Q36" s="369"/>
    </row>
    <row r="37" spans="1:17" ht="13.2">
      <c r="A37" s="358"/>
      <c r="B37" s="369"/>
      <c r="C37" s="358"/>
      <c r="D37" s="358"/>
      <c r="E37" s="358"/>
      <c r="F37" s="358"/>
      <c r="G37" s="358"/>
      <c r="H37" s="358"/>
      <c r="I37" s="358"/>
      <c r="J37" s="358"/>
      <c r="K37" s="358"/>
      <c r="L37" s="358"/>
      <c r="M37" s="358"/>
      <c r="N37" s="358"/>
      <c r="O37" s="358"/>
      <c r="P37" s="370"/>
      <c r="Q37" s="369"/>
    </row>
    <row r="38" spans="1:17" ht="13.2">
      <c r="A38" s="358"/>
      <c r="B38" s="369"/>
      <c r="C38" s="358"/>
      <c r="D38" s="358"/>
      <c r="E38" s="358"/>
      <c r="F38" s="358"/>
      <c r="G38" s="358"/>
      <c r="H38" s="358"/>
      <c r="I38" s="358"/>
      <c r="J38" s="358"/>
      <c r="K38" s="358"/>
      <c r="L38" s="358"/>
      <c r="M38" s="358"/>
      <c r="N38" s="358"/>
      <c r="O38" s="358"/>
      <c r="P38" s="370"/>
      <c r="Q38" s="369"/>
    </row>
    <row r="39" spans="1:17" ht="13.2">
      <c r="A39" s="358"/>
      <c r="B39" s="372"/>
      <c r="C39" s="373"/>
      <c r="D39" s="373"/>
      <c r="E39" s="373"/>
      <c r="F39" s="373"/>
      <c r="G39" s="373"/>
      <c r="H39" s="373"/>
      <c r="I39" s="373"/>
      <c r="J39" s="373"/>
      <c r="K39" s="373"/>
      <c r="L39" s="373"/>
      <c r="M39" s="373"/>
      <c r="N39" s="373"/>
      <c r="O39" s="373"/>
      <c r="P39" s="374"/>
      <c r="Q39" s="369"/>
    </row>
    <row r="40" spans="1:17" ht="13.2">
      <c r="A40" s="358"/>
      <c r="B40" s="375"/>
      <c r="C40" s="359"/>
      <c r="D40" s="359"/>
      <c r="E40" s="359"/>
      <c r="F40" s="359"/>
      <c r="G40" s="359"/>
      <c r="H40" s="359"/>
      <c r="I40" s="359"/>
      <c r="J40" s="359"/>
      <c r="K40" s="359"/>
      <c r="L40" s="359"/>
      <c r="M40" s="359"/>
      <c r="N40" s="359"/>
      <c r="O40" s="359"/>
      <c r="P40" s="375"/>
      <c r="Q40" s="359"/>
    </row>
    <row r="41" spans="1:17" ht="16.2">
      <c r="B41" s="238" t="s">
        <v>565</v>
      </c>
      <c r="C41" s="239"/>
      <c r="D41" s="239"/>
      <c r="E41" s="239"/>
      <c r="F41" s="239"/>
      <c r="G41" s="239"/>
      <c r="H41" s="239"/>
      <c r="I41" s="239"/>
      <c r="J41" s="239"/>
      <c r="K41" s="239"/>
      <c r="L41" s="239"/>
      <c r="M41" s="239"/>
      <c r="N41" s="239"/>
      <c r="O41" s="239"/>
      <c r="P41" s="240"/>
    </row>
    <row r="42" spans="1:17" ht="13.2">
      <c r="B42" s="241"/>
      <c r="C42" s="237"/>
      <c r="D42" s="237"/>
      <c r="E42" s="237"/>
      <c r="F42" s="237"/>
      <c r="G42" s="376" t="s">
        <v>566</v>
      </c>
      <c r="H42" s="377"/>
      <c r="I42" s="378"/>
      <c r="J42" s="378"/>
      <c r="K42" s="378"/>
      <c r="L42" s="379"/>
      <c r="M42" s="379"/>
      <c r="N42" s="379"/>
      <c r="O42" s="379"/>
    </row>
    <row r="43" spans="1:17" ht="13.2">
      <c r="B43" s="241"/>
      <c r="C43" s="237"/>
      <c r="D43" s="237"/>
      <c r="E43" s="237"/>
      <c r="F43" s="237"/>
      <c r="G43" s="1214" t="s">
        <v>567</v>
      </c>
      <c r="H43" s="1214"/>
      <c r="I43" s="1214"/>
      <c r="J43" s="1214"/>
      <c r="K43" s="1214"/>
      <c r="L43" s="1214"/>
      <c r="M43" s="1214"/>
      <c r="N43" s="1214"/>
      <c r="O43" s="1214"/>
    </row>
    <row r="44" spans="1:17" ht="13.2">
      <c r="B44" s="241"/>
      <c r="C44" s="237"/>
      <c r="D44" s="237"/>
      <c r="E44" s="237"/>
      <c r="F44" s="237"/>
      <c r="G44" s="1214"/>
      <c r="H44" s="1214"/>
      <c r="I44" s="1214"/>
      <c r="J44" s="1214"/>
      <c r="K44" s="1214"/>
      <c r="L44" s="1214"/>
      <c r="M44" s="1214"/>
      <c r="N44" s="1214"/>
      <c r="O44" s="1214"/>
    </row>
    <row r="45" spans="1:17" ht="13.2">
      <c r="B45" s="241"/>
      <c r="C45" s="237"/>
      <c r="D45" s="237"/>
      <c r="E45" s="237"/>
      <c r="F45" s="237"/>
      <c r="G45" s="1214"/>
      <c r="H45" s="1214"/>
      <c r="I45" s="1214"/>
      <c r="J45" s="1214"/>
      <c r="K45" s="1214"/>
      <c r="L45" s="1214"/>
      <c r="M45" s="1214"/>
      <c r="N45" s="1214"/>
      <c r="O45" s="1214"/>
    </row>
    <row r="46" spans="1:17" ht="13.2">
      <c r="B46" s="241"/>
      <c r="C46" s="237"/>
      <c r="D46" s="237"/>
      <c r="E46" s="237"/>
      <c r="F46" s="237"/>
      <c r="G46" s="1214"/>
      <c r="H46" s="1214"/>
      <c r="I46" s="1214"/>
      <c r="J46" s="1214"/>
      <c r="K46" s="1214"/>
      <c r="L46" s="1214"/>
      <c r="M46" s="1214"/>
      <c r="N46" s="1214"/>
      <c r="O46" s="1214"/>
    </row>
    <row r="47" spans="1:17" ht="13.2">
      <c r="B47" s="241"/>
      <c r="C47" s="237"/>
      <c r="D47" s="237"/>
      <c r="E47" s="237"/>
      <c r="F47" s="237"/>
      <c r="G47" s="1214"/>
      <c r="H47" s="1214"/>
      <c r="I47" s="1214"/>
      <c r="J47" s="1214"/>
      <c r="K47" s="1214"/>
      <c r="L47" s="1214"/>
      <c r="M47" s="1214"/>
      <c r="N47" s="1214"/>
      <c r="O47" s="1214"/>
    </row>
    <row r="48" spans="1:17" ht="13.2">
      <c r="B48" s="241"/>
      <c r="C48" s="237"/>
      <c r="D48" s="237"/>
      <c r="E48" s="237"/>
      <c r="F48" s="237"/>
      <c r="G48" s="379"/>
      <c r="H48" s="380"/>
      <c r="I48" s="380"/>
      <c r="J48" s="380"/>
      <c r="K48" s="377"/>
      <c r="L48" s="377"/>
      <c r="M48" s="377"/>
      <c r="N48" s="377"/>
      <c r="O48" s="377"/>
    </row>
    <row r="49" spans="1:17" ht="13.2">
      <c r="B49" s="241"/>
      <c r="C49" s="237"/>
      <c r="D49" s="237"/>
      <c r="E49" s="237"/>
      <c r="F49" s="237"/>
      <c r="G49" s="377" t="s">
        <v>568</v>
      </c>
      <c r="H49" s="377"/>
      <c r="I49" s="377"/>
      <c r="J49" s="377"/>
      <c r="K49" s="377"/>
      <c r="L49" s="377"/>
      <c r="M49" s="377"/>
      <c r="N49" s="377"/>
      <c r="O49" s="377"/>
    </row>
    <row r="50" spans="1:17" ht="13.2">
      <c r="B50" s="241"/>
      <c r="C50" s="237"/>
      <c r="D50" s="237"/>
      <c r="E50" s="237"/>
      <c r="F50" s="237"/>
      <c r="G50" s="1215"/>
      <c r="H50" s="1215"/>
      <c r="I50" s="1215"/>
      <c r="J50" s="1215"/>
      <c r="K50" s="381" t="s">
        <v>569</v>
      </c>
      <c r="L50" s="381" t="s">
        <v>570</v>
      </c>
      <c r="M50" s="382" t="s">
        <v>571</v>
      </c>
      <c r="N50" s="382" t="s">
        <v>572</v>
      </c>
      <c r="O50" s="382" t="s">
        <v>573</v>
      </c>
    </row>
    <row r="51" spans="1:17" ht="13.2">
      <c r="B51" s="241"/>
      <c r="C51" s="237"/>
      <c r="D51" s="237"/>
      <c r="E51" s="237"/>
      <c r="F51" s="237"/>
      <c r="G51" s="1216" t="s">
        <v>574</v>
      </c>
      <c r="H51" s="1216"/>
      <c r="I51" s="1217" t="s">
        <v>575</v>
      </c>
      <c r="J51" s="1217"/>
      <c r="K51" s="1218"/>
      <c r="L51" s="1218"/>
      <c r="M51" s="1218"/>
      <c r="N51" s="1219">
        <v>137.5</v>
      </c>
      <c r="O51" s="1218"/>
    </row>
    <row r="52" spans="1:17" ht="13.2">
      <c r="B52" s="241"/>
      <c r="C52" s="237"/>
      <c r="D52" s="237"/>
      <c r="E52" s="237"/>
      <c r="F52" s="237"/>
      <c r="G52" s="1216"/>
      <c r="H52" s="1216"/>
      <c r="I52" s="1217"/>
      <c r="J52" s="1217"/>
      <c r="K52" s="1219"/>
      <c r="L52" s="1219"/>
      <c r="M52" s="1219"/>
      <c r="N52" s="1219"/>
      <c r="O52" s="1219"/>
    </row>
    <row r="53" spans="1:17" ht="13.2">
      <c r="A53" s="383"/>
      <c r="B53" s="241"/>
      <c r="C53" s="237"/>
      <c r="D53" s="237"/>
      <c r="E53" s="237"/>
      <c r="F53" s="237"/>
      <c r="G53" s="1216"/>
      <c r="H53" s="1216"/>
      <c r="I53" s="1220" t="s">
        <v>576</v>
      </c>
      <c r="J53" s="1220"/>
      <c r="K53" s="1221"/>
      <c r="L53" s="1221"/>
      <c r="M53" s="1221"/>
      <c r="N53" s="1223">
        <v>52.8</v>
      </c>
      <c r="O53" s="1221"/>
    </row>
    <row r="54" spans="1:17" ht="13.2">
      <c r="A54" s="383"/>
      <c r="B54" s="241"/>
      <c r="C54" s="237"/>
      <c r="D54" s="237"/>
      <c r="E54" s="237"/>
      <c r="F54" s="237"/>
      <c r="G54" s="1216"/>
      <c r="H54" s="1216"/>
      <c r="I54" s="1220"/>
      <c r="J54" s="1220"/>
      <c r="K54" s="1222"/>
      <c r="L54" s="1222"/>
      <c r="M54" s="1222"/>
      <c r="N54" s="1222"/>
      <c r="O54" s="1222"/>
    </row>
    <row r="55" spans="1:17" ht="13.2">
      <c r="A55" s="383"/>
      <c r="B55" s="241"/>
      <c r="C55" s="237"/>
      <c r="D55" s="237"/>
      <c r="E55" s="237"/>
      <c r="F55" s="237"/>
      <c r="G55" s="1220" t="s">
        <v>577</v>
      </c>
      <c r="H55" s="1220"/>
      <c r="I55" s="1220" t="s">
        <v>575</v>
      </c>
      <c r="J55" s="1220"/>
      <c r="K55" s="1218"/>
      <c r="L55" s="1218"/>
      <c r="M55" s="1218"/>
      <c r="N55" s="1219">
        <v>196.3</v>
      </c>
      <c r="O55" s="1218"/>
    </row>
    <row r="56" spans="1:17" ht="13.2">
      <c r="A56" s="383"/>
      <c r="B56" s="241"/>
      <c r="C56" s="237"/>
      <c r="D56" s="237"/>
      <c r="E56" s="237"/>
      <c r="F56" s="237"/>
      <c r="G56" s="1220"/>
      <c r="H56" s="1220"/>
      <c r="I56" s="1220"/>
      <c r="J56" s="1220"/>
      <c r="K56" s="1219"/>
      <c r="L56" s="1219"/>
      <c r="M56" s="1219"/>
      <c r="N56" s="1219"/>
      <c r="O56" s="1219"/>
    </row>
    <row r="57" spans="1:17" s="383" customFormat="1" ht="13.2">
      <c r="B57" s="384"/>
      <c r="C57" s="385"/>
      <c r="D57" s="385"/>
      <c r="E57" s="385"/>
      <c r="F57" s="385"/>
      <c r="G57" s="1220"/>
      <c r="H57" s="1220"/>
      <c r="I57" s="1224" t="s">
        <v>576</v>
      </c>
      <c r="J57" s="1224"/>
      <c r="K57" s="1225"/>
      <c r="L57" s="1225"/>
      <c r="M57" s="1225"/>
      <c r="N57" s="1226">
        <v>56.1</v>
      </c>
      <c r="O57" s="1225"/>
      <c r="P57" s="386"/>
      <c r="Q57" s="384"/>
    </row>
    <row r="58" spans="1:17" s="383" customFormat="1" ht="13.2">
      <c r="A58" s="236"/>
      <c r="B58" s="384"/>
      <c r="C58" s="385"/>
      <c r="D58" s="385"/>
      <c r="E58" s="385"/>
      <c r="F58" s="385"/>
      <c r="G58" s="1220"/>
      <c r="H58" s="1220"/>
      <c r="I58" s="1224"/>
      <c r="J58" s="1224"/>
      <c r="K58" s="1222"/>
      <c r="L58" s="1222"/>
      <c r="M58" s="1222"/>
      <c r="N58" s="1222"/>
      <c r="O58" s="1222"/>
      <c r="P58" s="386"/>
      <c r="Q58" s="384"/>
    </row>
    <row r="59" spans="1:17" s="383" customFormat="1" ht="13.2">
      <c r="A59" s="236"/>
      <c r="B59" s="384"/>
      <c r="C59" s="385"/>
      <c r="D59" s="385"/>
      <c r="E59" s="385"/>
      <c r="F59" s="385"/>
      <c r="G59" s="385"/>
      <c r="H59" s="385"/>
      <c r="I59" s="385"/>
      <c r="J59" s="385"/>
      <c r="K59" s="387"/>
      <c r="L59" s="387"/>
      <c r="M59" s="387"/>
      <c r="N59" s="387"/>
      <c r="O59" s="387"/>
      <c r="P59" s="386"/>
      <c r="Q59" s="384"/>
    </row>
    <row r="60" spans="1:17" s="383" customFormat="1" ht="13.2">
      <c r="A60" s="236"/>
      <c r="B60" s="384"/>
      <c r="C60" s="385"/>
      <c r="D60" s="385"/>
      <c r="E60" s="385"/>
      <c r="F60" s="385"/>
      <c r="G60" s="385"/>
      <c r="H60" s="385"/>
      <c r="I60" s="385"/>
      <c r="J60" s="385"/>
      <c r="K60" s="387"/>
      <c r="L60" s="387"/>
      <c r="M60" s="387"/>
      <c r="N60" s="387"/>
      <c r="O60" s="387"/>
      <c r="P60" s="386"/>
      <c r="Q60" s="384"/>
    </row>
    <row r="61" spans="1:17" s="383" customFormat="1" ht="13.2">
      <c r="A61" s="236"/>
      <c r="B61" s="388"/>
      <c r="C61" s="389"/>
      <c r="D61" s="389"/>
      <c r="E61" s="389"/>
      <c r="F61" s="389"/>
      <c r="G61" s="389"/>
      <c r="H61" s="389"/>
      <c r="I61" s="389"/>
      <c r="J61" s="389"/>
      <c r="K61" s="389"/>
      <c r="L61" s="389"/>
      <c r="M61" s="390"/>
      <c r="N61" s="390"/>
      <c r="O61" s="390"/>
      <c r="P61" s="391"/>
      <c r="Q61" s="384"/>
    </row>
    <row r="62" spans="1:17" ht="13.2">
      <c r="B62" s="392"/>
      <c r="C62" s="392"/>
      <c r="D62" s="392"/>
      <c r="E62" s="392"/>
      <c r="F62" s="392"/>
      <c r="G62" s="392"/>
      <c r="H62" s="392"/>
      <c r="I62" s="392"/>
      <c r="J62" s="392"/>
      <c r="K62" s="392"/>
      <c r="L62" s="392"/>
      <c r="M62" s="392"/>
      <c r="N62" s="392"/>
      <c r="O62" s="392"/>
      <c r="P62" s="392"/>
      <c r="Q62" s="237"/>
    </row>
    <row r="63" spans="1:17" ht="16.2">
      <c r="B63" s="294" t="s">
        <v>578</v>
      </c>
      <c r="C63" s="237"/>
      <c r="D63" s="237"/>
      <c r="E63" s="237"/>
      <c r="F63" s="237"/>
      <c r="G63" s="237"/>
      <c r="H63" s="237"/>
      <c r="I63" s="237"/>
      <c r="J63" s="237"/>
      <c r="K63" s="237"/>
      <c r="L63" s="237"/>
      <c r="M63" s="237"/>
      <c r="N63" s="237"/>
      <c r="O63" s="237"/>
    </row>
    <row r="64" spans="1:17" ht="13.2">
      <c r="B64" s="241"/>
      <c r="C64" s="237"/>
      <c r="D64" s="237"/>
      <c r="E64" s="237"/>
      <c r="F64" s="237"/>
      <c r="G64" s="393" t="s">
        <v>566</v>
      </c>
      <c r="I64" s="394"/>
      <c r="J64" s="394"/>
      <c r="K64" s="394"/>
      <c r="L64" s="394"/>
      <c r="M64" s="394"/>
      <c r="N64" s="395"/>
      <c r="O64" s="394"/>
    </row>
    <row r="65" spans="2:30" ht="13.2">
      <c r="B65" s="241"/>
      <c r="C65" s="237"/>
      <c r="D65" s="237"/>
      <c r="E65" s="237"/>
      <c r="F65" s="237"/>
      <c r="G65" s="1227" t="s">
        <v>579</v>
      </c>
      <c r="H65" s="1227"/>
      <c r="I65" s="1227"/>
      <c r="J65" s="1227"/>
      <c r="K65" s="1227"/>
      <c r="L65" s="1227"/>
      <c r="M65" s="1227"/>
      <c r="N65" s="1227"/>
      <c r="O65" s="1227"/>
    </row>
    <row r="66" spans="2:30" ht="13.2">
      <c r="B66" s="241"/>
      <c r="C66" s="237"/>
      <c r="D66" s="237"/>
      <c r="E66" s="237"/>
      <c r="F66" s="237"/>
      <c r="G66" s="1227"/>
      <c r="H66" s="1227"/>
      <c r="I66" s="1227"/>
      <c r="J66" s="1227"/>
      <c r="K66" s="1227"/>
      <c r="L66" s="1227"/>
      <c r="M66" s="1227"/>
      <c r="N66" s="1227"/>
      <c r="O66" s="1227"/>
    </row>
    <row r="67" spans="2:30" ht="13.2">
      <c r="B67" s="241"/>
      <c r="C67" s="237"/>
      <c r="D67" s="237"/>
      <c r="E67" s="237"/>
      <c r="F67" s="237"/>
      <c r="G67" s="1227"/>
      <c r="H67" s="1227"/>
      <c r="I67" s="1227"/>
      <c r="J67" s="1227"/>
      <c r="K67" s="1227"/>
      <c r="L67" s="1227"/>
      <c r="M67" s="1227"/>
      <c r="N67" s="1227"/>
      <c r="O67" s="1227"/>
    </row>
    <row r="68" spans="2:30" ht="13.2">
      <c r="B68" s="241"/>
      <c r="C68" s="237"/>
      <c r="D68" s="237"/>
      <c r="E68" s="237"/>
      <c r="F68" s="237"/>
      <c r="G68" s="1227"/>
      <c r="H68" s="1227"/>
      <c r="I68" s="1227"/>
      <c r="J68" s="1227"/>
      <c r="K68" s="1227"/>
      <c r="L68" s="1227"/>
      <c r="M68" s="1227"/>
      <c r="N68" s="1227"/>
      <c r="O68" s="1227"/>
    </row>
    <row r="69" spans="2:30" ht="13.2">
      <c r="B69" s="241"/>
      <c r="C69" s="237"/>
      <c r="D69" s="237"/>
      <c r="E69" s="237"/>
      <c r="F69" s="237"/>
      <c r="G69" s="1227"/>
      <c r="H69" s="1227"/>
      <c r="I69" s="1227"/>
      <c r="J69" s="1227"/>
      <c r="K69" s="1227"/>
      <c r="L69" s="1227"/>
      <c r="M69" s="1227"/>
      <c r="N69" s="1227"/>
      <c r="O69" s="1227"/>
    </row>
    <row r="70" spans="2:30" ht="13.2">
      <c r="B70" s="241"/>
      <c r="C70" s="237"/>
      <c r="D70" s="237"/>
      <c r="E70" s="237"/>
      <c r="F70" s="237"/>
      <c r="G70" s="237"/>
      <c r="H70" s="396"/>
      <c r="I70" s="396"/>
      <c r="J70" s="397"/>
      <c r="K70" s="397"/>
      <c r="L70" s="398"/>
      <c r="M70" s="397"/>
      <c r="N70" s="398"/>
      <c r="O70" s="399"/>
    </row>
    <row r="71" spans="2:30" ht="13.2">
      <c r="B71" s="241"/>
      <c r="C71" s="237"/>
      <c r="D71" s="237"/>
      <c r="E71" s="237"/>
      <c r="F71" s="237"/>
      <c r="G71" s="400" t="s">
        <v>580</v>
      </c>
      <c r="I71" s="401"/>
      <c r="J71" s="397"/>
      <c r="K71" s="397"/>
      <c r="L71" s="398"/>
      <c r="M71" s="397"/>
      <c r="N71" s="398"/>
      <c r="O71" s="399"/>
    </row>
    <row r="72" spans="2:30" ht="13.2">
      <c r="B72" s="241"/>
      <c r="C72" s="237"/>
      <c r="D72" s="237"/>
      <c r="E72" s="237"/>
      <c r="F72" s="237"/>
      <c r="G72" s="1220"/>
      <c r="H72" s="1220"/>
      <c r="I72" s="1220"/>
      <c r="J72" s="1220"/>
      <c r="K72" s="402" t="s">
        <v>569</v>
      </c>
      <c r="L72" s="402" t="s">
        <v>570</v>
      </c>
      <c r="M72" s="403" t="s">
        <v>571</v>
      </c>
      <c r="N72" s="403" t="s">
        <v>572</v>
      </c>
      <c r="O72" s="403" t="s">
        <v>573</v>
      </c>
    </row>
    <row r="73" spans="2:30" ht="13.2">
      <c r="B73" s="241"/>
      <c r="C73" s="237"/>
      <c r="D73" s="237"/>
      <c r="E73" s="237"/>
      <c r="F73" s="237"/>
      <c r="G73" s="1216" t="s">
        <v>574</v>
      </c>
      <c r="H73" s="1216"/>
      <c r="I73" s="1216" t="s">
        <v>575</v>
      </c>
      <c r="J73" s="1216"/>
      <c r="K73" s="1228">
        <v>156.4</v>
      </c>
      <c r="L73" s="1228">
        <v>143.5</v>
      </c>
      <c r="M73" s="1228">
        <v>140</v>
      </c>
      <c r="N73" s="1228">
        <v>137.5</v>
      </c>
      <c r="O73" s="1228">
        <v>139.19999999999999</v>
      </c>
      <c r="S73" s="236">
        <v>9.9</v>
      </c>
    </row>
    <row r="74" spans="2:30" ht="13.2">
      <c r="B74" s="241"/>
      <c r="C74" s="237"/>
      <c r="D74" s="237"/>
      <c r="E74" s="237"/>
      <c r="F74" s="237"/>
      <c r="G74" s="1216"/>
      <c r="H74" s="1216"/>
      <c r="I74" s="1216"/>
      <c r="J74" s="1216"/>
      <c r="K74" s="1228"/>
      <c r="L74" s="1228"/>
      <c r="M74" s="1228"/>
      <c r="N74" s="1228"/>
      <c r="O74" s="1228"/>
    </row>
    <row r="75" spans="2:30" ht="13.2">
      <c r="B75" s="241"/>
      <c r="C75" s="237"/>
      <c r="D75" s="237"/>
      <c r="E75" s="237"/>
      <c r="F75" s="237"/>
      <c r="G75" s="1216"/>
      <c r="H75" s="1216"/>
      <c r="I75" s="1220" t="s">
        <v>581</v>
      </c>
      <c r="J75" s="1220"/>
      <c r="K75" s="1226">
        <v>14.1</v>
      </c>
      <c r="L75" s="1226">
        <v>13.5</v>
      </c>
      <c r="M75" s="1226">
        <v>12.7</v>
      </c>
      <c r="N75" s="1226">
        <v>11.7</v>
      </c>
      <c r="O75" s="1226">
        <v>10.6</v>
      </c>
      <c r="U75" s="236">
        <v>81.2</v>
      </c>
      <c r="W75" s="236">
        <v>87.2</v>
      </c>
      <c r="Y75" s="236">
        <v>99.8</v>
      </c>
      <c r="AA75" s="236">
        <v>109.5</v>
      </c>
      <c r="AC75" s="236">
        <v>115.2</v>
      </c>
    </row>
    <row r="76" spans="2:30" ht="13.2">
      <c r="B76" s="241"/>
      <c r="C76" s="237"/>
      <c r="D76" s="237"/>
      <c r="E76" s="237"/>
      <c r="F76" s="237"/>
      <c r="G76" s="1216"/>
      <c r="H76" s="1216"/>
      <c r="I76" s="1220"/>
      <c r="J76" s="1220"/>
      <c r="K76" s="1222"/>
      <c r="L76" s="1222"/>
      <c r="M76" s="1222"/>
      <c r="N76" s="1222"/>
      <c r="O76" s="1222"/>
    </row>
    <row r="77" spans="2:30" ht="13.2">
      <c r="B77" s="241"/>
      <c r="C77" s="237"/>
      <c r="D77" s="237"/>
      <c r="E77" s="237"/>
      <c r="F77" s="237"/>
      <c r="G77" s="1220" t="s">
        <v>577</v>
      </c>
      <c r="H77" s="1220"/>
      <c r="I77" s="1220" t="s">
        <v>575</v>
      </c>
      <c r="J77" s="1220"/>
      <c r="K77" s="1228">
        <v>206</v>
      </c>
      <c r="L77" s="1228">
        <v>199.1</v>
      </c>
      <c r="M77" s="1228">
        <v>208.1</v>
      </c>
      <c r="N77" s="1228">
        <v>196.3</v>
      </c>
      <c r="O77" s="1228">
        <v>196.2</v>
      </c>
      <c r="R77" s="236">
        <v>12.3</v>
      </c>
      <c r="T77" s="236">
        <v>11.1</v>
      </c>
    </row>
    <row r="78" spans="2:30" ht="13.2">
      <c r="B78" s="241"/>
      <c r="C78" s="237"/>
      <c r="D78" s="237"/>
      <c r="E78" s="237"/>
      <c r="F78" s="237"/>
      <c r="G78" s="1220"/>
      <c r="H78" s="1220"/>
      <c r="I78" s="1220"/>
      <c r="J78" s="1220"/>
      <c r="K78" s="1228"/>
      <c r="L78" s="1228"/>
      <c r="M78" s="1228"/>
      <c r="N78" s="1228"/>
      <c r="O78" s="1228"/>
    </row>
    <row r="79" spans="2:30" ht="13.2">
      <c r="B79" s="241"/>
      <c r="C79" s="237"/>
      <c r="D79" s="237"/>
      <c r="E79" s="237"/>
      <c r="F79" s="237"/>
      <c r="G79" s="1220"/>
      <c r="H79" s="1220"/>
      <c r="I79" s="1224" t="s">
        <v>581</v>
      </c>
      <c r="J79" s="1224"/>
      <c r="K79" s="1229">
        <v>15.7</v>
      </c>
      <c r="L79" s="1229">
        <v>14.9</v>
      </c>
      <c r="M79" s="1229">
        <v>14.2</v>
      </c>
      <c r="N79" s="1229">
        <v>14</v>
      </c>
      <c r="O79" s="1229">
        <v>13.3</v>
      </c>
      <c r="V79" s="236">
        <v>53.5</v>
      </c>
      <c r="X79" s="236">
        <v>48.2</v>
      </c>
      <c r="Z79" s="236">
        <v>34.200000000000003</v>
      </c>
      <c r="AB79" s="236">
        <v>30.3</v>
      </c>
      <c r="AD79" s="236">
        <v>28.9</v>
      </c>
    </row>
    <row r="80" spans="2:30" ht="13.2">
      <c r="B80" s="241"/>
      <c r="C80" s="237"/>
      <c r="D80" s="237"/>
      <c r="E80" s="237"/>
      <c r="F80" s="237"/>
      <c r="G80" s="1220"/>
      <c r="H80" s="1220"/>
      <c r="I80" s="1224"/>
      <c r="J80" s="1224"/>
      <c r="K80" s="1229"/>
      <c r="L80" s="1229"/>
      <c r="M80" s="1229"/>
      <c r="N80" s="1229"/>
      <c r="O80" s="1229"/>
    </row>
    <row r="81" spans="2:17" ht="13.2">
      <c r="B81" s="241"/>
      <c r="C81" s="237"/>
      <c r="D81" s="237"/>
      <c r="E81" s="237"/>
      <c r="F81" s="237"/>
      <c r="G81" s="237"/>
      <c r="H81" s="237"/>
      <c r="I81" s="237"/>
      <c r="J81" s="237"/>
      <c r="K81" s="237"/>
      <c r="L81" s="237"/>
      <c r="M81" s="237"/>
      <c r="N81" s="237"/>
      <c r="O81" s="237"/>
    </row>
    <row r="82" spans="2:17" ht="16.2">
      <c r="B82" s="241"/>
      <c r="C82" s="237"/>
      <c r="D82" s="237"/>
      <c r="E82" s="237"/>
      <c r="F82" s="237"/>
      <c r="G82" s="237"/>
      <c r="H82" s="237"/>
      <c r="I82" s="237"/>
      <c r="J82" s="237"/>
      <c r="K82" s="404"/>
      <c r="L82" s="404"/>
      <c r="M82" s="404"/>
      <c r="N82" s="404"/>
      <c r="O82" s="404"/>
    </row>
    <row r="83" spans="2:17" ht="13.2">
      <c r="B83" s="327"/>
      <c r="C83" s="293"/>
      <c r="D83" s="293"/>
      <c r="E83" s="293"/>
      <c r="F83" s="293"/>
      <c r="G83" s="293"/>
      <c r="H83" s="293"/>
      <c r="I83" s="293"/>
      <c r="J83" s="293"/>
      <c r="K83" s="293"/>
      <c r="L83" s="293"/>
      <c r="M83" s="293"/>
      <c r="N83" s="293"/>
      <c r="O83" s="293"/>
      <c r="P83" s="328"/>
    </row>
    <row r="84" spans="2:17" ht="13.2">
      <c r="H84" s="237"/>
      <c r="I84" s="237"/>
      <c r="J84" s="237"/>
      <c r="K84" s="237"/>
      <c r="L84" s="237"/>
      <c r="M84" s="237"/>
      <c r="N84" s="237"/>
      <c r="O84" s="237"/>
      <c r="P84" s="237"/>
      <c r="Q84" s="237"/>
    </row>
    <row r="85" spans="2:17" ht="13.2">
      <c r="B85" s="237"/>
      <c r="C85" s="237"/>
      <c r="D85" s="237"/>
      <c r="E85" s="237"/>
      <c r="F85" s="237"/>
      <c r="G85" s="237"/>
      <c r="H85" s="237"/>
      <c r="I85" s="237"/>
      <c r="J85" s="237"/>
      <c r="K85" s="237"/>
      <c r="L85" s="237"/>
      <c r="M85" s="237"/>
      <c r="N85" s="237"/>
      <c r="O85" s="237"/>
      <c r="P85" s="237"/>
      <c r="Q85" s="237"/>
    </row>
    <row r="86" spans="2:17" ht="13.2" hidden="1">
      <c r="B86" s="237"/>
      <c r="C86" s="237"/>
      <c r="D86" s="237"/>
      <c r="E86" s="237"/>
      <c r="F86" s="237"/>
      <c r="G86" s="237"/>
      <c r="H86" s="237"/>
      <c r="I86" s="237"/>
      <c r="J86" s="237"/>
      <c r="K86" s="237"/>
      <c r="L86" s="237"/>
      <c r="M86" s="237"/>
      <c r="N86" s="237"/>
      <c r="O86" s="237"/>
      <c r="P86" s="237"/>
      <c r="Q86" s="237"/>
    </row>
    <row r="87" spans="2:17" ht="13.2" hidden="1">
      <c r="B87" s="237"/>
      <c r="C87" s="237"/>
      <c r="D87" s="237"/>
      <c r="E87" s="237"/>
      <c r="F87" s="237"/>
      <c r="G87" s="237"/>
      <c r="H87" s="237"/>
      <c r="I87" s="237"/>
      <c r="J87" s="237"/>
      <c r="K87" s="405"/>
      <c r="L87" s="237"/>
      <c r="M87" s="237"/>
      <c r="N87" s="237"/>
      <c r="O87" s="237"/>
      <c r="P87" s="237"/>
      <c r="Q87" s="237"/>
    </row>
    <row r="88" spans="2:17" ht="13.2" hidden="1">
      <c r="B88" s="237"/>
      <c r="C88" s="237"/>
      <c r="D88" s="237"/>
      <c r="E88" s="237"/>
      <c r="F88" s="237"/>
      <c r="G88" s="237"/>
      <c r="H88" s="237"/>
      <c r="I88" s="237"/>
      <c r="J88" s="237"/>
      <c r="K88" s="237"/>
      <c r="L88" s="237"/>
      <c r="M88" s="237"/>
      <c r="N88" s="237"/>
      <c r="O88" s="237"/>
      <c r="P88" s="237"/>
      <c r="Q88" s="237"/>
    </row>
    <row r="89" spans="2:17" ht="13.2" hidden="1">
      <c r="B89" s="237"/>
      <c r="C89" s="237"/>
      <c r="D89" s="237"/>
      <c r="E89" s="237"/>
      <c r="F89" s="237"/>
      <c r="G89" s="237"/>
      <c r="H89" s="237"/>
      <c r="I89" s="237"/>
      <c r="J89" s="237"/>
      <c r="K89" s="237"/>
      <c r="L89" s="237"/>
      <c r="M89" s="237"/>
      <c r="N89" s="237"/>
      <c r="O89" s="237"/>
      <c r="P89" s="237"/>
      <c r="Q89" s="237"/>
    </row>
    <row r="90" spans="2:17" ht="13.2" hidden="1">
      <c r="B90" s="237"/>
      <c r="C90" s="237"/>
      <c r="D90" s="237"/>
      <c r="E90" s="237"/>
      <c r="F90" s="237"/>
      <c r="G90" s="237"/>
      <c r="H90" s="237"/>
      <c r="I90" s="237"/>
      <c r="J90" s="237"/>
      <c r="K90" s="237"/>
      <c r="L90" s="237"/>
      <c r="M90" s="237"/>
      <c r="N90" s="237"/>
      <c r="O90" s="237"/>
      <c r="P90" s="237"/>
      <c r="Q90" s="237"/>
    </row>
    <row r="91" spans="2:17" ht="13.2" hidden="1">
      <c r="B91" s="237"/>
      <c r="C91" s="237"/>
      <c r="D91" s="237"/>
      <c r="E91" s="237"/>
      <c r="F91" s="237"/>
      <c r="G91" s="237"/>
      <c r="H91" s="237"/>
      <c r="I91" s="237"/>
      <c r="J91" s="237"/>
      <c r="K91" s="237"/>
      <c r="L91" s="237"/>
      <c r="M91" s="237"/>
      <c r="N91" s="237"/>
      <c r="O91" s="237"/>
      <c r="P91" s="237"/>
      <c r="Q91" s="237"/>
    </row>
    <row r="92" spans="2:17" ht="13.5" hidden="1" customHeight="1">
      <c r="B92" s="237"/>
      <c r="C92" s="237"/>
      <c r="D92" s="237"/>
      <c r="E92" s="237"/>
      <c r="F92" s="237"/>
      <c r="G92" s="237"/>
      <c r="H92" s="237"/>
      <c r="I92" s="237"/>
      <c r="J92" s="237"/>
      <c r="K92" s="237"/>
      <c r="L92" s="237"/>
      <c r="M92" s="237"/>
      <c r="N92" s="237"/>
      <c r="O92" s="237"/>
      <c r="P92" s="237"/>
      <c r="Q92" s="237"/>
    </row>
    <row r="93" spans="2:17" ht="13.5" hidden="1" customHeight="1">
      <c r="B93" s="237"/>
      <c r="C93" s="237"/>
      <c r="D93" s="237"/>
      <c r="E93" s="237"/>
      <c r="F93" s="237"/>
      <c r="G93" s="237"/>
      <c r="H93" s="237"/>
      <c r="I93" s="237"/>
      <c r="J93" s="237"/>
      <c r="K93" s="237"/>
      <c r="L93" s="237"/>
      <c r="M93" s="237"/>
      <c r="N93" s="237"/>
      <c r="O93" s="237"/>
      <c r="P93" s="237"/>
      <c r="Q93" s="237"/>
    </row>
    <row r="94" spans="2:17" ht="13.5" hidden="1" customHeight="1">
      <c r="B94" s="237"/>
      <c r="C94" s="237"/>
      <c r="D94" s="237"/>
      <c r="E94" s="237"/>
      <c r="F94" s="237"/>
      <c r="G94" s="237"/>
      <c r="H94" s="237"/>
      <c r="I94" s="237"/>
      <c r="J94" s="237"/>
      <c r="K94" s="237"/>
      <c r="L94" s="237"/>
      <c r="M94" s="237"/>
      <c r="N94" s="237"/>
      <c r="O94" s="237"/>
      <c r="P94" s="237"/>
      <c r="Q94" s="237"/>
    </row>
    <row r="95" spans="2:17" ht="13.5" hidden="1" customHeight="1">
      <c r="B95" s="237"/>
      <c r="C95" s="237"/>
      <c r="D95" s="237"/>
      <c r="E95" s="237"/>
      <c r="F95" s="237"/>
      <c r="G95" s="237"/>
      <c r="H95" s="237"/>
      <c r="I95" s="237"/>
      <c r="J95" s="237"/>
      <c r="K95" s="237"/>
      <c r="L95" s="237"/>
      <c r="M95" s="237"/>
      <c r="N95" s="237"/>
      <c r="O95" s="237"/>
      <c r="P95" s="237"/>
      <c r="Q95" s="237"/>
    </row>
    <row r="96" spans="2:17" ht="13.5" hidden="1" customHeight="1">
      <c r="B96" s="237"/>
      <c r="C96" s="237"/>
      <c r="D96" s="237"/>
      <c r="E96" s="237"/>
      <c r="F96" s="237"/>
      <c r="G96" s="237"/>
      <c r="H96" s="237"/>
      <c r="I96" s="237"/>
      <c r="J96" s="237"/>
      <c r="K96" s="237"/>
      <c r="L96" s="237"/>
      <c r="M96" s="237"/>
      <c r="N96" s="237"/>
      <c r="O96" s="237"/>
      <c r="P96" s="237"/>
      <c r="Q96" s="237"/>
    </row>
    <row r="97" spans="2:17" ht="13.5" hidden="1" customHeight="1">
      <c r="B97" s="237"/>
      <c r="C97" s="237"/>
      <c r="D97" s="237"/>
      <c r="E97" s="237"/>
      <c r="F97" s="237"/>
      <c r="G97" s="237"/>
      <c r="H97" s="237"/>
      <c r="I97" s="237"/>
      <c r="J97" s="237"/>
      <c r="K97" s="237"/>
      <c r="L97" s="237"/>
      <c r="M97" s="237"/>
      <c r="N97" s="237"/>
      <c r="O97" s="237"/>
      <c r="P97" s="237"/>
      <c r="Q97" s="237"/>
    </row>
    <row r="98" spans="2:17" ht="13.5" hidden="1" customHeight="1">
      <c r="B98" s="237"/>
      <c r="C98" s="237"/>
      <c r="D98" s="237"/>
      <c r="E98" s="237"/>
      <c r="F98" s="237"/>
      <c r="G98" s="237"/>
      <c r="H98" s="237"/>
      <c r="I98" s="237"/>
      <c r="J98" s="237"/>
      <c r="K98" s="237"/>
      <c r="L98" s="237"/>
      <c r="M98" s="237"/>
      <c r="N98" s="237"/>
      <c r="O98" s="237"/>
      <c r="P98" s="237"/>
      <c r="Q98" s="237"/>
    </row>
    <row r="99" spans="2:17" ht="13.5" hidden="1" customHeight="1">
      <c r="B99" s="237"/>
      <c r="C99" s="237"/>
      <c r="D99" s="237"/>
      <c r="E99" s="237"/>
      <c r="F99" s="237"/>
      <c r="G99" s="237"/>
      <c r="H99" s="237"/>
      <c r="I99" s="237"/>
      <c r="J99" s="237"/>
      <c r="K99" s="237"/>
      <c r="L99" s="237"/>
      <c r="M99" s="237"/>
      <c r="N99" s="237"/>
      <c r="O99" s="237"/>
      <c r="P99" s="237"/>
      <c r="Q99" s="237"/>
    </row>
    <row r="100" spans="2:17" ht="13.5" hidden="1" customHeight="1">
      <c r="B100" s="237"/>
      <c r="C100" s="237"/>
      <c r="D100" s="237"/>
      <c r="E100" s="237"/>
      <c r="F100" s="237"/>
      <c r="G100" s="237"/>
      <c r="H100" s="237"/>
      <c r="I100" s="237"/>
      <c r="J100" s="237"/>
      <c r="K100" s="237"/>
      <c r="L100" s="237"/>
      <c r="M100" s="237"/>
      <c r="N100" s="237"/>
      <c r="O100" s="237"/>
      <c r="P100" s="237"/>
      <c r="Q100" s="237"/>
    </row>
    <row r="101" spans="2:17" ht="13.5" hidden="1" customHeight="1">
      <c r="B101" s="237"/>
      <c r="C101" s="237"/>
      <c r="D101" s="237"/>
      <c r="E101" s="237"/>
      <c r="F101" s="237"/>
      <c r="G101" s="237"/>
      <c r="H101" s="237"/>
      <c r="I101" s="237"/>
      <c r="J101" s="237"/>
      <c r="K101" s="237"/>
      <c r="L101" s="237"/>
      <c r="M101" s="237"/>
      <c r="N101" s="237"/>
      <c r="O101" s="237"/>
      <c r="P101" s="237"/>
      <c r="Q101" s="237"/>
    </row>
    <row r="102" spans="2:17" ht="13.5" hidden="1" customHeight="1">
      <c r="B102" s="237"/>
      <c r="C102" s="237"/>
      <c r="D102" s="237"/>
      <c r="E102" s="237"/>
      <c r="F102" s="237"/>
      <c r="G102" s="237"/>
      <c r="H102" s="237"/>
      <c r="I102" s="237"/>
      <c r="J102" s="237"/>
      <c r="K102" s="237"/>
      <c r="L102" s="237"/>
      <c r="M102" s="237"/>
      <c r="N102" s="237"/>
      <c r="O102" s="237"/>
      <c r="P102" s="237"/>
      <c r="Q102" s="237"/>
    </row>
    <row r="103" spans="2:17" ht="13.5" hidden="1" customHeight="1">
      <c r="B103" s="237"/>
      <c r="C103" s="237"/>
      <c r="D103" s="237"/>
      <c r="E103" s="237"/>
      <c r="F103" s="237"/>
      <c r="G103" s="237"/>
      <c r="H103" s="237"/>
      <c r="I103" s="237"/>
      <c r="J103" s="237"/>
      <c r="K103" s="237"/>
      <c r="L103" s="237"/>
      <c r="M103" s="237"/>
      <c r="N103" s="237"/>
      <c r="O103" s="237"/>
      <c r="P103" s="237"/>
      <c r="Q103" s="237"/>
    </row>
    <row r="104" spans="2:17" ht="13.5" hidden="1" customHeight="1">
      <c r="B104" s="237"/>
      <c r="C104" s="237"/>
      <c r="D104" s="237"/>
      <c r="E104" s="237"/>
      <c r="F104" s="237"/>
      <c r="G104" s="237"/>
      <c r="H104" s="237"/>
      <c r="I104" s="237"/>
      <c r="J104" s="237"/>
      <c r="K104" s="237"/>
      <c r="L104" s="237"/>
      <c r="M104" s="237"/>
      <c r="N104" s="237"/>
      <c r="O104" s="237"/>
      <c r="P104" s="237"/>
      <c r="Q104" s="237"/>
    </row>
    <row r="105" spans="2:17" ht="13.5" hidden="1" customHeight="1">
      <c r="B105" s="237"/>
      <c r="C105" s="237"/>
      <c r="D105" s="237"/>
      <c r="E105" s="237"/>
      <c r="F105" s="237"/>
      <c r="G105" s="237"/>
      <c r="H105" s="237"/>
      <c r="I105" s="237"/>
      <c r="J105" s="237"/>
      <c r="K105" s="237"/>
      <c r="L105" s="237"/>
      <c r="M105" s="237"/>
      <c r="N105" s="237"/>
      <c r="O105" s="237"/>
      <c r="P105" s="237"/>
      <c r="Q105" s="237"/>
    </row>
    <row r="106" spans="2:17" ht="13.5" hidden="1" customHeight="1">
      <c r="B106" s="237"/>
      <c r="C106" s="237"/>
      <c r="D106" s="237"/>
      <c r="E106" s="237"/>
      <c r="F106" s="237"/>
      <c r="G106" s="237"/>
      <c r="H106" s="237"/>
      <c r="I106" s="237"/>
      <c r="J106" s="237"/>
      <c r="K106" s="237"/>
      <c r="L106" s="237"/>
      <c r="M106" s="237"/>
      <c r="N106" s="237"/>
      <c r="O106" s="237"/>
      <c r="P106" s="237"/>
      <c r="Q106" s="237"/>
    </row>
    <row r="107" spans="2:17" ht="13.5" hidden="1" customHeight="1">
      <c r="B107" s="237"/>
      <c r="C107" s="237"/>
      <c r="D107" s="237"/>
      <c r="E107" s="237"/>
      <c r="F107" s="237"/>
      <c r="G107" s="237"/>
      <c r="H107" s="237"/>
      <c r="I107" s="237"/>
      <c r="J107" s="237"/>
      <c r="K107" s="237"/>
      <c r="L107" s="237"/>
      <c r="M107" s="237"/>
      <c r="N107" s="237"/>
      <c r="O107" s="237"/>
      <c r="P107" s="237"/>
      <c r="Q107" s="237"/>
    </row>
    <row r="108" spans="2:17" ht="13.5" hidden="1" customHeight="1">
      <c r="B108" s="237"/>
      <c r="C108" s="237"/>
      <c r="D108" s="237"/>
      <c r="E108" s="237"/>
      <c r="F108" s="237"/>
      <c r="G108" s="237"/>
      <c r="H108" s="237"/>
      <c r="I108" s="237"/>
      <c r="J108" s="237"/>
      <c r="K108" s="237"/>
      <c r="L108" s="237"/>
      <c r="M108" s="237"/>
      <c r="N108" s="237"/>
      <c r="O108" s="237"/>
      <c r="P108" s="237"/>
      <c r="Q108" s="237"/>
    </row>
    <row r="109" spans="2:17" ht="13.5" hidden="1" customHeight="1">
      <c r="B109" s="237"/>
      <c r="C109" s="237"/>
      <c r="D109" s="237"/>
      <c r="E109" s="237"/>
      <c r="F109" s="237"/>
      <c r="G109" s="237"/>
      <c r="H109" s="237"/>
      <c r="I109" s="237"/>
      <c r="J109" s="237"/>
      <c r="K109" s="237"/>
      <c r="L109" s="237"/>
      <c r="M109" s="237"/>
      <c r="N109" s="237"/>
      <c r="O109" s="237"/>
      <c r="P109" s="237"/>
      <c r="Q109" s="237"/>
    </row>
    <row r="110" spans="2:17" ht="13.5" hidden="1" customHeight="1">
      <c r="B110" s="237"/>
      <c r="C110" s="237"/>
      <c r="D110" s="237"/>
      <c r="E110" s="237"/>
      <c r="F110" s="237"/>
      <c r="G110" s="237"/>
      <c r="H110" s="237"/>
      <c r="I110" s="237"/>
      <c r="J110" s="237"/>
      <c r="K110" s="237"/>
      <c r="L110" s="237"/>
      <c r="M110" s="237"/>
      <c r="N110" s="237"/>
      <c r="O110" s="237"/>
      <c r="P110" s="237"/>
      <c r="Q110" s="237"/>
    </row>
    <row r="111" spans="2:17" ht="13.5" hidden="1" customHeight="1">
      <c r="B111" s="237"/>
      <c r="C111" s="237"/>
      <c r="D111" s="237"/>
      <c r="E111" s="237"/>
      <c r="F111" s="237"/>
      <c r="G111" s="237"/>
      <c r="H111" s="237"/>
      <c r="I111" s="237"/>
      <c r="J111" s="237"/>
      <c r="K111" s="237"/>
      <c r="L111" s="237"/>
      <c r="M111" s="237"/>
      <c r="N111" s="237"/>
      <c r="O111" s="237"/>
      <c r="P111" s="237"/>
      <c r="Q111" s="237"/>
    </row>
    <row r="112" spans="2:17" ht="13.5" hidden="1" customHeight="1">
      <c r="B112" s="237"/>
      <c r="C112" s="237"/>
      <c r="D112" s="237"/>
      <c r="E112" s="237"/>
      <c r="F112" s="237"/>
      <c r="G112" s="237"/>
      <c r="H112" s="237"/>
      <c r="I112" s="237"/>
      <c r="J112" s="237"/>
      <c r="K112" s="237"/>
      <c r="L112" s="237"/>
      <c r="M112" s="237"/>
      <c r="N112" s="237"/>
      <c r="O112" s="237"/>
      <c r="P112" s="237"/>
      <c r="Q112" s="237"/>
    </row>
    <row r="113" spans="2:17" ht="13.5" hidden="1" customHeight="1">
      <c r="B113" s="237"/>
      <c r="C113" s="237"/>
      <c r="D113" s="237"/>
      <c r="E113" s="237"/>
      <c r="F113" s="237"/>
      <c r="G113" s="237"/>
      <c r="H113" s="237"/>
      <c r="I113" s="237"/>
      <c r="J113" s="237"/>
      <c r="K113" s="237"/>
      <c r="L113" s="237"/>
      <c r="M113" s="237"/>
      <c r="N113" s="237"/>
      <c r="O113" s="237"/>
      <c r="P113" s="237"/>
      <c r="Q113" s="237"/>
    </row>
    <row r="114" spans="2:17" ht="13.5" hidden="1" customHeight="1">
      <c r="B114" s="237"/>
      <c r="C114" s="237"/>
      <c r="D114" s="237"/>
      <c r="E114" s="237"/>
      <c r="F114" s="237"/>
      <c r="G114" s="237"/>
      <c r="H114" s="237"/>
      <c r="I114" s="237"/>
      <c r="J114" s="237"/>
      <c r="K114" s="237"/>
      <c r="L114" s="237"/>
      <c r="M114" s="237"/>
      <c r="N114" s="237"/>
      <c r="O114" s="237"/>
      <c r="P114" s="237"/>
      <c r="Q114" s="237"/>
    </row>
    <row r="115" spans="2:17" ht="13.5" hidden="1" customHeight="1">
      <c r="B115" s="237"/>
      <c r="C115" s="237"/>
      <c r="D115" s="237"/>
      <c r="E115" s="237"/>
      <c r="F115" s="237"/>
      <c r="G115" s="237"/>
      <c r="H115" s="237"/>
      <c r="I115" s="237"/>
      <c r="J115" s="237"/>
      <c r="K115" s="237"/>
      <c r="L115" s="237"/>
      <c r="M115" s="237"/>
      <c r="N115" s="237"/>
      <c r="O115" s="237"/>
      <c r="P115" s="237"/>
      <c r="Q115" s="237"/>
    </row>
    <row r="116" spans="2:17" ht="13.5" hidden="1" customHeight="1">
      <c r="B116" s="237"/>
      <c r="C116" s="237"/>
      <c r="D116" s="237"/>
      <c r="E116" s="237"/>
      <c r="F116" s="237"/>
      <c r="G116" s="237"/>
      <c r="H116" s="237"/>
      <c r="I116" s="237"/>
      <c r="J116" s="237"/>
      <c r="K116" s="237"/>
      <c r="L116" s="237"/>
      <c r="M116" s="237"/>
      <c r="N116" s="237"/>
      <c r="O116" s="237"/>
      <c r="P116" s="237"/>
      <c r="Q116" s="237"/>
    </row>
    <row r="117" spans="2:17" ht="13.5" hidden="1" customHeight="1">
      <c r="B117" s="237"/>
      <c r="C117" s="237"/>
      <c r="D117" s="237"/>
      <c r="E117" s="237"/>
      <c r="F117" s="237"/>
      <c r="G117" s="237"/>
      <c r="H117" s="237"/>
      <c r="I117" s="237"/>
      <c r="J117" s="237"/>
      <c r="K117" s="237"/>
      <c r="L117" s="237"/>
      <c r="M117" s="237"/>
      <c r="N117" s="237"/>
      <c r="O117" s="237"/>
      <c r="P117" s="237"/>
      <c r="Q117" s="237"/>
    </row>
    <row r="118" spans="2:17" ht="13.5" hidden="1" customHeight="1">
      <c r="B118" s="237"/>
      <c r="C118" s="237"/>
      <c r="D118" s="237"/>
      <c r="E118" s="237"/>
      <c r="F118" s="237"/>
      <c r="G118" s="237"/>
      <c r="H118" s="237"/>
      <c r="I118" s="237"/>
      <c r="J118" s="237"/>
      <c r="K118" s="237"/>
      <c r="L118" s="237"/>
      <c r="M118" s="237"/>
      <c r="N118" s="237"/>
      <c r="O118" s="237"/>
      <c r="P118" s="237"/>
      <c r="Q118" s="237"/>
    </row>
    <row r="119" spans="2:17" ht="13.5" hidden="1" customHeight="1">
      <c r="B119" s="237"/>
      <c r="C119" s="237"/>
      <c r="D119" s="237"/>
      <c r="E119" s="237"/>
      <c r="F119" s="237"/>
      <c r="G119" s="237"/>
      <c r="H119" s="237"/>
      <c r="I119" s="237"/>
      <c r="J119" s="237"/>
      <c r="K119" s="237"/>
      <c r="L119" s="237"/>
      <c r="M119" s="237"/>
      <c r="N119" s="237"/>
      <c r="O119" s="237"/>
      <c r="P119" s="237"/>
      <c r="Q119" s="237"/>
    </row>
    <row r="120" spans="2:17" ht="13.5" hidden="1" customHeight="1">
      <c r="B120" s="237"/>
      <c r="C120" s="237"/>
      <c r="D120" s="237"/>
      <c r="E120" s="237"/>
      <c r="F120" s="237"/>
      <c r="G120" s="237"/>
      <c r="H120" s="237"/>
      <c r="I120" s="237"/>
      <c r="J120" s="237"/>
      <c r="K120" s="237"/>
      <c r="L120" s="237"/>
      <c r="M120" s="237"/>
      <c r="N120" s="237"/>
      <c r="O120" s="237"/>
      <c r="P120" s="237"/>
      <c r="Q120" s="237"/>
    </row>
    <row r="121" spans="2:17" ht="13.5" hidden="1" customHeight="1">
      <c r="B121" s="237"/>
      <c r="C121" s="237"/>
      <c r="D121" s="237"/>
      <c r="E121" s="237"/>
      <c r="F121" s="237"/>
      <c r="G121" s="237"/>
      <c r="H121" s="237"/>
      <c r="I121" s="237"/>
      <c r="J121" s="237"/>
      <c r="K121" s="237"/>
      <c r="L121" s="237"/>
      <c r="M121" s="237"/>
      <c r="N121" s="237"/>
      <c r="O121" s="237"/>
      <c r="P121" s="237"/>
      <c r="Q121" s="237"/>
    </row>
    <row r="122" spans="2:17" ht="13.5" hidden="1" customHeight="1">
      <c r="B122" s="237"/>
      <c r="C122" s="237"/>
      <c r="D122" s="237"/>
      <c r="E122" s="237"/>
      <c r="F122" s="237"/>
      <c r="G122" s="237"/>
      <c r="H122" s="237"/>
      <c r="I122" s="237"/>
      <c r="J122" s="237"/>
      <c r="K122" s="237"/>
      <c r="L122" s="237"/>
      <c r="M122" s="237"/>
      <c r="N122" s="237"/>
      <c r="O122" s="237"/>
      <c r="P122" s="237"/>
      <c r="Q122" s="237"/>
    </row>
    <row r="123" spans="2:17" ht="13.5" hidden="1" customHeight="1">
      <c r="B123" s="237"/>
      <c r="C123" s="237"/>
      <c r="D123" s="237"/>
      <c r="E123" s="237"/>
      <c r="F123" s="237"/>
      <c r="G123" s="237"/>
      <c r="H123" s="237"/>
      <c r="I123" s="237"/>
      <c r="J123" s="237"/>
      <c r="K123" s="237"/>
      <c r="L123" s="237"/>
      <c r="M123" s="237"/>
      <c r="N123" s="237"/>
      <c r="O123" s="237"/>
      <c r="P123" s="237"/>
      <c r="Q123" s="237"/>
    </row>
    <row r="124" spans="2:17" ht="13.5" hidden="1" customHeight="1">
      <c r="B124" s="237"/>
      <c r="C124" s="237"/>
      <c r="D124" s="237"/>
      <c r="E124" s="237"/>
      <c r="F124" s="237"/>
      <c r="G124" s="237"/>
      <c r="H124" s="237"/>
      <c r="I124" s="237"/>
      <c r="J124" s="237"/>
      <c r="K124" s="237"/>
      <c r="L124" s="237"/>
      <c r="M124" s="237"/>
      <c r="N124" s="237"/>
      <c r="O124" s="237"/>
      <c r="P124" s="237"/>
      <c r="Q124" s="237"/>
    </row>
    <row r="125" spans="2:17" ht="13.5" hidden="1" customHeight="1">
      <c r="B125" s="237"/>
      <c r="C125" s="237"/>
      <c r="D125" s="237"/>
      <c r="E125" s="237"/>
      <c r="F125" s="237"/>
      <c r="G125" s="237"/>
      <c r="H125" s="237"/>
      <c r="I125" s="237"/>
      <c r="J125" s="237"/>
      <c r="K125" s="237"/>
      <c r="L125" s="237"/>
      <c r="M125" s="237"/>
      <c r="N125" s="237"/>
      <c r="O125" s="237"/>
      <c r="P125" s="237"/>
      <c r="Q125" s="237"/>
    </row>
    <row r="126" spans="2:17" ht="13.5" hidden="1" customHeight="1">
      <c r="B126" s="237"/>
      <c r="C126" s="237"/>
      <c r="D126" s="237"/>
      <c r="E126" s="237"/>
      <c r="F126" s="237"/>
      <c r="G126" s="237"/>
      <c r="H126" s="237"/>
      <c r="I126" s="237"/>
      <c r="J126" s="237"/>
      <c r="K126" s="237"/>
      <c r="L126" s="237"/>
      <c r="M126" s="237"/>
      <c r="N126" s="237"/>
      <c r="O126" s="237"/>
      <c r="P126" s="237"/>
      <c r="Q126" s="237"/>
    </row>
    <row r="127" spans="2:17" ht="13.5" hidden="1" customHeight="1">
      <c r="B127" s="237"/>
      <c r="C127" s="237"/>
      <c r="D127" s="237"/>
      <c r="E127" s="237"/>
      <c r="F127" s="237"/>
      <c r="G127" s="237"/>
      <c r="H127" s="237"/>
      <c r="I127" s="237"/>
      <c r="J127" s="237"/>
      <c r="K127" s="237"/>
      <c r="L127" s="237"/>
      <c r="M127" s="237"/>
      <c r="N127" s="237"/>
      <c r="O127" s="237"/>
      <c r="P127" s="237"/>
      <c r="Q127" s="237"/>
    </row>
    <row r="128" spans="2:17" ht="13.5" hidden="1" customHeight="1">
      <c r="B128" s="237"/>
      <c r="C128" s="237"/>
      <c r="D128" s="237"/>
      <c r="E128" s="237"/>
      <c r="F128" s="237"/>
      <c r="G128" s="237"/>
      <c r="H128" s="237"/>
      <c r="I128" s="237"/>
      <c r="J128" s="237"/>
      <c r="K128" s="237"/>
      <c r="L128" s="237"/>
      <c r="M128" s="237"/>
      <c r="N128" s="237"/>
      <c r="O128" s="237"/>
      <c r="P128" s="237"/>
      <c r="Q128" s="237"/>
    </row>
    <row r="129" spans="2:17" ht="13.5" hidden="1" customHeight="1">
      <c r="B129" s="237"/>
      <c r="C129" s="237"/>
      <c r="D129" s="237"/>
      <c r="E129" s="237"/>
      <c r="F129" s="237"/>
      <c r="G129" s="237"/>
      <c r="H129" s="237"/>
      <c r="I129" s="237"/>
      <c r="J129" s="237"/>
      <c r="K129" s="237"/>
      <c r="L129" s="237"/>
      <c r="M129" s="237"/>
      <c r="N129" s="237"/>
      <c r="O129" s="237"/>
      <c r="P129" s="237"/>
      <c r="Q129" s="237"/>
    </row>
    <row r="130" spans="2:17" ht="13.5" hidden="1" customHeight="1">
      <c r="B130" s="237"/>
      <c r="C130" s="237"/>
      <c r="D130" s="237"/>
      <c r="E130" s="237"/>
      <c r="F130" s="237"/>
      <c r="G130" s="237"/>
      <c r="H130" s="237"/>
      <c r="I130" s="237"/>
      <c r="J130" s="237"/>
      <c r="K130" s="237"/>
      <c r="L130" s="237"/>
      <c r="M130" s="237"/>
      <c r="N130" s="237"/>
      <c r="O130" s="237"/>
      <c r="P130" s="237"/>
      <c r="Q130" s="237"/>
    </row>
    <row r="131" spans="2:17" ht="13.5" hidden="1" customHeight="1">
      <c r="B131" s="237"/>
      <c r="C131" s="237"/>
      <c r="D131" s="237"/>
      <c r="E131" s="237"/>
      <c r="F131" s="237"/>
      <c r="G131" s="237"/>
      <c r="H131" s="237"/>
      <c r="I131" s="237"/>
      <c r="J131" s="237"/>
      <c r="K131" s="237"/>
      <c r="L131" s="237"/>
      <c r="M131" s="237"/>
      <c r="N131" s="237"/>
      <c r="O131" s="237"/>
      <c r="P131" s="237"/>
      <c r="Q131" s="237"/>
    </row>
    <row r="132" spans="2:17" ht="13.5" hidden="1" customHeight="1">
      <c r="B132" s="237"/>
      <c r="C132" s="237"/>
      <c r="D132" s="237"/>
      <c r="E132" s="237"/>
      <c r="F132" s="237"/>
      <c r="G132" s="237"/>
      <c r="H132" s="237"/>
      <c r="I132" s="237"/>
      <c r="J132" s="237"/>
      <c r="K132" s="237"/>
      <c r="L132" s="237"/>
      <c r="M132" s="237"/>
      <c r="N132" s="237"/>
      <c r="O132" s="237"/>
      <c r="P132" s="237"/>
      <c r="Q132" s="237"/>
    </row>
    <row r="133" spans="2:17" ht="13.5" hidden="1" customHeight="1">
      <c r="B133" s="237"/>
      <c r="C133" s="237"/>
      <c r="D133" s="237"/>
      <c r="E133" s="237"/>
      <c r="F133" s="237"/>
      <c r="G133" s="237"/>
      <c r="H133" s="237"/>
      <c r="I133" s="237"/>
      <c r="J133" s="237"/>
      <c r="K133" s="237"/>
      <c r="L133" s="237"/>
      <c r="M133" s="237"/>
      <c r="N133" s="237"/>
      <c r="O133" s="237"/>
      <c r="P133" s="237"/>
      <c r="Q133" s="237"/>
    </row>
    <row r="134" spans="2:17" ht="13.5" hidden="1" customHeight="1">
      <c r="B134" s="237"/>
      <c r="C134" s="237"/>
      <c r="D134" s="237"/>
      <c r="E134" s="237"/>
      <c r="F134" s="237"/>
      <c r="G134" s="237"/>
      <c r="H134" s="237"/>
      <c r="I134" s="237"/>
      <c r="J134" s="237"/>
      <c r="K134" s="237"/>
      <c r="L134" s="237"/>
      <c r="M134" s="237"/>
      <c r="N134" s="237"/>
      <c r="O134" s="237"/>
      <c r="P134" s="237"/>
      <c r="Q134" s="237"/>
    </row>
    <row r="135" spans="2:17" ht="13.5" hidden="1" customHeight="1">
      <c r="B135" s="237"/>
      <c r="C135" s="237"/>
      <c r="D135" s="237"/>
      <c r="E135" s="237"/>
      <c r="F135" s="237"/>
      <c r="G135" s="237"/>
      <c r="H135" s="237"/>
      <c r="I135" s="237"/>
      <c r="J135" s="237"/>
      <c r="K135" s="237"/>
      <c r="L135" s="237"/>
      <c r="M135" s="237"/>
      <c r="N135" s="237"/>
      <c r="O135" s="237"/>
      <c r="P135" s="237"/>
      <c r="Q135" s="237"/>
    </row>
    <row r="136" spans="2:17" ht="13.5" hidden="1" customHeight="1">
      <c r="B136" s="237"/>
      <c r="C136" s="237"/>
      <c r="D136" s="237"/>
      <c r="E136" s="237"/>
      <c r="F136" s="237"/>
      <c r="G136" s="237"/>
      <c r="H136" s="237"/>
      <c r="I136" s="237"/>
      <c r="J136" s="237"/>
      <c r="K136" s="237"/>
      <c r="L136" s="237"/>
      <c r="M136" s="237"/>
      <c r="N136" s="237"/>
      <c r="O136" s="237"/>
      <c r="P136" s="237"/>
      <c r="Q136" s="237"/>
    </row>
    <row r="137" spans="2:17" ht="13.5" hidden="1" customHeight="1">
      <c r="B137" s="237"/>
      <c r="C137" s="237"/>
      <c r="D137" s="237"/>
      <c r="E137" s="237"/>
      <c r="F137" s="237"/>
      <c r="G137" s="237"/>
      <c r="H137" s="237"/>
      <c r="I137" s="237"/>
      <c r="J137" s="237"/>
      <c r="K137" s="237"/>
      <c r="L137" s="237"/>
      <c r="M137" s="237"/>
      <c r="N137" s="237"/>
      <c r="O137" s="237"/>
      <c r="P137" s="237"/>
      <c r="Q137" s="237"/>
    </row>
    <row r="138" spans="2:17" ht="13.5" hidden="1" customHeight="1">
      <c r="B138" s="237"/>
      <c r="C138" s="237"/>
      <c r="D138" s="237"/>
      <c r="E138" s="237"/>
      <c r="F138" s="237"/>
      <c r="G138" s="237"/>
      <c r="H138" s="237"/>
      <c r="I138" s="237"/>
      <c r="J138" s="237"/>
      <c r="K138" s="237"/>
      <c r="L138" s="237"/>
      <c r="M138" s="237"/>
      <c r="N138" s="237"/>
      <c r="O138" s="237"/>
      <c r="P138" s="237"/>
      <c r="Q138" s="237"/>
    </row>
    <row r="139" spans="2:17" ht="13.5" hidden="1" customHeight="1">
      <c r="B139" s="237"/>
      <c r="C139" s="237"/>
      <c r="D139" s="237"/>
      <c r="E139" s="237"/>
      <c r="F139" s="237"/>
      <c r="G139" s="237"/>
      <c r="H139" s="237"/>
      <c r="I139" s="237"/>
      <c r="J139" s="237"/>
      <c r="K139" s="237"/>
      <c r="L139" s="237"/>
      <c r="M139" s="237"/>
      <c r="N139" s="237"/>
      <c r="O139" s="237"/>
      <c r="P139" s="237"/>
      <c r="Q139" s="237"/>
    </row>
    <row r="140" spans="2:17" ht="13.5" hidden="1" customHeight="1">
      <c r="B140" s="237"/>
      <c r="C140" s="237"/>
      <c r="D140" s="237"/>
      <c r="E140" s="237"/>
      <c r="F140" s="237"/>
      <c r="G140" s="237"/>
      <c r="H140" s="237"/>
      <c r="I140" s="237"/>
      <c r="J140" s="237"/>
      <c r="K140" s="237"/>
      <c r="L140" s="237"/>
      <c r="M140" s="237"/>
      <c r="N140" s="237"/>
      <c r="O140" s="237"/>
      <c r="P140" s="237"/>
      <c r="Q140" s="237"/>
    </row>
    <row r="141" spans="2:17" ht="13.5" hidden="1" customHeight="1">
      <c r="B141" s="237"/>
      <c r="C141" s="237"/>
      <c r="D141" s="237"/>
      <c r="E141" s="237"/>
      <c r="F141" s="237"/>
      <c r="G141" s="237"/>
      <c r="H141" s="237"/>
      <c r="I141" s="237"/>
      <c r="J141" s="237"/>
      <c r="K141" s="237"/>
      <c r="L141" s="237"/>
      <c r="M141" s="237"/>
      <c r="N141" s="237"/>
      <c r="O141" s="237"/>
      <c r="P141" s="237"/>
      <c r="Q141" s="237"/>
    </row>
    <row r="142" spans="2:17" ht="13.5" hidden="1" customHeight="1">
      <c r="B142" s="237"/>
      <c r="C142" s="237"/>
      <c r="D142" s="237"/>
      <c r="E142" s="237"/>
      <c r="F142" s="237"/>
      <c r="G142" s="237"/>
      <c r="H142" s="237"/>
      <c r="I142" s="237"/>
      <c r="J142" s="237"/>
      <c r="K142" s="237"/>
      <c r="L142" s="237"/>
      <c r="M142" s="237"/>
      <c r="N142" s="237"/>
      <c r="O142" s="237"/>
      <c r="P142" s="237"/>
      <c r="Q142" s="237"/>
    </row>
    <row r="143" spans="2:17" ht="13.5" hidden="1" customHeight="1">
      <c r="B143" s="237"/>
      <c r="C143" s="237"/>
      <c r="D143" s="237"/>
      <c r="E143" s="237"/>
      <c r="F143" s="237"/>
      <c r="G143" s="237"/>
      <c r="H143" s="237"/>
      <c r="I143" s="237"/>
      <c r="J143" s="237"/>
      <c r="K143" s="237"/>
      <c r="L143" s="237"/>
      <c r="M143" s="237"/>
      <c r="N143" s="237"/>
      <c r="O143" s="237"/>
      <c r="P143" s="237"/>
      <c r="Q143" s="237"/>
    </row>
    <row r="144" spans="2:17" ht="13.5" hidden="1" customHeight="1">
      <c r="B144" s="237"/>
      <c r="C144" s="237"/>
      <c r="D144" s="237"/>
      <c r="E144" s="237"/>
      <c r="F144" s="237"/>
      <c r="G144" s="237"/>
      <c r="H144" s="237"/>
      <c r="I144" s="237"/>
      <c r="J144" s="237"/>
      <c r="K144" s="237"/>
      <c r="L144" s="237"/>
      <c r="M144" s="237"/>
      <c r="N144" s="237"/>
      <c r="O144" s="237"/>
      <c r="P144" s="237"/>
      <c r="Q144" s="237"/>
    </row>
    <row r="145" spans="2:17" ht="13.5" hidden="1" customHeight="1">
      <c r="B145" s="237"/>
      <c r="C145" s="237"/>
      <c r="D145" s="237"/>
      <c r="E145" s="237"/>
      <c r="F145" s="237"/>
      <c r="G145" s="237"/>
      <c r="H145" s="237"/>
      <c r="I145" s="237"/>
      <c r="J145" s="237"/>
      <c r="K145" s="237"/>
      <c r="L145" s="237"/>
      <c r="M145" s="237"/>
      <c r="N145" s="237"/>
      <c r="O145" s="237"/>
      <c r="P145" s="237"/>
      <c r="Q145" s="237"/>
    </row>
    <row r="146" spans="2:17" ht="13.5" hidden="1" customHeight="1">
      <c r="B146" s="237"/>
      <c r="C146" s="237"/>
      <c r="D146" s="237"/>
      <c r="E146" s="237"/>
      <c r="F146" s="237"/>
      <c r="G146" s="237"/>
      <c r="H146" s="237"/>
      <c r="I146" s="237"/>
      <c r="J146" s="237"/>
      <c r="K146" s="237"/>
      <c r="L146" s="237"/>
      <c r="M146" s="237"/>
      <c r="N146" s="237"/>
      <c r="O146" s="237"/>
      <c r="P146" s="237"/>
      <c r="Q146" s="237"/>
    </row>
    <row r="147" spans="2:17" ht="13.5" hidden="1" customHeight="1">
      <c r="B147" s="237"/>
      <c r="C147" s="237"/>
      <c r="D147" s="237"/>
      <c r="E147" s="237"/>
      <c r="F147" s="237"/>
      <c r="G147" s="237"/>
      <c r="H147" s="237"/>
      <c r="I147" s="237"/>
      <c r="J147" s="237"/>
      <c r="K147" s="237"/>
      <c r="L147" s="237"/>
      <c r="M147" s="237"/>
      <c r="N147" s="237"/>
      <c r="O147" s="237"/>
      <c r="P147" s="237"/>
      <c r="Q147" s="237"/>
    </row>
    <row r="148" spans="2:17" ht="13.5" hidden="1" customHeight="1">
      <c r="B148" s="237"/>
      <c r="C148" s="237"/>
      <c r="D148" s="237"/>
      <c r="E148" s="237"/>
      <c r="F148" s="237"/>
      <c r="G148" s="237"/>
      <c r="H148" s="237"/>
      <c r="I148" s="237"/>
      <c r="J148" s="237"/>
      <c r="K148" s="237"/>
      <c r="L148" s="237"/>
      <c r="M148" s="237"/>
      <c r="N148" s="237"/>
      <c r="O148" s="237"/>
      <c r="P148" s="237"/>
      <c r="Q148" s="237"/>
    </row>
    <row r="149" spans="2:17" ht="13.5" hidden="1" customHeight="1">
      <c r="B149" s="237"/>
      <c r="C149" s="237"/>
      <c r="D149" s="237"/>
      <c r="E149" s="237"/>
      <c r="F149" s="237"/>
      <c r="G149" s="237"/>
      <c r="H149" s="237"/>
      <c r="I149" s="237"/>
      <c r="J149" s="237"/>
      <c r="K149" s="237"/>
      <c r="L149" s="237"/>
      <c r="M149" s="237"/>
      <c r="N149" s="237"/>
      <c r="O149" s="237"/>
      <c r="P149" s="237"/>
      <c r="Q149" s="237"/>
    </row>
    <row r="150" spans="2:17" ht="13.5" hidden="1" customHeight="1">
      <c r="B150" s="237"/>
      <c r="C150" s="237"/>
      <c r="D150" s="237"/>
      <c r="E150" s="237"/>
      <c r="F150" s="237"/>
      <c r="G150" s="237"/>
      <c r="H150" s="237"/>
      <c r="I150" s="237"/>
      <c r="J150" s="237"/>
      <c r="K150" s="237"/>
      <c r="L150" s="237"/>
      <c r="M150" s="237"/>
      <c r="N150" s="237"/>
      <c r="O150" s="237"/>
      <c r="P150" s="237"/>
      <c r="Q150" s="237"/>
    </row>
    <row r="151" spans="2:17" ht="13.5" hidden="1" customHeight="1">
      <c r="B151" s="237"/>
      <c r="C151" s="237"/>
      <c r="D151" s="237"/>
      <c r="E151" s="237"/>
      <c r="F151" s="237"/>
      <c r="G151" s="237"/>
      <c r="H151" s="237"/>
      <c r="I151" s="237"/>
      <c r="J151" s="237"/>
      <c r="K151" s="237"/>
      <c r="L151" s="237"/>
      <c r="M151" s="237"/>
      <c r="N151" s="237"/>
      <c r="O151" s="237"/>
      <c r="P151" s="237"/>
      <c r="Q151" s="237"/>
    </row>
    <row r="152" spans="2:17" ht="13.5" hidden="1" customHeight="1">
      <c r="B152" s="237"/>
      <c r="C152" s="237"/>
      <c r="D152" s="237"/>
      <c r="E152" s="237"/>
      <c r="F152" s="237"/>
      <c r="G152" s="237"/>
      <c r="H152" s="237"/>
      <c r="I152" s="237"/>
      <c r="J152" s="237"/>
      <c r="K152" s="237"/>
      <c r="L152" s="237"/>
      <c r="M152" s="237"/>
      <c r="N152" s="237"/>
      <c r="O152" s="237"/>
      <c r="P152" s="237"/>
      <c r="Q152" s="237"/>
    </row>
    <row r="153" spans="2:17" ht="13.5" hidden="1" customHeight="1">
      <c r="B153" s="237"/>
      <c r="C153" s="237"/>
      <c r="D153" s="237"/>
      <c r="E153" s="237"/>
      <c r="F153" s="237"/>
      <c r="G153" s="237"/>
      <c r="H153" s="237"/>
      <c r="I153" s="237"/>
      <c r="J153" s="237"/>
      <c r="K153" s="237"/>
      <c r="L153" s="237"/>
      <c r="M153" s="237"/>
      <c r="N153" s="237"/>
      <c r="O153" s="237"/>
      <c r="P153" s="237"/>
      <c r="Q153" s="237"/>
    </row>
    <row r="154" spans="2:17" ht="13.5" hidden="1" customHeight="1">
      <c r="B154" s="237"/>
      <c r="C154" s="237"/>
      <c r="D154" s="237"/>
      <c r="E154" s="237"/>
      <c r="F154" s="237"/>
      <c r="G154" s="237"/>
      <c r="H154" s="237"/>
      <c r="I154" s="237"/>
      <c r="J154" s="237"/>
      <c r="K154" s="237"/>
      <c r="L154" s="237"/>
      <c r="M154" s="237"/>
      <c r="N154" s="237"/>
      <c r="O154" s="237"/>
      <c r="P154" s="237"/>
      <c r="Q154" s="237"/>
    </row>
    <row r="155" spans="2:17" ht="13.5" hidden="1" customHeight="1">
      <c r="B155" s="237"/>
      <c r="C155" s="237"/>
      <c r="D155" s="237"/>
      <c r="E155" s="237"/>
      <c r="F155" s="237"/>
      <c r="G155" s="237"/>
      <c r="H155" s="237"/>
      <c r="I155" s="237"/>
      <c r="J155" s="237"/>
      <c r="K155" s="237"/>
      <c r="L155" s="237"/>
      <c r="M155" s="237"/>
      <c r="N155" s="237"/>
      <c r="O155" s="237"/>
      <c r="P155" s="237"/>
      <c r="Q155" s="237"/>
    </row>
    <row r="156" spans="2:17" ht="13.5" hidden="1" customHeight="1">
      <c r="B156" s="237"/>
      <c r="C156" s="237"/>
      <c r="D156" s="237"/>
      <c r="E156" s="237"/>
      <c r="F156" s="237"/>
      <c r="G156" s="237"/>
      <c r="H156" s="237"/>
      <c r="I156" s="237"/>
      <c r="J156" s="237"/>
      <c r="K156" s="237"/>
      <c r="L156" s="237"/>
      <c r="M156" s="237"/>
      <c r="N156" s="237"/>
      <c r="O156" s="237"/>
      <c r="P156" s="237"/>
      <c r="Q156" s="237"/>
    </row>
    <row r="157" spans="2:17" ht="13.5" hidden="1" customHeight="1">
      <c r="B157" s="237"/>
      <c r="C157" s="237"/>
      <c r="D157" s="237"/>
      <c r="E157" s="237"/>
      <c r="F157" s="237"/>
      <c r="G157" s="237"/>
      <c r="H157" s="237"/>
      <c r="I157" s="237"/>
      <c r="J157" s="237"/>
      <c r="K157" s="237"/>
      <c r="L157" s="237"/>
      <c r="M157" s="237"/>
      <c r="N157" s="237"/>
      <c r="O157" s="237"/>
      <c r="P157" s="237"/>
      <c r="Q157" s="237"/>
    </row>
    <row r="158" spans="2:17" ht="13.5" hidden="1" customHeight="1">
      <c r="B158" s="237"/>
      <c r="C158" s="237"/>
      <c r="D158" s="237"/>
      <c r="E158" s="237"/>
      <c r="F158" s="237"/>
      <c r="G158" s="237"/>
      <c r="H158" s="237"/>
      <c r="I158" s="237"/>
      <c r="J158" s="237"/>
      <c r="K158" s="237"/>
      <c r="L158" s="237"/>
      <c r="M158" s="237"/>
      <c r="N158" s="237"/>
      <c r="O158" s="237"/>
      <c r="P158" s="237"/>
      <c r="Q158" s="237"/>
    </row>
    <row r="159" spans="2:17" ht="13.5" hidden="1" customHeight="1">
      <c r="B159" s="237"/>
      <c r="C159" s="237"/>
      <c r="D159" s="237"/>
      <c r="E159" s="237"/>
      <c r="F159" s="237"/>
      <c r="G159" s="237"/>
      <c r="H159" s="237"/>
      <c r="I159" s="237"/>
      <c r="J159" s="237"/>
      <c r="K159" s="237"/>
      <c r="L159" s="237"/>
      <c r="M159" s="237"/>
      <c r="N159" s="237"/>
      <c r="O159" s="237"/>
      <c r="P159" s="237"/>
      <c r="Q159" s="237"/>
    </row>
    <row r="160" spans="2:17" ht="13.5" hidden="1" customHeight="1">
      <c r="B160" s="237"/>
      <c r="C160" s="237"/>
      <c r="D160" s="237"/>
      <c r="E160" s="237"/>
      <c r="F160" s="237"/>
      <c r="G160" s="237"/>
      <c r="H160" s="237"/>
      <c r="I160" s="237"/>
      <c r="J160" s="237"/>
      <c r="K160" s="237"/>
      <c r="L160" s="237"/>
      <c r="M160" s="237"/>
      <c r="N160" s="237"/>
      <c r="O160" s="237"/>
      <c r="P160" s="237"/>
      <c r="Q160" s="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Bdo5WSnfk55fHDeQIblg3WoH8zO6lDe96As/zetKSTwQaLhIPebqkiv+o/A4t27qT3ndlkMTkDXCFsFmL7C6g==" saltValue="CBky7qtz7G7ywizQxCo+7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row>
    <row r="32" spans="12:34" ht="13.2">
      <c r="L32" s="234"/>
    </row>
    <row r="33" spans="2:34" ht="13.2">
      <c r="C33" s="234"/>
      <c r="E33" s="234"/>
      <c r="G33" s="234"/>
      <c r="I33" s="234"/>
      <c r="X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X40" s="234"/>
    </row>
    <row r="41" spans="2:34" ht="13.2">
      <c r="R41" s="234"/>
    </row>
    <row r="42" spans="2:34" ht="13.2">
      <c r="W42" s="234"/>
    </row>
    <row r="43" spans="2:34" ht="13.2">
      <c r="V43" s="234"/>
      <c r="Y43" s="234"/>
      <c r="Z43" s="234"/>
      <c r="AA43" s="234"/>
      <c r="AB43" s="234"/>
      <c r="AC43" s="234"/>
      <c r="AD43" s="234"/>
      <c r="AE43" s="234"/>
      <c r="AF43" s="234"/>
      <c r="AG43" s="234"/>
      <c r="AH43" s="234"/>
    </row>
    <row r="44" spans="2:34" ht="13.2">
      <c r="AH44" s="234"/>
    </row>
    <row r="45" spans="2:34" ht="13.2">
      <c r="X45" s="234"/>
    </row>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c r="X31" s="234"/>
    </row>
    <row r="32" spans="12:34" ht="13.2">
      <c r="L32" s="234"/>
    </row>
    <row r="33" spans="2:34" ht="13.2">
      <c r="C33" s="234"/>
      <c r="E33" s="234"/>
      <c r="G33" s="234"/>
      <c r="I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X38" s="234"/>
      <c r="AG38" s="234"/>
      <c r="AH38" s="234"/>
    </row>
    <row r="39" spans="2:34" ht="13.2"/>
    <row r="40" spans="2:34" ht="13.2"/>
    <row r="41" spans="2:34" ht="13.2">
      <c r="R41" s="234"/>
    </row>
    <row r="42" spans="2:34" ht="13.2">
      <c r="W42" s="234"/>
    </row>
    <row r="43" spans="2:34" ht="13.2">
      <c r="V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c r="AH124" s="234"/>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36</v>
      </c>
      <c r="E2" s="86"/>
      <c r="F2" s="87" t="s">
        <v>37</v>
      </c>
      <c r="G2" s="88"/>
      <c r="H2" s="89"/>
    </row>
    <row r="3" spans="1:8">
      <c r="A3" s="85" t="s">
        <v>481</v>
      </c>
      <c r="B3" s="90"/>
      <c r="C3" s="91"/>
      <c r="D3" s="92">
        <v>75637</v>
      </c>
      <c r="E3" s="93"/>
      <c r="F3" s="94">
        <v>64604</v>
      </c>
      <c r="G3" s="95"/>
      <c r="H3" s="96"/>
    </row>
    <row r="4" spans="1:8">
      <c r="A4" s="97"/>
      <c r="B4" s="98"/>
      <c r="C4" s="99"/>
      <c r="D4" s="100">
        <v>23256</v>
      </c>
      <c r="E4" s="101"/>
      <c r="F4" s="102">
        <v>19885</v>
      </c>
      <c r="G4" s="103"/>
      <c r="H4" s="104"/>
    </row>
    <row r="5" spans="1:8">
      <c r="A5" s="85" t="s">
        <v>483</v>
      </c>
      <c r="B5" s="90"/>
      <c r="C5" s="91"/>
      <c r="D5" s="92">
        <v>105811</v>
      </c>
      <c r="E5" s="93"/>
      <c r="F5" s="94">
        <v>75396</v>
      </c>
      <c r="G5" s="95"/>
      <c r="H5" s="96"/>
    </row>
    <row r="6" spans="1:8">
      <c r="A6" s="97"/>
      <c r="B6" s="98"/>
      <c r="C6" s="99"/>
      <c r="D6" s="100">
        <v>53359</v>
      </c>
      <c r="E6" s="101"/>
      <c r="F6" s="102">
        <v>23659</v>
      </c>
      <c r="G6" s="103"/>
      <c r="H6" s="104"/>
    </row>
    <row r="7" spans="1:8">
      <c r="A7" s="85" t="s">
        <v>484</v>
      </c>
      <c r="B7" s="90"/>
      <c r="C7" s="91"/>
      <c r="D7" s="92">
        <v>127920</v>
      </c>
      <c r="E7" s="93"/>
      <c r="F7" s="94">
        <v>79311</v>
      </c>
      <c r="G7" s="95"/>
      <c r="H7" s="96"/>
    </row>
    <row r="8" spans="1:8">
      <c r="A8" s="97"/>
      <c r="B8" s="98"/>
      <c r="C8" s="99"/>
      <c r="D8" s="100">
        <v>20219</v>
      </c>
      <c r="E8" s="101"/>
      <c r="F8" s="102">
        <v>22064</v>
      </c>
      <c r="G8" s="103"/>
      <c r="H8" s="104"/>
    </row>
    <row r="9" spans="1:8">
      <c r="A9" s="85" t="s">
        <v>485</v>
      </c>
      <c r="B9" s="90"/>
      <c r="C9" s="91"/>
      <c r="D9" s="92">
        <v>135131</v>
      </c>
      <c r="E9" s="93"/>
      <c r="F9" s="94">
        <v>36736</v>
      </c>
      <c r="G9" s="95"/>
      <c r="H9" s="96"/>
    </row>
    <row r="10" spans="1:8">
      <c r="A10" s="97"/>
      <c r="B10" s="98"/>
      <c r="C10" s="99"/>
      <c r="D10" s="100">
        <v>21352</v>
      </c>
      <c r="E10" s="101"/>
      <c r="F10" s="102">
        <v>13410</v>
      </c>
      <c r="G10" s="103"/>
      <c r="H10" s="104"/>
    </row>
    <row r="11" spans="1:8">
      <c r="A11" s="85" t="s">
        <v>486</v>
      </c>
      <c r="B11" s="90"/>
      <c r="C11" s="91"/>
      <c r="D11" s="92">
        <v>163111</v>
      </c>
      <c r="E11" s="93"/>
      <c r="F11" s="94">
        <v>38259</v>
      </c>
      <c r="G11" s="95"/>
      <c r="H11" s="96"/>
    </row>
    <row r="12" spans="1:8">
      <c r="A12" s="97"/>
      <c r="B12" s="98"/>
      <c r="C12" s="105"/>
      <c r="D12" s="100">
        <v>17134</v>
      </c>
      <c r="E12" s="101"/>
      <c r="F12" s="102">
        <v>13379</v>
      </c>
      <c r="G12" s="103"/>
      <c r="H12" s="104"/>
    </row>
    <row r="13" spans="1:8">
      <c r="A13" s="85"/>
      <c r="B13" s="90"/>
      <c r="C13" s="106"/>
      <c r="D13" s="107">
        <v>121522</v>
      </c>
      <c r="E13" s="108"/>
      <c r="F13" s="109">
        <v>58861</v>
      </c>
      <c r="G13" s="110"/>
      <c r="H13" s="96"/>
    </row>
    <row r="14" spans="1:8">
      <c r="A14" s="97"/>
      <c r="B14" s="98"/>
      <c r="C14" s="99"/>
      <c r="D14" s="100">
        <v>27064</v>
      </c>
      <c r="E14" s="101"/>
      <c r="F14" s="102">
        <v>18479</v>
      </c>
      <c r="G14" s="103"/>
      <c r="H14" s="104"/>
    </row>
    <row r="17" spans="1:11">
      <c r="A17" s="81" t="s">
        <v>38</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39</v>
      </c>
      <c r="B19" s="111">
        <f>ROUND(VALUE(SUBSTITUTE(実質収支比率等に係る経年分析!F$48,"▲","-")),2)</f>
        <v>1.24</v>
      </c>
      <c r="C19" s="111">
        <f>ROUND(VALUE(SUBSTITUTE(実質収支比率等に係る経年分析!G$48,"▲","-")),2)</f>
        <v>2.16</v>
      </c>
      <c r="D19" s="111">
        <f>ROUND(VALUE(SUBSTITUTE(実質収支比率等に係る経年分析!H$48,"▲","-")),2)</f>
        <v>1.46</v>
      </c>
      <c r="E19" s="111">
        <f>ROUND(VALUE(SUBSTITUTE(実質収支比率等に係る経年分析!I$48,"▲","-")),2)</f>
        <v>1.56</v>
      </c>
      <c r="F19" s="111">
        <f>ROUND(VALUE(SUBSTITUTE(実質収支比率等に係る経年分析!J$48,"▲","-")),2)</f>
        <v>1.69</v>
      </c>
    </row>
    <row r="20" spans="1:11">
      <c r="A20" s="111" t="s">
        <v>40</v>
      </c>
      <c r="B20" s="111">
        <f>ROUND(VALUE(SUBSTITUTE(実質収支比率等に係る経年分析!F$47,"▲","-")),2)</f>
        <v>8.17</v>
      </c>
      <c r="C20" s="111">
        <f>ROUND(VALUE(SUBSTITUTE(実質収支比率等に係る経年分析!G$47,"▲","-")),2)</f>
        <v>8.9600000000000009</v>
      </c>
      <c r="D20" s="111">
        <f>ROUND(VALUE(SUBSTITUTE(実質収支比率等に係る経年分析!H$47,"▲","-")),2)</f>
        <v>7.58</v>
      </c>
      <c r="E20" s="111">
        <f>ROUND(VALUE(SUBSTITUTE(実質収支比率等に係る経年分析!I$47,"▲","-")),2)</f>
        <v>6.7</v>
      </c>
      <c r="F20" s="111">
        <f>ROUND(VALUE(SUBSTITUTE(実質収支比率等に係る経年分析!J$47,"▲","-")),2)</f>
        <v>5.7</v>
      </c>
    </row>
    <row r="21" spans="1:11">
      <c r="A21" s="111" t="s">
        <v>41</v>
      </c>
      <c r="B21" s="111">
        <f>IF(ISNUMBER(VALUE(SUBSTITUTE(実質収支比率等に係る経年分析!F$49,"▲","-"))),ROUND(VALUE(SUBSTITUTE(実質収支比率等に係る経年分析!F$49,"▲","-")),2),NA())</f>
        <v>4.72</v>
      </c>
      <c r="C21" s="111">
        <f>IF(ISNUMBER(VALUE(SUBSTITUTE(実質収支比率等に係る経年分析!G$49,"▲","-"))),ROUND(VALUE(SUBSTITUTE(実質収支比率等に係る経年分析!G$49,"▲","-")),2),NA())</f>
        <v>1.78</v>
      </c>
      <c r="D21" s="111">
        <f>IF(ISNUMBER(VALUE(SUBSTITUTE(実質収支比率等に係る経年分析!H$49,"▲","-"))),ROUND(VALUE(SUBSTITUTE(実質収支比率等に係る経年分析!H$49,"▲","-")),2),NA())</f>
        <v>-1.99</v>
      </c>
      <c r="E21" s="111">
        <f>IF(ISNUMBER(VALUE(SUBSTITUTE(実質収支比率等に係る経年分析!I$49,"▲","-"))),ROUND(VALUE(SUBSTITUTE(実質収支比率等に係る経年分析!I$49,"▲","-")),2),NA())</f>
        <v>-0.54</v>
      </c>
      <c r="F21" s="111">
        <f>IF(ISNUMBER(VALUE(SUBSTITUTE(実質収支比率等に係る経年分析!J$49,"▲","-"))),ROUND(VALUE(SUBSTITUTE(実質収支比率等に係る経年分析!J$49,"▲","-")),2),NA())</f>
        <v>-0.94</v>
      </c>
    </row>
    <row r="24" spans="1:11">
      <c r="A24" s="81" t="s">
        <v>42</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43</v>
      </c>
      <c r="C26" s="112" t="s">
        <v>44</v>
      </c>
      <c r="D26" s="112" t="s">
        <v>43</v>
      </c>
      <c r="E26" s="112" t="s">
        <v>44</v>
      </c>
      <c r="F26" s="112" t="s">
        <v>43</v>
      </c>
      <c r="G26" s="112" t="s">
        <v>44</v>
      </c>
      <c r="H26" s="112" t="s">
        <v>43</v>
      </c>
      <c r="I26" s="112" t="s">
        <v>44</v>
      </c>
      <c r="J26" s="112" t="s">
        <v>43</v>
      </c>
      <c r="K26" s="112" t="s">
        <v>44</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公債管理特別会計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土地取得事業特別会計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証紙収入整理特別会計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0.01</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0.01</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0.01</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0.01</v>
      </c>
    </row>
    <row r="32" spans="1:11">
      <c r="A32" s="112" t="str">
        <f>IF(連結実質赤字比率に係る赤字・黒字の構成分析!C$38="",NA(),連結実質赤字比率に係る赤字・黒字の構成分析!C$38)</f>
        <v>福島県港湾整備事業特別会計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0.14000000000000001</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0.12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7.0000000000000007E-2</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0.06</v>
      </c>
    </row>
    <row r="33" spans="1:16">
      <c r="A33" s="112" t="str">
        <f>IF(連結実質赤字比率に係る赤字・黒字の構成分析!C$37="",NA(),連結実質赤字比率に係る赤字・黒字の構成分析!C$37)</f>
        <v>福島県立病院事業会計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0.01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7.0000000000000007E-2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0.06</v>
      </c>
    </row>
    <row r="34" spans="1:16">
      <c r="A34" s="112" t="str">
        <f>IF(連結実質赤字比率に係る赤字・黒字の構成分析!C$36="",NA(),連結実質赤字比率に係る赤字・黒字の構成分析!C$36)</f>
        <v>福島県流域下水道事業特別会計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0.32</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1.1100000000000001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0.47</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0.28000000000000003</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0.37</v>
      </c>
    </row>
    <row r="35" spans="1:16">
      <c r="A35" s="112" t="str">
        <f>IF(連結実質赤字比率に係る赤字・黒字の構成分析!C$35="",NA(),連結実質赤字比率に係る赤字・黒字の構成分析!C$35)</f>
        <v>福島県工業用水道事業会計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0.52</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0.55000000000000004</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0.63</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0.61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0.65</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1.23</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2.14</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1.44</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1.54</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1.67</v>
      </c>
    </row>
    <row r="39" spans="1:16">
      <c r="A39" s="81" t="s">
        <v>45</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46</v>
      </c>
      <c r="C41" s="113"/>
      <c r="D41" s="113" t="s">
        <v>47</v>
      </c>
      <c r="E41" s="113" t="s">
        <v>46</v>
      </c>
      <c r="F41" s="113"/>
      <c r="G41" s="113" t="s">
        <v>47</v>
      </c>
      <c r="H41" s="113" t="s">
        <v>46</v>
      </c>
      <c r="I41" s="113"/>
      <c r="J41" s="113" t="s">
        <v>47</v>
      </c>
      <c r="K41" s="113" t="s">
        <v>46</v>
      </c>
      <c r="L41" s="113"/>
      <c r="M41" s="113" t="s">
        <v>47</v>
      </c>
      <c r="N41" s="113" t="s">
        <v>46</v>
      </c>
      <c r="O41" s="113"/>
      <c r="P41" s="113" t="s">
        <v>47</v>
      </c>
    </row>
    <row r="42" spans="1:16">
      <c r="A42" s="113" t="s">
        <v>48</v>
      </c>
      <c r="B42" s="113"/>
      <c r="C42" s="113"/>
      <c r="D42" s="113">
        <f>'実質公債費比率（分子）の構造'!K$52</f>
        <v>67053</v>
      </c>
      <c r="E42" s="113"/>
      <c r="F42" s="113"/>
      <c r="G42" s="113">
        <f>'実質公債費比率（分子）の構造'!L$52</f>
        <v>68494</v>
      </c>
      <c r="H42" s="113"/>
      <c r="I42" s="113"/>
      <c r="J42" s="113">
        <f>'実質公債費比率（分子）の構造'!M$52</f>
        <v>70818</v>
      </c>
      <c r="K42" s="113"/>
      <c r="L42" s="113"/>
      <c r="M42" s="113">
        <f>'実質公債費比率（分子）の構造'!N$52</f>
        <v>73229</v>
      </c>
      <c r="N42" s="113"/>
      <c r="O42" s="113"/>
      <c r="P42" s="113">
        <f>'実質公債費比率（分子）の構造'!O$52</f>
        <v>74021</v>
      </c>
    </row>
    <row r="43" spans="1:16">
      <c r="A43" s="113" t="s">
        <v>49</v>
      </c>
      <c r="B43" s="113">
        <f>'実質公債費比率（分子）の構造'!K$51</f>
        <v>0</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50</v>
      </c>
      <c r="B44" s="113">
        <f>'実質公債費比率（分子）の構造'!K$50</f>
        <v>3507</v>
      </c>
      <c r="C44" s="113"/>
      <c r="D44" s="113"/>
      <c r="E44" s="113">
        <f>'実質公債費比率（分子）の構造'!L$50</f>
        <v>2902</v>
      </c>
      <c r="F44" s="113"/>
      <c r="G44" s="113"/>
      <c r="H44" s="113">
        <f>'実質公債費比率（分子）の構造'!M$50</f>
        <v>2044</v>
      </c>
      <c r="I44" s="113"/>
      <c r="J44" s="113"/>
      <c r="K44" s="113">
        <f>'実質公債費比率（分子）の構造'!N$50</f>
        <v>1499</v>
      </c>
      <c r="L44" s="113"/>
      <c r="M44" s="113"/>
      <c r="N44" s="113">
        <f>'実質公債費比率（分子）の構造'!O$50</f>
        <v>1229</v>
      </c>
      <c r="O44" s="113"/>
      <c r="P44" s="113"/>
    </row>
    <row r="45" spans="1:16">
      <c r="A45" s="113" t="s">
        <v>51</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52</v>
      </c>
      <c r="B46" s="113">
        <f>'実質公債費比率（分子）の構造'!K$48</f>
        <v>3828</v>
      </c>
      <c r="C46" s="113"/>
      <c r="D46" s="113"/>
      <c r="E46" s="113">
        <f>'実質公債費比率（分子）の構造'!L$48</f>
        <v>3758</v>
      </c>
      <c r="F46" s="113"/>
      <c r="G46" s="113"/>
      <c r="H46" s="113">
        <f>'実質公債費比率（分子）の構造'!M$48</f>
        <v>3378</v>
      </c>
      <c r="I46" s="113"/>
      <c r="J46" s="113"/>
      <c r="K46" s="113">
        <f>'実質公債費比率（分子）の構造'!N$48</f>
        <v>3592</v>
      </c>
      <c r="L46" s="113"/>
      <c r="M46" s="113"/>
      <c r="N46" s="113">
        <f>'実質公債費比率（分子）の構造'!O$48</f>
        <v>2442</v>
      </c>
      <c r="O46" s="113"/>
      <c r="P46" s="113"/>
    </row>
    <row r="47" spans="1:16">
      <c r="A47" s="113" t="s">
        <v>53</v>
      </c>
      <c r="B47" s="113">
        <f>'実質公債費比率（分子）の構造'!K$47</f>
        <v>10747</v>
      </c>
      <c r="C47" s="113"/>
      <c r="D47" s="113"/>
      <c r="E47" s="113">
        <f>'実質公債費比率（分子）の構造'!L$47</f>
        <v>11853</v>
      </c>
      <c r="F47" s="113"/>
      <c r="G47" s="113"/>
      <c r="H47" s="113">
        <f>'実質公債費比率（分子）の構造'!M$47</f>
        <v>13067</v>
      </c>
      <c r="I47" s="113"/>
      <c r="J47" s="113"/>
      <c r="K47" s="113">
        <f>'実質公債費比率（分子）の構造'!N$47</f>
        <v>14145</v>
      </c>
      <c r="L47" s="113"/>
      <c r="M47" s="113"/>
      <c r="N47" s="113">
        <f>'実質公債費比率（分子）の構造'!O$47</f>
        <v>15279</v>
      </c>
      <c r="O47" s="113"/>
      <c r="P47" s="113"/>
    </row>
    <row r="48" spans="1:16">
      <c r="A48" s="113" t="s">
        <v>54</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55</v>
      </c>
      <c r="B49" s="113">
        <f>'実質公債費比率（分子）の構造'!K$45</f>
        <v>105555</v>
      </c>
      <c r="C49" s="113"/>
      <c r="D49" s="113"/>
      <c r="E49" s="113">
        <f>'実質公債費比率（分子）の構造'!L$45</f>
        <v>103067</v>
      </c>
      <c r="F49" s="113"/>
      <c r="G49" s="113"/>
      <c r="H49" s="113">
        <f>'実質公債費比率（分子）の構造'!M$45</f>
        <v>101781</v>
      </c>
      <c r="I49" s="113"/>
      <c r="J49" s="113"/>
      <c r="K49" s="113">
        <f>'実質公債費比率（分子）の構造'!N$45</f>
        <v>98825</v>
      </c>
      <c r="L49" s="113"/>
      <c r="M49" s="113"/>
      <c r="N49" s="113">
        <f>'実質公債費比率（分子）の構造'!O$45</f>
        <v>95283</v>
      </c>
      <c r="O49" s="113"/>
      <c r="P49" s="113"/>
    </row>
    <row r="50" spans="1:16">
      <c r="A50" s="113" t="s">
        <v>56</v>
      </c>
      <c r="B50" s="113" t="e">
        <f>NA()</f>
        <v>#N/A</v>
      </c>
      <c r="C50" s="113">
        <f>IF(ISNUMBER('実質公債費比率（分子）の構造'!K$53),'実質公債費比率（分子）の構造'!K$53,NA())</f>
        <v>56584</v>
      </c>
      <c r="D50" s="113" t="e">
        <f>NA()</f>
        <v>#N/A</v>
      </c>
      <c r="E50" s="113" t="e">
        <f>NA()</f>
        <v>#N/A</v>
      </c>
      <c r="F50" s="113">
        <f>IF(ISNUMBER('実質公債費比率（分子）の構造'!L$53),'実質公債費比率（分子）の構造'!L$53,NA())</f>
        <v>53086</v>
      </c>
      <c r="G50" s="113" t="e">
        <f>NA()</f>
        <v>#N/A</v>
      </c>
      <c r="H50" s="113" t="e">
        <f>NA()</f>
        <v>#N/A</v>
      </c>
      <c r="I50" s="113">
        <f>IF(ISNUMBER('実質公債費比率（分子）の構造'!M$53),'実質公債費比率（分子）の構造'!M$53,NA())</f>
        <v>49452</v>
      </c>
      <c r="J50" s="113" t="e">
        <f>NA()</f>
        <v>#N/A</v>
      </c>
      <c r="K50" s="113" t="e">
        <f>NA()</f>
        <v>#N/A</v>
      </c>
      <c r="L50" s="113">
        <f>IF(ISNUMBER('実質公債費比率（分子）の構造'!N$53),'実質公債費比率（分子）の構造'!N$53,NA())</f>
        <v>44832</v>
      </c>
      <c r="M50" s="113" t="e">
        <f>NA()</f>
        <v>#N/A</v>
      </c>
      <c r="N50" s="113" t="e">
        <f>NA()</f>
        <v>#N/A</v>
      </c>
      <c r="O50" s="113">
        <f>IF(ISNUMBER('実質公債費比率（分子）の構造'!O$53),'実質公債費比率（分子）の構造'!O$53,NA())</f>
        <v>40212</v>
      </c>
      <c r="P50" s="113" t="e">
        <f>NA()</f>
        <v>#N/A</v>
      </c>
    </row>
    <row r="53" spans="1:16">
      <c r="A53" s="81" t="s">
        <v>57</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58</v>
      </c>
      <c r="C55" s="112"/>
      <c r="D55" s="112" t="s">
        <v>59</v>
      </c>
      <c r="E55" s="112" t="s">
        <v>58</v>
      </c>
      <c r="F55" s="112"/>
      <c r="G55" s="112" t="s">
        <v>59</v>
      </c>
      <c r="H55" s="112" t="s">
        <v>58</v>
      </c>
      <c r="I55" s="112"/>
      <c r="J55" s="112" t="s">
        <v>59</v>
      </c>
      <c r="K55" s="112" t="s">
        <v>58</v>
      </c>
      <c r="L55" s="112"/>
      <c r="M55" s="112" t="s">
        <v>59</v>
      </c>
      <c r="N55" s="112" t="s">
        <v>58</v>
      </c>
      <c r="O55" s="112"/>
      <c r="P55" s="112" t="s">
        <v>59</v>
      </c>
    </row>
    <row r="56" spans="1:16">
      <c r="A56" s="112" t="s">
        <v>34</v>
      </c>
      <c r="B56" s="112"/>
      <c r="C56" s="112"/>
      <c r="D56" s="112">
        <f>'将来負担比率（分子）の構造'!I$52</f>
        <v>852513</v>
      </c>
      <c r="E56" s="112"/>
      <c r="F56" s="112"/>
      <c r="G56" s="112">
        <f>'将来負担比率（分子）の構造'!J$52</f>
        <v>868765</v>
      </c>
      <c r="H56" s="112"/>
      <c r="I56" s="112"/>
      <c r="J56" s="112">
        <f>'将来負担比率（分子）の構造'!K$52</f>
        <v>877615</v>
      </c>
      <c r="K56" s="112"/>
      <c r="L56" s="112"/>
      <c r="M56" s="112">
        <f>'将来負担比率（分子）の構造'!L$52</f>
        <v>877567</v>
      </c>
      <c r="N56" s="112"/>
      <c r="O56" s="112"/>
      <c r="P56" s="112">
        <f>'将来負担比率（分子）の構造'!M$52</f>
        <v>871759</v>
      </c>
    </row>
    <row r="57" spans="1:16">
      <c r="A57" s="112" t="s">
        <v>33</v>
      </c>
      <c r="B57" s="112"/>
      <c r="C57" s="112"/>
      <c r="D57" s="112">
        <f>'将来負担比率（分子）の構造'!I$51</f>
        <v>92968</v>
      </c>
      <c r="E57" s="112"/>
      <c r="F57" s="112"/>
      <c r="G57" s="112">
        <f>'将来負担比率（分子）の構造'!J$51</f>
        <v>121057</v>
      </c>
      <c r="H57" s="112"/>
      <c r="I57" s="112"/>
      <c r="J57" s="112">
        <f>'将来負担比率（分子）の構造'!K$51</f>
        <v>120804</v>
      </c>
      <c r="K57" s="112"/>
      <c r="L57" s="112"/>
      <c r="M57" s="112">
        <f>'将来負担比率（分子）の構造'!L$51</f>
        <v>122074</v>
      </c>
      <c r="N57" s="112"/>
      <c r="O57" s="112"/>
      <c r="P57" s="112">
        <f>'将来負担比率（分子）の構造'!M$51</f>
        <v>124937</v>
      </c>
    </row>
    <row r="58" spans="1:16">
      <c r="A58" s="112" t="s">
        <v>32</v>
      </c>
      <c r="B58" s="112"/>
      <c r="C58" s="112"/>
      <c r="D58" s="112">
        <f>'将来負担比率（分子）の構造'!I$50</f>
        <v>198720</v>
      </c>
      <c r="E58" s="112"/>
      <c r="F58" s="112"/>
      <c r="G58" s="112">
        <f>'将来負担比率（分子）の構造'!J$50</f>
        <v>231395</v>
      </c>
      <c r="H58" s="112"/>
      <c r="I58" s="112"/>
      <c r="J58" s="112">
        <f>'将来負担比率（分子）の構造'!K$50</f>
        <v>231996</v>
      </c>
      <c r="K58" s="112"/>
      <c r="L58" s="112"/>
      <c r="M58" s="112">
        <f>'将来負担比率（分子）の構造'!L$50</f>
        <v>246230</v>
      </c>
      <c r="N58" s="112"/>
      <c r="O58" s="112"/>
      <c r="P58" s="112">
        <f>'将来負担比率（分子）の構造'!M$50</f>
        <v>259512</v>
      </c>
    </row>
    <row r="59" spans="1:16">
      <c r="A59" s="112" t="s">
        <v>30</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29</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27</v>
      </c>
      <c r="B61" s="112">
        <f>'将来負担比率（分子）の構造'!I$46</f>
        <v>18355</v>
      </c>
      <c r="C61" s="112"/>
      <c r="D61" s="112"/>
      <c r="E61" s="112">
        <f>'将来負担比率（分子）の構造'!J$46</f>
        <v>17384</v>
      </c>
      <c r="F61" s="112"/>
      <c r="G61" s="112"/>
      <c r="H61" s="112">
        <f>'将来負担比率（分子）の構造'!K$46</f>
        <v>16076</v>
      </c>
      <c r="I61" s="112"/>
      <c r="J61" s="112"/>
      <c r="K61" s="112">
        <f>'将来負担比率（分子）の構造'!L$46</f>
        <v>16420</v>
      </c>
      <c r="L61" s="112"/>
      <c r="M61" s="112"/>
      <c r="N61" s="112">
        <f>'将来負担比率（分子）の構造'!M$46</f>
        <v>15642</v>
      </c>
      <c r="O61" s="112"/>
      <c r="P61" s="112"/>
    </row>
    <row r="62" spans="1:16">
      <c r="A62" s="112" t="s">
        <v>26</v>
      </c>
      <c r="B62" s="112">
        <f>'将来負担比率（分子）の構造'!I$45</f>
        <v>289539</v>
      </c>
      <c r="C62" s="112"/>
      <c r="D62" s="112"/>
      <c r="E62" s="112">
        <f>'将来負担比率（分子）の構造'!J$45</f>
        <v>266746</v>
      </c>
      <c r="F62" s="112"/>
      <c r="G62" s="112"/>
      <c r="H62" s="112">
        <f>'将来負担比率（分子）の構造'!K$45</f>
        <v>249519</v>
      </c>
      <c r="I62" s="112"/>
      <c r="J62" s="112"/>
      <c r="K62" s="112">
        <f>'将来負担比率（分子）の構造'!L$45</f>
        <v>250620</v>
      </c>
      <c r="L62" s="112"/>
      <c r="M62" s="112"/>
      <c r="N62" s="112">
        <f>'将来負担比率（分子）の構造'!M$45</f>
        <v>246720</v>
      </c>
      <c r="O62" s="112"/>
      <c r="P62" s="112"/>
    </row>
    <row r="63" spans="1:16">
      <c r="A63" s="112" t="s">
        <v>25</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24</v>
      </c>
      <c r="B64" s="112">
        <f>'将来負担比率（分子）の構造'!I$43</f>
        <v>48732</v>
      </c>
      <c r="C64" s="112"/>
      <c r="D64" s="112"/>
      <c r="E64" s="112">
        <f>'将来負担比率（分子）の構造'!J$43</f>
        <v>49347</v>
      </c>
      <c r="F64" s="112"/>
      <c r="G64" s="112"/>
      <c r="H64" s="112">
        <f>'将来負担比率（分子）の構造'!K$43</f>
        <v>48253</v>
      </c>
      <c r="I64" s="112"/>
      <c r="J64" s="112"/>
      <c r="K64" s="112">
        <f>'将来負担比率（分子）の構造'!L$43</f>
        <v>47591</v>
      </c>
      <c r="L64" s="112"/>
      <c r="M64" s="112"/>
      <c r="N64" s="112">
        <f>'将来負担比率（分子）の構造'!M$43</f>
        <v>45750</v>
      </c>
      <c r="O64" s="112"/>
      <c r="P64" s="112"/>
    </row>
    <row r="65" spans="1:16">
      <c r="A65" s="112" t="s">
        <v>23</v>
      </c>
      <c r="B65" s="112">
        <f>'将来負担比率（分子）の構造'!I$42</f>
        <v>27231</v>
      </c>
      <c r="C65" s="112"/>
      <c r="D65" s="112"/>
      <c r="E65" s="112">
        <f>'将来負担比率（分子）の構造'!J$42</f>
        <v>21718</v>
      </c>
      <c r="F65" s="112"/>
      <c r="G65" s="112"/>
      <c r="H65" s="112">
        <f>'将来負担比率（分子）の構造'!K$42</f>
        <v>17890</v>
      </c>
      <c r="I65" s="112"/>
      <c r="J65" s="112"/>
      <c r="K65" s="112">
        <f>'将来負担比率（分子）の構造'!L$42</f>
        <v>14994</v>
      </c>
      <c r="L65" s="112"/>
      <c r="M65" s="112"/>
      <c r="N65" s="112">
        <f>'将来負担比率（分子）の構造'!M$42</f>
        <v>12412</v>
      </c>
      <c r="O65" s="112"/>
      <c r="P65" s="112"/>
    </row>
    <row r="66" spans="1:16">
      <c r="A66" s="112" t="s">
        <v>22</v>
      </c>
      <c r="B66" s="112">
        <f>'将来負担比率（分子）の構造'!I$41</f>
        <v>1411777</v>
      </c>
      <c r="C66" s="112"/>
      <c r="D66" s="112"/>
      <c r="E66" s="112">
        <f>'将来負担比率（分子）の構造'!J$41</f>
        <v>1461871</v>
      </c>
      <c r="F66" s="112"/>
      <c r="G66" s="112"/>
      <c r="H66" s="112">
        <f>'将来負担比率（分子）の構造'!K$41</f>
        <v>1483037</v>
      </c>
      <c r="I66" s="112"/>
      <c r="J66" s="112"/>
      <c r="K66" s="112">
        <f>'将来負担比率（分子）の構造'!L$41</f>
        <v>1503623</v>
      </c>
      <c r="L66" s="112"/>
      <c r="M66" s="112"/>
      <c r="N66" s="112">
        <f>'将来負担比率（分子）の構造'!M$41</f>
        <v>1523353</v>
      </c>
      <c r="O66" s="112"/>
      <c r="P66" s="112"/>
    </row>
    <row r="67" spans="1:16">
      <c r="A67" s="112" t="s">
        <v>60</v>
      </c>
      <c r="B67" s="112" t="e">
        <f>NA()</f>
        <v>#N/A</v>
      </c>
      <c r="C67" s="112">
        <f>IF(ISNUMBER('将来負担比率（分子）の構造'!I$53), IF('将来負担比率（分子）の構造'!I$53 &lt; 0, 0, '将来負担比率（分子）の構造'!I$53), NA())</f>
        <v>651434</v>
      </c>
      <c r="D67" s="112" t="e">
        <f>NA()</f>
        <v>#N/A</v>
      </c>
      <c r="E67" s="112" t="e">
        <f>NA()</f>
        <v>#N/A</v>
      </c>
      <c r="F67" s="112">
        <f>IF(ISNUMBER('将来負担比率（分子）の構造'!J$53), IF('将来負担比率（分子）の構造'!J$53 &lt; 0, 0, '将来負担比率（分子）の構造'!J$53), NA())</f>
        <v>595849</v>
      </c>
      <c r="G67" s="112" t="e">
        <f>NA()</f>
        <v>#N/A</v>
      </c>
      <c r="H67" s="112" t="e">
        <f>NA()</f>
        <v>#N/A</v>
      </c>
      <c r="I67" s="112">
        <f>IF(ISNUMBER('将来負担比率（分子）の構造'!K$53), IF('将来負担比率（分子）の構造'!K$53 &lt; 0, 0, '将来負担比率（分子）の構造'!K$53), NA())</f>
        <v>584360</v>
      </c>
      <c r="J67" s="112" t="e">
        <f>NA()</f>
        <v>#N/A</v>
      </c>
      <c r="K67" s="112" t="e">
        <f>NA()</f>
        <v>#N/A</v>
      </c>
      <c r="L67" s="112">
        <f>IF(ISNUMBER('将来負担比率（分子）の構造'!L$53), IF('将来負担比率（分子）の構造'!L$53 &lt; 0, 0, '将来負担比率（分子）の構造'!L$53), NA())</f>
        <v>587377</v>
      </c>
      <c r="M67" s="112" t="e">
        <f>NA()</f>
        <v>#N/A</v>
      </c>
      <c r="N67" s="112" t="e">
        <f>NA()</f>
        <v>#N/A</v>
      </c>
      <c r="O67" s="112">
        <f>IF(ISNUMBER('将来負担比率（分子）の構造'!M$53), IF('将来負担比率（分子）の構造'!M$53 &lt; 0, 0, '将来負担比率（分子）の構造'!M$53), NA())</f>
        <v>587670</v>
      </c>
      <c r="P67" s="112" t="e">
        <f>NA()</f>
        <v>#N/A</v>
      </c>
    </row>
  </sheetData>
  <sheetProtection password="851F" sheet="1" objects="1" scenarios="1"/>
  <customSheetViews>
    <customSheetView guid="{3AB1F1A4-E2D9-44CD-A629-D59D30AE2F41}"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2" t="s">
        <v>165</v>
      </c>
      <c r="DD1" s="693"/>
      <c r="DE1" s="693"/>
      <c r="DF1" s="693"/>
      <c r="DG1" s="693"/>
      <c r="DH1" s="693"/>
      <c r="DI1" s="694"/>
      <c r="DK1" s="692" t="s">
        <v>166</v>
      </c>
      <c r="DL1" s="693"/>
      <c r="DM1" s="693"/>
      <c r="DN1" s="693"/>
      <c r="DO1" s="693"/>
      <c r="DP1" s="693"/>
      <c r="DQ1" s="693"/>
      <c r="DR1" s="693"/>
      <c r="DS1" s="693"/>
      <c r="DT1" s="693"/>
      <c r="DU1" s="693"/>
      <c r="DV1" s="693"/>
      <c r="DW1" s="693"/>
      <c r="DX1" s="694"/>
      <c r="DY1" s="164"/>
      <c r="DZ1" s="164"/>
      <c r="EA1" s="164"/>
      <c r="EB1" s="164"/>
      <c r="EC1" s="164"/>
      <c r="ED1" s="164"/>
      <c r="EE1" s="164"/>
      <c r="EF1" s="164"/>
      <c r="EG1" s="164"/>
      <c r="EH1" s="164"/>
    </row>
    <row r="2" spans="2:138" ht="22.5" customHeight="1">
      <c r="B2" s="166" t="s">
        <v>167</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2" t="s">
        <v>168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169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4"/>
      <c r="BY3" s="662" t="s">
        <v>170</v>
      </c>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4"/>
    </row>
    <row r="4" spans="2:138" ht="11.25" customHeight="1">
      <c r="B4" s="662" t="s">
        <v>1</v>
      </c>
      <c r="C4" s="663"/>
      <c r="D4" s="663"/>
      <c r="E4" s="663"/>
      <c r="F4" s="663"/>
      <c r="G4" s="663"/>
      <c r="H4" s="663"/>
      <c r="I4" s="663"/>
      <c r="J4" s="663"/>
      <c r="K4" s="663"/>
      <c r="L4" s="663"/>
      <c r="M4" s="663"/>
      <c r="N4" s="663"/>
      <c r="O4" s="663"/>
      <c r="P4" s="663"/>
      <c r="Q4" s="664"/>
      <c r="R4" s="662" t="s">
        <v>171</v>
      </c>
      <c r="S4" s="663"/>
      <c r="T4" s="663"/>
      <c r="U4" s="663"/>
      <c r="V4" s="663"/>
      <c r="W4" s="663"/>
      <c r="X4" s="663"/>
      <c r="Y4" s="664"/>
      <c r="Z4" s="662" t="s">
        <v>172</v>
      </c>
      <c r="AA4" s="663"/>
      <c r="AB4" s="663"/>
      <c r="AC4" s="664"/>
      <c r="AD4" s="662" t="s">
        <v>173</v>
      </c>
      <c r="AE4" s="663"/>
      <c r="AF4" s="663"/>
      <c r="AG4" s="663"/>
      <c r="AH4" s="663"/>
      <c r="AI4" s="663"/>
      <c r="AJ4" s="663"/>
      <c r="AK4" s="664"/>
      <c r="AL4" s="662" t="s">
        <v>172</v>
      </c>
      <c r="AM4" s="663"/>
      <c r="AN4" s="663"/>
      <c r="AO4" s="664"/>
      <c r="AP4" s="695" t="s">
        <v>174</v>
      </c>
      <c r="AQ4" s="695"/>
      <c r="AR4" s="695"/>
      <c r="AS4" s="695"/>
      <c r="AT4" s="695"/>
      <c r="AU4" s="695"/>
      <c r="AV4" s="695"/>
      <c r="AW4" s="695"/>
      <c r="AX4" s="695"/>
      <c r="AY4" s="695"/>
      <c r="AZ4" s="695"/>
      <c r="BA4" s="695"/>
      <c r="BB4" s="695"/>
      <c r="BC4" s="695"/>
      <c r="BD4" s="695" t="s">
        <v>175</v>
      </c>
      <c r="BE4" s="695"/>
      <c r="BF4" s="695"/>
      <c r="BG4" s="695"/>
      <c r="BH4" s="695"/>
      <c r="BI4" s="695"/>
      <c r="BJ4" s="695"/>
      <c r="BK4" s="695"/>
      <c r="BL4" s="695" t="s">
        <v>172</v>
      </c>
      <c r="BM4" s="695"/>
      <c r="BN4" s="695"/>
      <c r="BO4" s="695"/>
      <c r="BP4" s="695" t="s">
        <v>176</v>
      </c>
      <c r="BQ4" s="695"/>
      <c r="BR4" s="695"/>
      <c r="BS4" s="695"/>
      <c r="BT4" s="695"/>
      <c r="BU4" s="695"/>
      <c r="BV4" s="695"/>
      <c r="BW4" s="695"/>
      <c r="BY4" s="662" t="s">
        <v>177</v>
      </c>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4"/>
    </row>
    <row r="5" spans="2:138" s="169" customFormat="1" ht="11.25" customHeight="1">
      <c r="B5" s="654" t="s">
        <v>178</v>
      </c>
      <c r="C5" s="655"/>
      <c r="D5" s="655"/>
      <c r="E5" s="655"/>
      <c r="F5" s="655"/>
      <c r="G5" s="655"/>
      <c r="H5" s="655"/>
      <c r="I5" s="655"/>
      <c r="J5" s="655"/>
      <c r="K5" s="655"/>
      <c r="L5" s="655"/>
      <c r="M5" s="655"/>
      <c r="N5" s="655"/>
      <c r="O5" s="655"/>
      <c r="P5" s="655"/>
      <c r="Q5" s="656"/>
      <c r="R5" s="683">
        <v>265779063</v>
      </c>
      <c r="S5" s="666"/>
      <c r="T5" s="666"/>
      <c r="U5" s="666"/>
      <c r="V5" s="666"/>
      <c r="W5" s="666"/>
      <c r="X5" s="666"/>
      <c r="Y5" s="667"/>
      <c r="Z5" s="689">
        <v>12.7</v>
      </c>
      <c r="AA5" s="689"/>
      <c r="AB5" s="689"/>
      <c r="AC5" s="689"/>
      <c r="AD5" s="690">
        <v>226896072</v>
      </c>
      <c r="AE5" s="690"/>
      <c r="AF5" s="690"/>
      <c r="AG5" s="690"/>
      <c r="AH5" s="690"/>
      <c r="AI5" s="690"/>
      <c r="AJ5" s="690"/>
      <c r="AK5" s="690"/>
      <c r="AL5" s="691">
        <v>51.3</v>
      </c>
      <c r="AM5" s="676"/>
      <c r="AN5" s="676"/>
      <c r="AO5" s="677"/>
      <c r="AP5" s="654" t="s">
        <v>179</v>
      </c>
      <c r="AQ5" s="655"/>
      <c r="AR5" s="655"/>
      <c r="AS5" s="655"/>
      <c r="AT5" s="655"/>
      <c r="AU5" s="655"/>
      <c r="AV5" s="655"/>
      <c r="AW5" s="655"/>
      <c r="AX5" s="655"/>
      <c r="AY5" s="655"/>
      <c r="AZ5" s="655"/>
      <c r="BA5" s="655"/>
      <c r="BB5" s="655"/>
      <c r="BC5" s="656"/>
      <c r="BD5" s="629">
        <v>265293467</v>
      </c>
      <c r="BE5" s="630"/>
      <c r="BF5" s="630"/>
      <c r="BG5" s="630"/>
      <c r="BH5" s="630"/>
      <c r="BI5" s="630"/>
      <c r="BJ5" s="630"/>
      <c r="BK5" s="631"/>
      <c r="BL5" s="680">
        <v>99.8</v>
      </c>
      <c r="BM5" s="680"/>
      <c r="BN5" s="680"/>
      <c r="BO5" s="680"/>
      <c r="BP5" s="681">
        <v>1902139</v>
      </c>
      <c r="BQ5" s="681"/>
      <c r="BR5" s="681"/>
      <c r="BS5" s="681"/>
      <c r="BT5" s="681"/>
      <c r="BU5" s="681"/>
      <c r="BV5" s="681"/>
      <c r="BW5" s="682"/>
      <c r="BY5" s="662" t="s">
        <v>174</v>
      </c>
      <c r="BZ5" s="663"/>
      <c r="CA5" s="663"/>
      <c r="CB5" s="663"/>
      <c r="CC5" s="663"/>
      <c r="CD5" s="663"/>
      <c r="CE5" s="663"/>
      <c r="CF5" s="663"/>
      <c r="CG5" s="663"/>
      <c r="CH5" s="663"/>
      <c r="CI5" s="663"/>
      <c r="CJ5" s="663"/>
      <c r="CK5" s="663"/>
      <c r="CL5" s="664"/>
      <c r="CM5" s="662" t="s">
        <v>180</v>
      </c>
      <c r="CN5" s="663"/>
      <c r="CO5" s="663"/>
      <c r="CP5" s="663"/>
      <c r="CQ5" s="663"/>
      <c r="CR5" s="663"/>
      <c r="CS5" s="663"/>
      <c r="CT5" s="664"/>
      <c r="CU5" s="662" t="s">
        <v>172</v>
      </c>
      <c r="CV5" s="663"/>
      <c r="CW5" s="663"/>
      <c r="CX5" s="664"/>
      <c r="CY5" s="662" t="s">
        <v>181</v>
      </c>
      <c r="CZ5" s="663"/>
      <c r="DA5" s="663"/>
      <c r="DB5" s="663"/>
      <c r="DC5" s="663"/>
      <c r="DD5" s="663"/>
      <c r="DE5" s="663"/>
      <c r="DF5" s="663"/>
      <c r="DG5" s="663"/>
      <c r="DH5" s="663"/>
      <c r="DI5" s="663"/>
      <c r="DJ5" s="663"/>
      <c r="DK5" s="664"/>
      <c r="DL5" s="662" t="s">
        <v>182</v>
      </c>
      <c r="DM5" s="663"/>
      <c r="DN5" s="663"/>
      <c r="DO5" s="663"/>
      <c r="DP5" s="663"/>
      <c r="DQ5" s="663"/>
      <c r="DR5" s="663"/>
      <c r="DS5" s="663"/>
      <c r="DT5" s="663"/>
      <c r="DU5" s="663"/>
      <c r="DV5" s="663"/>
      <c r="DW5" s="663"/>
      <c r="DX5" s="664"/>
    </row>
    <row r="6" spans="2:138" ht="11.25" customHeight="1">
      <c r="B6" s="626" t="s">
        <v>183</v>
      </c>
      <c r="C6" s="627"/>
      <c r="D6" s="627"/>
      <c r="E6" s="627"/>
      <c r="F6" s="627"/>
      <c r="G6" s="627"/>
      <c r="H6" s="627"/>
      <c r="I6" s="627"/>
      <c r="J6" s="627"/>
      <c r="K6" s="627"/>
      <c r="L6" s="627"/>
      <c r="M6" s="627"/>
      <c r="N6" s="627"/>
      <c r="O6" s="627"/>
      <c r="P6" s="627"/>
      <c r="Q6" s="628"/>
      <c r="R6" s="629">
        <v>30716670</v>
      </c>
      <c r="S6" s="630"/>
      <c r="T6" s="630"/>
      <c r="U6" s="630"/>
      <c r="V6" s="630"/>
      <c r="W6" s="630"/>
      <c r="X6" s="630"/>
      <c r="Y6" s="631"/>
      <c r="Z6" s="680">
        <v>1.5</v>
      </c>
      <c r="AA6" s="680"/>
      <c r="AB6" s="680"/>
      <c r="AC6" s="680"/>
      <c r="AD6" s="681">
        <v>30716670</v>
      </c>
      <c r="AE6" s="681"/>
      <c r="AF6" s="681"/>
      <c r="AG6" s="681"/>
      <c r="AH6" s="681"/>
      <c r="AI6" s="681"/>
      <c r="AJ6" s="681"/>
      <c r="AK6" s="681"/>
      <c r="AL6" s="678">
        <v>6.9</v>
      </c>
      <c r="AM6" s="643"/>
      <c r="AN6" s="643"/>
      <c r="AO6" s="658"/>
      <c r="AP6" s="626" t="s">
        <v>184</v>
      </c>
      <c r="AQ6" s="627"/>
      <c r="AR6" s="627"/>
      <c r="AS6" s="627"/>
      <c r="AT6" s="627"/>
      <c r="AU6" s="627"/>
      <c r="AV6" s="627"/>
      <c r="AW6" s="627"/>
      <c r="AX6" s="627"/>
      <c r="AY6" s="627"/>
      <c r="AZ6" s="627"/>
      <c r="BA6" s="627"/>
      <c r="BB6" s="627"/>
      <c r="BC6" s="628"/>
      <c r="BD6" s="629">
        <v>265293467</v>
      </c>
      <c r="BE6" s="630"/>
      <c r="BF6" s="630"/>
      <c r="BG6" s="630"/>
      <c r="BH6" s="630"/>
      <c r="BI6" s="630"/>
      <c r="BJ6" s="630"/>
      <c r="BK6" s="631"/>
      <c r="BL6" s="680">
        <v>99.8</v>
      </c>
      <c r="BM6" s="680"/>
      <c r="BN6" s="680"/>
      <c r="BO6" s="680"/>
      <c r="BP6" s="681">
        <v>1902139</v>
      </c>
      <c r="BQ6" s="681"/>
      <c r="BR6" s="681"/>
      <c r="BS6" s="681"/>
      <c r="BT6" s="681"/>
      <c r="BU6" s="681"/>
      <c r="BV6" s="681"/>
      <c r="BW6" s="682"/>
      <c r="BY6" s="654" t="s">
        <v>185</v>
      </c>
      <c r="BZ6" s="655"/>
      <c r="CA6" s="655"/>
      <c r="CB6" s="655"/>
      <c r="CC6" s="655"/>
      <c r="CD6" s="655"/>
      <c r="CE6" s="655"/>
      <c r="CF6" s="655"/>
      <c r="CG6" s="655"/>
      <c r="CH6" s="655"/>
      <c r="CI6" s="655"/>
      <c r="CJ6" s="655"/>
      <c r="CK6" s="655"/>
      <c r="CL6" s="656"/>
      <c r="CM6" s="629">
        <v>1584998</v>
      </c>
      <c r="CN6" s="630"/>
      <c r="CO6" s="630"/>
      <c r="CP6" s="630"/>
      <c r="CQ6" s="630"/>
      <c r="CR6" s="630"/>
      <c r="CS6" s="630"/>
      <c r="CT6" s="631"/>
      <c r="CU6" s="680">
        <v>0.1</v>
      </c>
      <c r="CV6" s="680"/>
      <c r="CW6" s="680"/>
      <c r="CX6" s="680"/>
      <c r="CY6" s="617">
        <v>2441</v>
      </c>
      <c r="CZ6" s="630"/>
      <c r="DA6" s="630"/>
      <c r="DB6" s="630"/>
      <c r="DC6" s="630"/>
      <c r="DD6" s="630"/>
      <c r="DE6" s="630"/>
      <c r="DF6" s="630"/>
      <c r="DG6" s="630"/>
      <c r="DH6" s="630"/>
      <c r="DI6" s="630"/>
      <c r="DJ6" s="630"/>
      <c r="DK6" s="631"/>
      <c r="DL6" s="617">
        <v>1584663</v>
      </c>
      <c r="DM6" s="630"/>
      <c r="DN6" s="630"/>
      <c r="DO6" s="630"/>
      <c r="DP6" s="630"/>
      <c r="DQ6" s="630"/>
      <c r="DR6" s="630"/>
      <c r="DS6" s="630"/>
      <c r="DT6" s="630"/>
      <c r="DU6" s="630"/>
      <c r="DV6" s="630"/>
      <c r="DW6" s="630"/>
      <c r="DX6" s="687"/>
    </row>
    <row r="7" spans="2:138" ht="11.25" customHeight="1">
      <c r="B7" s="626" t="s">
        <v>186</v>
      </c>
      <c r="C7" s="627"/>
      <c r="D7" s="627"/>
      <c r="E7" s="627"/>
      <c r="F7" s="627"/>
      <c r="G7" s="627"/>
      <c r="H7" s="627"/>
      <c r="I7" s="627"/>
      <c r="J7" s="627"/>
      <c r="K7" s="627"/>
      <c r="L7" s="627"/>
      <c r="M7" s="627"/>
      <c r="N7" s="627"/>
      <c r="O7" s="627"/>
      <c r="P7" s="627"/>
      <c r="Q7" s="628"/>
      <c r="R7" s="629">
        <v>4357633</v>
      </c>
      <c r="S7" s="630"/>
      <c r="T7" s="630"/>
      <c r="U7" s="630"/>
      <c r="V7" s="630"/>
      <c r="W7" s="630"/>
      <c r="X7" s="630"/>
      <c r="Y7" s="631"/>
      <c r="Z7" s="680">
        <v>0.2</v>
      </c>
      <c r="AA7" s="680"/>
      <c r="AB7" s="680"/>
      <c r="AC7" s="680"/>
      <c r="AD7" s="681">
        <v>4357633</v>
      </c>
      <c r="AE7" s="681"/>
      <c r="AF7" s="681"/>
      <c r="AG7" s="681"/>
      <c r="AH7" s="681"/>
      <c r="AI7" s="681"/>
      <c r="AJ7" s="681"/>
      <c r="AK7" s="681"/>
      <c r="AL7" s="678">
        <v>1</v>
      </c>
      <c r="AM7" s="643"/>
      <c r="AN7" s="643"/>
      <c r="AO7" s="658"/>
      <c r="AP7" s="626" t="s">
        <v>187</v>
      </c>
      <c r="AQ7" s="627"/>
      <c r="AR7" s="627"/>
      <c r="AS7" s="627"/>
      <c r="AT7" s="627"/>
      <c r="AU7" s="627"/>
      <c r="AV7" s="627"/>
      <c r="AW7" s="627"/>
      <c r="AX7" s="627"/>
      <c r="AY7" s="627"/>
      <c r="AZ7" s="627"/>
      <c r="BA7" s="627"/>
      <c r="BB7" s="627"/>
      <c r="BC7" s="628"/>
      <c r="BD7" s="629">
        <v>69857351</v>
      </c>
      <c r="BE7" s="630"/>
      <c r="BF7" s="630"/>
      <c r="BG7" s="630"/>
      <c r="BH7" s="630"/>
      <c r="BI7" s="630"/>
      <c r="BJ7" s="630"/>
      <c r="BK7" s="631"/>
      <c r="BL7" s="680">
        <v>26.3</v>
      </c>
      <c r="BM7" s="680"/>
      <c r="BN7" s="680"/>
      <c r="BO7" s="680"/>
      <c r="BP7" s="681">
        <v>1902139</v>
      </c>
      <c r="BQ7" s="681"/>
      <c r="BR7" s="681"/>
      <c r="BS7" s="681"/>
      <c r="BT7" s="681"/>
      <c r="BU7" s="681"/>
      <c r="BV7" s="681"/>
      <c r="BW7" s="682"/>
      <c r="BY7" s="626" t="s">
        <v>188</v>
      </c>
      <c r="BZ7" s="627"/>
      <c r="CA7" s="627"/>
      <c r="CB7" s="627"/>
      <c r="CC7" s="627"/>
      <c r="CD7" s="627"/>
      <c r="CE7" s="627"/>
      <c r="CF7" s="627"/>
      <c r="CG7" s="627"/>
      <c r="CH7" s="627"/>
      <c r="CI7" s="627"/>
      <c r="CJ7" s="627"/>
      <c r="CK7" s="627"/>
      <c r="CL7" s="628"/>
      <c r="CM7" s="629">
        <v>114171051</v>
      </c>
      <c r="CN7" s="630"/>
      <c r="CO7" s="630"/>
      <c r="CP7" s="630"/>
      <c r="CQ7" s="630"/>
      <c r="CR7" s="630"/>
      <c r="CS7" s="630"/>
      <c r="CT7" s="631"/>
      <c r="CU7" s="680">
        <v>5.7</v>
      </c>
      <c r="CV7" s="680"/>
      <c r="CW7" s="680"/>
      <c r="CX7" s="680"/>
      <c r="CY7" s="617">
        <v>13974001</v>
      </c>
      <c r="CZ7" s="630"/>
      <c r="DA7" s="630"/>
      <c r="DB7" s="630"/>
      <c r="DC7" s="630"/>
      <c r="DD7" s="630"/>
      <c r="DE7" s="630"/>
      <c r="DF7" s="630"/>
      <c r="DG7" s="630"/>
      <c r="DH7" s="630"/>
      <c r="DI7" s="630"/>
      <c r="DJ7" s="630"/>
      <c r="DK7" s="631"/>
      <c r="DL7" s="617">
        <v>78870696</v>
      </c>
      <c r="DM7" s="630"/>
      <c r="DN7" s="630"/>
      <c r="DO7" s="630"/>
      <c r="DP7" s="630"/>
      <c r="DQ7" s="630"/>
      <c r="DR7" s="630"/>
      <c r="DS7" s="630"/>
      <c r="DT7" s="630"/>
      <c r="DU7" s="630"/>
      <c r="DV7" s="630"/>
      <c r="DW7" s="630"/>
      <c r="DX7" s="687"/>
    </row>
    <row r="8" spans="2:138" ht="11.25" customHeight="1">
      <c r="B8" s="626" t="s">
        <v>189</v>
      </c>
      <c r="C8" s="627"/>
      <c r="D8" s="627"/>
      <c r="E8" s="627"/>
      <c r="F8" s="627"/>
      <c r="G8" s="627"/>
      <c r="H8" s="627"/>
      <c r="I8" s="627"/>
      <c r="J8" s="627"/>
      <c r="K8" s="627"/>
      <c r="L8" s="627"/>
      <c r="M8" s="627"/>
      <c r="N8" s="627"/>
      <c r="O8" s="627"/>
      <c r="P8" s="627"/>
      <c r="Q8" s="628"/>
      <c r="R8" s="629" t="s">
        <v>101</v>
      </c>
      <c r="S8" s="630"/>
      <c r="T8" s="630"/>
      <c r="U8" s="630"/>
      <c r="V8" s="630"/>
      <c r="W8" s="630"/>
      <c r="X8" s="630"/>
      <c r="Y8" s="631"/>
      <c r="Z8" s="680" t="s">
        <v>101</v>
      </c>
      <c r="AA8" s="680"/>
      <c r="AB8" s="680"/>
      <c r="AC8" s="680"/>
      <c r="AD8" s="681" t="s">
        <v>101</v>
      </c>
      <c r="AE8" s="681"/>
      <c r="AF8" s="681"/>
      <c r="AG8" s="681"/>
      <c r="AH8" s="681"/>
      <c r="AI8" s="681"/>
      <c r="AJ8" s="681"/>
      <c r="AK8" s="681"/>
      <c r="AL8" s="678" t="s">
        <v>101</v>
      </c>
      <c r="AM8" s="643"/>
      <c r="AN8" s="643"/>
      <c r="AO8" s="658"/>
      <c r="AP8" s="626" t="s">
        <v>190</v>
      </c>
      <c r="AQ8" s="627"/>
      <c r="AR8" s="627"/>
      <c r="AS8" s="627"/>
      <c r="AT8" s="627"/>
      <c r="AU8" s="627"/>
      <c r="AV8" s="627"/>
      <c r="AW8" s="627"/>
      <c r="AX8" s="627"/>
      <c r="AY8" s="627"/>
      <c r="AZ8" s="627"/>
      <c r="BA8" s="627"/>
      <c r="BB8" s="627"/>
      <c r="BC8" s="628"/>
      <c r="BD8" s="629">
        <v>2260471</v>
      </c>
      <c r="BE8" s="630"/>
      <c r="BF8" s="630"/>
      <c r="BG8" s="630"/>
      <c r="BH8" s="630"/>
      <c r="BI8" s="630"/>
      <c r="BJ8" s="630"/>
      <c r="BK8" s="631"/>
      <c r="BL8" s="680">
        <v>0.9</v>
      </c>
      <c r="BM8" s="680"/>
      <c r="BN8" s="680"/>
      <c r="BO8" s="680"/>
      <c r="BP8" s="681">
        <v>912937</v>
      </c>
      <c r="BQ8" s="681"/>
      <c r="BR8" s="681"/>
      <c r="BS8" s="681"/>
      <c r="BT8" s="681"/>
      <c r="BU8" s="681"/>
      <c r="BV8" s="681"/>
      <c r="BW8" s="682"/>
      <c r="BY8" s="626" t="s">
        <v>191</v>
      </c>
      <c r="BZ8" s="627"/>
      <c r="CA8" s="627"/>
      <c r="CB8" s="627"/>
      <c r="CC8" s="627"/>
      <c r="CD8" s="627"/>
      <c r="CE8" s="627"/>
      <c r="CF8" s="627"/>
      <c r="CG8" s="627"/>
      <c r="CH8" s="627"/>
      <c r="CI8" s="627"/>
      <c r="CJ8" s="627"/>
      <c r="CK8" s="627"/>
      <c r="CL8" s="628"/>
      <c r="CM8" s="629">
        <v>839168574</v>
      </c>
      <c r="CN8" s="630"/>
      <c r="CO8" s="630"/>
      <c r="CP8" s="630"/>
      <c r="CQ8" s="630"/>
      <c r="CR8" s="630"/>
      <c r="CS8" s="630"/>
      <c r="CT8" s="631"/>
      <c r="CU8" s="680">
        <v>41.9</v>
      </c>
      <c r="CV8" s="680"/>
      <c r="CW8" s="680"/>
      <c r="CX8" s="680"/>
      <c r="CY8" s="617">
        <v>4462794</v>
      </c>
      <c r="CZ8" s="630"/>
      <c r="DA8" s="630"/>
      <c r="DB8" s="630"/>
      <c r="DC8" s="630"/>
      <c r="DD8" s="630"/>
      <c r="DE8" s="630"/>
      <c r="DF8" s="630"/>
      <c r="DG8" s="630"/>
      <c r="DH8" s="630"/>
      <c r="DI8" s="630"/>
      <c r="DJ8" s="630"/>
      <c r="DK8" s="631"/>
      <c r="DL8" s="617">
        <v>109370482</v>
      </c>
      <c r="DM8" s="630"/>
      <c r="DN8" s="630"/>
      <c r="DO8" s="630"/>
      <c r="DP8" s="630"/>
      <c r="DQ8" s="630"/>
      <c r="DR8" s="630"/>
      <c r="DS8" s="630"/>
      <c r="DT8" s="630"/>
      <c r="DU8" s="630"/>
      <c r="DV8" s="630"/>
      <c r="DW8" s="630"/>
      <c r="DX8" s="687"/>
    </row>
    <row r="9" spans="2:138" ht="11.25" customHeight="1">
      <c r="B9" s="626" t="s">
        <v>192</v>
      </c>
      <c r="C9" s="627"/>
      <c r="D9" s="627"/>
      <c r="E9" s="627"/>
      <c r="F9" s="627"/>
      <c r="G9" s="627"/>
      <c r="H9" s="627"/>
      <c r="I9" s="627"/>
      <c r="J9" s="627"/>
      <c r="K9" s="627"/>
      <c r="L9" s="627"/>
      <c r="M9" s="627"/>
      <c r="N9" s="627"/>
      <c r="O9" s="627"/>
      <c r="P9" s="627"/>
      <c r="Q9" s="628"/>
      <c r="R9" s="629" t="s">
        <v>101</v>
      </c>
      <c r="S9" s="630"/>
      <c r="T9" s="630"/>
      <c r="U9" s="630"/>
      <c r="V9" s="630"/>
      <c r="W9" s="630"/>
      <c r="X9" s="630"/>
      <c r="Y9" s="631"/>
      <c r="Z9" s="680" t="s">
        <v>101</v>
      </c>
      <c r="AA9" s="680"/>
      <c r="AB9" s="680"/>
      <c r="AC9" s="680"/>
      <c r="AD9" s="681" t="s">
        <v>101</v>
      </c>
      <c r="AE9" s="681"/>
      <c r="AF9" s="681"/>
      <c r="AG9" s="681"/>
      <c r="AH9" s="681"/>
      <c r="AI9" s="681"/>
      <c r="AJ9" s="681"/>
      <c r="AK9" s="681"/>
      <c r="AL9" s="678" t="s">
        <v>101</v>
      </c>
      <c r="AM9" s="643"/>
      <c r="AN9" s="643"/>
      <c r="AO9" s="658"/>
      <c r="AP9" s="626" t="s">
        <v>193</v>
      </c>
      <c r="AQ9" s="627"/>
      <c r="AR9" s="627"/>
      <c r="AS9" s="627"/>
      <c r="AT9" s="627"/>
      <c r="AU9" s="627"/>
      <c r="AV9" s="627"/>
      <c r="AW9" s="627"/>
      <c r="AX9" s="627"/>
      <c r="AY9" s="627"/>
      <c r="AZ9" s="627"/>
      <c r="BA9" s="627"/>
      <c r="BB9" s="627"/>
      <c r="BC9" s="628"/>
      <c r="BD9" s="629">
        <v>57030156</v>
      </c>
      <c r="BE9" s="630"/>
      <c r="BF9" s="630"/>
      <c r="BG9" s="630"/>
      <c r="BH9" s="630"/>
      <c r="BI9" s="630"/>
      <c r="BJ9" s="630"/>
      <c r="BK9" s="631"/>
      <c r="BL9" s="680">
        <v>21.5</v>
      </c>
      <c r="BM9" s="680"/>
      <c r="BN9" s="680"/>
      <c r="BO9" s="680"/>
      <c r="BP9" s="681" t="s">
        <v>101</v>
      </c>
      <c r="BQ9" s="681"/>
      <c r="BR9" s="681"/>
      <c r="BS9" s="681"/>
      <c r="BT9" s="681"/>
      <c r="BU9" s="681"/>
      <c r="BV9" s="681"/>
      <c r="BW9" s="682"/>
      <c r="BY9" s="626" t="s">
        <v>194</v>
      </c>
      <c r="BZ9" s="627"/>
      <c r="CA9" s="627"/>
      <c r="CB9" s="627"/>
      <c r="CC9" s="627"/>
      <c r="CD9" s="627"/>
      <c r="CE9" s="627"/>
      <c r="CF9" s="627"/>
      <c r="CG9" s="627"/>
      <c r="CH9" s="627"/>
      <c r="CI9" s="627"/>
      <c r="CJ9" s="627"/>
      <c r="CK9" s="627"/>
      <c r="CL9" s="628"/>
      <c r="CM9" s="629">
        <v>63807753</v>
      </c>
      <c r="CN9" s="630"/>
      <c r="CO9" s="630"/>
      <c r="CP9" s="630"/>
      <c r="CQ9" s="630"/>
      <c r="CR9" s="630"/>
      <c r="CS9" s="630"/>
      <c r="CT9" s="631"/>
      <c r="CU9" s="680">
        <v>3.2</v>
      </c>
      <c r="CV9" s="680"/>
      <c r="CW9" s="680"/>
      <c r="CX9" s="680"/>
      <c r="CY9" s="617">
        <v>16958289</v>
      </c>
      <c r="CZ9" s="630"/>
      <c r="DA9" s="630"/>
      <c r="DB9" s="630"/>
      <c r="DC9" s="630"/>
      <c r="DD9" s="630"/>
      <c r="DE9" s="630"/>
      <c r="DF9" s="630"/>
      <c r="DG9" s="630"/>
      <c r="DH9" s="630"/>
      <c r="DI9" s="630"/>
      <c r="DJ9" s="630"/>
      <c r="DK9" s="631"/>
      <c r="DL9" s="617">
        <v>22520364</v>
      </c>
      <c r="DM9" s="630"/>
      <c r="DN9" s="630"/>
      <c r="DO9" s="630"/>
      <c r="DP9" s="630"/>
      <c r="DQ9" s="630"/>
      <c r="DR9" s="630"/>
      <c r="DS9" s="630"/>
      <c r="DT9" s="630"/>
      <c r="DU9" s="630"/>
      <c r="DV9" s="630"/>
      <c r="DW9" s="630"/>
      <c r="DX9" s="687"/>
    </row>
    <row r="10" spans="2:138" ht="11.25" customHeight="1">
      <c r="B10" s="626" t="s">
        <v>195</v>
      </c>
      <c r="C10" s="627"/>
      <c r="D10" s="627"/>
      <c r="E10" s="627"/>
      <c r="F10" s="627"/>
      <c r="G10" s="627"/>
      <c r="H10" s="627"/>
      <c r="I10" s="627"/>
      <c r="J10" s="627"/>
      <c r="K10" s="627"/>
      <c r="L10" s="627"/>
      <c r="M10" s="627"/>
      <c r="N10" s="627"/>
      <c r="O10" s="627"/>
      <c r="P10" s="627"/>
      <c r="Q10" s="628"/>
      <c r="R10" s="629">
        <v>216029</v>
      </c>
      <c r="S10" s="630"/>
      <c r="T10" s="630"/>
      <c r="U10" s="630"/>
      <c r="V10" s="630"/>
      <c r="W10" s="630"/>
      <c r="X10" s="630"/>
      <c r="Y10" s="631"/>
      <c r="Z10" s="680">
        <v>0</v>
      </c>
      <c r="AA10" s="680"/>
      <c r="AB10" s="680"/>
      <c r="AC10" s="680"/>
      <c r="AD10" s="681">
        <v>216029</v>
      </c>
      <c r="AE10" s="681"/>
      <c r="AF10" s="681"/>
      <c r="AG10" s="681"/>
      <c r="AH10" s="681"/>
      <c r="AI10" s="681"/>
      <c r="AJ10" s="681"/>
      <c r="AK10" s="681"/>
      <c r="AL10" s="678">
        <v>0</v>
      </c>
      <c r="AM10" s="643"/>
      <c r="AN10" s="643"/>
      <c r="AO10" s="658"/>
      <c r="AP10" s="626" t="s">
        <v>196</v>
      </c>
      <c r="AQ10" s="627"/>
      <c r="AR10" s="627"/>
      <c r="AS10" s="627"/>
      <c r="AT10" s="627"/>
      <c r="AU10" s="627"/>
      <c r="AV10" s="627"/>
      <c r="AW10" s="627"/>
      <c r="AX10" s="627"/>
      <c r="AY10" s="627"/>
      <c r="AZ10" s="627"/>
      <c r="BA10" s="627"/>
      <c r="BB10" s="627"/>
      <c r="BC10" s="628"/>
      <c r="BD10" s="629">
        <v>2360523</v>
      </c>
      <c r="BE10" s="630"/>
      <c r="BF10" s="630"/>
      <c r="BG10" s="630"/>
      <c r="BH10" s="630"/>
      <c r="BI10" s="630"/>
      <c r="BJ10" s="630"/>
      <c r="BK10" s="631"/>
      <c r="BL10" s="680">
        <v>0.9</v>
      </c>
      <c r="BM10" s="680"/>
      <c r="BN10" s="680"/>
      <c r="BO10" s="680"/>
      <c r="BP10" s="681">
        <v>215276</v>
      </c>
      <c r="BQ10" s="681"/>
      <c r="BR10" s="681"/>
      <c r="BS10" s="681"/>
      <c r="BT10" s="681"/>
      <c r="BU10" s="681"/>
      <c r="BV10" s="681"/>
      <c r="BW10" s="682"/>
      <c r="BY10" s="626" t="s">
        <v>197</v>
      </c>
      <c r="BZ10" s="627"/>
      <c r="CA10" s="627"/>
      <c r="CB10" s="627"/>
      <c r="CC10" s="627"/>
      <c r="CD10" s="627"/>
      <c r="CE10" s="627"/>
      <c r="CF10" s="627"/>
      <c r="CG10" s="627"/>
      <c r="CH10" s="627"/>
      <c r="CI10" s="627"/>
      <c r="CJ10" s="627"/>
      <c r="CK10" s="627"/>
      <c r="CL10" s="628"/>
      <c r="CM10" s="629">
        <v>14272411</v>
      </c>
      <c r="CN10" s="630"/>
      <c r="CO10" s="630"/>
      <c r="CP10" s="630"/>
      <c r="CQ10" s="630"/>
      <c r="CR10" s="630"/>
      <c r="CS10" s="630"/>
      <c r="CT10" s="631"/>
      <c r="CU10" s="680">
        <v>0.7</v>
      </c>
      <c r="CV10" s="680"/>
      <c r="CW10" s="680"/>
      <c r="CX10" s="680"/>
      <c r="CY10" s="617">
        <v>7979</v>
      </c>
      <c r="CZ10" s="630"/>
      <c r="DA10" s="630"/>
      <c r="DB10" s="630"/>
      <c r="DC10" s="630"/>
      <c r="DD10" s="630"/>
      <c r="DE10" s="630"/>
      <c r="DF10" s="630"/>
      <c r="DG10" s="630"/>
      <c r="DH10" s="630"/>
      <c r="DI10" s="630"/>
      <c r="DJ10" s="630"/>
      <c r="DK10" s="631"/>
      <c r="DL10" s="617">
        <v>2068898</v>
      </c>
      <c r="DM10" s="630"/>
      <c r="DN10" s="630"/>
      <c r="DO10" s="630"/>
      <c r="DP10" s="630"/>
      <c r="DQ10" s="630"/>
      <c r="DR10" s="630"/>
      <c r="DS10" s="630"/>
      <c r="DT10" s="630"/>
      <c r="DU10" s="630"/>
      <c r="DV10" s="630"/>
      <c r="DW10" s="630"/>
      <c r="DX10" s="687"/>
    </row>
    <row r="11" spans="2:138" ht="11.25" customHeight="1">
      <c r="B11" s="626" t="s">
        <v>198</v>
      </c>
      <c r="C11" s="627"/>
      <c r="D11" s="627"/>
      <c r="E11" s="627"/>
      <c r="F11" s="627"/>
      <c r="G11" s="627"/>
      <c r="H11" s="627"/>
      <c r="I11" s="627"/>
      <c r="J11" s="627"/>
      <c r="K11" s="627"/>
      <c r="L11" s="627"/>
      <c r="M11" s="627"/>
      <c r="N11" s="627"/>
      <c r="O11" s="627"/>
      <c r="P11" s="627"/>
      <c r="Q11" s="628"/>
      <c r="R11" s="629">
        <v>23237</v>
      </c>
      <c r="S11" s="630"/>
      <c r="T11" s="630"/>
      <c r="U11" s="630"/>
      <c r="V11" s="630"/>
      <c r="W11" s="630"/>
      <c r="X11" s="630"/>
      <c r="Y11" s="631"/>
      <c r="Z11" s="680">
        <v>0</v>
      </c>
      <c r="AA11" s="680"/>
      <c r="AB11" s="680"/>
      <c r="AC11" s="680"/>
      <c r="AD11" s="681">
        <v>23237</v>
      </c>
      <c r="AE11" s="681"/>
      <c r="AF11" s="681"/>
      <c r="AG11" s="681"/>
      <c r="AH11" s="681"/>
      <c r="AI11" s="681"/>
      <c r="AJ11" s="681"/>
      <c r="AK11" s="681"/>
      <c r="AL11" s="678">
        <v>0</v>
      </c>
      <c r="AM11" s="643"/>
      <c r="AN11" s="643"/>
      <c r="AO11" s="658"/>
      <c r="AP11" s="626" t="s">
        <v>199</v>
      </c>
      <c r="AQ11" s="627"/>
      <c r="AR11" s="627"/>
      <c r="AS11" s="627"/>
      <c r="AT11" s="627"/>
      <c r="AU11" s="627"/>
      <c r="AV11" s="627"/>
      <c r="AW11" s="627"/>
      <c r="AX11" s="627"/>
      <c r="AY11" s="627"/>
      <c r="AZ11" s="627"/>
      <c r="BA11" s="627"/>
      <c r="BB11" s="627"/>
      <c r="BC11" s="628"/>
      <c r="BD11" s="629">
        <v>6310343</v>
      </c>
      <c r="BE11" s="630"/>
      <c r="BF11" s="630"/>
      <c r="BG11" s="630"/>
      <c r="BH11" s="630"/>
      <c r="BI11" s="630"/>
      <c r="BJ11" s="630"/>
      <c r="BK11" s="631"/>
      <c r="BL11" s="680">
        <v>2.4</v>
      </c>
      <c r="BM11" s="680"/>
      <c r="BN11" s="680"/>
      <c r="BO11" s="680"/>
      <c r="BP11" s="681">
        <v>773926</v>
      </c>
      <c r="BQ11" s="681"/>
      <c r="BR11" s="681"/>
      <c r="BS11" s="681"/>
      <c r="BT11" s="681"/>
      <c r="BU11" s="681"/>
      <c r="BV11" s="681"/>
      <c r="BW11" s="682"/>
      <c r="BY11" s="626" t="s">
        <v>200</v>
      </c>
      <c r="BZ11" s="627"/>
      <c r="CA11" s="627"/>
      <c r="CB11" s="627"/>
      <c r="CC11" s="627"/>
      <c r="CD11" s="627"/>
      <c r="CE11" s="627"/>
      <c r="CF11" s="627"/>
      <c r="CG11" s="627"/>
      <c r="CH11" s="627"/>
      <c r="CI11" s="627"/>
      <c r="CJ11" s="627"/>
      <c r="CK11" s="627"/>
      <c r="CL11" s="628"/>
      <c r="CM11" s="629">
        <v>100679968</v>
      </c>
      <c r="CN11" s="630"/>
      <c r="CO11" s="630"/>
      <c r="CP11" s="630"/>
      <c r="CQ11" s="630"/>
      <c r="CR11" s="630"/>
      <c r="CS11" s="630"/>
      <c r="CT11" s="631"/>
      <c r="CU11" s="680">
        <v>5</v>
      </c>
      <c r="CV11" s="680"/>
      <c r="CW11" s="680"/>
      <c r="CX11" s="680"/>
      <c r="CY11" s="617">
        <v>54141098</v>
      </c>
      <c r="CZ11" s="630"/>
      <c r="DA11" s="630"/>
      <c r="DB11" s="630"/>
      <c r="DC11" s="630"/>
      <c r="DD11" s="630"/>
      <c r="DE11" s="630"/>
      <c r="DF11" s="630"/>
      <c r="DG11" s="630"/>
      <c r="DH11" s="630"/>
      <c r="DI11" s="630"/>
      <c r="DJ11" s="630"/>
      <c r="DK11" s="631"/>
      <c r="DL11" s="617">
        <v>27711188</v>
      </c>
      <c r="DM11" s="630"/>
      <c r="DN11" s="630"/>
      <c r="DO11" s="630"/>
      <c r="DP11" s="630"/>
      <c r="DQ11" s="630"/>
      <c r="DR11" s="630"/>
      <c r="DS11" s="630"/>
      <c r="DT11" s="630"/>
      <c r="DU11" s="630"/>
      <c r="DV11" s="630"/>
      <c r="DW11" s="630"/>
      <c r="DX11" s="687"/>
    </row>
    <row r="12" spans="2:138" ht="11.25" customHeight="1">
      <c r="B12" s="626" t="s">
        <v>201</v>
      </c>
      <c r="C12" s="627"/>
      <c r="D12" s="627"/>
      <c r="E12" s="627"/>
      <c r="F12" s="627"/>
      <c r="G12" s="627"/>
      <c r="H12" s="627"/>
      <c r="I12" s="627"/>
      <c r="J12" s="627"/>
      <c r="K12" s="627"/>
      <c r="L12" s="627"/>
      <c r="M12" s="627"/>
      <c r="N12" s="627"/>
      <c r="O12" s="627"/>
      <c r="P12" s="627"/>
      <c r="Q12" s="628"/>
      <c r="R12" s="629">
        <v>26119771</v>
      </c>
      <c r="S12" s="630"/>
      <c r="T12" s="630"/>
      <c r="U12" s="630"/>
      <c r="V12" s="630"/>
      <c r="W12" s="630"/>
      <c r="X12" s="630"/>
      <c r="Y12" s="631"/>
      <c r="Z12" s="680">
        <v>1.2</v>
      </c>
      <c r="AA12" s="680"/>
      <c r="AB12" s="680"/>
      <c r="AC12" s="680"/>
      <c r="AD12" s="681">
        <v>26119771</v>
      </c>
      <c r="AE12" s="681"/>
      <c r="AF12" s="681"/>
      <c r="AG12" s="681"/>
      <c r="AH12" s="681"/>
      <c r="AI12" s="681"/>
      <c r="AJ12" s="681"/>
      <c r="AK12" s="681"/>
      <c r="AL12" s="678">
        <v>5.9</v>
      </c>
      <c r="AM12" s="643"/>
      <c r="AN12" s="643"/>
      <c r="AO12" s="658"/>
      <c r="AP12" s="626" t="s">
        <v>202</v>
      </c>
      <c r="AQ12" s="627"/>
      <c r="AR12" s="627"/>
      <c r="AS12" s="627"/>
      <c r="AT12" s="627"/>
      <c r="AU12" s="627"/>
      <c r="AV12" s="627"/>
      <c r="AW12" s="627"/>
      <c r="AX12" s="627"/>
      <c r="AY12" s="627"/>
      <c r="AZ12" s="627"/>
      <c r="BA12" s="627"/>
      <c r="BB12" s="627"/>
      <c r="BC12" s="628"/>
      <c r="BD12" s="629">
        <v>446885</v>
      </c>
      <c r="BE12" s="630"/>
      <c r="BF12" s="630"/>
      <c r="BG12" s="630"/>
      <c r="BH12" s="630"/>
      <c r="BI12" s="630"/>
      <c r="BJ12" s="630"/>
      <c r="BK12" s="631"/>
      <c r="BL12" s="680">
        <v>0.2</v>
      </c>
      <c r="BM12" s="680"/>
      <c r="BN12" s="680"/>
      <c r="BO12" s="680"/>
      <c r="BP12" s="681" t="s">
        <v>101</v>
      </c>
      <c r="BQ12" s="681"/>
      <c r="BR12" s="681"/>
      <c r="BS12" s="681"/>
      <c r="BT12" s="681"/>
      <c r="BU12" s="681"/>
      <c r="BV12" s="681"/>
      <c r="BW12" s="682"/>
      <c r="BY12" s="626" t="s">
        <v>203</v>
      </c>
      <c r="BZ12" s="627"/>
      <c r="CA12" s="627"/>
      <c r="CB12" s="627"/>
      <c r="CC12" s="627"/>
      <c r="CD12" s="627"/>
      <c r="CE12" s="627"/>
      <c r="CF12" s="627"/>
      <c r="CG12" s="627"/>
      <c r="CH12" s="627"/>
      <c r="CI12" s="627"/>
      <c r="CJ12" s="627"/>
      <c r="CK12" s="627"/>
      <c r="CL12" s="628"/>
      <c r="CM12" s="629">
        <v>138454197</v>
      </c>
      <c r="CN12" s="630"/>
      <c r="CO12" s="630"/>
      <c r="CP12" s="630"/>
      <c r="CQ12" s="630"/>
      <c r="CR12" s="630"/>
      <c r="CS12" s="630"/>
      <c r="CT12" s="631"/>
      <c r="CU12" s="680">
        <v>6.9</v>
      </c>
      <c r="CV12" s="680"/>
      <c r="CW12" s="680"/>
      <c r="CX12" s="680"/>
      <c r="CY12" s="617">
        <v>32176102</v>
      </c>
      <c r="CZ12" s="630"/>
      <c r="DA12" s="630"/>
      <c r="DB12" s="630"/>
      <c r="DC12" s="630"/>
      <c r="DD12" s="630"/>
      <c r="DE12" s="630"/>
      <c r="DF12" s="630"/>
      <c r="DG12" s="630"/>
      <c r="DH12" s="630"/>
      <c r="DI12" s="630"/>
      <c r="DJ12" s="630"/>
      <c r="DK12" s="631"/>
      <c r="DL12" s="617">
        <v>11759244</v>
      </c>
      <c r="DM12" s="630"/>
      <c r="DN12" s="630"/>
      <c r="DO12" s="630"/>
      <c r="DP12" s="630"/>
      <c r="DQ12" s="630"/>
      <c r="DR12" s="630"/>
      <c r="DS12" s="630"/>
      <c r="DT12" s="630"/>
      <c r="DU12" s="630"/>
      <c r="DV12" s="630"/>
      <c r="DW12" s="630"/>
      <c r="DX12" s="687"/>
    </row>
    <row r="13" spans="2:138" ht="11.25" customHeight="1">
      <c r="B13" s="626" t="s">
        <v>204</v>
      </c>
      <c r="C13" s="627"/>
      <c r="D13" s="627"/>
      <c r="E13" s="627"/>
      <c r="F13" s="627"/>
      <c r="G13" s="627"/>
      <c r="H13" s="627"/>
      <c r="I13" s="627"/>
      <c r="J13" s="627"/>
      <c r="K13" s="627"/>
      <c r="L13" s="627"/>
      <c r="M13" s="627"/>
      <c r="N13" s="627"/>
      <c r="O13" s="627"/>
      <c r="P13" s="627"/>
      <c r="Q13" s="628"/>
      <c r="R13" s="629" t="s">
        <v>101</v>
      </c>
      <c r="S13" s="630"/>
      <c r="T13" s="630"/>
      <c r="U13" s="630"/>
      <c r="V13" s="630"/>
      <c r="W13" s="630"/>
      <c r="X13" s="630"/>
      <c r="Y13" s="631"/>
      <c r="Z13" s="680" t="s">
        <v>101</v>
      </c>
      <c r="AA13" s="680"/>
      <c r="AB13" s="680"/>
      <c r="AC13" s="680"/>
      <c r="AD13" s="681" t="s">
        <v>101</v>
      </c>
      <c r="AE13" s="681"/>
      <c r="AF13" s="681"/>
      <c r="AG13" s="681"/>
      <c r="AH13" s="681"/>
      <c r="AI13" s="681"/>
      <c r="AJ13" s="681"/>
      <c r="AK13" s="681"/>
      <c r="AL13" s="678" t="s">
        <v>101</v>
      </c>
      <c r="AM13" s="643"/>
      <c r="AN13" s="643"/>
      <c r="AO13" s="658"/>
      <c r="AP13" s="626" t="s">
        <v>205</v>
      </c>
      <c r="AQ13" s="627"/>
      <c r="AR13" s="627"/>
      <c r="AS13" s="627"/>
      <c r="AT13" s="627"/>
      <c r="AU13" s="627"/>
      <c r="AV13" s="627"/>
      <c r="AW13" s="627"/>
      <c r="AX13" s="627"/>
      <c r="AY13" s="627"/>
      <c r="AZ13" s="627"/>
      <c r="BA13" s="627"/>
      <c r="BB13" s="627"/>
      <c r="BC13" s="628"/>
      <c r="BD13" s="629">
        <v>934953</v>
      </c>
      <c r="BE13" s="630"/>
      <c r="BF13" s="630"/>
      <c r="BG13" s="630"/>
      <c r="BH13" s="630"/>
      <c r="BI13" s="630"/>
      <c r="BJ13" s="630"/>
      <c r="BK13" s="631"/>
      <c r="BL13" s="680">
        <v>0.4</v>
      </c>
      <c r="BM13" s="680"/>
      <c r="BN13" s="680"/>
      <c r="BO13" s="680"/>
      <c r="BP13" s="681" t="s">
        <v>101</v>
      </c>
      <c r="BQ13" s="681"/>
      <c r="BR13" s="681"/>
      <c r="BS13" s="681"/>
      <c r="BT13" s="681"/>
      <c r="BU13" s="681"/>
      <c r="BV13" s="681"/>
      <c r="BW13" s="682"/>
      <c r="BY13" s="626" t="s">
        <v>206</v>
      </c>
      <c r="BZ13" s="627"/>
      <c r="CA13" s="627"/>
      <c r="CB13" s="627"/>
      <c r="CC13" s="627"/>
      <c r="CD13" s="627"/>
      <c r="CE13" s="627"/>
      <c r="CF13" s="627"/>
      <c r="CG13" s="627"/>
      <c r="CH13" s="627"/>
      <c r="CI13" s="627"/>
      <c r="CJ13" s="627"/>
      <c r="CK13" s="627"/>
      <c r="CL13" s="628"/>
      <c r="CM13" s="629">
        <v>233979751</v>
      </c>
      <c r="CN13" s="630"/>
      <c r="CO13" s="630"/>
      <c r="CP13" s="630"/>
      <c r="CQ13" s="630"/>
      <c r="CR13" s="630"/>
      <c r="CS13" s="630"/>
      <c r="CT13" s="631"/>
      <c r="CU13" s="680">
        <v>11.7</v>
      </c>
      <c r="CV13" s="680"/>
      <c r="CW13" s="680"/>
      <c r="CX13" s="680"/>
      <c r="CY13" s="617">
        <v>186195122</v>
      </c>
      <c r="CZ13" s="630"/>
      <c r="DA13" s="630"/>
      <c r="DB13" s="630"/>
      <c r="DC13" s="630"/>
      <c r="DD13" s="630"/>
      <c r="DE13" s="630"/>
      <c r="DF13" s="630"/>
      <c r="DG13" s="630"/>
      <c r="DH13" s="630"/>
      <c r="DI13" s="630"/>
      <c r="DJ13" s="630"/>
      <c r="DK13" s="631"/>
      <c r="DL13" s="617">
        <v>67742776</v>
      </c>
      <c r="DM13" s="630"/>
      <c r="DN13" s="630"/>
      <c r="DO13" s="630"/>
      <c r="DP13" s="630"/>
      <c r="DQ13" s="630"/>
      <c r="DR13" s="630"/>
      <c r="DS13" s="630"/>
      <c r="DT13" s="630"/>
      <c r="DU13" s="630"/>
      <c r="DV13" s="630"/>
      <c r="DW13" s="630"/>
      <c r="DX13" s="687"/>
    </row>
    <row r="14" spans="2:138" ht="11.25" customHeight="1">
      <c r="B14" s="626" t="s">
        <v>207</v>
      </c>
      <c r="C14" s="627"/>
      <c r="D14" s="627"/>
      <c r="E14" s="627"/>
      <c r="F14" s="627"/>
      <c r="G14" s="627"/>
      <c r="H14" s="627"/>
      <c r="I14" s="627"/>
      <c r="J14" s="627"/>
      <c r="K14" s="627"/>
      <c r="L14" s="627"/>
      <c r="M14" s="627"/>
      <c r="N14" s="627"/>
      <c r="O14" s="627"/>
      <c r="P14" s="627"/>
      <c r="Q14" s="628"/>
      <c r="R14" s="629">
        <v>563561</v>
      </c>
      <c r="S14" s="630"/>
      <c r="T14" s="630"/>
      <c r="U14" s="630"/>
      <c r="V14" s="630"/>
      <c r="W14" s="630"/>
      <c r="X14" s="630"/>
      <c r="Y14" s="631"/>
      <c r="Z14" s="680">
        <v>0</v>
      </c>
      <c r="AA14" s="680"/>
      <c r="AB14" s="680"/>
      <c r="AC14" s="680"/>
      <c r="AD14" s="681">
        <v>563561</v>
      </c>
      <c r="AE14" s="681"/>
      <c r="AF14" s="681"/>
      <c r="AG14" s="681"/>
      <c r="AH14" s="681"/>
      <c r="AI14" s="681"/>
      <c r="AJ14" s="681"/>
      <c r="AK14" s="681"/>
      <c r="AL14" s="678">
        <v>0.1</v>
      </c>
      <c r="AM14" s="643"/>
      <c r="AN14" s="643"/>
      <c r="AO14" s="658"/>
      <c r="AP14" s="626" t="s">
        <v>208</v>
      </c>
      <c r="AQ14" s="627"/>
      <c r="AR14" s="627"/>
      <c r="AS14" s="627"/>
      <c r="AT14" s="627"/>
      <c r="AU14" s="627"/>
      <c r="AV14" s="627"/>
      <c r="AW14" s="627"/>
      <c r="AX14" s="627"/>
      <c r="AY14" s="627"/>
      <c r="AZ14" s="627"/>
      <c r="BA14" s="627"/>
      <c r="BB14" s="627"/>
      <c r="BC14" s="628"/>
      <c r="BD14" s="629">
        <v>514020</v>
      </c>
      <c r="BE14" s="630"/>
      <c r="BF14" s="630"/>
      <c r="BG14" s="630"/>
      <c r="BH14" s="630"/>
      <c r="BI14" s="630"/>
      <c r="BJ14" s="630"/>
      <c r="BK14" s="631"/>
      <c r="BL14" s="680">
        <v>0.2</v>
      </c>
      <c r="BM14" s="680"/>
      <c r="BN14" s="680"/>
      <c r="BO14" s="680"/>
      <c r="BP14" s="681" t="s">
        <v>101</v>
      </c>
      <c r="BQ14" s="681"/>
      <c r="BR14" s="681"/>
      <c r="BS14" s="681"/>
      <c r="BT14" s="681"/>
      <c r="BU14" s="681"/>
      <c r="BV14" s="681"/>
      <c r="BW14" s="682"/>
      <c r="BY14" s="626" t="s">
        <v>209</v>
      </c>
      <c r="BZ14" s="627"/>
      <c r="CA14" s="627"/>
      <c r="CB14" s="627"/>
      <c r="CC14" s="627"/>
      <c r="CD14" s="627"/>
      <c r="CE14" s="627"/>
      <c r="CF14" s="627"/>
      <c r="CG14" s="627"/>
      <c r="CH14" s="627"/>
      <c r="CI14" s="627"/>
      <c r="CJ14" s="627"/>
      <c r="CK14" s="627"/>
      <c r="CL14" s="628"/>
      <c r="CM14" s="629">
        <v>43440355</v>
      </c>
      <c r="CN14" s="630"/>
      <c r="CO14" s="630"/>
      <c r="CP14" s="630"/>
      <c r="CQ14" s="630"/>
      <c r="CR14" s="630"/>
      <c r="CS14" s="630"/>
      <c r="CT14" s="631"/>
      <c r="CU14" s="680">
        <v>2.2000000000000002</v>
      </c>
      <c r="CV14" s="680"/>
      <c r="CW14" s="680"/>
      <c r="CX14" s="680"/>
      <c r="CY14" s="617">
        <v>1000242</v>
      </c>
      <c r="CZ14" s="630"/>
      <c r="DA14" s="630"/>
      <c r="DB14" s="630"/>
      <c r="DC14" s="630"/>
      <c r="DD14" s="630"/>
      <c r="DE14" s="630"/>
      <c r="DF14" s="630"/>
      <c r="DG14" s="630"/>
      <c r="DH14" s="630"/>
      <c r="DI14" s="630"/>
      <c r="DJ14" s="630"/>
      <c r="DK14" s="631"/>
      <c r="DL14" s="617">
        <v>38956593</v>
      </c>
      <c r="DM14" s="630"/>
      <c r="DN14" s="630"/>
      <c r="DO14" s="630"/>
      <c r="DP14" s="630"/>
      <c r="DQ14" s="630"/>
      <c r="DR14" s="630"/>
      <c r="DS14" s="630"/>
      <c r="DT14" s="630"/>
      <c r="DU14" s="630"/>
      <c r="DV14" s="630"/>
      <c r="DW14" s="630"/>
      <c r="DX14" s="687"/>
    </row>
    <row r="15" spans="2:138" ht="11.25" customHeight="1">
      <c r="B15" s="626" t="s">
        <v>210</v>
      </c>
      <c r="C15" s="627"/>
      <c r="D15" s="627"/>
      <c r="E15" s="627"/>
      <c r="F15" s="627"/>
      <c r="G15" s="627"/>
      <c r="H15" s="627"/>
      <c r="I15" s="627"/>
      <c r="J15" s="627"/>
      <c r="K15" s="627"/>
      <c r="L15" s="627"/>
      <c r="M15" s="627"/>
      <c r="N15" s="627"/>
      <c r="O15" s="627"/>
      <c r="P15" s="627"/>
      <c r="Q15" s="628"/>
      <c r="R15" s="629">
        <v>272547747</v>
      </c>
      <c r="S15" s="630"/>
      <c r="T15" s="630"/>
      <c r="U15" s="630"/>
      <c r="V15" s="630"/>
      <c r="W15" s="630"/>
      <c r="X15" s="630"/>
      <c r="Y15" s="631"/>
      <c r="Z15" s="680">
        <v>13</v>
      </c>
      <c r="AA15" s="680"/>
      <c r="AB15" s="680"/>
      <c r="AC15" s="680"/>
      <c r="AD15" s="681">
        <v>179620905</v>
      </c>
      <c r="AE15" s="681"/>
      <c r="AF15" s="681"/>
      <c r="AG15" s="681"/>
      <c r="AH15" s="681"/>
      <c r="AI15" s="681"/>
      <c r="AJ15" s="681"/>
      <c r="AK15" s="681"/>
      <c r="AL15" s="678">
        <v>40.6</v>
      </c>
      <c r="AM15" s="643"/>
      <c r="AN15" s="643"/>
      <c r="AO15" s="658"/>
      <c r="AP15" s="626" t="s">
        <v>211</v>
      </c>
      <c r="AQ15" s="627"/>
      <c r="AR15" s="627"/>
      <c r="AS15" s="627"/>
      <c r="AT15" s="627"/>
      <c r="AU15" s="627"/>
      <c r="AV15" s="627"/>
      <c r="AW15" s="627"/>
      <c r="AX15" s="627"/>
      <c r="AY15" s="627"/>
      <c r="AZ15" s="627"/>
      <c r="BA15" s="627"/>
      <c r="BB15" s="627"/>
      <c r="BC15" s="628"/>
      <c r="BD15" s="629">
        <v>62220500</v>
      </c>
      <c r="BE15" s="630"/>
      <c r="BF15" s="630"/>
      <c r="BG15" s="630"/>
      <c r="BH15" s="630"/>
      <c r="BI15" s="630"/>
      <c r="BJ15" s="630"/>
      <c r="BK15" s="631"/>
      <c r="BL15" s="680">
        <v>23.4</v>
      </c>
      <c r="BM15" s="680"/>
      <c r="BN15" s="680"/>
      <c r="BO15" s="680"/>
      <c r="BP15" s="681" t="s">
        <v>101</v>
      </c>
      <c r="BQ15" s="681"/>
      <c r="BR15" s="681"/>
      <c r="BS15" s="681"/>
      <c r="BT15" s="681"/>
      <c r="BU15" s="681"/>
      <c r="BV15" s="681"/>
      <c r="BW15" s="682"/>
      <c r="BY15" s="626" t="s">
        <v>212</v>
      </c>
      <c r="BZ15" s="627"/>
      <c r="CA15" s="627"/>
      <c r="CB15" s="627"/>
      <c r="CC15" s="627"/>
      <c r="CD15" s="627"/>
      <c r="CE15" s="627"/>
      <c r="CF15" s="627"/>
      <c r="CG15" s="627"/>
      <c r="CH15" s="627"/>
      <c r="CI15" s="627"/>
      <c r="CJ15" s="627"/>
      <c r="CK15" s="627"/>
      <c r="CL15" s="628"/>
      <c r="CM15" s="629" t="s">
        <v>101</v>
      </c>
      <c r="CN15" s="630"/>
      <c r="CO15" s="630"/>
      <c r="CP15" s="630"/>
      <c r="CQ15" s="630"/>
      <c r="CR15" s="630"/>
      <c r="CS15" s="630"/>
      <c r="CT15" s="631"/>
      <c r="CU15" s="680" t="s">
        <v>101</v>
      </c>
      <c r="CV15" s="680"/>
      <c r="CW15" s="680"/>
      <c r="CX15" s="680"/>
      <c r="CY15" s="617" t="s">
        <v>101</v>
      </c>
      <c r="CZ15" s="630"/>
      <c r="DA15" s="630"/>
      <c r="DB15" s="630"/>
      <c r="DC15" s="630"/>
      <c r="DD15" s="630"/>
      <c r="DE15" s="630"/>
      <c r="DF15" s="630"/>
      <c r="DG15" s="630"/>
      <c r="DH15" s="630"/>
      <c r="DI15" s="630"/>
      <c r="DJ15" s="630"/>
      <c r="DK15" s="631"/>
      <c r="DL15" s="617" t="s">
        <v>101</v>
      </c>
      <c r="DM15" s="630"/>
      <c r="DN15" s="630"/>
      <c r="DO15" s="630"/>
      <c r="DP15" s="630"/>
      <c r="DQ15" s="630"/>
      <c r="DR15" s="630"/>
      <c r="DS15" s="630"/>
      <c r="DT15" s="630"/>
      <c r="DU15" s="630"/>
      <c r="DV15" s="630"/>
      <c r="DW15" s="630"/>
      <c r="DX15" s="687"/>
    </row>
    <row r="16" spans="2:138" ht="11.25" customHeight="1">
      <c r="B16" s="626" t="s">
        <v>213</v>
      </c>
      <c r="C16" s="627"/>
      <c r="D16" s="627"/>
      <c r="E16" s="627"/>
      <c r="F16" s="627"/>
      <c r="G16" s="627"/>
      <c r="H16" s="627"/>
      <c r="I16" s="627"/>
      <c r="J16" s="627"/>
      <c r="K16" s="627"/>
      <c r="L16" s="627"/>
      <c r="M16" s="627"/>
      <c r="N16" s="627"/>
      <c r="O16" s="627"/>
      <c r="P16" s="627"/>
      <c r="Q16" s="628"/>
      <c r="R16" s="629">
        <v>179620905</v>
      </c>
      <c r="S16" s="630"/>
      <c r="T16" s="630"/>
      <c r="U16" s="630"/>
      <c r="V16" s="630"/>
      <c r="W16" s="630"/>
      <c r="X16" s="630"/>
      <c r="Y16" s="631"/>
      <c r="Z16" s="678">
        <v>8.6</v>
      </c>
      <c r="AA16" s="643"/>
      <c r="AB16" s="643"/>
      <c r="AC16" s="679"/>
      <c r="AD16" s="617">
        <v>179620905</v>
      </c>
      <c r="AE16" s="630"/>
      <c r="AF16" s="630"/>
      <c r="AG16" s="630"/>
      <c r="AH16" s="630"/>
      <c r="AI16" s="630"/>
      <c r="AJ16" s="630"/>
      <c r="AK16" s="631"/>
      <c r="AL16" s="678">
        <v>40.6</v>
      </c>
      <c r="AM16" s="643"/>
      <c r="AN16" s="643"/>
      <c r="AO16" s="658"/>
      <c r="AP16" s="626" t="s">
        <v>214</v>
      </c>
      <c r="AQ16" s="627"/>
      <c r="AR16" s="627"/>
      <c r="AS16" s="627"/>
      <c r="AT16" s="627"/>
      <c r="AU16" s="627"/>
      <c r="AV16" s="627"/>
      <c r="AW16" s="627"/>
      <c r="AX16" s="627"/>
      <c r="AY16" s="627"/>
      <c r="AZ16" s="627"/>
      <c r="BA16" s="627"/>
      <c r="BB16" s="627"/>
      <c r="BC16" s="628"/>
      <c r="BD16" s="629">
        <v>2494654</v>
      </c>
      <c r="BE16" s="630"/>
      <c r="BF16" s="630"/>
      <c r="BG16" s="630"/>
      <c r="BH16" s="630"/>
      <c r="BI16" s="630"/>
      <c r="BJ16" s="630"/>
      <c r="BK16" s="631"/>
      <c r="BL16" s="680">
        <v>0.9</v>
      </c>
      <c r="BM16" s="680"/>
      <c r="BN16" s="680"/>
      <c r="BO16" s="680"/>
      <c r="BP16" s="681" t="s">
        <v>101</v>
      </c>
      <c r="BQ16" s="681"/>
      <c r="BR16" s="681"/>
      <c r="BS16" s="681"/>
      <c r="BT16" s="681"/>
      <c r="BU16" s="681"/>
      <c r="BV16" s="681"/>
      <c r="BW16" s="682"/>
      <c r="BY16" s="626" t="s">
        <v>215</v>
      </c>
      <c r="BZ16" s="627"/>
      <c r="CA16" s="627"/>
      <c r="CB16" s="627"/>
      <c r="CC16" s="627"/>
      <c r="CD16" s="627"/>
      <c r="CE16" s="627"/>
      <c r="CF16" s="627"/>
      <c r="CG16" s="627"/>
      <c r="CH16" s="627"/>
      <c r="CI16" s="627"/>
      <c r="CJ16" s="627"/>
      <c r="CK16" s="627"/>
      <c r="CL16" s="628"/>
      <c r="CM16" s="629">
        <v>223264668</v>
      </c>
      <c r="CN16" s="630"/>
      <c r="CO16" s="630"/>
      <c r="CP16" s="630"/>
      <c r="CQ16" s="630"/>
      <c r="CR16" s="630"/>
      <c r="CS16" s="630"/>
      <c r="CT16" s="631"/>
      <c r="CU16" s="680">
        <v>11.1</v>
      </c>
      <c r="CV16" s="680"/>
      <c r="CW16" s="680"/>
      <c r="CX16" s="680"/>
      <c r="CY16" s="617">
        <v>7281579</v>
      </c>
      <c r="CZ16" s="630"/>
      <c r="DA16" s="630"/>
      <c r="DB16" s="630"/>
      <c r="DC16" s="630"/>
      <c r="DD16" s="630"/>
      <c r="DE16" s="630"/>
      <c r="DF16" s="630"/>
      <c r="DG16" s="630"/>
      <c r="DH16" s="630"/>
      <c r="DI16" s="630"/>
      <c r="DJ16" s="630"/>
      <c r="DK16" s="631"/>
      <c r="DL16" s="617">
        <v>164976882</v>
      </c>
      <c r="DM16" s="630"/>
      <c r="DN16" s="630"/>
      <c r="DO16" s="630"/>
      <c r="DP16" s="630"/>
      <c r="DQ16" s="630"/>
      <c r="DR16" s="630"/>
      <c r="DS16" s="630"/>
      <c r="DT16" s="630"/>
      <c r="DU16" s="630"/>
      <c r="DV16" s="630"/>
      <c r="DW16" s="630"/>
      <c r="DX16" s="687"/>
    </row>
    <row r="17" spans="2:128" ht="11.25" customHeight="1">
      <c r="B17" s="626" t="s">
        <v>216</v>
      </c>
      <c r="C17" s="627"/>
      <c r="D17" s="627"/>
      <c r="E17" s="627"/>
      <c r="F17" s="627"/>
      <c r="G17" s="627"/>
      <c r="H17" s="627"/>
      <c r="I17" s="627"/>
      <c r="J17" s="627"/>
      <c r="K17" s="627"/>
      <c r="L17" s="627"/>
      <c r="M17" s="627"/>
      <c r="N17" s="627"/>
      <c r="O17" s="627"/>
      <c r="P17" s="627"/>
      <c r="Q17" s="628"/>
      <c r="R17" s="629">
        <v>2636782</v>
      </c>
      <c r="S17" s="630"/>
      <c r="T17" s="630"/>
      <c r="U17" s="630"/>
      <c r="V17" s="630"/>
      <c r="W17" s="630"/>
      <c r="X17" s="630"/>
      <c r="Y17" s="631"/>
      <c r="Z17" s="678">
        <v>0.1</v>
      </c>
      <c r="AA17" s="643"/>
      <c r="AB17" s="643"/>
      <c r="AC17" s="679"/>
      <c r="AD17" s="617" t="s">
        <v>101</v>
      </c>
      <c r="AE17" s="630"/>
      <c r="AF17" s="630"/>
      <c r="AG17" s="630"/>
      <c r="AH17" s="630"/>
      <c r="AI17" s="630"/>
      <c r="AJ17" s="630"/>
      <c r="AK17" s="631"/>
      <c r="AL17" s="678" t="s">
        <v>101</v>
      </c>
      <c r="AM17" s="643"/>
      <c r="AN17" s="643"/>
      <c r="AO17" s="658"/>
      <c r="AP17" s="626" t="s">
        <v>217</v>
      </c>
      <c r="AQ17" s="627"/>
      <c r="AR17" s="627"/>
      <c r="AS17" s="627"/>
      <c r="AT17" s="627"/>
      <c r="AU17" s="627"/>
      <c r="AV17" s="627"/>
      <c r="AW17" s="627"/>
      <c r="AX17" s="627"/>
      <c r="AY17" s="627"/>
      <c r="AZ17" s="627"/>
      <c r="BA17" s="627"/>
      <c r="BB17" s="627"/>
      <c r="BC17" s="628"/>
      <c r="BD17" s="629">
        <v>59725846</v>
      </c>
      <c r="BE17" s="630"/>
      <c r="BF17" s="630"/>
      <c r="BG17" s="630"/>
      <c r="BH17" s="630"/>
      <c r="BI17" s="630"/>
      <c r="BJ17" s="630"/>
      <c r="BK17" s="631"/>
      <c r="BL17" s="680">
        <v>22.5</v>
      </c>
      <c r="BM17" s="680"/>
      <c r="BN17" s="680"/>
      <c r="BO17" s="680"/>
      <c r="BP17" s="681" t="s">
        <v>101</v>
      </c>
      <c r="BQ17" s="681"/>
      <c r="BR17" s="681"/>
      <c r="BS17" s="681"/>
      <c r="BT17" s="681"/>
      <c r="BU17" s="681"/>
      <c r="BV17" s="681"/>
      <c r="BW17" s="682"/>
      <c r="BY17" s="626" t="s">
        <v>218</v>
      </c>
      <c r="BZ17" s="627"/>
      <c r="CA17" s="627"/>
      <c r="CB17" s="627"/>
      <c r="CC17" s="627"/>
      <c r="CD17" s="627"/>
      <c r="CE17" s="627"/>
      <c r="CF17" s="627"/>
      <c r="CG17" s="627"/>
      <c r="CH17" s="627"/>
      <c r="CI17" s="627"/>
      <c r="CJ17" s="627"/>
      <c r="CK17" s="627"/>
      <c r="CL17" s="628"/>
      <c r="CM17" s="629">
        <v>82353603</v>
      </c>
      <c r="CN17" s="630"/>
      <c r="CO17" s="630"/>
      <c r="CP17" s="630"/>
      <c r="CQ17" s="630"/>
      <c r="CR17" s="630"/>
      <c r="CS17" s="630"/>
      <c r="CT17" s="631"/>
      <c r="CU17" s="680">
        <v>4.0999999999999996</v>
      </c>
      <c r="CV17" s="680"/>
      <c r="CW17" s="680"/>
      <c r="CX17" s="680"/>
      <c r="CY17" s="617" t="s">
        <v>101</v>
      </c>
      <c r="CZ17" s="630"/>
      <c r="DA17" s="630"/>
      <c r="DB17" s="630"/>
      <c r="DC17" s="630"/>
      <c r="DD17" s="630"/>
      <c r="DE17" s="630"/>
      <c r="DF17" s="630"/>
      <c r="DG17" s="630"/>
      <c r="DH17" s="630"/>
      <c r="DI17" s="630"/>
      <c r="DJ17" s="630"/>
      <c r="DK17" s="631"/>
      <c r="DL17" s="617">
        <v>5677867</v>
      </c>
      <c r="DM17" s="630"/>
      <c r="DN17" s="630"/>
      <c r="DO17" s="630"/>
      <c r="DP17" s="630"/>
      <c r="DQ17" s="630"/>
      <c r="DR17" s="630"/>
      <c r="DS17" s="630"/>
      <c r="DT17" s="630"/>
      <c r="DU17" s="630"/>
      <c r="DV17" s="630"/>
      <c r="DW17" s="630"/>
      <c r="DX17" s="687"/>
    </row>
    <row r="18" spans="2:128" ht="11.25" customHeight="1">
      <c r="B18" s="626" t="s">
        <v>219</v>
      </c>
      <c r="C18" s="627"/>
      <c r="D18" s="627"/>
      <c r="E18" s="627"/>
      <c r="F18" s="627"/>
      <c r="G18" s="627"/>
      <c r="H18" s="627"/>
      <c r="I18" s="627"/>
      <c r="J18" s="627"/>
      <c r="K18" s="627"/>
      <c r="L18" s="627"/>
      <c r="M18" s="627"/>
      <c r="N18" s="627"/>
      <c r="O18" s="627"/>
      <c r="P18" s="627"/>
      <c r="Q18" s="628"/>
      <c r="R18" s="629">
        <v>90290060</v>
      </c>
      <c r="S18" s="630"/>
      <c r="T18" s="630"/>
      <c r="U18" s="630"/>
      <c r="V18" s="630"/>
      <c r="W18" s="630"/>
      <c r="X18" s="630"/>
      <c r="Y18" s="631"/>
      <c r="Z18" s="678">
        <v>4.3</v>
      </c>
      <c r="AA18" s="643"/>
      <c r="AB18" s="643"/>
      <c r="AC18" s="679"/>
      <c r="AD18" s="617" t="s">
        <v>101</v>
      </c>
      <c r="AE18" s="630"/>
      <c r="AF18" s="630"/>
      <c r="AG18" s="630"/>
      <c r="AH18" s="630"/>
      <c r="AI18" s="630"/>
      <c r="AJ18" s="630"/>
      <c r="AK18" s="631"/>
      <c r="AL18" s="678" t="s">
        <v>101</v>
      </c>
      <c r="AM18" s="643"/>
      <c r="AN18" s="643"/>
      <c r="AO18" s="658"/>
      <c r="AP18" s="626" t="s">
        <v>220</v>
      </c>
      <c r="AQ18" s="627"/>
      <c r="AR18" s="627"/>
      <c r="AS18" s="627"/>
      <c r="AT18" s="627"/>
      <c r="AU18" s="627"/>
      <c r="AV18" s="627"/>
      <c r="AW18" s="627"/>
      <c r="AX18" s="627"/>
      <c r="AY18" s="627"/>
      <c r="AZ18" s="627"/>
      <c r="BA18" s="627"/>
      <c r="BB18" s="627"/>
      <c r="BC18" s="628"/>
      <c r="BD18" s="629">
        <v>67578178</v>
      </c>
      <c r="BE18" s="630"/>
      <c r="BF18" s="630"/>
      <c r="BG18" s="630"/>
      <c r="BH18" s="630"/>
      <c r="BI18" s="630"/>
      <c r="BJ18" s="630"/>
      <c r="BK18" s="631"/>
      <c r="BL18" s="680">
        <v>25.4</v>
      </c>
      <c r="BM18" s="680"/>
      <c r="BN18" s="680"/>
      <c r="BO18" s="680"/>
      <c r="BP18" s="681" t="s">
        <v>101</v>
      </c>
      <c r="BQ18" s="681"/>
      <c r="BR18" s="681"/>
      <c r="BS18" s="681"/>
      <c r="BT18" s="681"/>
      <c r="BU18" s="681"/>
      <c r="BV18" s="681"/>
      <c r="BW18" s="682"/>
      <c r="BY18" s="626" t="s">
        <v>221</v>
      </c>
      <c r="BZ18" s="627"/>
      <c r="CA18" s="627"/>
      <c r="CB18" s="627"/>
      <c r="CC18" s="627"/>
      <c r="CD18" s="627"/>
      <c r="CE18" s="627"/>
      <c r="CF18" s="627"/>
      <c r="CG18" s="627"/>
      <c r="CH18" s="627"/>
      <c r="CI18" s="627"/>
      <c r="CJ18" s="627"/>
      <c r="CK18" s="627"/>
      <c r="CL18" s="628"/>
      <c r="CM18" s="629">
        <v>112209439</v>
      </c>
      <c r="CN18" s="630"/>
      <c r="CO18" s="630"/>
      <c r="CP18" s="630"/>
      <c r="CQ18" s="630"/>
      <c r="CR18" s="630"/>
      <c r="CS18" s="630"/>
      <c r="CT18" s="631"/>
      <c r="CU18" s="680">
        <v>5.6</v>
      </c>
      <c r="CV18" s="680"/>
      <c r="CW18" s="680"/>
      <c r="CX18" s="680"/>
      <c r="CY18" s="617" t="s">
        <v>101</v>
      </c>
      <c r="CZ18" s="630"/>
      <c r="DA18" s="630"/>
      <c r="DB18" s="630"/>
      <c r="DC18" s="630"/>
      <c r="DD18" s="630"/>
      <c r="DE18" s="630"/>
      <c r="DF18" s="630"/>
      <c r="DG18" s="630"/>
      <c r="DH18" s="630"/>
      <c r="DI18" s="630"/>
      <c r="DJ18" s="630"/>
      <c r="DK18" s="631"/>
      <c r="DL18" s="617">
        <v>109302620</v>
      </c>
      <c r="DM18" s="630"/>
      <c r="DN18" s="630"/>
      <c r="DO18" s="630"/>
      <c r="DP18" s="630"/>
      <c r="DQ18" s="630"/>
      <c r="DR18" s="630"/>
      <c r="DS18" s="630"/>
      <c r="DT18" s="630"/>
      <c r="DU18" s="630"/>
      <c r="DV18" s="630"/>
      <c r="DW18" s="630"/>
      <c r="DX18" s="687"/>
    </row>
    <row r="19" spans="2:128" ht="11.25" customHeight="1">
      <c r="B19" s="626" t="s">
        <v>222</v>
      </c>
      <c r="C19" s="627"/>
      <c r="D19" s="627"/>
      <c r="E19" s="627"/>
      <c r="F19" s="627"/>
      <c r="G19" s="627"/>
      <c r="H19" s="627"/>
      <c r="I19" s="627"/>
      <c r="J19" s="627"/>
      <c r="K19" s="627"/>
      <c r="L19" s="627"/>
      <c r="M19" s="627"/>
      <c r="N19" s="627"/>
      <c r="O19" s="627"/>
      <c r="P19" s="627"/>
      <c r="Q19" s="628"/>
      <c r="R19" s="629">
        <v>569607041</v>
      </c>
      <c r="S19" s="630"/>
      <c r="T19" s="630"/>
      <c r="U19" s="630"/>
      <c r="V19" s="630"/>
      <c r="W19" s="630"/>
      <c r="X19" s="630"/>
      <c r="Y19" s="631"/>
      <c r="Z19" s="678">
        <v>27.2</v>
      </c>
      <c r="AA19" s="643"/>
      <c r="AB19" s="643"/>
      <c r="AC19" s="679"/>
      <c r="AD19" s="617">
        <v>437797208</v>
      </c>
      <c r="AE19" s="630"/>
      <c r="AF19" s="630"/>
      <c r="AG19" s="630"/>
      <c r="AH19" s="630"/>
      <c r="AI19" s="630"/>
      <c r="AJ19" s="630"/>
      <c r="AK19" s="631"/>
      <c r="AL19" s="678">
        <v>99</v>
      </c>
      <c r="AM19" s="643"/>
      <c r="AN19" s="643"/>
      <c r="AO19" s="658"/>
      <c r="AP19" s="626" t="s">
        <v>223</v>
      </c>
      <c r="AQ19" s="627"/>
      <c r="AR19" s="627"/>
      <c r="AS19" s="627"/>
      <c r="AT19" s="627"/>
      <c r="AU19" s="627"/>
      <c r="AV19" s="627"/>
      <c r="AW19" s="627"/>
      <c r="AX19" s="627"/>
      <c r="AY19" s="627"/>
      <c r="AZ19" s="627"/>
      <c r="BA19" s="627"/>
      <c r="BB19" s="627"/>
      <c r="BC19" s="628"/>
      <c r="BD19" s="629">
        <v>3590708</v>
      </c>
      <c r="BE19" s="630"/>
      <c r="BF19" s="630"/>
      <c r="BG19" s="630"/>
      <c r="BH19" s="630"/>
      <c r="BI19" s="630"/>
      <c r="BJ19" s="630"/>
      <c r="BK19" s="631"/>
      <c r="BL19" s="680">
        <v>1.4</v>
      </c>
      <c r="BM19" s="680"/>
      <c r="BN19" s="680"/>
      <c r="BO19" s="680"/>
      <c r="BP19" s="681" t="s">
        <v>101</v>
      </c>
      <c r="BQ19" s="681"/>
      <c r="BR19" s="681"/>
      <c r="BS19" s="681"/>
      <c r="BT19" s="681"/>
      <c r="BU19" s="681"/>
      <c r="BV19" s="681"/>
      <c r="BW19" s="682"/>
      <c r="BY19" s="626" t="s">
        <v>224</v>
      </c>
      <c r="BZ19" s="627"/>
      <c r="CA19" s="627"/>
      <c r="CB19" s="627"/>
      <c r="CC19" s="627"/>
      <c r="CD19" s="627"/>
      <c r="CE19" s="627"/>
      <c r="CF19" s="627"/>
      <c r="CG19" s="627"/>
      <c r="CH19" s="627"/>
      <c r="CI19" s="627"/>
      <c r="CJ19" s="627"/>
      <c r="CK19" s="627"/>
      <c r="CL19" s="628"/>
      <c r="CM19" s="629" t="s">
        <v>101</v>
      </c>
      <c r="CN19" s="630"/>
      <c r="CO19" s="630"/>
      <c r="CP19" s="630"/>
      <c r="CQ19" s="630"/>
      <c r="CR19" s="630"/>
      <c r="CS19" s="630"/>
      <c r="CT19" s="631"/>
      <c r="CU19" s="680" t="s">
        <v>101</v>
      </c>
      <c r="CV19" s="680"/>
      <c r="CW19" s="680"/>
      <c r="CX19" s="680"/>
      <c r="CY19" s="617" t="s">
        <v>101</v>
      </c>
      <c r="CZ19" s="630"/>
      <c r="DA19" s="630"/>
      <c r="DB19" s="630"/>
      <c r="DC19" s="630"/>
      <c r="DD19" s="630"/>
      <c r="DE19" s="630"/>
      <c r="DF19" s="630"/>
      <c r="DG19" s="630"/>
      <c r="DH19" s="630"/>
      <c r="DI19" s="630"/>
      <c r="DJ19" s="630"/>
      <c r="DK19" s="631"/>
      <c r="DL19" s="617" t="s">
        <v>101</v>
      </c>
      <c r="DM19" s="630"/>
      <c r="DN19" s="630"/>
      <c r="DO19" s="630"/>
      <c r="DP19" s="630"/>
      <c r="DQ19" s="630"/>
      <c r="DR19" s="630"/>
      <c r="DS19" s="630"/>
      <c r="DT19" s="630"/>
      <c r="DU19" s="630"/>
      <c r="DV19" s="630"/>
      <c r="DW19" s="630"/>
      <c r="DX19" s="687"/>
    </row>
    <row r="20" spans="2:128" ht="11.25" customHeight="1">
      <c r="B20" s="626" t="s">
        <v>225</v>
      </c>
      <c r="C20" s="627"/>
      <c r="D20" s="627"/>
      <c r="E20" s="627"/>
      <c r="F20" s="627"/>
      <c r="G20" s="627"/>
      <c r="H20" s="627"/>
      <c r="I20" s="627"/>
      <c r="J20" s="627"/>
      <c r="K20" s="627"/>
      <c r="L20" s="627"/>
      <c r="M20" s="627"/>
      <c r="N20" s="627"/>
      <c r="O20" s="627"/>
      <c r="P20" s="627"/>
      <c r="Q20" s="628"/>
      <c r="R20" s="629">
        <v>650406</v>
      </c>
      <c r="S20" s="630"/>
      <c r="T20" s="630"/>
      <c r="U20" s="630"/>
      <c r="V20" s="630"/>
      <c r="W20" s="630"/>
      <c r="X20" s="630"/>
      <c r="Y20" s="631"/>
      <c r="Z20" s="678">
        <v>0</v>
      </c>
      <c r="AA20" s="643"/>
      <c r="AB20" s="643"/>
      <c r="AC20" s="679"/>
      <c r="AD20" s="617">
        <v>650406</v>
      </c>
      <c r="AE20" s="630"/>
      <c r="AF20" s="630"/>
      <c r="AG20" s="630"/>
      <c r="AH20" s="630"/>
      <c r="AI20" s="630"/>
      <c r="AJ20" s="630"/>
      <c r="AK20" s="631"/>
      <c r="AL20" s="678">
        <v>0.1</v>
      </c>
      <c r="AM20" s="643"/>
      <c r="AN20" s="643"/>
      <c r="AO20" s="658"/>
      <c r="AP20" s="684" t="s">
        <v>226</v>
      </c>
      <c r="AQ20" s="685"/>
      <c r="AR20" s="685"/>
      <c r="AS20" s="685"/>
      <c r="AT20" s="685"/>
      <c r="AU20" s="685"/>
      <c r="AV20" s="685"/>
      <c r="AW20" s="685"/>
      <c r="AX20" s="685"/>
      <c r="AY20" s="685"/>
      <c r="AZ20" s="685"/>
      <c r="BA20" s="685"/>
      <c r="BB20" s="685"/>
      <c r="BC20" s="686"/>
      <c r="BD20" s="629">
        <v>2651643</v>
      </c>
      <c r="BE20" s="630"/>
      <c r="BF20" s="630"/>
      <c r="BG20" s="630"/>
      <c r="BH20" s="630"/>
      <c r="BI20" s="630"/>
      <c r="BJ20" s="630"/>
      <c r="BK20" s="631"/>
      <c r="BL20" s="680">
        <v>1</v>
      </c>
      <c r="BM20" s="680"/>
      <c r="BN20" s="680"/>
      <c r="BO20" s="680"/>
      <c r="BP20" s="681" t="s">
        <v>101</v>
      </c>
      <c r="BQ20" s="681"/>
      <c r="BR20" s="681"/>
      <c r="BS20" s="681"/>
      <c r="BT20" s="681"/>
      <c r="BU20" s="681"/>
      <c r="BV20" s="681"/>
      <c r="BW20" s="682"/>
      <c r="BY20" s="684" t="s">
        <v>227</v>
      </c>
      <c r="BZ20" s="685"/>
      <c r="CA20" s="685"/>
      <c r="CB20" s="685"/>
      <c r="CC20" s="685"/>
      <c r="CD20" s="685"/>
      <c r="CE20" s="685"/>
      <c r="CF20" s="685"/>
      <c r="CG20" s="685"/>
      <c r="CH20" s="685"/>
      <c r="CI20" s="685"/>
      <c r="CJ20" s="685"/>
      <c r="CK20" s="685"/>
      <c r="CL20" s="686"/>
      <c r="CM20" s="629" t="s">
        <v>101</v>
      </c>
      <c r="CN20" s="630"/>
      <c r="CO20" s="630"/>
      <c r="CP20" s="630"/>
      <c r="CQ20" s="630"/>
      <c r="CR20" s="630"/>
      <c r="CS20" s="630"/>
      <c r="CT20" s="631"/>
      <c r="CU20" s="680" t="s">
        <v>101</v>
      </c>
      <c r="CV20" s="680"/>
      <c r="CW20" s="680"/>
      <c r="CX20" s="680"/>
      <c r="CY20" s="617" t="s">
        <v>101</v>
      </c>
      <c r="CZ20" s="630"/>
      <c r="DA20" s="630"/>
      <c r="DB20" s="630"/>
      <c r="DC20" s="630"/>
      <c r="DD20" s="630"/>
      <c r="DE20" s="630"/>
      <c r="DF20" s="630"/>
      <c r="DG20" s="630"/>
      <c r="DH20" s="630"/>
      <c r="DI20" s="630"/>
      <c r="DJ20" s="630"/>
      <c r="DK20" s="631"/>
      <c r="DL20" s="617" t="s">
        <v>101</v>
      </c>
      <c r="DM20" s="630"/>
      <c r="DN20" s="630"/>
      <c r="DO20" s="630"/>
      <c r="DP20" s="630"/>
      <c r="DQ20" s="630"/>
      <c r="DR20" s="630"/>
      <c r="DS20" s="630"/>
      <c r="DT20" s="630"/>
      <c r="DU20" s="630"/>
      <c r="DV20" s="630"/>
      <c r="DW20" s="630"/>
      <c r="DX20" s="687"/>
    </row>
    <row r="21" spans="2:128" ht="11.25" customHeight="1">
      <c r="B21" s="626" t="s">
        <v>228</v>
      </c>
      <c r="C21" s="627"/>
      <c r="D21" s="627"/>
      <c r="E21" s="627"/>
      <c r="F21" s="627"/>
      <c r="G21" s="627"/>
      <c r="H21" s="627"/>
      <c r="I21" s="627"/>
      <c r="J21" s="627"/>
      <c r="K21" s="627"/>
      <c r="L21" s="627"/>
      <c r="M21" s="627"/>
      <c r="N21" s="627"/>
      <c r="O21" s="627"/>
      <c r="P21" s="627"/>
      <c r="Q21" s="628"/>
      <c r="R21" s="629">
        <v>4359162</v>
      </c>
      <c r="S21" s="630"/>
      <c r="T21" s="630"/>
      <c r="U21" s="630"/>
      <c r="V21" s="630"/>
      <c r="W21" s="630"/>
      <c r="X21" s="630"/>
      <c r="Y21" s="631"/>
      <c r="Z21" s="678">
        <v>0.2</v>
      </c>
      <c r="AA21" s="643"/>
      <c r="AB21" s="643"/>
      <c r="AC21" s="679"/>
      <c r="AD21" s="617" t="s">
        <v>101</v>
      </c>
      <c r="AE21" s="630"/>
      <c r="AF21" s="630"/>
      <c r="AG21" s="630"/>
      <c r="AH21" s="630"/>
      <c r="AI21" s="630"/>
      <c r="AJ21" s="630"/>
      <c r="AK21" s="631"/>
      <c r="AL21" s="678" t="s">
        <v>101</v>
      </c>
      <c r="AM21" s="643"/>
      <c r="AN21" s="643"/>
      <c r="AO21" s="658"/>
      <c r="AP21" s="684" t="s">
        <v>229</v>
      </c>
      <c r="AQ21" s="685"/>
      <c r="AR21" s="685"/>
      <c r="AS21" s="685"/>
      <c r="AT21" s="685"/>
      <c r="AU21" s="685"/>
      <c r="AV21" s="685"/>
      <c r="AW21" s="685"/>
      <c r="AX21" s="685"/>
      <c r="AY21" s="685"/>
      <c r="AZ21" s="685"/>
      <c r="BA21" s="685"/>
      <c r="BB21" s="685"/>
      <c r="BC21" s="686"/>
      <c r="BD21" s="629">
        <v>667522</v>
      </c>
      <c r="BE21" s="630"/>
      <c r="BF21" s="630"/>
      <c r="BG21" s="630"/>
      <c r="BH21" s="630"/>
      <c r="BI21" s="630"/>
      <c r="BJ21" s="630"/>
      <c r="BK21" s="631"/>
      <c r="BL21" s="680">
        <v>0.3</v>
      </c>
      <c r="BM21" s="680"/>
      <c r="BN21" s="680"/>
      <c r="BO21" s="680"/>
      <c r="BP21" s="681" t="s">
        <v>101</v>
      </c>
      <c r="BQ21" s="681"/>
      <c r="BR21" s="681"/>
      <c r="BS21" s="681"/>
      <c r="BT21" s="681"/>
      <c r="BU21" s="681"/>
      <c r="BV21" s="681"/>
      <c r="BW21" s="682"/>
      <c r="BY21" s="684" t="s">
        <v>230</v>
      </c>
      <c r="BZ21" s="685"/>
      <c r="CA21" s="685"/>
      <c r="CB21" s="685"/>
      <c r="CC21" s="685"/>
      <c r="CD21" s="685"/>
      <c r="CE21" s="685"/>
      <c r="CF21" s="685"/>
      <c r="CG21" s="685"/>
      <c r="CH21" s="685"/>
      <c r="CI21" s="685"/>
      <c r="CJ21" s="685"/>
      <c r="CK21" s="685"/>
      <c r="CL21" s="686"/>
      <c r="CM21" s="629">
        <v>232517</v>
      </c>
      <c r="CN21" s="630"/>
      <c r="CO21" s="630"/>
      <c r="CP21" s="630"/>
      <c r="CQ21" s="630"/>
      <c r="CR21" s="630"/>
      <c r="CS21" s="630"/>
      <c r="CT21" s="631"/>
      <c r="CU21" s="680">
        <v>0</v>
      </c>
      <c r="CV21" s="680"/>
      <c r="CW21" s="680"/>
      <c r="CX21" s="680"/>
      <c r="CY21" s="617" t="s">
        <v>101</v>
      </c>
      <c r="CZ21" s="630"/>
      <c r="DA21" s="630"/>
      <c r="DB21" s="630"/>
      <c r="DC21" s="630"/>
      <c r="DD21" s="630"/>
      <c r="DE21" s="630"/>
      <c r="DF21" s="630"/>
      <c r="DG21" s="630"/>
      <c r="DH21" s="630"/>
      <c r="DI21" s="630"/>
      <c r="DJ21" s="630"/>
      <c r="DK21" s="631"/>
      <c r="DL21" s="617">
        <v>232517</v>
      </c>
      <c r="DM21" s="630"/>
      <c r="DN21" s="630"/>
      <c r="DO21" s="630"/>
      <c r="DP21" s="630"/>
      <c r="DQ21" s="630"/>
      <c r="DR21" s="630"/>
      <c r="DS21" s="630"/>
      <c r="DT21" s="630"/>
      <c r="DU21" s="630"/>
      <c r="DV21" s="630"/>
      <c r="DW21" s="630"/>
      <c r="DX21" s="687"/>
    </row>
    <row r="22" spans="2:128" ht="11.25" customHeight="1">
      <c r="B22" s="626" t="s">
        <v>231</v>
      </c>
      <c r="C22" s="627"/>
      <c r="D22" s="627"/>
      <c r="E22" s="627"/>
      <c r="F22" s="627"/>
      <c r="G22" s="627"/>
      <c r="H22" s="627"/>
      <c r="I22" s="627"/>
      <c r="J22" s="627"/>
      <c r="K22" s="627"/>
      <c r="L22" s="627"/>
      <c r="M22" s="627"/>
      <c r="N22" s="627"/>
      <c r="O22" s="627"/>
      <c r="P22" s="627"/>
      <c r="Q22" s="628"/>
      <c r="R22" s="629">
        <v>12126233</v>
      </c>
      <c r="S22" s="630"/>
      <c r="T22" s="630"/>
      <c r="U22" s="630"/>
      <c r="V22" s="630"/>
      <c r="W22" s="630"/>
      <c r="X22" s="630"/>
      <c r="Y22" s="631"/>
      <c r="Z22" s="678">
        <v>0.6</v>
      </c>
      <c r="AA22" s="643"/>
      <c r="AB22" s="643"/>
      <c r="AC22" s="679"/>
      <c r="AD22" s="617">
        <v>3555352</v>
      </c>
      <c r="AE22" s="630"/>
      <c r="AF22" s="630"/>
      <c r="AG22" s="630"/>
      <c r="AH22" s="630"/>
      <c r="AI22" s="630"/>
      <c r="AJ22" s="630"/>
      <c r="AK22" s="631"/>
      <c r="AL22" s="678">
        <v>0.8</v>
      </c>
      <c r="AM22" s="643"/>
      <c r="AN22" s="643"/>
      <c r="AO22" s="658"/>
      <c r="AP22" s="684" t="s">
        <v>232</v>
      </c>
      <c r="AQ22" s="685"/>
      <c r="AR22" s="685"/>
      <c r="AS22" s="685"/>
      <c r="AT22" s="685"/>
      <c r="AU22" s="685"/>
      <c r="AV22" s="685"/>
      <c r="AW22" s="685"/>
      <c r="AX22" s="685"/>
      <c r="AY22" s="685"/>
      <c r="AZ22" s="685"/>
      <c r="BA22" s="685"/>
      <c r="BB22" s="685"/>
      <c r="BC22" s="686"/>
      <c r="BD22" s="629">
        <v>2616473</v>
      </c>
      <c r="BE22" s="630"/>
      <c r="BF22" s="630"/>
      <c r="BG22" s="630"/>
      <c r="BH22" s="630"/>
      <c r="BI22" s="630"/>
      <c r="BJ22" s="630"/>
      <c r="BK22" s="631"/>
      <c r="BL22" s="680">
        <v>1</v>
      </c>
      <c r="BM22" s="680"/>
      <c r="BN22" s="680"/>
      <c r="BO22" s="680"/>
      <c r="BP22" s="681" t="s">
        <v>101</v>
      </c>
      <c r="BQ22" s="681"/>
      <c r="BR22" s="681"/>
      <c r="BS22" s="681"/>
      <c r="BT22" s="681"/>
      <c r="BU22" s="681"/>
      <c r="BV22" s="681"/>
      <c r="BW22" s="682"/>
      <c r="BY22" s="684" t="s">
        <v>233</v>
      </c>
      <c r="BZ22" s="685"/>
      <c r="CA22" s="685"/>
      <c r="CB22" s="685"/>
      <c r="CC22" s="685"/>
      <c r="CD22" s="685"/>
      <c r="CE22" s="685"/>
      <c r="CF22" s="685"/>
      <c r="CG22" s="685"/>
      <c r="CH22" s="685"/>
      <c r="CI22" s="685"/>
      <c r="CJ22" s="685"/>
      <c r="CK22" s="685"/>
      <c r="CL22" s="686"/>
      <c r="CM22" s="629">
        <v>645910</v>
      </c>
      <c r="CN22" s="630"/>
      <c r="CO22" s="630"/>
      <c r="CP22" s="630"/>
      <c r="CQ22" s="630"/>
      <c r="CR22" s="630"/>
      <c r="CS22" s="630"/>
      <c r="CT22" s="631"/>
      <c r="CU22" s="680">
        <v>0</v>
      </c>
      <c r="CV22" s="680"/>
      <c r="CW22" s="680"/>
      <c r="CX22" s="680"/>
      <c r="CY22" s="617" t="s">
        <v>101</v>
      </c>
      <c r="CZ22" s="630"/>
      <c r="DA22" s="630"/>
      <c r="DB22" s="630"/>
      <c r="DC22" s="630"/>
      <c r="DD22" s="630"/>
      <c r="DE22" s="630"/>
      <c r="DF22" s="630"/>
      <c r="DG22" s="630"/>
      <c r="DH22" s="630"/>
      <c r="DI22" s="630"/>
      <c r="DJ22" s="630"/>
      <c r="DK22" s="631"/>
      <c r="DL22" s="617">
        <v>645910</v>
      </c>
      <c r="DM22" s="630"/>
      <c r="DN22" s="630"/>
      <c r="DO22" s="630"/>
      <c r="DP22" s="630"/>
      <c r="DQ22" s="630"/>
      <c r="DR22" s="630"/>
      <c r="DS22" s="630"/>
      <c r="DT22" s="630"/>
      <c r="DU22" s="630"/>
      <c r="DV22" s="630"/>
      <c r="DW22" s="630"/>
      <c r="DX22" s="687"/>
    </row>
    <row r="23" spans="2:128" ht="11.25" customHeight="1">
      <c r="B23" s="626" t="s">
        <v>234</v>
      </c>
      <c r="C23" s="627"/>
      <c r="D23" s="627"/>
      <c r="E23" s="627"/>
      <c r="F23" s="627"/>
      <c r="G23" s="627"/>
      <c r="H23" s="627"/>
      <c r="I23" s="627"/>
      <c r="J23" s="627"/>
      <c r="K23" s="627"/>
      <c r="L23" s="627"/>
      <c r="M23" s="627"/>
      <c r="N23" s="627"/>
      <c r="O23" s="627"/>
      <c r="P23" s="627"/>
      <c r="Q23" s="628"/>
      <c r="R23" s="629">
        <v>3111008</v>
      </c>
      <c r="S23" s="630"/>
      <c r="T23" s="630"/>
      <c r="U23" s="630"/>
      <c r="V23" s="630"/>
      <c r="W23" s="630"/>
      <c r="X23" s="630"/>
      <c r="Y23" s="631"/>
      <c r="Z23" s="678">
        <v>0.1</v>
      </c>
      <c r="AA23" s="643"/>
      <c r="AB23" s="643"/>
      <c r="AC23" s="679"/>
      <c r="AD23" s="617" t="s">
        <v>101</v>
      </c>
      <c r="AE23" s="630"/>
      <c r="AF23" s="630"/>
      <c r="AG23" s="630"/>
      <c r="AH23" s="630"/>
      <c r="AI23" s="630"/>
      <c r="AJ23" s="630"/>
      <c r="AK23" s="631"/>
      <c r="AL23" s="678" t="s">
        <v>101</v>
      </c>
      <c r="AM23" s="643"/>
      <c r="AN23" s="643"/>
      <c r="AO23" s="658"/>
      <c r="AP23" s="684" t="s">
        <v>235</v>
      </c>
      <c r="AQ23" s="685"/>
      <c r="AR23" s="685"/>
      <c r="AS23" s="685"/>
      <c r="AT23" s="685"/>
      <c r="AU23" s="685"/>
      <c r="AV23" s="685"/>
      <c r="AW23" s="685"/>
      <c r="AX23" s="685"/>
      <c r="AY23" s="685"/>
      <c r="AZ23" s="685"/>
      <c r="BA23" s="685"/>
      <c r="BB23" s="685"/>
      <c r="BC23" s="686"/>
      <c r="BD23" s="629">
        <v>24231410</v>
      </c>
      <c r="BE23" s="630"/>
      <c r="BF23" s="630"/>
      <c r="BG23" s="630"/>
      <c r="BH23" s="630"/>
      <c r="BI23" s="630"/>
      <c r="BJ23" s="630"/>
      <c r="BK23" s="631"/>
      <c r="BL23" s="680">
        <v>9.1</v>
      </c>
      <c r="BM23" s="680"/>
      <c r="BN23" s="680"/>
      <c r="BO23" s="680"/>
      <c r="BP23" s="681" t="s">
        <v>101</v>
      </c>
      <c r="BQ23" s="681"/>
      <c r="BR23" s="681"/>
      <c r="BS23" s="681"/>
      <c r="BT23" s="681"/>
      <c r="BU23" s="681"/>
      <c r="BV23" s="681"/>
      <c r="BW23" s="682"/>
      <c r="BY23" s="684" t="s">
        <v>236</v>
      </c>
      <c r="BZ23" s="685"/>
      <c r="CA23" s="685"/>
      <c r="CB23" s="685"/>
      <c r="CC23" s="685"/>
      <c r="CD23" s="685"/>
      <c r="CE23" s="685"/>
      <c r="CF23" s="685"/>
      <c r="CG23" s="685"/>
      <c r="CH23" s="685"/>
      <c r="CI23" s="685"/>
      <c r="CJ23" s="685"/>
      <c r="CK23" s="685"/>
      <c r="CL23" s="686"/>
      <c r="CM23" s="629">
        <v>345183</v>
      </c>
      <c r="CN23" s="630"/>
      <c r="CO23" s="630"/>
      <c r="CP23" s="630"/>
      <c r="CQ23" s="630"/>
      <c r="CR23" s="630"/>
      <c r="CS23" s="630"/>
      <c r="CT23" s="631"/>
      <c r="CU23" s="680">
        <v>0</v>
      </c>
      <c r="CV23" s="680"/>
      <c r="CW23" s="680"/>
      <c r="CX23" s="680"/>
      <c r="CY23" s="617" t="s">
        <v>101</v>
      </c>
      <c r="CZ23" s="630"/>
      <c r="DA23" s="630"/>
      <c r="DB23" s="630"/>
      <c r="DC23" s="630"/>
      <c r="DD23" s="630"/>
      <c r="DE23" s="630"/>
      <c r="DF23" s="630"/>
      <c r="DG23" s="630"/>
      <c r="DH23" s="630"/>
      <c r="DI23" s="630"/>
      <c r="DJ23" s="630"/>
      <c r="DK23" s="631"/>
      <c r="DL23" s="617">
        <v>345183</v>
      </c>
      <c r="DM23" s="630"/>
      <c r="DN23" s="630"/>
      <c r="DO23" s="630"/>
      <c r="DP23" s="630"/>
      <c r="DQ23" s="630"/>
      <c r="DR23" s="630"/>
      <c r="DS23" s="630"/>
      <c r="DT23" s="630"/>
      <c r="DU23" s="630"/>
      <c r="DV23" s="630"/>
      <c r="DW23" s="630"/>
      <c r="DX23" s="687"/>
    </row>
    <row r="24" spans="2:128" ht="11.25" customHeight="1">
      <c r="B24" s="626" t="s">
        <v>237</v>
      </c>
      <c r="C24" s="627"/>
      <c r="D24" s="627"/>
      <c r="E24" s="627"/>
      <c r="F24" s="627"/>
      <c r="G24" s="627"/>
      <c r="H24" s="627"/>
      <c r="I24" s="627"/>
      <c r="J24" s="627"/>
      <c r="K24" s="627"/>
      <c r="L24" s="627"/>
      <c r="M24" s="627"/>
      <c r="N24" s="627"/>
      <c r="O24" s="627"/>
      <c r="P24" s="627"/>
      <c r="Q24" s="628"/>
      <c r="R24" s="629">
        <v>677544287</v>
      </c>
      <c r="S24" s="630"/>
      <c r="T24" s="630"/>
      <c r="U24" s="630"/>
      <c r="V24" s="630"/>
      <c r="W24" s="630"/>
      <c r="X24" s="630"/>
      <c r="Y24" s="631"/>
      <c r="Z24" s="678">
        <v>32.299999999999997</v>
      </c>
      <c r="AA24" s="643"/>
      <c r="AB24" s="643"/>
      <c r="AC24" s="679"/>
      <c r="AD24" s="617" t="s">
        <v>101</v>
      </c>
      <c r="AE24" s="630"/>
      <c r="AF24" s="630"/>
      <c r="AG24" s="630"/>
      <c r="AH24" s="630"/>
      <c r="AI24" s="630"/>
      <c r="AJ24" s="630"/>
      <c r="AK24" s="631"/>
      <c r="AL24" s="678" t="s">
        <v>101</v>
      </c>
      <c r="AM24" s="643"/>
      <c r="AN24" s="643"/>
      <c r="AO24" s="658"/>
      <c r="AP24" s="684" t="s">
        <v>238</v>
      </c>
      <c r="AQ24" s="685"/>
      <c r="AR24" s="685"/>
      <c r="AS24" s="685"/>
      <c r="AT24" s="685"/>
      <c r="AU24" s="685"/>
      <c r="AV24" s="685"/>
      <c r="AW24" s="685"/>
      <c r="AX24" s="685"/>
      <c r="AY24" s="685"/>
      <c r="AZ24" s="685"/>
      <c r="BA24" s="685"/>
      <c r="BB24" s="685"/>
      <c r="BC24" s="686"/>
      <c r="BD24" s="629">
        <v>30537072</v>
      </c>
      <c r="BE24" s="630"/>
      <c r="BF24" s="630"/>
      <c r="BG24" s="630"/>
      <c r="BH24" s="630"/>
      <c r="BI24" s="630"/>
      <c r="BJ24" s="630"/>
      <c r="BK24" s="631"/>
      <c r="BL24" s="680">
        <v>11.5</v>
      </c>
      <c r="BM24" s="680"/>
      <c r="BN24" s="680"/>
      <c r="BO24" s="680"/>
      <c r="BP24" s="681" t="s">
        <v>101</v>
      </c>
      <c r="BQ24" s="681"/>
      <c r="BR24" s="681"/>
      <c r="BS24" s="681"/>
      <c r="BT24" s="681"/>
      <c r="BU24" s="681"/>
      <c r="BV24" s="681"/>
      <c r="BW24" s="682"/>
      <c r="BY24" s="684" t="s">
        <v>239</v>
      </c>
      <c r="BZ24" s="685"/>
      <c r="CA24" s="685"/>
      <c r="CB24" s="685"/>
      <c r="CC24" s="685"/>
      <c r="CD24" s="685"/>
      <c r="CE24" s="685"/>
      <c r="CF24" s="685"/>
      <c r="CG24" s="685"/>
      <c r="CH24" s="685"/>
      <c r="CI24" s="685"/>
      <c r="CJ24" s="685"/>
      <c r="CK24" s="685"/>
      <c r="CL24" s="686"/>
      <c r="CM24" s="629">
        <v>33096239</v>
      </c>
      <c r="CN24" s="630"/>
      <c r="CO24" s="630"/>
      <c r="CP24" s="630"/>
      <c r="CQ24" s="630"/>
      <c r="CR24" s="630"/>
      <c r="CS24" s="630"/>
      <c r="CT24" s="631"/>
      <c r="CU24" s="680">
        <v>1.7</v>
      </c>
      <c r="CV24" s="680"/>
      <c r="CW24" s="680"/>
      <c r="CX24" s="680"/>
      <c r="CY24" s="617" t="s">
        <v>101</v>
      </c>
      <c r="CZ24" s="630"/>
      <c r="DA24" s="630"/>
      <c r="DB24" s="630"/>
      <c r="DC24" s="630"/>
      <c r="DD24" s="630"/>
      <c r="DE24" s="630"/>
      <c r="DF24" s="630"/>
      <c r="DG24" s="630"/>
      <c r="DH24" s="630"/>
      <c r="DI24" s="630"/>
      <c r="DJ24" s="630"/>
      <c r="DK24" s="631"/>
      <c r="DL24" s="617">
        <v>33096239</v>
      </c>
      <c r="DM24" s="630"/>
      <c r="DN24" s="630"/>
      <c r="DO24" s="630"/>
      <c r="DP24" s="630"/>
      <c r="DQ24" s="630"/>
      <c r="DR24" s="630"/>
      <c r="DS24" s="630"/>
      <c r="DT24" s="630"/>
      <c r="DU24" s="630"/>
      <c r="DV24" s="630"/>
      <c r="DW24" s="630"/>
      <c r="DX24" s="687"/>
    </row>
    <row r="25" spans="2:128" ht="11.25" customHeight="1">
      <c r="B25" s="626" t="s">
        <v>240</v>
      </c>
      <c r="C25" s="627"/>
      <c r="D25" s="627"/>
      <c r="E25" s="627"/>
      <c r="F25" s="627"/>
      <c r="G25" s="627"/>
      <c r="H25" s="627"/>
      <c r="I25" s="627"/>
      <c r="J25" s="627"/>
      <c r="K25" s="627"/>
      <c r="L25" s="627"/>
      <c r="M25" s="627"/>
      <c r="N25" s="627"/>
      <c r="O25" s="627"/>
      <c r="P25" s="627"/>
      <c r="Q25" s="628"/>
      <c r="R25" s="629" t="s">
        <v>101</v>
      </c>
      <c r="S25" s="630"/>
      <c r="T25" s="630"/>
      <c r="U25" s="630"/>
      <c r="V25" s="630"/>
      <c r="W25" s="630"/>
      <c r="X25" s="630"/>
      <c r="Y25" s="631"/>
      <c r="Z25" s="678" t="s">
        <v>101</v>
      </c>
      <c r="AA25" s="643"/>
      <c r="AB25" s="643"/>
      <c r="AC25" s="679"/>
      <c r="AD25" s="617" t="s">
        <v>101</v>
      </c>
      <c r="AE25" s="630"/>
      <c r="AF25" s="630"/>
      <c r="AG25" s="630"/>
      <c r="AH25" s="630"/>
      <c r="AI25" s="630"/>
      <c r="AJ25" s="630"/>
      <c r="AK25" s="631"/>
      <c r="AL25" s="678" t="s">
        <v>101</v>
      </c>
      <c r="AM25" s="643"/>
      <c r="AN25" s="643"/>
      <c r="AO25" s="658"/>
      <c r="AP25" s="684" t="s">
        <v>241</v>
      </c>
      <c r="AQ25" s="685"/>
      <c r="AR25" s="685"/>
      <c r="AS25" s="685"/>
      <c r="AT25" s="685"/>
      <c r="AU25" s="685"/>
      <c r="AV25" s="685"/>
      <c r="AW25" s="685"/>
      <c r="AX25" s="685"/>
      <c r="AY25" s="685"/>
      <c r="AZ25" s="685"/>
      <c r="BA25" s="685"/>
      <c r="BB25" s="685"/>
      <c r="BC25" s="686"/>
      <c r="BD25" s="629">
        <v>10984</v>
      </c>
      <c r="BE25" s="630"/>
      <c r="BF25" s="630"/>
      <c r="BG25" s="630"/>
      <c r="BH25" s="630"/>
      <c r="BI25" s="630"/>
      <c r="BJ25" s="630"/>
      <c r="BK25" s="631"/>
      <c r="BL25" s="680">
        <v>0</v>
      </c>
      <c r="BM25" s="680"/>
      <c r="BN25" s="680"/>
      <c r="BO25" s="680"/>
      <c r="BP25" s="681" t="s">
        <v>101</v>
      </c>
      <c r="BQ25" s="681"/>
      <c r="BR25" s="681"/>
      <c r="BS25" s="681"/>
      <c r="BT25" s="681"/>
      <c r="BU25" s="681"/>
      <c r="BV25" s="681"/>
      <c r="BW25" s="682"/>
      <c r="BY25" s="684" t="s">
        <v>242</v>
      </c>
      <c r="BZ25" s="685"/>
      <c r="CA25" s="685"/>
      <c r="CB25" s="685"/>
      <c r="CC25" s="685"/>
      <c r="CD25" s="685"/>
      <c r="CE25" s="685"/>
      <c r="CF25" s="685"/>
      <c r="CG25" s="685"/>
      <c r="CH25" s="685"/>
      <c r="CI25" s="685"/>
      <c r="CJ25" s="685"/>
      <c r="CK25" s="685"/>
      <c r="CL25" s="686"/>
      <c r="CM25" s="629">
        <v>601156</v>
      </c>
      <c r="CN25" s="630"/>
      <c r="CO25" s="630"/>
      <c r="CP25" s="630"/>
      <c r="CQ25" s="630"/>
      <c r="CR25" s="630"/>
      <c r="CS25" s="630"/>
      <c r="CT25" s="631"/>
      <c r="CU25" s="680">
        <v>0</v>
      </c>
      <c r="CV25" s="680"/>
      <c r="CW25" s="680"/>
      <c r="CX25" s="680"/>
      <c r="CY25" s="617" t="s">
        <v>101</v>
      </c>
      <c r="CZ25" s="630"/>
      <c r="DA25" s="630"/>
      <c r="DB25" s="630"/>
      <c r="DC25" s="630"/>
      <c r="DD25" s="630"/>
      <c r="DE25" s="630"/>
      <c r="DF25" s="630"/>
      <c r="DG25" s="630"/>
      <c r="DH25" s="630"/>
      <c r="DI25" s="630"/>
      <c r="DJ25" s="630"/>
      <c r="DK25" s="631"/>
      <c r="DL25" s="617">
        <v>601156</v>
      </c>
      <c r="DM25" s="630"/>
      <c r="DN25" s="630"/>
      <c r="DO25" s="630"/>
      <c r="DP25" s="630"/>
      <c r="DQ25" s="630"/>
      <c r="DR25" s="630"/>
      <c r="DS25" s="630"/>
      <c r="DT25" s="630"/>
      <c r="DU25" s="630"/>
      <c r="DV25" s="630"/>
      <c r="DW25" s="630"/>
      <c r="DX25" s="687"/>
    </row>
    <row r="26" spans="2:128" ht="11.25" customHeight="1">
      <c r="B26" s="626" t="s">
        <v>243</v>
      </c>
      <c r="C26" s="627"/>
      <c r="D26" s="627"/>
      <c r="E26" s="627"/>
      <c r="F26" s="627"/>
      <c r="G26" s="627"/>
      <c r="H26" s="627"/>
      <c r="I26" s="627"/>
      <c r="J26" s="627"/>
      <c r="K26" s="627"/>
      <c r="L26" s="627"/>
      <c r="M26" s="627"/>
      <c r="N26" s="627"/>
      <c r="O26" s="627"/>
      <c r="P26" s="627"/>
      <c r="Q26" s="628"/>
      <c r="R26" s="629">
        <v>3515293</v>
      </c>
      <c r="S26" s="630"/>
      <c r="T26" s="630"/>
      <c r="U26" s="630"/>
      <c r="V26" s="630"/>
      <c r="W26" s="630"/>
      <c r="X26" s="630"/>
      <c r="Y26" s="631"/>
      <c r="Z26" s="678">
        <v>0.2</v>
      </c>
      <c r="AA26" s="643"/>
      <c r="AB26" s="643"/>
      <c r="AC26" s="679"/>
      <c r="AD26" s="617">
        <v>255425</v>
      </c>
      <c r="AE26" s="630"/>
      <c r="AF26" s="630"/>
      <c r="AG26" s="630"/>
      <c r="AH26" s="630"/>
      <c r="AI26" s="630"/>
      <c r="AJ26" s="630"/>
      <c r="AK26" s="631"/>
      <c r="AL26" s="678">
        <v>0.1</v>
      </c>
      <c r="AM26" s="643"/>
      <c r="AN26" s="643"/>
      <c r="AO26" s="658"/>
      <c r="AP26" s="684" t="s">
        <v>244</v>
      </c>
      <c r="AQ26" s="685"/>
      <c r="AR26" s="685"/>
      <c r="AS26" s="685"/>
      <c r="AT26" s="685"/>
      <c r="AU26" s="685"/>
      <c r="AV26" s="685"/>
      <c r="AW26" s="685"/>
      <c r="AX26" s="685"/>
      <c r="AY26" s="685"/>
      <c r="AZ26" s="685"/>
      <c r="BA26" s="685"/>
      <c r="BB26" s="685"/>
      <c r="BC26" s="686"/>
      <c r="BD26" s="629">
        <v>1331626</v>
      </c>
      <c r="BE26" s="630"/>
      <c r="BF26" s="630"/>
      <c r="BG26" s="630"/>
      <c r="BH26" s="630"/>
      <c r="BI26" s="630"/>
      <c r="BJ26" s="630"/>
      <c r="BK26" s="631"/>
      <c r="BL26" s="680">
        <v>0.5</v>
      </c>
      <c r="BM26" s="680"/>
      <c r="BN26" s="680"/>
      <c r="BO26" s="680"/>
      <c r="BP26" s="681" t="s">
        <v>101</v>
      </c>
      <c r="BQ26" s="681"/>
      <c r="BR26" s="681"/>
      <c r="BS26" s="681"/>
      <c r="BT26" s="681"/>
      <c r="BU26" s="681"/>
      <c r="BV26" s="681"/>
      <c r="BW26" s="682"/>
      <c r="BY26" s="684" t="s">
        <v>245</v>
      </c>
      <c r="BZ26" s="685"/>
      <c r="CA26" s="685"/>
      <c r="CB26" s="685"/>
      <c r="CC26" s="685"/>
      <c r="CD26" s="685"/>
      <c r="CE26" s="685"/>
      <c r="CF26" s="685"/>
      <c r="CG26" s="685"/>
      <c r="CH26" s="685"/>
      <c r="CI26" s="685"/>
      <c r="CJ26" s="685"/>
      <c r="CK26" s="685"/>
      <c r="CL26" s="686"/>
      <c r="CM26" s="629" t="s">
        <v>101</v>
      </c>
      <c r="CN26" s="630"/>
      <c r="CO26" s="630"/>
      <c r="CP26" s="630"/>
      <c r="CQ26" s="630"/>
      <c r="CR26" s="630"/>
      <c r="CS26" s="630"/>
      <c r="CT26" s="631"/>
      <c r="CU26" s="680" t="s">
        <v>101</v>
      </c>
      <c r="CV26" s="680"/>
      <c r="CW26" s="680"/>
      <c r="CX26" s="680"/>
      <c r="CY26" s="617" t="s">
        <v>101</v>
      </c>
      <c r="CZ26" s="630"/>
      <c r="DA26" s="630"/>
      <c r="DB26" s="630"/>
      <c r="DC26" s="630"/>
      <c r="DD26" s="630"/>
      <c r="DE26" s="630"/>
      <c r="DF26" s="630"/>
      <c r="DG26" s="630"/>
      <c r="DH26" s="630"/>
      <c r="DI26" s="630"/>
      <c r="DJ26" s="630"/>
      <c r="DK26" s="631"/>
      <c r="DL26" s="617" t="s">
        <v>101</v>
      </c>
      <c r="DM26" s="630"/>
      <c r="DN26" s="630"/>
      <c r="DO26" s="630"/>
      <c r="DP26" s="630"/>
      <c r="DQ26" s="630"/>
      <c r="DR26" s="630"/>
      <c r="DS26" s="630"/>
      <c r="DT26" s="630"/>
      <c r="DU26" s="630"/>
      <c r="DV26" s="630"/>
      <c r="DW26" s="630"/>
      <c r="DX26" s="687"/>
    </row>
    <row r="27" spans="2:128" ht="11.25" customHeight="1">
      <c r="B27" s="626" t="s">
        <v>246</v>
      </c>
      <c r="C27" s="627"/>
      <c r="D27" s="627"/>
      <c r="E27" s="627"/>
      <c r="F27" s="627"/>
      <c r="G27" s="627"/>
      <c r="H27" s="627"/>
      <c r="I27" s="627"/>
      <c r="J27" s="627"/>
      <c r="K27" s="627"/>
      <c r="L27" s="627"/>
      <c r="M27" s="627"/>
      <c r="N27" s="627"/>
      <c r="O27" s="627"/>
      <c r="P27" s="627"/>
      <c r="Q27" s="628"/>
      <c r="R27" s="629">
        <v>1203637</v>
      </c>
      <c r="S27" s="630"/>
      <c r="T27" s="630"/>
      <c r="U27" s="630"/>
      <c r="V27" s="630"/>
      <c r="W27" s="630"/>
      <c r="X27" s="630"/>
      <c r="Y27" s="631"/>
      <c r="Z27" s="678">
        <v>0.1</v>
      </c>
      <c r="AA27" s="643"/>
      <c r="AB27" s="643"/>
      <c r="AC27" s="679"/>
      <c r="AD27" s="617" t="s">
        <v>101</v>
      </c>
      <c r="AE27" s="630"/>
      <c r="AF27" s="630"/>
      <c r="AG27" s="630"/>
      <c r="AH27" s="630"/>
      <c r="AI27" s="630"/>
      <c r="AJ27" s="630"/>
      <c r="AK27" s="631"/>
      <c r="AL27" s="678" t="s">
        <v>101</v>
      </c>
      <c r="AM27" s="643"/>
      <c r="AN27" s="643"/>
      <c r="AO27" s="658"/>
      <c r="AP27" s="684" t="s">
        <v>247</v>
      </c>
      <c r="AQ27" s="685"/>
      <c r="AR27" s="685"/>
      <c r="AS27" s="685"/>
      <c r="AT27" s="685"/>
      <c r="AU27" s="685"/>
      <c r="AV27" s="685"/>
      <c r="AW27" s="685"/>
      <c r="AX27" s="685"/>
      <c r="AY27" s="685"/>
      <c r="AZ27" s="685"/>
      <c r="BA27" s="685"/>
      <c r="BB27" s="685"/>
      <c r="BC27" s="686"/>
      <c r="BD27" s="629" t="s">
        <v>101</v>
      </c>
      <c r="BE27" s="630"/>
      <c r="BF27" s="630"/>
      <c r="BG27" s="630"/>
      <c r="BH27" s="630"/>
      <c r="BI27" s="630"/>
      <c r="BJ27" s="630"/>
      <c r="BK27" s="631"/>
      <c r="BL27" s="680" t="s">
        <v>101</v>
      </c>
      <c r="BM27" s="680"/>
      <c r="BN27" s="680"/>
      <c r="BO27" s="680"/>
      <c r="BP27" s="681" t="s">
        <v>101</v>
      </c>
      <c r="BQ27" s="681"/>
      <c r="BR27" s="681"/>
      <c r="BS27" s="681"/>
      <c r="BT27" s="681"/>
      <c r="BU27" s="681"/>
      <c r="BV27" s="681"/>
      <c r="BW27" s="682"/>
      <c r="BY27" s="684" t="s">
        <v>248</v>
      </c>
      <c r="BZ27" s="685"/>
      <c r="CA27" s="685"/>
      <c r="CB27" s="685"/>
      <c r="CC27" s="685"/>
      <c r="CD27" s="685"/>
      <c r="CE27" s="685"/>
      <c r="CF27" s="685"/>
      <c r="CG27" s="685"/>
      <c r="CH27" s="685"/>
      <c r="CI27" s="685"/>
      <c r="CJ27" s="685"/>
      <c r="CK27" s="685"/>
      <c r="CL27" s="686"/>
      <c r="CM27" s="629">
        <v>1591035</v>
      </c>
      <c r="CN27" s="630"/>
      <c r="CO27" s="630"/>
      <c r="CP27" s="630"/>
      <c r="CQ27" s="630"/>
      <c r="CR27" s="630"/>
      <c r="CS27" s="630"/>
      <c r="CT27" s="631"/>
      <c r="CU27" s="680">
        <v>0.1</v>
      </c>
      <c r="CV27" s="680"/>
      <c r="CW27" s="680"/>
      <c r="CX27" s="680"/>
      <c r="CY27" s="617" t="s">
        <v>101</v>
      </c>
      <c r="CZ27" s="630"/>
      <c r="DA27" s="630"/>
      <c r="DB27" s="630"/>
      <c r="DC27" s="630"/>
      <c r="DD27" s="630"/>
      <c r="DE27" s="630"/>
      <c r="DF27" s="630"/>
      <c r="DG27" s="630"/>
      <c r="DH27" s="630"/>
      <c r="DI27" s="630"/>
      <c r="DJ27" s="630"/>
      <c r="DK27" s="631"/>
      <c r="DL27" s="617">
        <v>1591035</v>
      </c>
      <c r="DM27" s="630"/>
      <c r="DN27" s="630"/>
      <c r="DO27" s="630"/>
      <c r="DP27" s="630"/>
      <c r="DQ27" s="630"/>
      <c r="DR27" s="630"/>
      <c r="DS27" s="630"/>
      <c r="DT27" s="630"/>
      <c r="DU27" s="630"/>
      <c r="DV27" s="630"/>
      <c r="DW27" s="630"/>
      <c r="DX27" s="687"/>
    </row>
    <row r="28" spans="2:128" ht="11.25" customHeight="1">
      <c r="B28" s="626" t="s">
        <v>249</v>
      </c>
      <c r="C28" s="627"/>
      <c r="D28" s="627"/>
      <c r="E28" s="627"/>
      <c r="F28" s="627"/>
      <c r="G28" s="627"/>
      <c r="H28" s="627"/>
      <c r="I28" s="627"/>
      <c r="J28" s="627"/>
      <c r="K28" s="627"/>
      <c r="L28" s="627"/>
      <c r="M28" s="627"/>
      <c r="N28" s="627"/>
      <c r="O28" s="627"/>
      <c r="P28" s="627"/>
      <c r="Q28" s="628"/>
      <c r="R28" s="629">
        <v>487808200</v>
      </c>
      <c r="S28" s="630"/>
      <c r="T28" s="630"/>
      <c r="U28" s="630"/>
      <c r="V28" s="630"/>
      <c r="W28" s="630"/>
      <c r="X28" s="630"/>
      <c r="Y28" s="631"/>
      <c r="Z28" s="678">
        <v>23.3</v>
      </c>
      <c r="AA28" s="643"/>
      <c r="AB28" s="643"/>
      <c r="AC28" s="679"/>
      <c r="AD28" s="617" t="s">
        <v>101</v>
      </c>
      <c r="AE28" s="630"/>
      <c r="AF28" s="630"/>
      <c r="AG28" s="630"/>
      <c r="AH28" s="630"/>
      <c r="AI28" s="630"/>
      <c r="AJ28" s="630"/>
      <c r="AK28" s="631"/>
      <c r="AL28" s="678" t="s">
        <v>101</v>
      </c>
      <c r="AM28" s="643"/>
      <c r="AN28" s="643"/>
      <c r="AO28" s="658"/>
      <c r="AP28" s="684" t="s">
        <v>250</v>
      </c>
      <c r="AQ28" s="685"/>
      <c r="AR28" s="685"/>
      <c r="AS28" s="685"/>
      <c r="AT28" s="685"/>
      <c r="AU28" s="685"/>
      <c r="AV28" s="685"/>
      <c r="AW28" s="685"/>
      <c r="AX28" s="685"/>
      <c r="AY28" s="685"/>
      <c r="AZ28" s="685"/>
      <c r="BA28" s="685"/>
      <c r="BB28" s="685"/>
      <c r="BC28" s="686"/>
      <c r="BD28" s="629">
        <v>485596</v>
      </c>
      <c r="BE28" s="630"/>
      <c r="BF28" s="630"/>
      <c r="BG28" s="630"/>
      <c r="BH28" s="630"/>
      <c r="BI28" s="630"/>
      <c r="BJ28" s="630"/>
      <c r="BK28" s="631"/>
      <c r="BL28" s="680">
        <v>0.2</v>
      </c>
      <c r="BM28" s="680"/>
      <c r="BN28" s="680"/>
      <c r="BO28" s="680"/>
      <c r="BP28" s="681" t="s">
        <v>101</v>
      </c>
      <c r="BQ28" s="681"/>
      <c r="BR28" s="681"/>
      <c r="BS28" s="681"/>
      <c r="BT28" s="681"/>
      <c r="BU28" s="681"/>
      <c r="BV28" s="681"/>
      <c r="BW28" s="682"/>
      <c r="BY28" s="684" t="s">
        <v>251</v>
      </c>
      <c r="BZ28" s="685"/>
      <c r="CA28" s="685"/>
      <c r="CB28" s="685"/>
      <c r="CC28" s="685"/>
      <c r="CD28" s="685"/>
      <c r="CE28" s="685"/>
      <c r="CF28" s="685"/>
      <c r="CG28" s="685"/>
      <c r="CH28" s="685"/>
      <c r="CI28" s="685"/>
      <c r="CJ28" s="685"/>
      <c r="CK28" s="685"/>
      <c r="CL28" s="686"/>
      <c r="CM28" s="629" t="s">
        <v>101</v>
      </c>
      <c r="CN28" s="630"/>
      <c r="CO28" s="630"/>
      <c r="CP28" s="630"/>
      <c r="CQ28" s="630"/>
      <c r="CR28" s="630"/>
      <c r="CS28" s="630"/>
      <c r="CT28" s="631"/>
      <c r="CU28" s="680" t="s">
        <v>101</v>
      </c>
      <c r="CV28" s="680"/>
      <c r="CW28" s="680"/>
      <c r="CX28" s="680"/>
      <c r="CY28" s="617" t="s">
        <v>101</v>
      </c>
      <c r="CZ28" s="630"/>
      <c r="DA28" s="630"/>
      <c r="DB28" s="630"/>
      <c r="DC28" s="630"/>
      <c r="DD28" s="630"/>
      <c r="DE28" s="630"/>
      <c r="DF28" s="630"/>
      <c r="DG28" s="630"/>
      <c r="DH28" s="630"/>
      <c r="DI28" s="630"/>
      <c r="DJ28" s="630"/>
      <c r="DK28" s="631"/>
      <c r="DL28" s="617" t="s">
        <v>101</v>
      </c>
      <c r="DM28" s="630"/>
      <c r="DN28" s="630"/>
      <c r="DO28" s="630"/>
      <c r="DP28" s="630"/>
      <c r="DQ28" s="630"/>
      <c r="DR28" s="630"/>
      <c r="DS28" s="630"/>
      <c r="DT28" s="630"/>
      <c r="DU28" s="630"/>
      <c r="DV28" s="630"/>
      <c r="DW28" s="630"/>
      <c r="DX28" s="687"/>
    </row>
    <row r="29" spans="2:128" ht="11.25" customHeight="1">
      <c r="B29" s="626" t="s">
        <v>252</v>
      </c>
      <c r="C29" s="627"/>
      <c r="D29" s="627"/>
      <c r="E29" s="627"/>
      <c r="F29" s="627"/>
      <c r="G29" s="627"/>
      <c r="H29" s="627"/>
      <c r="I29" s="627"/>
      <c r="J29" s="627"/>
      <c r="K29" s="627"/>
      <c r="L29" s="627"/>
      <c r="M29" s="627"/>
      <c r="N29" s="627"/>
      <c r="O29" s="627"/>
      <c r="P29" s="627"/>
      <c r="Q29" s="628"/>
      <c r="R29" s="629">
        <v>110150240</v>
      </c>
      <c r="S29" s="630"/>
      <c r="T29" s="630"/>
      <c r="U29" s="630"/>
      <c r="V29" s="630"/>
      <c r="W29" s="630"/>
      <c r="X29" s="630"/>
      <c r="Y29" s="631"/>
      <c r="Z29" s="678">
        <v>5.3</v>
      </c>
      <c r="AA29" s="643"/>
      <c r="AB29" s="643"/>
      <c r="AC29" s="679"/>
      <c r="AD29" s="617" t="s">
        <v>101</v>
      </c>
      <c r="AE29" s="630"/>
      <c r="AF29" s="630"/>
      <c r="AG29" s="630"/>
      <c r="AH29" s="630"/>
      <c r="AI29" s="630"/>
      <c r="AJ29" s="630"/>
      <c r="AK29" s="631"/>
      <c r="AL29" s="678" t="s">
        <v>101</v>
      </c>
      <c r="AM29" s="643"/>
      <c r="AN29" s="643"/>
      <c r="AO29" s="658"/>
      <c r="AP29" s="684" t="s">
        <v>253</v>
      </c>
      <c r="AQ29" s="685"/>
      <c r="AR29" s="685"/>
      <c r="AS29" s="685"/>
      <c r="AT29" s="685"/>
      <c r="AU29" s="685"/>
      <c r="AV29" s="685"/>
      <c r="AW29" s="685"/>
      <c r="AX29" s="685"/>
      <c r="AY29" s="685"/>
      <c r="AZ29" s="685"/>
      <c r="BA29" s="685"/>
      <c r="BB29" s="685"/>
      <c r="BC29" s="686"/>
      <c r="BD29" s="629">
        <v>16784</v>
      </c>
      <c r="BE29" s="630"/>
      <c r="BF29" s="630"/>
      <c r="BG29" s="630"/>
      <c r="BH29" s="630"/>
      <c r="BI29" s="630"/>
      <c r="BJ29" s="630"/>
      <c r="BK29" s="631"/>
      <c r="BL29" s="680">
        <v>0</v>
      </c>
      <c r="BM29" s="680"/>
      <c r="BN29" s="680"/>
      <c r="BO29" s="680"/>
      <c r="BP29" s="681" t="s">
        <v>101</v>
      </c>
      <c r="BQ29" s="681"/>
      <c r="BR29" s="681"/>
      <c r="BS29" s="681"/>
      <c r="BT29" s="681"/>
      <c r="BU29" s="681"/>
      <c r="BV29" s="681"/>
      <c r="BW29" s="682"/>
      <c r="BY29" s="684" t="s">
        <v>254</v>
      </c>
      <c r="BZ29" s="688"/>
      <c r="CA29" s="688"/>
      <c r="CB29" s="688"/>
      <c r="CC29" s="688"/>
      <c r="CD29" s="688"/>
      <c r="CE29" s="688"/>
      <c r="CF29" s="688"/>
      <c r="CG29" s="688"/>
      <c r="CH29" s="688"/>
      <c r="CI29" s="688"/>
      <c r="CJ29" s="688"/>
      <c r="CK29" s="688"/>
      <c r="CL29" s="686"/>
      <c r="CM29" s="629" t="s">
        <v>101</v>
      </c>
      <c r="CN29" s="630"/>
      <c r="CO29" s="630"/>
      <c r="CP29" s="630"/>
      <c r="CQ29" s="630"/>
      <c r="CR29" s="630"/>
      <c r="CS29" s="630"/>
      <c r="CT29" s="631"/>
      <c r="CU29" s="680" t="s">
        <v>101</v>
      </c>
      <c r="CV29" s="680"/>
      <c r="CW29" s="680"/>
      <c r="CX29" s="680"/>
      <c r="CY29" s="617" t="s">
        <v>101</v>
      </c>
      <c r="CZ29" s="630"/>
      <c r="DA29" s="630"/>
      <c r="DB29" s="630"/>
      <c r="DC29" s="630"/>
      <c r="DD29" s="630"/>
      <c r="DE29" s="630"/>
      <c r="DF29" s="630"/>
      <c r="DG29" s="630"/>
      <c r="DH29" s="630"/>
      <c r="DI29" s="630"/>
      <c r="DJ29" s="630"/>
      <c r="DK29" s="631"/>
      <c r="DL29" s="617" t="s">
        <v>101</v>
      </c>
      <c r="DM29" s="630"/>
      <c r="DN29" s="630"/>
      <c r="DO29" s="630"/>
      <c r="DP29" s="630"/>
      <c r="DQ29" s="630"/>
      <c r="DR29" s="630"/>
      <c r="DS29" s="630"/>
      <c r="DT29" s="630"/>
      <c r="DU29" s="630"/>
      <c r="DV29" s="630"/>
      <c r="DW29" s="630"/>
      <c r="DX29" s="687"/>
    </row>
    <row r="30" spans="2:128" ht="11.25" customHeight="1">
      <c r="B30" s="626" t="s">
        <v>255</v>
      </c>
      <c r="C30" s="627"/>
      <c r="D30" s="627"/>
      <c r="E30" s="627"/>
      <c r="F30" s="627"/>
      <c r="G30" s="627"/>
      <c r="H30" s="627"/>
      <c r="I30" s="627"/>
      <c r="J30" s="627"/>
      <c r="K30" s="627"/>
      <c r="L30" s="627"/>
      <c r="M30" s="627"/>
      <c r="N30" s="627"/>
      <c r="O30" s="627"/>
      <c r="P30" s="627"/>
      <c r="Q30" s="628"/>
      <c r="R30" s="629">
        <v>118641701</v>
      </c>
      <c r="S30" s="630"/>
      <c r="T30" s="630"/>
      <c r="U30" s="630"/>
      <c r="V30" s="630"/>
      <c r="W30" s="630"/>
      <c r="X30" s="630"/>
      <c r="Y30" s="631"/>
      <c r="Z30" s="678">
        <v>5.7</v>
      </c>
      <c r="AA30" s="643"/>
      <c r="AB30" s="643"/>
      <c r="AC30" s="679"/>
      <c r="AD30" s="617">
        <v>83978</v>
      </c>
      <c r="AE30" s="630"/>
      <c r="AF30" s="630"/>
      <c r="AG30" s="630"/>
      <c r="AH30" s="630"/>
      <c r="AI30" s="630"/>
      <c r="AJ30" s="630"/>
      <c r="AK30" s="631"/>
      <c r="AL30" s="678">
        <v>0</v>
      </c>
      <c r="AM30" s="643"/>
      <c r="AN30" s="643"/>
      <c r="AO30" s="658"/>
      <c r="AP30" s="684" t="s">
        <v>256</v>
      </c>
      <c r="AQ30" s="685"/>
      <c r="AR30" s="685"/>
      <c r="AS30" s="685"/>
      <c r="AT30" s="685"/>
      <c r="AU30" s="685"/>
      <c r="AV30" s="685"/>
      <c r="AW30" s="685"/>
      <c r="AX30" s="685"/>
      <c r="AY30" s="685"/>
      <c r="AZ30" s="685"/>
      <c r="BA30" s="685"/>
      <c r="BB30" s="685"/>
      <c r="BC30" s="686"/>
      <c r="BD30" s="629">
        <v>16784</v>
      </c>
      <c r="BE30" s="630"/>
      <c r="BF30" s="630"/>
      <c r="BG30" s="630"/>
      <c r="BH30" s="630"/>
      <c r="BI30" s="630"/>
      <c r="BJ30" s="630"/>
      <c r="BK30" s="631"/>
      <c r="BL30" s="680">
        <v>0</v>
      </c>
      <c r="BM30" s="680"/>
      <c r="BN30" s="680"/>
      <c r="BO30" s="680"/>
      <c r="BP30" s="681" t="s">
        <v>101</v>
      </c>
      <c r="BQ30" s="681"/>
      <c r="BR30" s="681"/>
      <c r="BS30" s="681"/>
      <c r="BT30" s="681"/>
      <c r="BU30" s="681"/>
      <c r="BV30" s="681"/>
      <c r="BW30" s="682"/>
      <c r="BY30" s="626" t="s">
        <v>257</v>
      </c>
      <c r="BZ30" s="627"/>
      <c r="CA30" s="627"/>
      <c r="CB30" s="627"/>
      <c r="CC30" s="627"/>
      <c r="CD30" s="627"/>
      <c r="CE30" s="627"/>
      <c r="CF30" s="627"/>
      <c r="CG30" s="627"/>
      <c r="CH30" s="627"/>
      <c r="CI30" s="627"/>
      <c r="CJ30" s="627"/>
      <c r="CK30" s="627"/>
      <c r="CL30" s="628"/>
      <c r="CM30" s="629">
        <v>2003898808</v>
      </c>
      <c r="CN30" s="630"/>
      <c r="CO30" s="630"/>
      <c r="CP30" s="630"/>
      <c r="CQ30" s="630"/>
      <c r="CR30" s="630"/>
      <c r="CS30" s="630"/>
      <c r="CT30" s="631"/>
      <c r="CU30" s="680">
        <v>100</v>
      </c>
      <c r="CV30" s="680"/>
      <c r="CW30" s="680"/>
      <c r="CX30" s="680"/>
      <c r="CY30" s="617">
        <v>316199647</v>
      </c>
      <c r="CZ30" s="630"/>
      <c r="DA30" s="630"/>
      <c r="DB30" s="630"/>
      <c r="DC30" s="630"/>
      <c r="DD30" s="630"/>
      <c r="DE30" s="630"/>
      <c r="DF30" s="630"/>
      <c r="DG30" s="630"/>
      <c r="DH30" s="630"/>
      <c r="DI30" s="630"/>
      <c r="DJ30" s="630"/>
      <c r="DK30" s="631"/>
      <c r="DL30" s="617">
        <v>677054313</v>
      </c>
      <c r="DM30" s="630"/>
      <c r="DN30" s="630"/>
      <c r="DO30" s="630"/>
      <c r="DP30" s="630"/>
      <c r="DQ30" s="630"/>
      <c r="DR30" s="630"/>
      <c r="DS30" s="630"/>
      <c r="DT30" s="630"/>
      <c r="DU30" s="630"/>
      <c r="DV30" s="630"/>
      <c r="DW30" s="630"/>
      <c r="DX30" s="687"/>
    </row>
    <row r="31" spans="2:128" ht="11.25" customHeight="1">
      <c r="B31" s="626" t="s">
        <v>258</v>
      </c>
      <c r="C31" s="627"/>
      <c r="D31" s="627"/>
      <c r="E31" s="627"/>
      <c r="F31" s="627"/>
      <c r="G31" s="627"/>
      <c r="H31" s="627"/>
      <c r="I31" s="627"/>
      <c r="J31" s="627"/>
      <c r="K31" s="627"/>
      <c r="L31" s="627"/>
      <c r="M31" s="627"/>
      <c r="N31" s="627"/>
      <c r="O31" s="627"/>
      <c r="P31" s="627"/>
      <c r="Q31" s="628"/>
      <c r="R31" s="629">
        <v>107923023</v>
      </c>
      <c r="S31" s="630"/>
      <c r="T31" s="630"/>
      <c r="U31" s="630"/>
      <c r="V31" s="630"/>
      <c r="W31" s="630"/>
      <c r="X31" s="630"/>
      <c r="Y31" s="631"/>
      <c r="Z31" s="678">
        <v>5.0999999999999996</v>
      </c>
      <c r="AA31" s="643"/>
      <c r="AB31" s="643"/>
      <c r="AC31" s="679"/>
      <c r="AD31" s="617" t="s">
        <v>101</v>
      </c>
      <c r="AE31" s="630"/>
      <c r="AF31" s="630"/>
      <c r="AG31" s="630"/>
      <c r="AH31" s="630"/>
      <c r="AI31" s="630"/>
      <c r="AJ31" s="630"/>
      <c r="AK31" s="631"/>
      <c r="AL31" s="678" t="s">
        <v>101</v>
      </c>
      <c r="AM31" s="643"/>
      <c r="AN31" s="643"/>
      <c r="AO31" s="658"/>
      <c r="AP31" s="684" t="s">
        <v>259</v>
      </c>
      <c r="AQ31" s="685"/>
      <c r="AR31" s="685"/>
      <c r="AS31" s="685"/>
      <c r="AT31" s="685"/>
      <c r="AU31" s="685"/>
      <c r="AV31" s="685"/>
      <c r="AW31" s="685"/>
      <c r="AX31" s="685"/>
      <c r="AY31" s="685"/>
      <c r="AZ31" s="685"/>
      <c r="BA31" s="685"/>
      <c r="BB31" s="685"/>
      <c r="BC31" s="686"/>
      <c r="BD31" s="629">
        <v>468812</v>
      </c>
      <c r="BE31" s="630"/>
      <c r="BF31" s="630"/>
      <c r="BG31" s="630"/>
      <c r="BH31" s="630"/>
      <c r="BI31" s="630"/>
      <c r="BJ31" s="630"/>
      <c r="BK31" s="631"/>
      <c r="BL31" s="680">
        <v>0.2</v>
      </c>
      <c r="BM31" s="680"/>
      <c r="BN31" s="680"/>
      <c r="BO31" s="680"/>
      <c r="BP31" s="681" t="s">
        <v>101</v>
      </c>
      <c r="BQ31" s="681"/>
      <c r="BR31" s="681"/>
      <c r="BS31" s="681"/>
      <c r="BT31" s="681"/>
      <c r="BU31" s="681"/>
      <c r="BV31" s="681"/>
      <c r="BW31" s="682"/>
      <c r="BY31" s="599"/>
      <c r="BZ31" s="600"/>
      <c r="CA31" s="600"/>
      <c r="CB31" s="600"/>
      <c r="CC31" s="600"/>
      <c r="CD31" s="600"/>
      <c r="CE31" s="600"/>
      <c r="CF31" s="600"/>
      <c r="CG31" s="600"/>
      <c r="CH31" s="600"/>
      <c r="CI31" s="600"/>
      <c r="CJ31" s="600"/>
      <c r="CK31" s="600"/>
      <c r="CL31" s="601"/>
      <c r="CM31" s="629"/>
      <c r="CN31" s="630"/>
      <c r="CO31" s="630"/>
      <c r="CP31" s="630"/>
      <c r="CQ31" s="630"/>
      <c r="CR31" s="630"/>
      <c r="CS31" s="630"/>
      <c r="CT31" s="631"/>
      <c r="CU31" s="680"/>
      <c r="CV31" s="680"/>
      <c r="CW31" s="680"/>
      <c r="CX31" s="680"/>
      <c r="CY31" s="617"/>
      <c r="CZ31" s="630"/>
      <c r="DA31" s="630"/>
      <c r="DB31" s="630"/>
      <c r="DC31" s="630"/>
      <c r="DD31" s="630"/>
      <c r="DE31" s="630"/>
      <c r="DF31" s="630"/>
      <c r="DG31" s="630"/>
      <c r="DH31" s="630"/>
      <c r="DI31" s="630"/>
      <c r="DJ31" s="630"/>
      <c r="DK31" s="631"/>
      <c r="DL31" s="617"/>
      <c r="DM31" s="630"/>
      <c r="DN31" s="630"/>
      <c r="DO31" s="630"/>
      <c r="DP31" s="630"/>
      <c r="DQ31" s="630"/>
      <c r="DR31" s="630"/>
      <c r="DS31" s="630"/>
      <c r="DT31" s="630"/>
      <c r="DU31" s="630"/>
      <c r="DV31" s="630"/>
      <c r="DW31" s="630"/>
      <c r="DX31" s="687"/>
    </row>
    <row r="32" spans="2:128" ht="11.25" customHeight="1">
      <c r="B32" s="626" t="s">
        <v>260</v>
      </c>
      <c r="C32" s="627"/>
      <c r="D32" s="627"/>
      <c r="E32" s="627"/>
      <c r="F32" s="627"/>
      <c r="G32" s="627"/>
      <c r="H32" s="627"/>
      <c r="I32" s="627"/>
      <c r="J32" s="627"/>
      <c r="K32" s="627"/>
      <c r="L32" s="627"/>
      <c r="M32" s="627"/>
      <c r="N32" s="627"/>
      <c r="O32" s="627"/>
      <c r="P32" s="627"/>
      <c r="Q32" s="628"/>
      <c r="R32" s="629" t="s">
        <v>101</v>
      </c>
      <c r="S32" s="630"/>
      <c r="T32" s="630"/>
      <c r="U32" s="630"/>
      <c r="V32" s="630"/>
      <c r="W32" s="630"/>
      <c r="X32" s="630"/>
      <c r="Y32" s="631"/>
      <c r="Z32" s="678" t="s">
        <v>101</v>
      </c>
      <c r="AA32" s="643"/>
      <c r="AB32" s="643"/>
      <c r="AC32" s="679"/>
      <c r="AD32" s="617" t="s">
        <v>101</v>
      </c>
      <c r="AE32" s="630"/>
      <c r="AF32" s="630"/>
      <c r="AG32" s="630"/>
      <c r="AH32" s="630"/>
      <c r="AI32" s="630"/>
      <c r="AJ32" s="630"/>
      <c r="AK32" s="631"/>
      <c r="AL32" s="678" t="s">
        <v>101</v>
      </c>
      <c r="AM32" s="643"/>
      <c r="AN32" s="643"/>
      <c r="AO32" s="658"/>
      <c r="AP32" s="684" t="s">
        <v>261</v>
      </c>
      <c r="AQ32" s="685"/>
      <c r="AR32" s="685"/>
      <c r="AS32" s="685"/>
      <c r="AT32" s="685"/>
      <c r="AU32" s="685"/>
      <c r="AV32" s="685"/>
      <c r="AW32" s="685"/>
      <c r="AX32" s="685"/>
      <c r="AY32" s="685"/>
      <c r="AZ32" s="685"/>
      <c r="BA32" s="685"/>
      <c r="BB32" s="685"/>
      <c r="BC32" s="686"/>
      <c r="BD32" s="629" t="s">
        <v>101</v>
      </c>
      <c r="BE32" s="630"/>
      <c r="BF32" s="630"/>
      <c r="BG32" s="630"/>
      <c r="BH32" s="630"/>
      <c r="BI32" s="630"/>
      <c r="BJ32" s="630"/>
      <c r="BK32" s="631"/>
      <c r="BL32" s="680" t="s">
        <v>101</v>
      </c>
      <c r="BM32" s="680"/>
      <c r="BN32" s="680"/>
      <c r="BO32" s="680"/>
      <c r="BP32" s="681" t="s">
        <v>101</v>
      </c>
      <c r="BQ32" s="681"/>
      <c r="BR32" s="681"/>
      <c r="BS32" s="681"/>
      <c r="BT32" s="681"/>
      <c r="BU32" s="681"/>
      <c r="BV32" s="681"/>
      <c r="BW32" s="682"/>
      <c r="BY32" s="662" t="s">
        <v>262</v>
      </c>
      <c r="BZ32" s="663"/>
      <c r="CA32" s="663"/>
      <c r="CB32" s="663"/>
      <c r="CC32" s="663"/>
      <c r="CD32" s="663"/>
      <c r="CE32" s="663"/>
      <c r="CF32" s="663"/>
      <c r="CG32" s="663"/>
      <c r="CH32" s="663"/>
      <c r="CI32" s="663"/>
      <c r="CJ32" s="663"/>
      <c r="CK32" s="663"/>
      <c r="CL32" s="663"/>
      <c r="CM32" s="663"/>
      <c r="CN32" s="663"/>
      <c r="CO32" s="663"/>
      <c r="CP32" s="663"/>
      <c r="CQ32" s="663"/>
      <c r="CR32" s="663"/>
      <c r="CS32" s="663"/>
      <c r="CT32" s="663"/>
      <c r="CU32" s="663"/>
      <c r="CV32" s="663"/>
      <c r="CW32" s="663"/>
      <c r="CX32" s="663"/>
      <c r="CY32" s="663"/>
      <c r="CZ32" s="663"/>
      <c r="DA32" s="663"/>
      <c r="DB32" s="663"/>
      <c r="DC32" s="663"/>
      <c r="DD32" s="663"/>
      <c r="DE32" s="663"/>
      <c r="DF32" s="663"/>
      <c r="DG32" s="663"/>
      <c r="DH32" s="663"/>
      <c r="DI32" s="663"/>
      <c r="DJ32" s="663"/>
      <c r="DK32" s="663"/>
      <c r="DL32" s="663"/>
      <c r="DM32" s="663"/>
      <c r="DN32" s="663"/>
      <c r="DO32" s="663"/>
      <c r="DP32" s="663"/>
      <c r="DQ32" s="663"/>
      <c r="DR32" s="663"/>
      <c r="DS32" s="663"/>
      <c r="DT32" s="663"/>
      <c r="DU32" s="663"/>
      <c r="DV32" s="663"/>
      <c r="DW32" s="663"/>
      <c r="DX32" s="664"/>
    </row>
    <row r="33" spans="2:128" ht="11.25" customHeight="1">
      <c r="B33" s="626" t="s">
        <v>263</v>
      </c>
      <c r="C33" s="627"/>
      <c r="D33" s="627"/>
      <c r="E33" s="627"/>
      <c r="F33" s="627"/>
      <c r="G33" s="627"/>
      <c r="H33" s="627"/>
      <c r="I33" s="627"/>
      <c r="J33" s="627"/>
      <c r="K33" s="627"/>
      <c r="L33" s="627"/>
      <c r="M33" s="627"/>
      <c r="N33" s="627"/>
      <c r="O33" s="627"/>
      <c r="P33" s="627"/>
      <c r="Q33" s="628"/>
      <c r="R33" s="629">
        <v>39291789</v>
      </c>
      <c r="S33" s="630"/>
      <c r="T33" s="630"/>
      <c r="U33" s="630"/>
      <c r="V33" s="630"/>
      <c r="W33" s="630"/>
      <c r="X33" s="630"/>
      <c r="Y33" s="631"/>
      <c r="Z33" s="678">
        <v>1.9</v>
      </c>
      <c r="AA33" s="643"/>
      <c r="AB33" s="643"/>
      <c r="AC33" s="679"/>
      <c r="AD33" s="617" t="s">
        <v>101</v>
      </c>
      <c r="AE33" s="630"/>
      <c r="AF33" s="630"/>
      <c r="AG33" s="630"/>
      <c r="AH33" s="630"/>
      <c r="AI33" s="630"/>
      <c r="AJ33" s="630"/>
      <c r="AK33" s="631"/>
      <c r="AL33" s="678" t="s">
        <v>101</v>
      </c>
      <c r="AM33" s="643"/>
      <c r="AN33" s="643"/>
      <c r="AO33" s="658"/>
      <c r="AP33" s="626" t="s">
        <v>137</v>
      </c>
      <c r="AQ33" s="627"/>
      <c r="AR33" s="627"/>
      <c r="AS33" s="627"/>
      <c r="AT33" s="627"/>
      <c r="AU33" s="627"/>
      <c r="AV33" s="627"/>
      <c r="AW33" s="627"/>
      <c r="AX33" s="627"/>
      <c r="AY33" s="627"/>
      <c r="AZ33" s="627"/>
      <c r="BA33" s="627"/>
      <c r="BB33" s="627"/>
      <c r="BC33" s="628"/>
      <c r="BD33" s="629">
        <v>265779063</v>
      </c>
      <c r="BE33" s="630"/>
      <c r="BF33" s="630"/>
      <c r="BG33" s="630"/>
      <c r="BH33" s="630"/>
      <c r="BI33" s="630"/>
      <c r="BJ33" s="630"/>
      <c r="BK33" s="631"/>
      <c r="BL33" s="680">
        <v>100</v>
      </c>
      <c r="BM33" s="680"/>
      <c r="BN33" s="680"/>
      <c r="BO33" s="680"/>
      <c r="BP33" s="681">
        <v>1902139</v>
      </c>
      <c r="BQ33" s="681"/>
      <c r="BR33" s="681"/>
      <c r="BS33" s="681"/>
      <c r="BT33" s="681"/>
      <c r="BU33" s="681"/>
      <c r="BV33" s="681"/>
      <c r="BW33" s="682"/>
      <c r="BY33" s="662" t="s">
        <v>174</v>
      </c>
      <c r="BZ33" s="663"/>
      <c r="CA33" s="663"/>
      <c r="CB33" s="663"/>
      <c r="CC33" s="663"/>
      <c r="CD33" s="663"/>
      <c r="CE33" s="663"/>
      <c r="CF33" s="663"/>
      <c r="CG33" s="663"/>
      <c r="CH33" s="663"/>
      <c r="CI33" s="663"/>
      <c r="CJ33" s="663"/>
      <c r="CK33" s="663"/>
      <c r="CL33" s="664"/>
      <c r="CM33" s="662" t="s">
        <v>264</v>
      </c>
      <c r="CN33" s="663"/>
      <c r="CO33" s="663"/>
      <c r="CP33" s="663"/>
      <c r="CQ33" s="663"/>
      <c r="CR33" s="663"/>
      <c r="CS33" s="663"/>
      <c r="CT33" s="664"/>
      <c r="CU33" s="662" t="s">
        <v>265</v>
      </c>
      <c r="CV33" s="663"/>
      <c r="CW33" s="663"/>
      <c r="CX33" s="664"/>
      <c r="CY33" s="662" t="s">
        <v>266</v>
      </c>
      <c r="CZ33" s="663"/>
      <c r="DA33" s="663"/>
      <c r="DB33" s="663"/>
      <c r="DC33" s="663"/>
      <c r="DD33" s="663"/>
      <c r="DE33" s="663"/>
      <c r="DF33" s="664"/>
      <c r="DG33" s="672" t="s">
        <v>267</v>
      </c>
      <c r="DH33" s="673"/>
      <c r="DI33" s="673"/>
      <c r="DJ33" s="673"/>
      <c r="DK33" s="673"/>
      <c r="DL33" s="673"/>
      <c r="DM33" s="673"/>
      <c r="DN33" s="673"/>
      <c r="DO33" s="673"/>
      <c r="DP33" s="673"/>
      <c r="DQ33" s="674"/>
      <c r="DR33" s="662" t="s">
        <v>268</v>
      </c>
      <c r="DS33" s="663"/>
      <c r="DT33" s="663"/>
      <c r="DU33" s="663"/>
      <c r="DV33" s="663"/>
      <c r="DW33" s="663"/>
      <c r="DX33" s="664"/>
    </row>
    <row r="34" spans="2:128" ht="11.25" customHeight="1">
      <c r="B34" s="599" t="s">
        <v>269</v>
      </c>
      <c r="C34" s="600"/>
      <c r="D34" s="600"/>
      <c r="E34" s="600"/>
      <c r="F34" s="600"/>
      <c r="G34" s="600"/>
      <c r="H34" s="600"/>
      <c r="I34" s="600"/>
      <c r="J34" s="600"/>
      <c r="K34" s="600"/>
      <c r="L34" s="600"/>
      <c r="M34" s="600"/>
      <c r="N34" s="600"/>
      <c r="O34" s="600"/>
      <c r="P34" s="600"/>
      <c r="Q34" s="601"/>
      <c r="R34" s="629">
        <v>2096640231</v>
      </c>
      <c r="S34" s="630"/>
      <c r="T34" s="630"/>
      <c r="U34" s="630"/>
      <c r="V34" s="630"/>
      <c r="W34" s="630"/>
      <c r="X34" s="630"/>
      <c r="Y34" s="631"/>
      <c r="Z34" s="680">
        <v>100</v>
      </c>
      <c r="AA34" s="680"/>
      <c r="AB34" s="680"/>
      <c r="AC34" s="680"/>
      <c r="AD34" s="681">
        <v>442342369</v>
      </c>
      <c r="AE34" s="681"/>
      <c r="AF34" s="681"/>
      <c r="AG34" s="681"/>
      <c r="AH34" s="681"/>
      <c r="AI34" s="681"/>
      <c r="AJ34" s="681"/>
      <c r="AK34" s="681"/>
      <c r="AL34" s="678">
        <v>100</v>
      </c>
      <c r="AM34" s="643"/>
      <c r="AN34" s="643"/>
      <c r="AO34" s="658"/>
      <c r="AP34" s="599"/>
      <c r="AQ34" s="600"/>
      <c r="AR34" s="600"/>
      <c r="AS34" s="600"/>
      <c r="AT34" s="600"/>
      <c r="AU34" s="600"/>
      <c r="AV34" s="600"/>
      <c r="AW34" s="600"/>
      <c r="AX34" s="600"/>
      <c r="AY34" s="600"/>
      <c r="AZ34" s="600"/>
      <c r="BA34" s="600"/>
      <c r="BB34" s="600"/>
      <c r="BC34" s="601"/>
      <c r="BD34" s="629"/>
      <c r="BE34" s="630"/>
      <c r="BF34" s="630"/>
      <c r="BG34" s="630"/>
      <c r="BH34" s="630"/>
      <c r="BI34" s="630"/>
      <c r="BJ34" s="630"/>
      <c r="BK34" s="631"/>
      <c r="BL34" s="680"/>
      <c r="BM34" s="680"/>
      <c r="BN34" s="680"/>
      <c r="BO34" s="680"/>
      <c r="BP34" s="681"/>
      <c r="BQ34" s="681"/>
      <c r="BR34" s="681"/>
      <c r="BS34" s="681"/>
      <c r="BT34" s="681"/>
      <c r="BU34" s="681"/>
      <c r="BV34" s="681"/>
      <c r="BW34" s="682"/>
      <c r="BY34" s="654" t="s">
        <v>270</v>
      </c>
      <c r="BZ34" s="655"/>
      <c r="CA34" s="655"/>
      <c r="CB34" s="655"/>
      <c r="CC34" s="655"/>
      <c r="CD34" s="655"/>
      <c r="CE34" s="655"/>
      <c r="CF34" s="655"/>
      <c r="CG34" s="655"/>
      <c r="CH34" s="655"/>
      <c r="CI34" s="655"/>
      <c r="CJ34" s="655"/>
      <c r="CK34" s="655"/>
      <c r="CL34" s="656"/>
      <c r="CM34" s="683">
        <v>384151879</v>
      </c>
      <c r="CN34" s="666"/>
      <c r="CO34" s="666"/>
      <c r="CP34" s="666"/>
      <c r="CQ34" s="666"/>
      <c r="CR34" s="666"/>
      <c r="CS34" s="666"/>
      <c r="CT34" s="667"/>
      <c r="CU34" s="668">
        <v>19.2</v>
      </c>
      <c r="CV34" s="669"/>
      <c r="CW34" s="669"/>
      <c r="CX34" s="671"/>
      <c r="CY34" s="665">
        <v>330037185</v>
      </c>
      <c r="CZ34" s="666"/>
      <c r="DA34" s="666"/>
      <c r="DB34" s="666"/>
      <c r="DC34" s="666"/>
      <c r="DD34" s="666"/>
      <c r="DE34" s="666"/>
      <c r="DF34" s="667"/>
      <c r="DG34" s="665">
        <v>326388352</v>
      </c>
      <c r="DH34" s="666"/>
      <c r="DI34" s="666"/>
      <c r="DJ34" s="666"/>
      <c r="DK34" s="666"/>
      <c r="DL34" s="666"/>
      <c r="DM34" s="666"/>
      <c r="DN34" s="666"/>
      <c r="DO34" s="666"/>
      <c r="DP34" s="666"/>
      <c r="DQ34" s="667"/>
      <c r="DR34" s="668">
        <v>67.8</v>
      </c>
      <c r="DS34" s="669"/>
      <c r="DT34" s="669"/>
      <c r="DU34" s="669"/>
      <c r="DV34" s="669"/>
      <c r="DW34" s="669"/>
      <c r="DX34" s="67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6" t="s">
        <v>271</v>
      </c>
      <c r="BZ35" s="627"/>
      <c r="CA35" s="627"/>
      <c r="CB35" s="627"/>
      <c r="CC35" s="627"/>
      <c r="CD35" s="627"/>
      <c r="CE35" s="627"/>
      <c r="CF35" s="627"/>
      <c r="CG35" s="627"/>
      <c r="CH35" s="627"/>
      <c r="CI35" s="627"/>
      <c r="CJ35" s="627"/>
      <c r="CK35" s="627"/>
      <c r="CL35" s="628"/>
      <c r="CM35" s="629">
        <v>256335490</v>
      </c>
      <c r="CN35" s="618"/>
      <c r="CO35" s="618"/>
      <c r="CP35" s="618"/>
      <c r="CQ35" s="618"/>
      <c r="CR35" s="618"/>
      <c r="CS35" s="618"/>
      <c r="CT35" s="619"/>
      <c r="CU35" s="632">
        <v>12.8</v>
      </c>
      <c r="CV35" s="633"/>
      <c r="CW35" s="633"/>
      <c r="CX35" s="634"/>
      <c r="CY35" s="617">
        <v>213148073</v>
      </c>
      <c r="CZ35" s="618"/>
      <c r="DA35" s="618"/>
      <c r="DB35" s="618"/>
      <c r="DC35" s="618"/>
      <c r="DD35" s="618"/>
      <c r="DE35" s="618"/>
      <c r="DF35" s="619"/>
      <c r="DG35" s="617">
        <v>209580417</v>
      </c>
      <c r="DH35" s="618"/>
      <c r="DI35" s="618"/>
      <c r="DJ35" s="618"/>
      <c r="DK35" s="618"/>
      <c r="DL35" s="618"/>
      <c r="DM35" s="618"/>
      <c r="DN35" s="618"/>
      <c r="DO35" s="618"/>
      <c r="DP35" s="618"/>
      <c r="DQ35" s="619"/>
      <c r="DR35" s="632">
        <v>43.5</v>
      </c>
      <c r="DS35" s="633"/>
      <c r="DT35" s="633"/>
      <c r="DU35" s="633"/>
      <c r="DV35" s="633"/>
      <c r="DW35" s="633"/>
      <c r="DX35" s="642"/>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6" t="s">
        <v>272</v>
      </c>
      <c r="BZ36" s="627"/>
      <c r="CA36" s="627"/>
      <c r="CB36" s="627"/>
      <c r="CC36" s="627"/>
      <c r="CD36" s="627"/>
      <c r="CE36" s="627"/>
      <c r="CF36" s="627"/>
      <c r="CG36" s="627"/>
      <c r="CH36" s="627"/>
      <c r="CI36" s="627"/>
      <c r="CJ36" s="627"/>
      <c r="CK36" s="627"/>
      <c r="CL36" s="628"/>
      <c r="CM36" s="629">
        <v>188749774</v>
      </c>
      <c r="CN36" s="630"/>
      <c r="CO36" s="630"/>
      <c r="CP36" s="630"/>
      <c r="CQ36" s="630"/>
      <c r="CR36" s="630"/>
      <c r="CS36" s="630"/>
      <c r="CT36" s="631"/>
      <c r="CU36" s="632">
        <v>9.4</v>
      </c>
      <c r="CV36" s="633"/>
      <c r="CW36" s="633"/>
      <c r="CX36" s="634"/>
      <c r="CY36" s="617">
        <v>152908917</v>
      </c>
      <c r="CZ36" s="618"/>
      <c r="DA36" s="618"/>
      <c r="DB36" s="618"/>
      <c r="DC36" s="618"/>
      <c r="DD36" s="618"/>
      <c r="DE36" s="618"/>
      <c r="DF36" s="619"/>
      <c r="DG36" s="617">
        <v>150861292</v>
      </c>
      <c r="DH36" s="618"/>
      <c r="DI36" s="618"/>
      <c r="DJ36" s="618"/>
      <c r="DK36" s="618"/>
      <c r="DL36" s="618"/>
      <c r="DM36" s="618"/>
      <c r="DN36" s="618"/>
      <c r="DO36" s="618"/>
      <c r="DP36" s="618"/>
      <c r="DQ36" s="619"/>
      <c r="DR36" s="632">
        <v>31.3</v>
      </c>
      <c r="DS36" s="633"/>
      <c r="DT36" s="633"/>
      <c r="DU36" s="633"/>
      <c r="DV36" s="633"/>
      <c r="DW36" s="633"/>
      <c r="DX36" s="642"/>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2" t="s">
        <v>273</v>
      </c>
      <c r="AQ37" s="663"/>
      <c r="AR37" s="663"/>
      <c r="AS37" s="663"/>
      <c r="AT37" s="663"/>
      <c r="AU37" s="663"/>
      <c r="AV37" s="663"/>
      <c r="AW37" s="663"/>
      <c r="AX37" s="663"/>
      <c r="AY37" s="663"/>
      <c r="AZ37" s="663"/>
      <c r="BA37" s="663"/>
      <c r="BB37" s="663"/>
      <c r="BC37" s="664"/>
      <c r="BD37" s="662" t="s">
        <v>274</v>
      </c>
      <c r="BE37" s="663"/>
      <c r="BF37" s="663"/>
      <c r="BG37" s="663"/>
      <c r="BH37" s="663"/>
      <c r="BI37" s="663"/>
      <c r="BJ37" s="663"/>
      <c r="BK37" s="663"/>
      <c r="BL37" s="663"/>
      <c r="BM37" s="664"/>
      <c r="BN37" s="662" t="s">
        <v>275</v>
      </c>
      <c r="BO37" s="663"/>
      <c r="BP37" s="663"/>
      <c r="BQ37" s="663"/>
      <c r="BR37" s="663"/>
      <c r="BS37" s="663"/>
      <c r="BT37" s="663"/>
      <c r="BU37" s="663"/>
      <c r="BV37" s="663"/>
      <c r="BW37" s="664"/>
      <c r="BY37" s="626" t="s">
        <v>276</v>
      </c>
      <c r="BZ37" s="627"/>
      <c r="CA37" s="627"/>
      <c r="CB37" s="627"/>
      <c r="CC37" s="627"/>
      <c r="CD37" s="627"/>
      <c r="CE37" s="627"/>
      <c r="CF37" s="627"/>
      <c r="CG37" s="627"/>
      <c r="CH37" s="627"/>
      <c r="CI37" s="627"/>
      <c r="CJ37" s="627"/>
      <c r="CK37" s="627"/>
      <c r="CL37" s="628"/>
      <c r="CM37" s="629">
        <v>15811461</v>
      </c>
      <c r="CN37" s="618"/>
      <c r="CO37" s="618"/>
      <c r="CP37" s="618"/>
      <c r="CQ37" s="618"/>
      <c r="CR37" s="618"/>
      <c r="CS37" s="618"/>
      <c r="CT37" s="619"/>
      <c r="CU37" s="632">
        <v>0.8</v>
      </c>
      <c r="CV37" s="633"/>
      <c r="CW37" s="633"/>
      <c r="CX37" s="634"/>
      <c r="CY37" s="617">
        <v>7791003</v>
      </c>
      <c r="CZ37" s="618"/>
      <c r="DA37" s="618"/>
      <c r="DB37" s="618"/>
      <c r="DC37" s="618"/>
      <c r="DD37" s="618"/>
      <c r="DE37" s="618"/>
      <c r="DF37" s="619"/>
      <c r="DG37" s="617">
        <v>7709826</v>
      </c>
      <c r="DH37" s="618"/>
      <c r="DI37" s="618"/>
      <c r="DJ37" s="618"/>
      <c r="DK37" s="618"/>
      <c r="DL37" s="618"/>
      <c r="DM37" s="618"/>
      <c r="DN37" s="618"/>
      <c r="DO37" s="618"/>
      <c r="DP37" s="618"/>
      <c r="DQ37" s="619"/>
      <c r="DR37" s="632">
        <v>1.6</v>
      </c>
      <c r="DS37" s="633"/>
      <c r="DT37" s="633"/>
      <c r="DU37" s="633"/>
      <c r="DV37" s="633"/>
      <c r="DW37" s="633"/>
      <c r="DX37" s="642"/>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5" t="s">
        <v>277</v>
      </c>
      <c r="AQ38" s="646"/>
      <c r="AR38" s="646"/>
      <c r="AS38" s="646"/>
      <c r="AT38" s="651" t="s">
        <v>278</v>
      </c>
      <c r="AU38" s="180"/>
      <c r="AV38" s="180"/>
      <c r="AW38" s="180"/>
      <c r="AX38" s="654" t="s">
        <v>137</v>
      </c>
      <c r="AY38" s="655"/>
      <c r="AZ38" s="655"/>
      <c r="BA38" s="655"/>
      <c r="BB38" s="655"/>
      <c r="BC38" s="656"/>
      <c r="BD38" s="675">
        <v>99.3</v>
      </c>
      <c r="BE38" s="676"/>
      <c r="BF38" s="676"/>
      <c r="BG38" s="676"/>
      <c r="BH38" s="676"/>
      <c r="BI38" s="676">
        <v>98.2</v>
      </c>
      <c r="BJ38" s="676"/>
      <c r="BK38" s="676"/>
      <c r="BL38" s="676"/>
      <c r="BM38" s="677"/>
      <c r="BN38" s="675">
        <v>99.2</v>
      </c>
      <c r="BO38" s="676"/>
      <c r="BP38" s="676"/>
      <c r="BQ38" s="676"/>
      <c r="BR38" s="676"/>
      <c r="BS38" s="676">
        <v>98.1</v>
      </c>
      <c r="BT38" s="676"/>
      <c r="BU38" s="676"/>
      <c r="BV38" s="676"/>
      <c r="BW38" s="677"/>
      <c r="BY38" s="626" t="s">
        <v>279</v>
      </c>
      <c r="BZ38" s="627"/>
      <c r="CA38" s="627"/>
      <c r="CB38" s="627"/>
      <c r="CC38" s="627"/>
      <c r="CD38" s="627"/>
      <c r="CE38" s="627"/>
      <c r="CF38" s="627"/>
      <c r="CG38" s="627"/>
      <c r="CH38" s="627"/>
      <c r="CI38" s="627"/>
      <c r="CJ38" s="627"/>
      <c r="CK38" s="627"/>
      <c r="CL38" s="628"/>
      <c r="CM38" s="629">
        <v>112004928</v>
      </c>
      <c r="CN38" s="630"/>
      <c r="CO38" s="630"/>
      <c r="CP38" s="630"/>
      <c r="CQ38" s="630"/>
      <c r="CR38" s="630"/>
      <c r="CS38" s="630"/>
      <c r="CT38" s="631"/>
      <c r="CU38" s="632">
        <v>5.6</v>
      </c>
      <c r="CV38" s="633"/>
      <c r="CW38" s="633"/>
      <c r="CX38" s="634"/>
      <c r="CY38" s="617">
        <v>109098109</v>
      </c>
      <c r="CZ38" s="618"/>
      <c r="DA38" s="618"/>
      <c r="DB38" s="618"/>
      <c r="DC38" s="618"/>
      <c r="DD38" s="618"/>
      <c r="DE38" s="618"/>
      <c r="DF38" s="619"/>
      <c r="DG38" s="617">
        <v>109098109</v>
      </c>
      <c r="DH38" s="618"/>
      <c r="DI38" s="618"/>
      <c r="DJ38" s="618"/>
      <c r="DK38" s="618"/>
      <c r="DL38" s="618"/>
      <c r="DM38" s="618"/>
      <c r="DN38" s="618"/>
      <c r="DO38" s="618"/>
      <c r="DP38" s="618"/>
      <c r="DQ38" s="619"/>
      <c r="DR38" s="632">
        <v>22.7</v>
      </c>
      <c r="DS38" s="633"/>
      <c r="DT38" s="633"/>
      <c r="DU38" s="633"/>
      <c r="DV38" s="633"/>
      <c r="DW38" s="633"/>
      <c r="DX38" s="642"/>
    </row>
    <row r="39" spans="2:128" ht="11.25" customHeight="1">
      <c r="AP39" s="647"/>
      <c r="AQ39" s="648"/>
      <c r="AR39" s="648"/>
      <c r="AS39" s="648"/>
      <c r="AT39" s="652"/>
      <c r="AU39" s="169" t="s">
        <v>280</v>
      </c>
      <c r="AV39" s="169"/>
      <c r="AW39" s="169"/>
      <c r="AX39" s="626" t="s">
        <v>281</v>
      </c>
      <c r="AY39" s="627"/>
      <c r="AZ39" s="627"/>
      <c r="BA39" s="627"/>
      <c r="BB39" s="627"/>
      <c r="BC39" s="628"/>
      <c r="BD39" s="657">
        <v>98.6</v>
      </c>
      <c r="BE39" s="643"/>
      <c r="BF39" s="643"/>
      <c r="BG39" s="643"/>
      <c r="BH39" s="643"/>
      <c r="BI39" s="643">
        <v>95.6</v>
      </c>
      <c r="BJ39" s="643"/>
      <c r="BK39" s="643"/>
      <c r="BL39" s="643"/>
      <c r="BM39" s="658"/>
      <c r="BN39" s="657">
        <v>98.5</v>
      </c>
      <c r="BO39" s="643"/>
      <c r="BP39" s="643"/>
      <c r="BQ39" s="643"/>
      <c r="BR39" s="643"/>
      <c r="BS39" s="643">
        <v>95.5</v>
      </c>
      <c r="BT39" s="643"/>
      <c r="BU39" s="643"/>
      <c r="BV39" s="643"/>
      <c r="BW39" s="658"/>
      <c r="BY39" s="635" t="s">
        <v>282</v>
      </c>
      <c r="BZ39" s="636"/>
      <c r="CA39" s="626" t="s">
        <v>283</v>
      </c>
      <c r="CB39" s="627"/>
      <c r="CC39" s="627"/>
      <c r="CD39" s="627"/>
      <c r="CE39" s="627"/>
      <c r="CF39" s="627"/>
      <c r="CG39" s="627"/>
      <c r="CH39" s="627"/>
      <c r="CI39" s="627"/>
      <c r="CJ39" s="627"/>
      <c r="CK39" s="627"/>
      <c r="CL39" s="628"/>
      <c r="CM39" s="629">
        <v>112004928</v>
      </c>
      <c r="CN39" s="618"/>
      <c r="CO39" s="618"/>
      <c r="CP39" s="618"/>
      <c r="CQ39" s="618"/>
      <c r="CR39" s="618"/>
      <c r="CS39" s="618"/>
      <c r="CT39" s="619"/>
      <c r="CU39" s="632">
        <v>5.6</v>
      </c>
      <c r="CV39" s="633"/>
      <c r="CW39" s="633"/>
      <c r="CX39" s="634"/>
      <c r="CY39" s="617">
        <v>109098109</v>
      </c>
      <c r="CZ39" s="618"/>
      <c r="DA39" s="618"/>
      <c r="DB39" s="618"/>
      <c r="DC39" s="618"/>
      <c r="DD39" s="618"/>
      <c r="DE39" s="618"/>
      <c r="DF39" s="619"/>
      <c r="DG39" s="617">
        <v>109098109</v>
      </c>
      <c r="DH39" s="618"/>
      <c r="DI39" s="618"/>
      <c r="DJ39" s="618"/>
      <c r="DK39" s="618"/>
      <c r="DL39" s="618"/>
      <c r="DM39" s="618"/>
      <c r="DN39" s="618"/>
      <c r="DO39" s="618"/>
      <c r="DP39" s="618"/>
      <c r="DQ39" s="619"/>
      <c r="DR39" s="632">
        <v>22.7</v>
      </c>
      <c r="DS39" s="633"/>
      <c r="DT39" s="633"/>
      <c r="DU39" s="633"/>
      <c r="DV39" s="633"/>
      <c r="DW39" s="633"/>
      <c r="DX39" s="642"/>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9"/>
      <c r="AQ40" s="650"/>
      <c r="AR40" s="650"/>
      <c r="AS40" s="650"/>
      <c r="AT40" s="653"/>
      <c r="AU40" s="182"/>
      <c r="AV40" s="182"/>
      <c r="AW40" s="182"/>
      <c r="AX40" s="599" t="s">
        <v>284</v>
      </c>
      <c r="AY40" s="600"/>
      <c r="AZ40" s="600"/>
      <c r="BA40" s="600"/>
      <c r="BB40" s="600"/>
      <c r="BC40" s="601"/>
      <c r="BD40" s="659">
        <v>99.8</v>
      </c>
      <c r="BE40" s="660"/>
      <c r="BF40" s="660"/>
      <c r="BG40" s="660"/>
      <c r="BH40" s="660"/>
      <c r="BI40" s="660">
        <v>99.5</v>
      </c>
      <c r="BJ40" s="660"/>
      <c r="BK40" s="660"/>
      <c r="BL40" s="660"/>
      <c r="BM40" s="661"/>
      <c r="BN40" s="659">
        <v>99.7</v>
      </c>
      <c r="BO40" s="660"/>
      <c r="BP40" s="660"/>
      <c r="BQ40" s="660"/>
      <c r="BR40" s="660"/>
      <c r="BS40" s="660">
        <v>99.5</v>
      </c>
      <c r="BT40" s="660"/>
      <c r="BU40" s="660"/>
      <c r="BV40" s="660"/>
      <c r="BW40" s="661"/>
      <c r="BY40" s="637"/>
      <c r="BZ40" s="638"/>
      <c r="CA40" s="626" t="s">
        <v>285</v>
      </c>
      <c r="CB40" s="627"/>
      <c r="CC40" s="627"/>
      <c r="CD40" s="627"/>
      <c r="CE40" s="627"/>
      <c r="CF40" s="627"/>
      <c r="CG40" s="627"/>
      <c r="CH40" s="627"/>
      <c r="CI40" s="627"/>
      <c r="CJ40" s="627"/>
      <c r="CK40" s="627"/>
      <c r="CL40" s="628"/>
      <c r="CM40" s="629">
        <v>100592463</v>
      </c>
      <c r="CN40" s="630"/>
      <c r="CO40" s="630"/>
      <c r="CP40" s="630"/>
      <c r="CQ40" s="630"/>
      <c r="CR40" s="630"/>
      <c r="CS40" s="630"/>
      <c r="CT40" s="631"/>
      <c r="CU40" s="632">
        <v>5</v>
      </c>
      <c r="CV40" s="633"/>
      <c r="CW40" s="633"/>
      <c r="CX40" s="634"/>
      <c r="CY40" s="617">
        <v>98184200</v>
      </c>
      <c r="CZ40" s="618"/>
      <c r="DA40" s="618"/>
      <c r="DB40" s="618"/>
      <c r="DC40" s="618"/>
      <c r="DD40" s="618"/>
      <c r="DE40" s="618"/>
      <c r="DF40" s="619"/>
      <c r="DG40" s="617">
        <v>98184200</v>
      </c>
      <c r="DH40" s="618"/>
      <c r="DI40" s="618"/>
      <c r="DJ40" s="618"/>
      <c r="DK40" s="618"/>
      <c r="DL40" s="618"/>
      <c r="DM40" s="618"/>
      <c r="DN40" s="618"/>
      <c r="DO40" s="618"/>
      <c r="DP40" s="618"/>
      <c r="DQ40" s="619"/>
      <c r="DR40" s="632">
        <v>20.399999999999999</v>
      </c>
      <c r="DS40" s="633"/>
      <c r="DT40" s="633"/>
      <c r="DU40" s="633"/>
      <c r="DV40" s="633"/>
      <c r="DW40" s="633"/>
      <c r="DX40" s="642"/>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7"/>
      <c r="BZ41" s="638"/>
      <c r="CA41" s="626" t="s">
        <v>286</v>
      </c>
      <c r="CB41" s="627"/>
      <c r="CC41" s="627"/>
      <c r="CD41" s="627"/>
      <c r="CE41" s="627"/>
      <c r="CF41" s="627"/>
      <c r="CG41" s="627"/>
      <c r="CH41" s="627"/>
      <c r="CI41" s="627"/>
      <c r="CJ41" s="627"/>
      <c r="CK41" s="627"/>
      <c r="CL41" s="628"/>
      <c r="CM41" s="629">
        <v>11412465</v>
      </c>
      <c r="CN41" s="618"/>
      <c r="CO41" s="618"/>
      <c r="CP41" s="618"/>
      <c r="CQ41" s="618"/>
      <c r="CR41" s="618"/>
      <c r="CS41" s="618"/>
      <c r="CT41" s="619"/>
      <c r="CU41" s="632">
        <v>0.6</v>
      </c>
      <c r="CV41" s="633"/>
      <c r="CW41" s="633"/>
      <c r="CX41" s="634"/>
      <c r="CY41" s="617">
        <v>10913909</v>
      </c>
      <c r="CZ41" s="618"/>
      <c r="DA41" s="618"/>
      <c r="DB41" s="618"/>
      <c r="DC41" s="618"/>
      <c r="DD41" s="618"/>
      <c r="DE41" s="618"/>
      <c r="DF41" s="619"/>
      <c r="DG41" s="617">
        <v>10913909</v>
      </c>
      <c r="DH41" s="618"/>
      <c r="DI41" s="618"/>
      <c r="DJ41" s="618"/>
      <c r="DK41" s="618"/>
      <c r="DL41" s="618"/>
      <c r="DM41" s="618"/>
      <c r="DN41" s="618"/>
      <c r="DO41" s="618"/>
      <c r="DP41" s="618"/>
      <c r="DQ41" s="619"/>
      <c r="DR41" s="632">
        <v>2.2999999999999998</v>
      </c>
      <c r="DS41" s="633"/>
      <c r="DT41" s="633"/>
      <c r="DU41" s="633"/>
      <c r="DV41" s="633"/>
      <c r="DW41" s="633"/>
      <c r="DX41" s="642"/>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41"/>
      <c r="AQ42" s="641"/>
      <c r="AR42" s="641"/>
      <c r="AS42" s="641"/>
      <c r="AT42" s="641"/>
      <c r="AU42" s="641"/>
      <c r="AV42" s="641"/>
      <c r="AW42" s="641"/>
      <c r="AX42" s="641"/>
      <c r="AY42" s="641"/>
      <c r="AZ42" s="641"/>
      <c r="BA42" s="641"/>
      <c r="BB42" s="641"/>
      <c r="BC42" s="641"/>
      <c r="BD42" s="641"/>
      <c r="BE42" s="641"/>
      <c r="BF42" s="641"/>
      <c r="BG42" s="641"/>
      <c r="BH42" s="641"/>
      <c r="BI42" s="641"/>
      <c r="BJ42" s="641"/>
      <c r="BK42" s="641"/>
      <c r="BL42" s="641"/>
      <c r="BM42" s="641"/>
      <c r="BN42" s="641"/>
      <c r="BO42" s="641"/>
      <c r="BP42" s="641"/>
      <c r="BQ42" s="641"/>
      <c r="BR42" s="641"/>
      <c r="BS42" s="641"/>
      <c r="BT42" s="641"/>
      <c r="BU42" s="641"/>
      <c r="BV42" s="641"/>
      <c r="BW42" s="641"/>
      <c r="BY42" s="639"/>
      <c r="BZ42" s="640"/>
      <c r="CA42" s="626" t="s">
        <v>287</v>
      </c>
      <c r="CB42" s="627"/>
      <c r="CC42" s="627"/>
      <c r="CD42" s="627"/>
      <c r="CE42" s="627"/>
      <c r="CF42" s="627"/>
      <c r="CG42" s="627"/>
      <c r="CH42" s="627"/>
      <c r="CI42" s="627"/>
      <c r="CJ42" s="627"/>
      <c r="CK42" s="627"/>
      <c r="CL42" s="628"/>
      <c r="CM42" s="629" t="s">
        <v>101</v>
      </c>
      <c r="CN42" s="630"/>
      <c r="CO42" s="630"/>
      <c r="CP42" s="630"/>
      <c r="CQ42" s="630"/>
      <c r="CR42" s="630"/>
      <c r="CS42" s="630"/>
      <c r="CT42" s="631"/>
      <c r="CU42" s="632" t="s">
        <v>101</v>
      </c>
      <c r="CV42" s="633"/>
      <c r="CW42" s="633"/>
      <c r="CX42" s="634"/>
      <c r="CY42" s="617" t="s">
        <v>101</v>
      </c>
      <c r="CZ42" s="618"/>
      <c r="DA42" s="618"/>
      <c r="DB42" s="618"/>
      <c r="DC42" s="618"/>
      <c r="DD42" s="618"/>
      <c r="DE42" s="618"/>
      <c r="DF42" s="619"/>
      <c r="DG42" s="617" t="s">
        <v>101</v>
      </c>
      <c r="DH42" s="618"/>
      <c r="DI42" s="618"/>
      <c r="DJ42" s="618"/>
      <c r="DK42" s="618"/>
      <c r="DL42" s="618"/>
      <c r="DM42" s="618"/>
      <c r="DN42" s="618"/>
      <c r="DO42" s="618"/>
      <c r="DP42" s="618"/>
      <c r="DQ42" s="619"/>
      <c r="DR42" s="632" t="s">
        <v>101</v>
      </c>
      <c r="DS42" s="633"/>
      <c r="DT42" s="633"/>
      <c r="DU42" s="633"/>
      <c r="DV42" s="633"/>
      <c r="DW42" s="633"/>
      <c r="DX42" s="642"/>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4"/>
      <c r="AQ43" s="644"/>
      <c r="AR43" s="644"/>
      <c r="AS43" s="644"/>
      <c r="AT43" s="175"/>
      <c r="AU43" s="175"/>
      <c r="AV43" s="175"/>
      <c r="AW43" s="175"/>
      <c r="AX43" s="175"/>
      <c r="AY43" s="175"/>
      <c r="AZ43" s="175"/>
      <c r="BA43" s="175"/>
      <c r="BB43" s="175"/>
      <c r="BC43" s="175"/>
      <c r="BD43" s="643"/>
      <c r="BE43" s="643"/>
      <c r="BF43" s="643"/>
      <c r="BG43" s="643"/>
      <c r="BH43" s="643"/>
      <c r="BI43" s="643"/>
      <c r="BJ43" s="643"/>
      <c r="BK43" s="643"/>
      <c r="BL43" s="643"/>
      <c r="BM43" s="643"/>
      <c r="BN43" s="643"/>
      <c r="BO43" s="643"/>
      <c r="BP43" s="643"/>
      <c r="BQ43" s="643"/>
      <c r="BR43" s="643"/>
      <c r="BS43" s="643"/>
      <c r="BT43" s="643"/>
      <c r="BU43" s="643"/>
      <c r="BV43" s="643"/>
      <c r="BW43" s="643"/>
      <c r="BY43" s="626" t="s">
        <v>288</v>
      </c>
      <c r="BZ43" s="627"/>
      <c r="CA43" s="627"/>
      <c r="CB43" s="627"/>
      <c r="CC43" s="627"/>
      <c r="CD43" s="627"/>
      <c r="CE43" s="627"/>
      <c r="CF43" s="627"/>
      <c r="CG43" s="627"/>
      <c r="CH43" s="627"/>
      <c r="CI43" s="627"/>
      <c r="CJ43" s="627"/>
      <c r="CK43" s="627"/>
      <c r="CL43" s="628"/>
      <c r="CM43" s="629">
        <v>1221193679</v>
      </c>
      <c r="CN43" s="618"/>
      <c r="CO43" s="618"/>
      <c r="CP43" s="618"/>
      <c r="CQ43" s="618"/>
      <c r="CR43" s="618"/>
      <c r="CS43" s="618"/>
      <c r="CT43" s="619"/>
      <c r="CU43" s="632">
        <v>60.9</v>
      </c>
      <c r="CV43" s="633"/>
      <c r="CW43" s="633"/>
      <c r="CX43" s="634"/>
      <c r="CY43" s="617">
        <v>292371485</v>
      </c>
      <c r="CZ43" s="618"/>
      <c r="DA43" s="618"/>
      <c r="DB43" s="618"/>
      <c r="DC43" s="618"/>
      <c r="DD43" s="618"/>
      <c r="DE43" s="618"/>
      <c r="DF43" s="619"/>
      <c r="DG43" s="617">
        <v>143719504</v>
      </c>
      <c r="DH43" s="618"/>
      <c r="DI43" s="618"/>
      <c r="DJ43" s="618"/>
      <c r="DK43" s="618"/>
      <c r="DL43" s="618"/>
      <c r="DM43" s="618"/>
      <c r="DN43" s="618"/>
      <c r="DO43" s="618"/>
      <c r="DP43" s="618"/>
      <c r="DQ43" s="619"/>
      <c r="DR43" s="632">
        <v>29.8</v>
      </c>
      <c r="DS43" s="633"/>
      <c r="DT43" s="633"/>
      <c r="DU43" s="633"/>
      <c r="DV43" s="633"/>
      <c r="DW43" s="633"/>
      <c r="DX43" s="642"/>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4"/>
      <c r="AQ44" s="644"/>
      <c r="AR44" s="644"/>
      <c r="AS44" s="644"/>
      <c r="AT44" s="175"/>
      <c r="AU44" s="175"/>
      <c r="AV44" s="175"/>
      <c r="AW44" s="175"/>
      <c r="AX44" s="175"/>
      <c r="AY44" s="175"/>
      <c r="AZ44" s="175"/>
      <c r="BA44" s="175"/>
      <c r="BB44" s="175"/>
      <c r="BC44" s="175"/>
      <c r="BD44" s="643"/>
      <c r="BE44" s="643"/>
      <c r="BF44" s="643"/>
      <c r="BG44" s="643"/>
      <c r="BH44" s="643"/>
      <c r="BI44" s="643"/>
      <c r="BJ44" s="643"/>
      <c r="BK44" s="643"/>
      <c r="BL44" s="643"/>
      <c r="BM44" s="643"/>
      <c r="BN44" s="643"/>
      <c r="BO44" s="643"/>
      <c r="BP44" s="643"/>
      <c r="BQ44" s="643"/>
      <c r="BR44" s="643"/>
      <c r="BS44" s="643"/>
      <c r="BT44" s="643"/>
      <c r="BU44" s="643"/>
      <c r="BV44" s="643"/>
      <c r="BW44" s="643"/>
      <c r="BY44" s="626" t="s">
        <v>289</v>
      </c>
      <c r="BZ44" s="627"/>
      <c r="CA44" s="627"/>
      <c r="CB44" s="627"/>
      <c r="CC44" s="627"/>
      <c r="CD44" s="627"/>
      <c r="CE44" s="627"/>
      <c r="CF44" s="627"/>
      <c r="CG44" s="627"/>
      <c r="CH44" s="627"/>
      <c r="CI44" s="627"/>
      <c r="CJ44" s="627"/>
      <c r="CK44" s="627"/>
      <c r="CL44" s="628"/>
      <c r="CM44" s="629">
        <v>61372330</v>
      </c>
      <c r="CN44" s="630"/>
      <c r="CO44" s="630"/>
      <c r="CP44" s="630"/>
      <c r="CQ44" s="630"/>
      <c r="CR44" s="630"/>
      <c r="CS44" s="630"/>
      <c r="CT44" s="631"/>
      <c r="CU44" s="632">
        <v>3.1</v>
      </c>
      <c r="CV44" s="633"/>
      <c r="CW44" s="633"/>
      <c r="CX44" s="634"/>
      <c r="CY44" s="617">
        <v>26668590</v>
      </c>
      <c r="CZ44" s="618"/>
      <c r="DA44" s="618"/>
      <c r="DB44" s="618"/>
      <c r="DC44" s="618"/>
      <c r="DD44" s="618"/>
      <c r="DE44" s="618"/>
      <c r="DF44" s="619"/>
      <c r="DG44" s="617">
        <v>17021543</v>
      </c>
      <c r="DH44" s="618"/>
      <c r="DI44" s="618"/>
      <c r="DJ44" s="618"/>
      <c r="DK44" s="618"/>
      <c r="DL44" s="618"/>
      <c r="DM44" s="618"/>
      <c r="DN44" s="618"/>
      <c r="DO44" s="618"/>
      <c r="DP44" s="618"/>
      <c r="DQ44" s="619"/>
      <c r="DR44" s="632">
        <v>3.5</v>
      </c>
      <c r="DS44" s="633"/>
      <c r="DT44" s="633"/>
      <c r="DU44" s="633"/>
      <c r="DV44" s="633"/>
      <c r="DW44" s="633"/>
      <c r="DX44" s="642"/>
    </row>
    <row r="45" spans="2:128" ht="11.25" customHeight="1">
      <c r="B45" s="169" t="s">
        <v>290</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6" t="s">
        <v>291</v>
      </c>
      <c r="BZ45" s="627"/>
      <c r="CA45" s="627"/>
      <c r="CB45" s="627"/>
      <c r="CC45" s="627"/>
      <c r="CD45" s="627"/>
      <c r="CE45" s="627"/>
      <c r="CF45" s="627"/>
      <c r="CG45" s="627"/>
      <c r="CH45" s="627"/>
      <c r="CI45" s="627"/>
      <c r="CJ45" s="627"/>
      <c r="CK45" s="627"/>
      <c r="CL45" s="628"/>
      <c r="CM45" s="629">
        <v>20709168</v>
      </c>
      <c r="CN45" s="618"/>
      <c r="CO45" s="618"/>
      <c r="CP45" s="618"/>
      <c r="CQ45" s="618"/>
      <c r="CR45" s="618"/>
      <c r="CS45" s="618"/>
      <c r="CT45" s="619"/>
      <c r="CU45" s="632">
        <v>1</v>
      </c>
      <c r="CV45" s="633"/>
      <c r="CW45" s="633"/>
      <c r="CX45" s="634"/>
      <c r="CY45" s="617">
        <v>17205030</v>
      </c>
      <c r="CZ45" s="618"/>
      <c r="DA45" s="618"/>
      <c r="DB45" s="618"/>
      <c r="DC45" s="618"/>
      <c r="DD45" s="618"/>
      <c r="DE45" s="618"/>
      <c r="DF45" s="619"/>
      <c r="DG45" s="617">
        <v>12910128</v>
      </c>
      <c r="DH45" s="618"/>
      <c r="DI45" s="618"/>
      <c r="DJ45" s="618"/>
      <c r="DK45" s="618"/>
      <c r="DL45" s="618"/>
      <c r="DM45" s="618"/>
      <c r="DN45" s="618"/>
      <c r="DO45" s="618"/>
      <c r="DP45" s="618"/>
      <c r="DQ45" s="619"/>
      <c r="DR45" s="632">
        <v>2.7</v>
      </c>
      <c r="DS45" s="633"/>
      <c r="DT45" s="633"/>
      <c r="DU45" s="633"/>
      <c r="DV45" s="633"/>
      <c r="DW45" s="633"/>
      <c r="DX45" s="642"/>
    </row>
    <row r="46" spans="2:128" ht="11.25" customHeight="1">
      <c r="B46" s="183" t="s">
        <v>292</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6" t="s">
        <v>293</v>
      </c>
      <c r="BZ46" s="627"/>
      <c r="CA46" s="627"/>
      <c r="CB46" s="627"/>
      <c r="CC46" s="627"/>
      <c r="CD46" s="627"/>
      <c r="CE46" s="627"/>
      <c r="CF46" s="627"/>
      <c r="CG46" s="627"/>
      <c r="CH46" s="627"/>
      <c r="CI46" s="627"/>
      <c r="CJ46" s="627"/>
      <c r="CK46" s="627"/>
      <c r="CL46" s="628"/>
      <c r="CM46" s="629">
        <v>536228967</v>
      </c>
      <c r="CN46" s="630"/>
      <c r="CO46" s="630"/>
      <c r="CP46" s="630"/>
      <c r="CQ46" s="630"/>
      <c r="CR46" s="630"/>
      <c r="CS46" s="630"/>
      <c r="CT46" s="631"/>
      <c r="CU46" s="632">
        <v>26.8</v>
      </c>
      <c r="CV46" s="633"/>
      <c r="CW46" s="633"/>
      <c r="CX46" s="634"/>
      <c r="CY46" s="617">
        <v>189341649</v>
      </c>
      <c r="CZ46" s="618"/>
      <c r="DA46" s="618"/>
      <c r="DB46" s="618"/>
      <c r="DC46" s="618"/>
      <c r="DD46" s="618"/>
      <c r="DE46" s="618"/>
      <c r="DF46" s="619"/>
      <c r="DG46" s="617">
        <v>113628314</v>
      </c>
      <c r="DH46" s="618"/>
      <c r="DI46" s="618"/>
      <c r="DJ46" s="618"/>
      <c r="DK46" s="618"/>
      <c r="DL46" s="618"/>
      <c r="DM46" s="618"/>
      <c r="DN46" s="618"/>
      <c r="DO46" s="618"/>
      <c r="DP46" s="618"/>
      <c r="DQ46" s="619"/>
      <c r="DR46" s="632">
        <v>23.6</v>
      </c>
      <c r="DS46" s="633"/>
      <c r="DT46" s="633"/>
      <c r="DU46" s="633"/>
      <c r="DV46" s="633"/>
      <c r="DW46" s="633"/>
      <c r="DX46" s="642"/>
    </row>
    <row r="47" spans="2:128" ht="11.25" customHeight="1">
      <c r="B47" s="184" t="s">
        <v>294</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6" t="s">
        <v>295</v>
      </c>
      <c r="BZ47" s="627"/>
      <c r="CA47" s="627"/>
      <c r="CB47" s="627"/>
      <c r="CC47" s="627"/>
      <c r="CD47" s="627"/>
      <c r="CE47" s="627"/>
      <c r="CF47" s="627"/>
      <c r="CG47" s="627"/>
      <c r="CH47" s="627"/>
      <c r="CI47" s="627"/>
      <c r="CJ47" s="627"/>
      <c r="CK47" s="627"/>
      <c r="CL47" s="628"/>
      <c r="CM47" s="629">
        <v>10853069</v>
      </c>
      <c r="CN47" s="618"/>
      <c r="CO47" s="618"/>
      <c r="CP47" s="618"/>
      <c r="CQ47" s="618"/>
      <c r="CR47" s="618"/>
      <c r="CS47" s="618"/>
      <c r="CT47" s="619"/>
      <c r="CU47" s="632">
        <v>0.5</v>
      </c>
      <c r="CV47" s="633"/>
      <c r="CW47" s="633"/>
      <c r="CX47" s="634"/>
      <c r="CY47" s="617">
        <v>10702638</v>
      </c>
      <c r="CZ47" s="618"/>
      <c r="DA47" s="618"/>
      <c r="DB47" s="618"/>
      <c r="DC47" s="618"/>
      <c r="DD47" s="618"/>
      <c r="DE47" s="618"/>
      <c r="DF47" s="619"/>
      <c r="DG47" s="617" t="s">
        <v>101</v>
      </c>
      <c r="DH47" s="618"/>
      <c r="DI47" s="618"/>
      <c r="DJ47" s="618"/>
      <c r="DK47" s="618"/>
      <c r="DL47" s="618"/>
      <c r="DM47" s="618"/>
      <c r="DN47" s="618"/>
      <c r="DO47" s="618"/>
      <c r="DP47" s="618"/>
      <c r="DQ47" s="619"/>
      <c r="DR47" s="632" t="s">
        <v>101</v>
      </c>
      <c r="DS47" s="633"/>
      <c r="DT47" s="633"/>
      <c r="DU47" s="633"/>
      <c r="DV47" s="633"/>
      <c r="DW47" s="633"/>
      <c r="DX47" s="642"/>
    </row>
    <row r="48" spans="2:128" ht="11.25" customHeight="1">
      <c r="AP48" s="644"/>
      <c r="AQ48" s="644"/>
      <c r="AR48" s="644"/>
      <c r="AS48" s="644"/>
      <c r="AT48" s="175"/>
      <c r="AU48" s="175"/>
      <c r="AV48" s="175"/>
      <c r="AW48" s="175"/>
      <c r="AX48" s="175"/>
      <c r="AY48" s="175"/>
      <c r="AZ48" s="175"/>
      <c r="BA48" s="175"/>
      <c r="BB48" s="175"/>
      <c r="BC48" s="175"/>
      <c r="BD48" s="643"/>
      <c r="BE48" s="643"/>
      <c r="BF48" s="643"/>
      <c r="BG48" s="643"/>
      <c r="BH48" s="643"/>
      <c r="BI48" s="643"/>
      <c r="BJ48" s="643"/>
      <c r="BK48" s="643"/>
      <c r="BL48" s="643"/>
      <c r="BM48" s="643"/>
      <c r="BN48" s="643"/>
      <c r="BO48" s="643"/>
      <c r="BP48" s="643"/>
      <c r="BQ48" s="643"/>
      <c r="BR48" s="643"/>
      <c r="BS48" s="643"/>
      <c r="BT48" s="643"/>
      <c r="BU48" s="643"/>
      <c r="BV48" s="643"/>
      <c r="BW48" s="643"/>
      <c r="BY48" s="626" t="s">
        <v>296</v>
      </c>
      <c r="BZ48" s="627"/>
      <c r="CA48" s="627"/>
      <c r="CB48" s="627"/>
      <c r="CC48" s="627"/>
      <c r="CD48" s="627"/>
      <c r="CE48" s="627"/>
      <c r="CF48" s="627"/>
      <c r="CG48" s="627"/>
      <c r="CH48" s="627"/>
      <c r="CI48" s="627"/>
      <c r="CJ48" s="627"/>
      <c r="CK48" s="627"/>
      <c r="CL48" s="628"/>
      <c r="CM48" s="629">
        <v>500031836</v>
      </c>
      <c r="CN48" s="630"/>
      <c r="CO48" s="630"/>
      <c r="CP48" s="630"/>
      <c r="CQ48" s="630"/>
      <c r="CR48" s="630"/>
      <c r="CS48" s="630"/>
      <c r="CT48" s="631"/>
      <c r="CU48" s="632">
        <v>25</v>
      </c>
      <c r="CV48" s="633"/>
      <c r="CW48" s="633"/>
      <c r="CX48" s="634"/>
      <c r="CY48" s="617">
        <v>47752384</v>
      </c>
      <c r="CZ48" s="618"/>
      <c r="DA48" s="618"/>
      <c r="DB48" s="618"/>
      <c r="DC48" s="618"/>
      <c r="DD48" s="618"/>
      <c r="DE48" s="618"/>
      <c r="DF48" s="619"/>
      <c r="DG48" s="617" t="s">
        <v>101</v>
      </c>
      <c r="DH48" s="618"/>
      <c r="DI48" s="618"/>
      <c r="DJ48" s="618"/>
      <c r="DK48" s="618"/>
      <c r="DL48" s="618"/>
      <c r="DM48" s="618"/>
      <c r="DN48" s="618"/>
      <c r="DO48" s="618"/>
      <c r="DP48" s="618"/>
      <c r="DQ48" s="619"/>
      <c r="DR48" s="632" t="s">
        <v>101</v>
      </c>
      <c r="DS48" s="633"/>
      <c r="DT48" s="633"/>
      <c r="DU48" s="633"/>
      <c r="DV48" s="633"/>
      <c r="DW48" s="633"/>
      <c r="DX48" s="642"/>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4"/>
      <c r="AQ49" s="644"/>
      <c r="AR49" s="644"/>
      <c r="AS49" s="644"/>
      <c r="AT49" s="175"/>
      <c r="AU49" s="175"/>
      <c r="AV49" s="175"/>
      <c r="AW49" s="175"/>
      <c r="AX49" s="175"/>
      <c r="AY49" s="175"/>
      <c r="AZ49" s="175"/>
      <c r="BA49" s="175"/>
      <c r="BB49" s="175"/>
      <c r="BC49" s="175"/>
      <c r="BD49" s="643"/>
      <c r="BE49" s="643"/>
      <c r="BF49" s="643"/>
      <c r="BG49" s="643"/>
      <c r="BH49" s="643"/>
      <c r="BI49" s="643"/>
      <c r="BJ49" s="643"/>
      <c r="BK49" s="643"/>
      <c r="BL49" s="643"/>
      <c r="BM49" s="643"/>
      <c r="BN49" s="643"/>
      <c r="BO49" s="643"/>
      <c r="BP49" s="643"/>
      <c r="BQ49" s="643"/>
      <c r="BR49" s="643"/>
      <c r="BS49" s="643"/>
      <c r="BT49" s="643"/>
      <c r="BU49" s="643"/>
      <c r="BV49" s="643"/>
      <c r="BW49" s="643"/>
      <c r="BY49" s="626" t="s">
        <v>297</v>
      </c>
      <c r="BZ49" s="627"/>
      <c r="CA49" s="627"/>
      <c r="CB49" s="627"/>
      <c r="CC49" s="627"/>
      <c r="CD49" s="627"/>
      <c r="CE49" s="627"/>
      <c r="CF49" s="627"/>
      <c r="CG49" s="627"/>
      <c r="CH49" s="627"/>
      <c r="CI49" s="627"/>
      <c r="CJ49" s="627"/>
      <c r="CK49" s="627"/>
      <c r="CL49" s="628"/>
      <c r="CM49" s="629">
        <v>101282</v>
      </c>
      <c r="CN49" s="618"/>
      <c r="CO49" s="618"/>
      <c r="CP49" s="618"/>
      <c r="CQ49" s="618"/>
      <c r="CR49" s="618"/>
      <c r="CS49" s="618"/>
      <c r="CT49" s="619"/>
      <c r="CU49" s="632">
        <v>0</v>
      </c>
      <c r="CV49" s="633"/>
      <c r="CW49" s="633"/>
      <c r="CX49" s="634"/>
      <c r="CY49" s="617">
        <v>85582</v>
      </c>
      <c r="CZ49" s="618"/>
      <c r="DA49" s="618"/>
      <c r="DB49" s="618"/>
      <c r="DC49" s="618"/>
      <c r="DD49" s="618"/>
      <c r="DE49" s="618"/>
      <c r="DF49" s="619"/>
      <c r="DG49" s="617" t="s">
        <v>101</v>
      </c>
      <c r="DH49" s="618"/>
      <c r="DI49" s="618"/>
      <c r="DJ49" s="618"/>
      <c r="DK49" s="618"/>
      <c r="DL49" s="618"/>
      <c r="DM49" s="618"/>
      <c r="DN49" s="618"/>
      <c r="DO49" s="618"/>
      <c r="DP49" s="618"/>
      <c r="DQ49" s="619"/>
      <c r="DR49" s="632" t="s">
        <v>101</v>
      </c>
      <c r="DS49" s="633"/>
      <c r="DT49" s="633"/>
      <c r="DU49" s="633"/>
      <c r="DV49" s="633"/>
      <c r="DW49" s="633"/>
      <c r="DX49" s="642"/>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4"/>
      <c r="AQ50" s="644"/>
      <c r="AR50" s="644"/>
      <c r="AS50" s="644"/>
      <c r="AT50" s="175"/>
      <c r="AU50" s="175"/>
      <c r="AV50" s="175"/>
      <c r="AW50" s="175"/>
      <c r="AX50" s="175"/>
      <c r="AY50" s="175"/>
      <c r="AZ50" s="175"/>
      <c r="BA50" s="175"/>
      <c r="BB50" s="175"/>
      <c r="BC50" s="175"/>
      <c r="BD50" s="643"/>
      <c r="BE50" s="643"/>
      <c r="BF50" s="643"/>
      <c r="BG50" s="643"/>
      <c r="BH50" s="643"/>
      <c r="BI50" s="643"/>
      <c r="BJ50" s="643"/>
      <c r="BK50" s="643"/>
      <c r="BL50" s="643"/>
      <c r="BM50" s="643"/>
      <c r="BN50" s="643"/>
      <c r="BO50" s="643"/>
      <c r="BP50" s="643"/>
      <c r="BQ50" s="643"/>
      <c r="BR50" s="643"/>
      <c r="BS50" s="643"/>
      <c r="BT50" s="643"/>
      <c r="BU50" s="643"/>
      <c r="BV50" s="643"/>
      <c r="BW50" s="643"/>
      <c r="BY50" s="626" t="s">
        <v>298</v>
      </c>
      <c r="BZ50" s="627"/>
      <c r="CA50" s="627"/>
      <c r="CB50" s="627"/>
      <c r="CC50" s="627"/>
      <c r="CD50" s="627"/>
      <c r="CE50" s="627"/>
      <c r="CF50" s="627"/>
      <c r="CG50" s="627"/>
      <c r="CH50" s="627"/>
      <c r="CI50" s="627"/>
      <c r="CJ50" s="627"/>
      <c r="CK50" s="627"/>
      <c r="CL50" s="628"/>
      <c r="CM50" s="629">
        <v>91897027</v>
      </c>
      <c r="CN50" s="630"/>
      <c r="CO50" s="630"/>
      <c r="CP50" s="630"/>
      <c r="CQ50" s="630"/>
      <c r="CR50" s="630"/>
      <c r="CS50" s="630"/>
      <c r="CT50" s="631"/>
      <c r="CU50" s="632">
        <v>4.5999999999999996</v>
      </c>
      <c r="CV50" s="633"/>
      <c r="CW50" s="633"/>
      <c r="CX50" s="634"/>
      <c r="CY50" s="617">
        <v>615612</v>
      </c>
      <c r="CZ50" s="618"/>
      <c r="DA50" s="618"/>
      <c r="DB50" s="618"/>
      <c r="DC50" s="618"/>
      <c r="DD50" s="618"/>
      <c r="DE50" s="618"/>
      <c r="DF50" s="619"/>
      <c r="DG50" s="617">
        <v>159519</v>
      </c>
      <c r="DH50" s="618"/>
      <c r="DI50" s="618"/>
      <c r="DJ50" s="618"/>
      <c r="DK50" s="618"/>
      <c r="DL50" s="618"/>
      <c r="DM50" s="618"/>
      <c r="DN50" s="618"/>
      <c r="DO50" s="618"/>
      <c r="DP50" s="618"/>
      <c r="DQ50" s="619"/>
      <c r="DR50" s="632">
        <v>0</v>
      </c>
      <c r="DS50" s="633"/>
      <c r="DT50" s="633"/>
      <c r="DU50" s="633"/>
      <c r="DV50" s="633"/>
      <c r="DW50" s="633"/>
      <c r="DX50" s="642"/>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6" t="s">
        <v>299</v>
      </c>
      <c r="BZ51" s="627"/>
      <c r="CA51" s="627"/>
      <c r="CB51" s="627"/>
      <c r="CC51" s="627"/>
      <c r="CD51" s="627"/>
      <c r="CE51" s="627"/>
      <c r="CF51" s="627"/>
      <c r="CG51" s="627"/>
      <c r="CH51" s="627"/>
      <c r="CI51" s="627"/>
      <c r="CJ51" s="627"/>
      <c r="CK51" s="627"/>
      <c r="CL51" s="628"/>
      <c r="CM51" s="629" t="s">
        <v>101</v>
      </c>
      <c r="CN51" s="618"/>
      <c r="CO51" s="618"/>
      <c r="CP51" s="618"/>
      <c r="CQ51" s="618"/>
      <c r="CR51" s="618"/>
      <c r="CS51" s="618"/>
      <c r="CT51" s="619"/>
      <c r="CU51" s="632" t="s">
        <v>101</v>
      </c>
      <c r="CV51" s="633"/>
      <c r="CW51" s="633"/>
      <c r="CX51" s="634"/>
      <c r="CY51" s="617" t="s">
        <v>101</v>
      </c>
      <c r="CZ51" s="618"/>
      <c r="DA51" s="618"/>
      <c r="DB51" s="618"/>
      <c r="DC51" s="618"/>
      <c r="DD51" s="618"/>
      <c r="DE51" s="618"/>
      <c r="DF51" s="619"/>
      <c r="DG51" s="617" t="s">
        <v>101</v>
      </c>
      <c r="DH51" s="618"/>
      <c r="DI51" s="618"/>
      <c r="DJ51" s="618"/>
      <c r="DK51" s="618"/>
      <c r="DL51" s="618"/>
      <c r="DM51" s="618"/>
      <c r="DN51" s="618"/>
      <c r="DO51" s="618"/>
      <c r="DP51" s="618"/>
      <c r="DQ51" s="619"/>
      <c r="DR51" s="632" t="s">
        <v>101</v>
      </c>
      <c r="DS51" s="633"/>
      <c r="DT51" s="633"/>
      <c r="DU51" s="633"/>
      <c r="DV51" s="633"/>
      <c r="DW51" s="633"/>
      <c r="DX51" s="642"/>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Y52" s="626" t="s">
        <v>300</v>
      </c>
      <c r="BZ52" s="627"/>
      <c r="CA52" s="627"/>
      <c r="CB52" s="627"/>
      <c r="CC52" s="627"/>
      <c r="CD52" s="627"/>
      <c r="CE52" s="627"/>
      <c r="CF52" s="627"/>
      <c r="CG52" s="627"/>
      <c r="CH52" s="627"/>
      <c r="CI52" s="627"/>
      <c r="CJ52" s="627"/>
      <c r="CK52" s="627"/>
      <c r="CL52" s="628"/>
      <c r="CM52" s="629">
        <v>398553250</v>
      </c>
      <c r="CN52" s="630"/>
      <c r="CO52" s="630"/>
      <c r="CP52" s="630"/>
      <c r="CQ52" s="630"/>
      <c r="CR52" s="630"/>
      <c r="CS52" s="630"/>
      <c r="CT52" s="631"/>
      <c r="CU52" s="632">
        <v>19.899999999999999</v>
      </c>
      <c r="CV52" s="633"/>
      <c r="CW52" s="633"/>
      <c r="CX52" s="634"/>
      <c r="CY52" s="617">
        <v>54645643</v>
      </c>
      <c r="CZ52" s="618"/>
      <c r="DA52" s="618"/>
      <c r="DB52" s="618"/>
      <c r="DC52" s="618"/>
      <c r="DD52" s="618"/>
      <c r="DE52" s="618"/>
      <c r="DF52" s="619"/>
      <c r="DG52" s="620"/>
      <c r="DH52" s="621"/>
      <c r="DI52" s="621"/>
      <c r="DJ52" s="621"/>
      <c r="DK52" s="621"/>
      <c r="DL52" s="621"/>
      <c r="DM52" s="621"/>
      <c r="DN52" s="621"/>
      <c r="DO52" s="621"/>
      <c r="DP52" s="621"/>
      <c r="DQ52" s="622"/>
      <c r="DR52" s="623"/>
      <c r="DS52" s="624"/>
      <c r="DT52" s="624"/>
      <c r="DU52" s="624"/>
      <c r="DV52" s="624"/>
      <c r="DW52" s="624"/>
      <c r="DX52" s="625"/>
    </row>
    <row r="53" spans="2:128" ht="11.25" customHeight="1">
      <c r="B53" s="184"/>
      <c r="AP53" s="179"/>
      <c r="AQ53" s="175"/>
      <c r="AR53" s="175"/>
      <c r="AS53" s="175"/>
      <c r="AT53" s="175"/>
      <c r="AU53" s="175"/>
      <c r="AV53" s="175"/>
      <c r="AW53" s="175"/>
      <c r="AX53" s="175"/>
      <c r="AY53" s="175"/>
      <c r="AZ53" s="630"/>
      <c r="BA53" s="630"/>
      <c r="BB53" s="630"/>
      <c r="BC53" s="630"/>
      <c r="BD53" s="175"/>
      <c r="BE53" s="175"/>
      <c r="BF53" s="175"/>
      <c r="BG53" s="175"/>
      <c r="BH53" s="175"/>
      <c r="BI53" s="175"/>
      <c r="BJ53" s="175"/>
      <c r="BK53" s="175"/>
      <c r="BL53" s="175"/>
      <c r="BM53" s="175"/>
      <c r="BN53" s="175"/>
      <c r="BO53" s="175"/>
      <c r="BP53" s="175"/>
      <c r="BQ53" s="175"/>
      <c r="BR53" s="175"/>
      <c r="BS53" s="630"/>
      <c r="BT53" s="630"/>
      <c r="BU53" s="630"/>
      <c r="BV53" s="630"/>
      <c r="BW53" s="630"/>
      <c r="BY53" s="626" t="s">
        <v>301</v>
      </c>
      <c r="BZ53" s="627"/>
      <c r="CA53" s="627"/>
      <c r="CB53" s="627"/>
      <c r="CC53" s="627"/>
      <c r="CD53" s="627"/>
      <c r="CE53" s="627"/>
      <c r="CF53" s="627"/>
      <c r="CG53" s="627"/>
      <c r="CH53" s="627"/>
      <c r="CI53" s="627"/>
      <c r="CJ53" s="627"/>
      <c r="CK53" s="627"/>
      <c r="CL53" s="628"/>
      <c r="CM53" s="629">
        <v>4766046</v>
      </c>
      <c r="CN53" s="630"/>
      <c r="CO53" s="630"/>
      <c r="CP53" s="630"/>
      <c r="CQ53" s="630"/>
      <c r="CR53" s="630"/>
      <c r="CS53" s="630"/>
      <c r="CT53" s="631"/>
      <c r="CU53" s="632">
        <v>0.2</v>
      </c>
      <c r="CV53" s="633"/>
      <c r="CW53" s="633"/>
      <c r="CX53" s="634"/>
      <c r="CY53" s="617">
        <v>3258468</v>
      </c>
      <c r="CZ53" s="618"/>
      <c r="DA53" s="618"/>
      <c r="DB53" s="618"/>
      <c r="DC53" s="618"/>
      <c r="DD53" s="618"/>
      <c r="DE53" s="618"/>
      <c r="DF53" s="619"/>
      <c r="DG53" s="620"/>
      <c r="DH53" s="621"/>
      <c r="DI53" s="621"/>
      <c r="DJ53" s="621"/>
      <c r="DK53" s="621"/>
      <c r="DL53" s="621"/>
      <c r="DM53" s="621"/>
      <c r="DN53" s="621"/>
      <c r="DO53" s="621"/>
      <c r="DP53" s="621"/>
      <c r="DQ53" s="622"/>
      <c r="DR53" s="623"/>
      <c r="DS53" s="624"/>
      <c r="DT53" s="624"/>
      <c r="DU53" s="624"/>
      <c r="DV53" s="624"/>
      <c r="DW53" s="624"/>
      <c r="DX53" s="625"/>
    </row>
    <row r="54" spans="2:128" ht="11.25" customHeight="1">
      <c r="AP54" s="175"/>
      <c r="AQ54" s="179"/>
      <c r="AR54" s="179"/>
      <c r="AS54" s="179"/>
      <c r="AT54" s="179"/>
      <c r="AU54" s="179"/>
      <c r="AV54" s="179"/>
      <c r="AW54" s="179"/>
      <c r="AX54" s="179"/>
      <c r="AY54" s="175"/>
      <c r="AZ54" s="630"/>
      <c r="BA54" s="630"/>
      <c r="BB54" s="630"/>
      <c r="BC54" s="630"/>
      <c r="BD54" s="175"/>
      <c r="BE54" s="175"/>
      <c r="BF54" s="175"/>
      <c r="BG54" s="175"/>
      <c r="BH54" s="175"/>
      <c r="BI54" s="175"/>
      <c r="BJ54" s="175"/>
      <c r="BK54" s="175"/>
      <c r="BL54" s="175"/>
      <c r="BM54" s="175"/>
      <c r="BN54" s="175"/>
      <c r="BO54" s="175"/>
      <c r="BP54" s="175"/>
      <c r="BQ54" s="175"/>
      <c r="BR54" s="175"/>
      <c r="BS54" s="630"/>
      <c r="BT54" s="630"/>
      <c r="BU54" s="630"/>
      <c r="BV54" s="630"/>
      <c r="BW54" s="630"/>
      <c r="BY54" s="635" t="s">
        <v>282</v>
      </c>
      <c r="BZ54" s="636"/>
      <c r="CA54" s="626" t="s">
        <v>302</v>
      </c>
      <c r="CB54" s="627"/>
      <c r="CC54" s="627"/>
      <c r="CD54" s="627"/>
      <c r="CE54" s="627"/>
      <c r="CF54" s="627"/>
      <c r="CG54" s="627"/>
      <c r="CH54" s="627"/>
      <c r="CI54" s="627"/>
      <c r="CJ54" s="627"/>
      <c r="CK54" s="627"/>
      <c r="CL54" s="628"/>
      <c r="CM54" s="629">
        <v>316199647</v>
      </c>
      <c r="CN54" s="630"/>
      <c r="CO54" s="630"/>
      <c r="CP54" s="630"/>
      <c r="CQ54" s="630"/>
      <c r="CR54" s="630"/>
      <c r="CS54" s="630"/>
      <c r="CT54" s="631"/>
      <c r="CU54" s="632">
        <v>15.8</v>
      </c>
      <c r="CV54" s="633"/>
      <c r="CW54" s="633"/>
      <c r="CX54" s="634"/>
      <c r="CY54" s="617">
        <v>48967776</v>
      </c>
      <c r="CZ54" s="618"/>
      <c r="DA54" s="618"/>
      <c r="DB54" s="618"/>
      <c r="DC54" s="618"/>
      <c r="DD54" s="618"/>
      <c r="DE54" s="618"/>
      <c r="DF54" s="619"/>
      <c r="DG54" s="620"/>
      <c r="DH54" s="621"/>
      <c r="DI54" s="621"/>
      <c r="DJ54" s="621"/>
      <c r="DK54" s="621"/>
      <c r="DL54" s="621"/>
      <c r="DM54" s="621"/>
      <c r="DN54" s="621"/>
      <c r="DO54" s="621"/>
      <c r="DP54" s="621"/>
      <c r="DQ54" s="622"/>
      <c r="DR54" s="623"/>
      <c r="DS54" s="624"/>
      <c r="DT54" s="624"/>
      <c r="DU54" s="624"/>
      <c r="DV54" s="624"/>
      <c r="DW54" s="624"/>
      <c r="DX54" s="625"/>
    </row>
    <row r="55" spans="2:128" ht="11.25" customHeight="1">
      <c r="AP55" s="175"/>
      <c r="AQ55" s="179"/>
      <c r="AR55" s="179"/>
      <c r="AS55" s="179"/>
      <c r="AT55" s="179"/>
      <c r="AU55" s="179"/>
      <c r="AV55" s="179"/>
      <c r="AW55" s="179"/>
      <c r="AX55" s="179"/>
      <c r="AY55" s="175"/>
      <c r="AZ55" s="630"/>
      <c r="BA55" s="630"/>
      <c r="BB55" s="630"/>
      <c r="BC55" s="630"/>
      <c r="BD55" s="175"/>
      <c r="BE55" s="175"/>
      <c r="BF55" s="175"/>
      <c r="BG55" s="175"/>
      <c r="BH55" s="175"/>
      <c r="BI55" s="175"/>
      <c r="BJ55" s="175"/>
      <c r="BK55" s="175"/>
      <c r="BL55" s="175"/>
      <c r="BM55" s="175"/>
      <c r="BN55" s="175"/>
      <c r="BO55" s="175"/>
      <c r="BP55" s="175"/>
      <c r="BQ55" s="175"/>
      <c r="BR55" s="175"/>
      <c r="BS55" s="630"/>
      <c r="BT55" s="630"/>
      <c r="BU55" s="630"/>
      <c r="BV55" s="630"/>
      <c r="BW55" s="630"/>
      <c r="BY55" s="637"/>
      <c r="BZ55" s="638"/>
      <c r="CA55" s="626" t="s">
        <v>303</v>
      </c>
      <c r="CB55" s="627"/>
      <c r="CC55" s="627"/>
      <c r="CD55" s="627"/>
      <c r="CE55" s="627"/>
      <c r="CF55" s="627"/>
      <c r="CG55" s="627"/>
      <c r="CH55" s="627"/>
      <c r="CI55" s="627"/>
      <c r="CJ55" s="627"/>
      <c r="CK55" s="627"/>
      <c r="CL55" s="628"/>
      <c r="CM55" s="629">
        <v>255840768</v>
      </c>
      <c r="CN55" s="630"/>
      <c r="CO55" s="630"/>
      <c r="CP55" s="630"/>
      <c r="CQ55" s="630"/>
      <c r="CR55" s="630"/>
      <c r="CS55" s="630"/>
      <c r="CT55" s="631"/>
      <c r="CU55" s="632">
        <v>12.8</v>
      </c>
      <c r="CV55" s="633"/>
      <c r="CW55" s="633"/>
      <c r="CX55" s="634"/>
      <c r="CY55" s="617">
        <v>22272470</v>
      </c>
      <c r="CZ55" s="618"/>
      <c r="DA55" s="618"/>
      <c r="DB55" s="618"/>
      <c r="DC55" s="618"/>
      <c r="DD55" s="618"/>
      <c r="DE55" s="618"/>
      <c r="DF55" s="619"/>
      <c r="DG55" s="620"/>
      <c r="DH55" s="621"/>
      <c r="DI55" s="621"/>
      <c r="DJ55" s="621"/>
      <c r="DK55" s="621"/>
      <c r="DL55" s="621"/>
      <c r="DM55" s="621"/>
      <c r="DN55" s="621"/>
      <c r="DO55" s="621"/>
      <c r="DP55" s="621"/>
      <c r="DQ55" s="622"/>
      <c r="DR55" s="623"/>
      <c r="DS55" s="624"/>
      <c r="DT55" s="624"/>
      <c r="DU55" s="624"/>
      <c r="DV55" s="624"/>
      <c r="DW55" s="624"/>
      <c r="DX55" s="625"/>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7"/>
      <c r="BZ56" s="638"/>
      <c r="CA56" s="626" t="s">
        <v>304</v>
      </c>
      <c r="CB56" s="627"/>
      <c r="CC56" s="627"/>
      <c r="CD56" s="627"/>
      <c r="CE56" s="627"/>
      <c r="CF56" s="627"/>
      <c r="CG56" s="627"/>
      <c r="CH56" s="627"/>
      <c r="CI56" s="627"/>
      <c r="CJ56" s="627"/>
      <c r="CK56" s="627"/>
      <c r="CL56" s="628"/>
      <c r="CM56" s="629">
        <v>33215311</v>
      </c>
      <c r="CN56" s="630"/>
      <c r="CO56" s="630"/>
      <c r="CP56" s="630"/>
      <c r="CQ56" s="630"/>
      <c r="CR56" s="630"/>
      <c r="CS56" s="630"/>
      <c r="CT56" s="631"/>
      <c r="CU56" s="632">
        <v>1.7</v>
      </c>
      <c r="CV56" s="633"/>
      <c r="CW56" s="633"/>
      <c r="CX56" s="634"/>
      <c r="CY56" s="617">
        <v>8850714</v>
      </c>
      <c r="CZ56" s="618"/>
      <c r="DA56" s="618"/>
      <c r="DB56" s="618"/>
      <c r="DC56" s="618"/>
      <c r="DD56" s="618"/>
      <c r="DE56" s="618"/>
      <c r="DF56" s="619"/>
      <c r="DG56" s="620"/>
      <c r="DH56" s="621"/>
      <c r="DI56" s="621"/>
      <c r="DJ56" s="621"/>
      <c r="DK56" s="621"/>
      <c r="DL56" s="621"/>
      <c r="DM56" s="621"/>
      <c r="DN56" s="621"/>
      <c r="DO56" s="621"/>
      <c r="DP56" s="621"/>
      <c r="DQ56" s="622"/>
      <c r="DR56" s="623"/>
      <c r="DS56" s="624"/>
      <c r="DT56" s="624"/>
      <c r="DU56" s="624"/>
      <c r="DV56" s="624"/>
      <c r="DW56" s="624"/>
      <c r="DX56" s="625"/>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7"/>
      <c r="BZ57" s="638"/>
      <c r="CA57" s="626" t="s">
        <v>305</v>
      </c>
      <c r="CB57" s="627"/>
      <c r="CC57" s="627"/>
      <c r="CD57" s="627"/>
      <c r="CE57" s="627"/>
      <c r="CF57" s="627"/>
      <c r="CG57" s="627"/>
      <c r="CH57" s="627"/>
      <c r="CI57" s="627"/>
      <c r="CJ57" s="627"/>
      <c r="CK57" s="627"/>
      <c r="CL57" s="628"/>
      <c r="CM57" s="629">
        <v>82353603</v>
      </c>
      <c r="CN57" s="630"/>
      <c r="CO57" s="630"/>
      <c r="CP57" s="630"/>
      <c r="CQ57" s="630"/>
      <c r="CR57" s="630"/>
      <c r="CS57" s="630"/>
      <c r="CT57" s="631"/>
      <c r="CU57" s="632">
        <v>4.0999999999999996</v>
      </c>
      <c r="CV57" s="633"/>
      <c r="CW57" s="633"/>
      <c r="CX57" s="634"/>
      <c r="CY57" s="617">
        <v>5677867</v>
      </c>
      <c r="CZ57" s="618"/>
      <c r="DA57" s="618"/>
      <c r="DB57" s="618"/>
      <c r="DC57" s="618"/>
      <c r="DD57" s="618"/>
      <c r="DE57" s="618"/>
      <c r="DF57" s="619"/>
      <c r="DG57" s="620"/>
      <c r="DH57" s="621"/>
      <c r="DI57" s="621"/>
      <c r="DJ57" s="621"/>
      <c r="DK57" s="621"/>
      <c r="DL57" s="621"/>
      <c r="DM57" s="621"/>
      <c r="DN57" s="621"/>
      <c r="DO57" s="621"/>
      <c r="DP57" s="621"/>
      <c r="DQ57" s="622"/>
      <c r="DR57" s="623"/>
      <c r="DS57" s="624"/>
      <c r="DT57" s="624"/>
      <c r="DU57" s="624"/>
      <c r="DV57" s="624"/>
      <c r="DW57" s="624"/>
      <c r="DX57" s="625"/>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9"/>
      <c r="BZ58" s="640"/>
      <c r="CA58" s="626" t="s">
        <v>306</v>
      </c>
      <c r="CB58" s="627"/>
      <c r="CC58" s="627"/>
      <c r="CD58" s="627"/>
      <c r="CE58" s="627"/>
      <c r="CF58" s="627"/>
      <c r="CG58" s="627"/>
      <c r="CH58" s="627"/>
      <c r="CI58" s="627"/>
      <c r="CJ58" s="627"/>
      <c r="CK58" s="627"/>
      <c r="CL58" s="628"/>
      <c r="CM58" s="629" t="s">
        <v>101</v>
      </c>
      <c r="CN58" s="630"/>
      <c r="CO58" s="630"/>
      <c r="CP58" s="630"/>
      <c r="CQ58" s="630"/>
      <c r="CR58" s="630"/>
      <c r="CS58" s="630"/>
      <c r="CT58" s="631"/>
      <c r="CU58" s="632" t="s">
        <v>101</v>
      </c>
      <c r="CV58" s="633"/>
      <c r="CW58" s="633"/>
      <c r="CX58" s="634"/>
      <c r="CY58" s="617" t="s">
        <v>101</v>
      </c>
      <c r="CZ58" s="618"/>
      <c r="DA58" s="618"/>
      <c r="DB58" s="618"/>
      <c r="DC58" s="618"/>
      <c r="DD58" s="618"/>
      <c r="DE58" s="618"/>
      <c r="DF58" s="619"/>
      <c r="DG58" s="620"/>
      <c r="DH58" s="621"/>
      <c r="DI58" s="621"/>
      <c r="DJ58" s="621"/>
      <c r="DK58" s="621"/>
      <c r="DL58" s="621"/>
      <c r="DM58" s="621"/>
      <c r="DN58" s="621"/>
      <c r="DO58" s="621"/>
      <c r="DP58" s="621"/>
      <c r="DQ58" s="622"/>
      <c r="DR58" s="623"/>
      <c r="DS58" s="624"/>
      <c r="DT58" s="624"/>
      <c r="DU58" s="624"/>
      <c r="DV58" s="624"/>
      <c r="DW58" s="624"/>
      <c r="DX58" s="625"/>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9" t="s">
        <v>307</v>
      </c>
      <c r="BZ59" s="600"/>
      <c r="CA59" s="600"/>
      <c r="CB59" s="600"/>
      <c r="CC59" s="600"/>
      <c r="CD59" s="600"/>
      <c r="CE59" s="600"/>
      <c r="CF59" s="600"/>
      <c r="CG59" s="600"/>
      <c r="CH59" s="600"/>
      <c r="CI59" s="600"/>
      <c r="CJ59" s="600"/>
      <c r="CK59" s="600"/>
      <c r="CL59" s="601"/>
      <c r="CM59" s="602">
        <v>2003898808</v>
      </c>
      <c r="CN59" s="603"/>
      <c r="CO59" s="603"/>
      <c r="CP59" s="603"/>
      <c r="CQ59" s="603"/>
      <c r="CR59" s="603"/>
      <c r="CS59" s="603"/>
      <c r="CT59" s="604"/>
      <c r="CU59" s="605">
        <v>100</v>
      </c>
      <c r="CV59" s="606"/>
      <c r="CW59" s="606"/>
      <c r="CX59" s="607"/>
      <c r="CY59" s="608">
        <v>677054313</v>
      </c>
      <c r="CZ59" s="609"/>
      <c r="DA59" s="609"/>
      <c r="DB59" s="609"/>
      <c r="DC59" s="609"/>
      <c r="DD59" s="609"/>
      <c r="DE59" s="609"/>
      <c r="DF59" s="610"/>
      <c r="DG59" s="611"/>
      <c r="DH59" s="612"/>
      <c r="DI59" s="612"/>
      <c r="DJ59" s="612"/>
      <c r="DK59" s="612"/>
      <c r="DL59" s="612"/>
      <c r="DM59" s="612"/>
      <c r="DN59" s="612"/>
      <c r="DO59" s="612"/>
      <c r="DP59" s="612"/>
      <c r="DQ59" s="613"/>
      <c r="DR59" s="614"/>
      <c r="DS59" s="615"/>
      <c r="DT59" s="615"/>
      <c r="DU59" s="615"/>
      <c r="DV59" s="615"/>
      <c r="DW59" s="615"/>
      <c r="DX59" s="616"/>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customSheetViews>
    <customSheetView guid="{3AB1F1A4-E2D9-44CD-A629-D59D30AE2F41}"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cellComments="asDisplayed" r:id="rId2"/>
  <headerFooter>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3" customWidth="1"/>
    <col min="131" max="131" width="1.6640625" style="233" customWidth="1"/>
    <col min="132" max="16384" width="9" style="233"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308</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33" t="s">
        <v>309</v>
      </c>
      <c r="DK2" s="1134"/>
      <c r="DL2" s="1134"/>
      <c r="DM2" s="1134"/>
      <c r="DN2" s="1134"/>
      <c r="DO2" s="1135"/>
      <c r="DP2" s="194"/>
      <c r="DQ2" s="1133" t="s">
        <v>310</v>
      </c>
      <c r="DR2" s="1134"/>
      <c r="DS2" s="1134"/>
      <c r="DT2" s="1134"/>
      <c r="DU2" s="1134"/>
      <c r="DV2" s="1134"/>
      <c r="DW2" s="1134"/>
      <c r="DX2" s="1134"/>
      <c r="DY2" s="1134"/>
      <c r="DZ2" s="113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77" t="s">
        <v>311</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197"/>
      <c r="BA4" s="197"/>
      <c r="BB4" s="197"/>
      <c r="BC4" s="197"/>
      <c r="BD4" s="197"/>
      <c r="BE4" s="198"/>
      <c r="BF4" s="198"/>
      <c r="BG4" s="198"/>
      <c r="BH4" s="198"/>
      <c r="BI4" s="198"/>
      <c r="BJ4" s="198"/>
      <c r="BK4" s="198"/>
      <c r="BL4" s="198"/>
      <c r="BM4" s="198"/>
      <c r="BN4" s="198"/>
      <c r="BO4" s="198"/>
      <c r="BP4" s="198"/>
      <c r="BQ4" s="197" t="s">
        <v>312</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5" t="s">
        <v>313</v>
      </c>
      <c r="B5" s="986"/>
      <c r="C5" s="986"/>
      <c r="D5" s="986"/>
      <c r="E5" s="986"/>
      <c r="F5" s="986"/>
      <c r="G5" s="986"/>
      <c r="H5" s="986"/>
      <c r="I5" s="986"/>
      <c r="J5" s="986"/>
      <c r="K5" s="986"/>
      <c r="L5" s="986"/>
      <c r="M5" s="986"/>
      <c r="N5" s="986"/>
      <c r="O5" s="986"/>
      <c r="P5" s="987"/>
      <c r="Q5" s="991" t="s">
        <v>314</v>
      </c>
      <c r="R5" s="992"/>
      <c r="S5" s="992"/>
      <c r="T5" s="992"/>
      <c r="U5" s="993"/>
      <c r="V5" s="991" t="s">
        <v>315</v>
      </c>
      <c r="W5" s="992"/>
      <c r="X5" s="992"/>
      <c r="Y5" s="992"/>
      <c r="Z5" s="993"/>
      <c r="AA5" s="991" t="s">
        <v>316</v>
      </c>
      <c r="AB5" s="992"/>
      <c r="AC5" s="992"/>
      <c r="AD5" s="992"/>
      <c r="AE5" s="992"/>
      <c r="AF5" s="1136" t="s">
        <v>317</v>
      </c>
      <c r="AG5" s="992"/>
      <c r="AH5" s="992"/>
      <c r="AI5" s="992"/>
      <c r="AJ5" s="1007"/>
      <c r="AK5" s="992" t="s">
        <v>318</v>
      </c>
      <c r="AL5" s="992"/>
      <c r="AM5" s="992"/>
      <c r="AN5" s="992"/>
      <c r="AO5" s="993"/>
      <c r="AP5" s="991" t="s">
        <v>319</v>
      </c>
      <c r="AQ5" s="992"/>
      <c r="AR5" s="992"/>
      <c r="AS5" s="992"/>
      <c r="AT5" s="993"/>
      <c r="AU5" s="991" t="s">
        <v>320</v>
      </c>
      <c r="AV5" s="992"/>
      <c r="AW5" s="992"/>
      <c r="AX5" s="992"/>
      <c r="AY5" s="1007"/>
      <c r="AZ5" s="201"/>
      <c r="BA5" s="201"/>
      <c r="BB5" s="201"/>
      <c r="BC5" s="201"/>
      <c r="BD5" s="201"/>
      <c r="BE5" s="202"/>
      <c r="BF5" s="202"/>
      <c r="BG5" s="202"/>
      <c r="BH5" s="202"/>
      <c r="BI5" s="202"/>
      <c r="BJ5" s="202"/>
      <c r="BK5" s="202"/>
      <c r="BL5" s="202"/>
      <c r="BM5" s="202"/>
      <c r="BN5" s="202"/>
      <c r="BO5" s="202"/>
      <c r="BP5" s="202"/>
      <c r="BQ5" s="985" t="s">
        <v>321</v>
      </c>
      <c r="BR5" s="986"/>
      <c r="BS5" s="986"/>
      <c r="BT5" s="986"/>
      <c r="BU5" s="986"/>
      <c r="BV5" s="986"/>
      <c r="BW5" s="986"/>
      <c r="BX5" s="986"/>
      <c r="BY5" s="986"/>
      <c r="BZ5" s="986"/>
      <c r="CA5" s="986"/>
      <c r="CB5" s="986"/>
      <c r="CC5" s="986"/>
      <c r="CD5" s="986"/>
      <c r="CE5" s="986"/>
      <c r="CF5" s="986"/>
      <c r="CG5" s="987"/>
      <c r="CH5" s="991" t="s">
        <v>322</v>
      </c>
      <c r="CI5" s="992"/>
      <c r="CJ5" s="992"/>
      <c r="CK5" s="992"/>
      <c r="CL5" s="993"/>
      <c r="CM5" s="991" t="s">
        <v>323</v>
      </c>
      <c r="CN5" s="992"/>
      <c r="CO5" s="992"/>
      <c r="CP5" s="992"/>
      <c r="CQ5" s="993"/>
      <c r="CR5" s="991" t="s">
        <v>324</v>
      </c>
      <c r="CS5" s="992"/>
      <c r="CT5" s="992"/>
      <c r="CU5" s="992"/>
      <c r="CV5" s="993"/>
      <c r="CW5" s="991" t="s">
        <v>325</v>
      </c>
      <c r="CX5" s="992"/>
      <c r="CY5" s="992"/>
      <c r="CZ5" s="992"/>
      <c r="DA5" s="993"/>
      <c r="DB5" s="991" t="s">
        <v>326</v>
      </c>
      <c r="DC5" s="992"/>
      <c r="DD5" s="992"/>
      <c r="DE5" s="992"/>
      <c r="DF5" s="993"/>
      <c r="DG5" s="1121" t="s">
        <v>327</v>
      </c>
      <c r="DH5" s="1122"/>
      <c r="DI5" s="1122"/>
      <c r="DJ5" s="1122"/>
      <c r="DK5" s="1123"/>
      <c r="DL5" s="1121" t="s">
        <v>328</v>
      </c>
      <c r="DM5" s="1122"/>
      <c r="DN5" s="1122"/>
      <c r="DO5" s="1122"/>
      <c r="DP5" s="1123"/>
      <c r="DQ5" s="991" t="s">
        <v>329</v>
      </c>
      <c r="DR5" s="992"/>
      <c r="DS5" s="992"/>
      <c r="DT5" s="992"/>
      <c r="DU5" s="993"/>
      <c r="DV5" s="991" t="s">
        <v>320</v>
      </c>
      <c r="DW5" s="992"/>
      <c r="DX5" s="992"/>
      <c r="DY5" s="992"/>
      <c r="DZ5" s="1007"/>
      <c r="EA5" s="199"/>
    </row>
    <row r="6" spans="1:131" s="200"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37"/>
      <c r="AG6" s="995"/>
      <c r="AH6" s="995"/>
      <c r="AI6" s="995"/>
      <c r="AJ6" s="1008"/>
      <c r="AK6" s="995"/>
      <c r="AL6" s="995"/>
      <c r="AM6" s="995"/>
      <c r="AN6" s="995"/>
      <c r="AO6" s="996"/>
      <c r="AP6" s="994"/>
      <c r="AQ6" s="995"/>
      <c r="AR6" s="995"/>
      <c r="AS6" s="995"/>
      <c r="AT6" s="996"/>
      <c r="AU6" s="994"/>
      <c r="AV6" s="995"/>
      <c r="AW6" s="995"/>
      <c r="AX6" s="995"/>
      <c r="AY6" s="1008"/>
      <c r="AZ6" s="197"/>
      <c r="BA6" s="197"/>
      <c r="BB6" s="197"/>
      <c r="BC6" s="197"/>
      <c r="BD6" s="197"/>
      <c r="BE6" s="198"/>
      <c r="BF6" s="198"/>
      <c r="BG6" s="198"/>
      <c r="BH6" s="198"/>
      <c r="BI6" s="198"/>
      <c r="BJ6" s="198"/>
      <c r="BK6" s="198"/>
      <c r="BL6" s="198"/>
      <c r="BM6" s="198"/>
      <c r="BN6" s="198"/>
      <c r="BO6" s="198"/>
      <c r="BP6" s="198"/>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24"/>
      <c r="DH6" s="1125"/>
      <c r="DI6" s="1125"/>
      <c r="DJ6" s="1125"/>
      <c r="DK6" s="1126"/>
      <c r="DL6" s="1124"/>
      <c r="DM6" s="1125"/>
      <c r="DN6" s="1125"/>
      <c r="DO6" s="1125"/>
      <c r="DP6" s="1126"/>
      <c r="DQ6" s="994"/>
      <c r="DR6" s="995"/>
      <c r="DS6" s="995"/>
      <c r="DT6" s="995"/>
      <c r="DU6" s="996"/>
      <c r="DV6" s="994"/>
      <c r="DW6" s="995"/>
      <c r="DX6" s="995"/>
      <c r="DY6" s="995"/>
      <c r="DZ6" s="1008"/>
      <c r="EA6" s="199"/>
    </row>
    <row r="7" spans="1:131" s="200" customFormat="1" ht="26.25" customHeight="1" thickTop="1">
      <c r="A7" s="203">
        <v>1</v>
      </c>
      <c r="B7" s="1064" t="s">
        <v>330</v>
      </c>
      <c r="C7" s="1065"/>
      <c r="D7" s="1065"/>
      <c r="E7" s="1065"/>
      <c r="F7" s="1065"/>
      <c r="G7" s="1065"/>
      <c r="H7" s="1065"/>
      <c r="I7" s="1065"/>
      <c r="J7" s="1065"/>
      <c r="K7" s="1065"/>
      <c r="L7" s="1065"/>
      <c r="M7" s="1065"/>
      <c r="N7" s="1065"/>
      <c r="O7" s="1065"/>
      <c r="P7" s="1066"/>
      <c r="Q7" s="1127">
        <v>2161868</v>
      </c>
      <c r="R7" s="1128"/>
      <c r="S7" s="1128"/>
      <c r="T7" s="1128"/>
      <c r="U7" s="1128"/>
      <c r="V7" s="1128">
        <v>2070466</v>
      </c>
      <c r="W7" s="1128"/>
      <c r="X7" s="1128"/>
      <c r="Y7" s="1128"/>
      <c r="Z7" s="1128"/>
      <c r="AA7" s="1128">
        <f t="shared" ref="AA7:AA16" si="0">Q7-V7</f>
        <v>91402</v>
      </c>
      <c r="AB7" s="1128"/>
      <c r="AC7" s="1128"/>
      <c r="AD7" s="1128"/>
      <c r="AE7" s="1129"/>
      <c r="AF7" s="1130">
        <v>8277</v>
      </c>
      <c r="AG7" s="1131"/>
      <c r="AH7" s="1131"/>
      <c r="AI7" s="1131"/>
      <c r="AJ7" s="1132"/>
      <c r="AK7" s="1114">
        <v>495610</v>
      </c>
      <c r="AL7" s="1115"/>
      <c r="AM7" s="1115"/>
      <c r="AN7" s="1115"/>
      <c r="AO7" s="1115"/>
      <c r="AP7" s="1115">
        <v>1324358</v>
      </c>
      <c r="AQ7" s="1115"/>
      <c r="AR7" s="1115"/>
      <c r="AS7" s="1115"/>
      <c r="AT7" s="1115"/>
      <c r="AU7" s="1116"/>
      <c r="AV7" s="1116"/>
      <c r="AW7" s="1116"/>
      <c r="AX7" s="1116"/>
      <c r="AY7" s="1117"/>
      <c r="AZ7" s="197"/>
      <c r="BA7" s="197"/>
      <c r="BB7" s="197"/>
      <c r="BC7" s="197"/>
      <c r="BD7" s="197"/>
      <c r="BE7" s="198"/>
      <c r="BF7" s="198"/>
      <c r="BG7" s="198"/>
      <c r="BH7" s="198"/>
      <c r="BI7" s="198"/>
      <c r="BJ7" s="198"/>
      <c r="BK7" s="198"/>
      <c r="BL7" s="198"/>
      <c r="BM7" s="198"/>
      <c r="BN7" s="198"/>
      <c r="BO7" s="198"/>
      <c r="BP7" s="198"/>
      <c r="BQ7" s="204">
        <v>1</v>
      </c>
      <c r="BR7" s="353"/>
      <c r="BS7" s="1118" t="s">
        <v>506</v>
      </c>
      <c r="BT7" s="1119"/>
      <c r="BU7" s="1119"/>
      <c r="BV7" s="1119"/>
      <c r="BW7" s="1119"/>
      <c r="BX7" s="1119"/>
      <c r="BY7" s="1119"/>
      <c r="BZ7" s="1119"/>
      <c r="CA7" s="1119"/>
      <c r="CB7" s="1119"/>
      <c r="CC7" s="1119"/>
      <c r="CD7" s="1119"/>
      <c r="CE7" s="1119"/>
      <c r="CF7" s="1119"/>
      <c r="CG7" s="1120"/>
      <c r="CH7" s="1111">
        <v>-146</v>
      </c>
      <c r="CI7" s="1112"/>
      <c r="CJ7" s="1112"/>
      <c r="CK7" s="1112"/>
      <c r="CL7" s="1113"/>
      <c r="CM7" s="1111">
        <v>6978</v>
      </c>
      <c r="CN7" s="1112"/>
      <c r="CO7" s="1112"/>
      <c r="CP7" s="1112"/>
      <c r="CQ7" s="1113"/>
      <c r="CR7" s="1111">
        <v>30</v>
      </c>
      <c r="CS7" s="1112"/>
      <c r="CT7" s="1112"/>
      <c r="CU7" s="1112"/>
      <c r="CV7" s="1113"/>
      <c r="CW7" s="1111">
        <v>721</v>
      </c>
      <c r="CX7" s="1112"/>
      <c r="CY7" s="1112"/>
      <c r="CZ7" s="1112"/>
      <c r="DA7" s="1113"/>
      <c r="DB7" s="1111" t="s">
        <v>563</v>
      </c>
      <c r="DC7" s="1112"/>
      <c r="DD7" s="1112"/>
      <c r="DE7" s="1112"/>
      <c r="DF7" s="1113"/>
      <c r="DG7" s="1111" t="s">
        <v>563</v>
      </c>
      <c r="DH7" s="1112"/>
      <c r="DI7" s="1112"/>
      <c r="DJ7" s="1112"/>
      <c r="DK7" s="1113"/>
      <c r="DL7" s="1111" t="s">
        <v>563</v>
      </c>
      <c r="DM7" s="1112"/>
      <c r="DN7" s="1112"/>
      <c r="DO7" s="1112"/>
      <c r="DP7" s="1113"/>
      <c r="DQ7" s="1111" t="s">
        <v>563</v>
      </c>
      <c r="DR7" s="1112"/>
      <c r="DS7" s="1112"/>
      <c r="DT7" s="1112"/>
      <c r="DU7" s="1113"/>
      <c r="DV7" s="1138"/>
      <c r="DW7" s="1139"/>
      <c r="DX7" s="1139"/>
      <c r="DY7" s="1139"/>
      <c r="DZ7" s="1140"/>
      <c r="EA7" s="199"/>
    </row>
    <row r="8" spans="1:131" s="200" customFormat="1" ht="26.25" customHeight="1">
      <c r="A8" s="205">
        <v>2</v>
      </c>
      <c r="B8" s="1033" t="s">
        <v>331</v>
      </c>
      <c r="C8" s="1034"/>
      <c r="D8" s="1034"/>
      <c r="E8" s="1034"/>
      <c r="F8" s="1034"/>
      <c r="G8" s="1034"/>
      <c r="H8" s="1034"/>
      <c r="I8" s="1034"/>
      <c r="J8" s="1034"/>
      <c r="K8" s="1034"/>
      <c r="L8" s="1034"/>
      <c r="M8" s="1034"/>
      <c r="N8" s="1034"/>
      <c r="O8" s="1034"/>
      <c r="P8" s="1035"/>
      <c r="Q8" s="1058">
        <v>37837</v>
      </c>
      <c r="R8" s="1037"/>
      <c r="S8" s="1037"/>
      <c r="T8" s="1037"/>
      <c r="U8" s="1037"/>
      <c r="V8" s="1037">
        <v>37837</v>
      </c>
      <c r="W8" s="1037"/>
      <c r="X8" s="1037"/>
      <c r="Y8" s="1037"/>
      <c r="Z8" s="1037"/>
      <c r="AA8" s="1037" t="s">
        <v>563</v>
      </c>
      <c r="AB8" s="1037"/>
      <c r="AC8" s="1037"/>
      <c r="AD8" s="1037"/>
      <c r="AE8" s="1059"/>
      <c r="AF8" s="1106" t="s">
        <v>101</v>
      </c>
      <c r="AG8" s="1107"/>
      <c r="AH8" s="1107"/>
      <c r="AI8" s="1107"/>
      <c r="AJ8" s="1108"/>
      <c r="AK8" s="1109">
        <v>24546</v>
      </c>
      <c r="AL8" s="1110"/>
      <c r="AM8" s="1110"/>
      <c r="AN8" s="1110"/>
      <c r="AO8" s="1110"/>
      <c r="AP8" s="1110">
        <v>110000</v>
      </c>
      <c r="AQ8" s="1110"/>
      <c r="AR8" s="1110"/>
      <c r="AS8" s="1110"/>
      <c r="AT8" s="1110"/>
      <c r="AU8" s="1104"/>
      <c r="AV8" s="1104"/>
      <c r="AW8" s="1104"/>
      <c r="AX8" s="1104"/>
      <c r="AY8" s="1105"/>
      <c r="AZ8" s="197"/>
      <c r="BA8" s="197"/>
      <c r="BB8" s="197"/>
      <c r="BC8" s="197"/>
      <c r="BD8" s="197"/>
      <c r="BE8" s="198"/>
      <c r="BF8" s="198"/>
      <c r="BG8" s="198"/>
      <c r="BH8" s="198"/>
      <c r="BI8" s="198"/>
      <c r="BJ8" s="198"/>
      <c r="BK8" s="198"/>
      <c r="BL8" s="198"/>
      <c r="BM8" s="198"/>
      <c r="BN8" s="198"/>
      <c r="BO8" s="198"/>
      <c r="BP8" s="198"/>
      <c r="BQ8" s="206">
        <v>2</v>
      </c>
      <c r="BR8" s="354" t="s">
        <v>507</v>
      </c>
      <c r="BS8" s="1054" t="s">
        <v>508</v>
      </c>
      <c r="BT8" s="1055"/>
      <c r="BU8" s="1055"/>
      <c r="BV8" s="1055"/>
      <c r="BW8" s="1055"/>
      <c r="BX8" s="1055"/>
      <c r="BY8" s="1055"/>
      <c r="BZ8" s="1055"/>
      <c r="CA8" s="1055"/>
      <c r="CB8" s="1055"/>
      <c r="CC8" s="1055"/>
      <c r="CD8" s="1055"/>
      <c r="CE8" s="1055"/>
      <c r="CF8" s="1055"/>
      <c r="CG8" s="1056"/>
      <c r="CH8" s="1039">
        <v>21</v>
      </c>
      <c r="CI8" s="1040"/>
      <c r="CJ8" s="1040"/>
      <c r="CK8" s="1040"/>
      <c r="CL8" s="1041"/>
      <c r="CM8" s="1039">
        <v>1962</v>
      </c>
      <c r="CN8" s="1040"/>
      <c r="CO8" s="1040"/>
      <c r="CP8" s="1040"/>
      <c r="CQ8" s="1041"/>
      <c r="CR8" s="1039">
        <v>251</v>
      </c>
      <c r="CS8" s="1040"/>
      <c r="CT8" s="1040"/>
      <c r="CU8" s="1040"/>
      <c r="CV8" s="1041"/>
      <c r="CW8" s="1039" t="s">
        <v>563</v>
      </c>
      <c r="CX8" s="1040"/>
      <c r="CY8" s="1040"/>
      <c r="CZ8" s="1040"/>
      <c r="DA8" s="1041"/>
      <c r="DB8" s="1039" t="s">
        <v>563</v>
      </c>
      <c r="DC8" s="1040"/>
      <c r="DD8" s="1040"/>
      <c r="DE8" s="1040"/>
      <c r="DF8" s="1041"/>
      <c r="DG8" s="1039">
        <v>584</v>
      </c>
      <c r="DH8" s="1040"/>
      <c r="DI8" s="1040"/>
      <c r="DJ8" s="1040"/>
      <c r="DK8" s="1041"/>
      <c r="DL8" s="1039" t="s">
        <v>563</v>
      </c>
      <c r="DM8" s="1040"/>
      <c r="DN8" s="1040"/>
      <c r="DO8" s="1040"/>
      <c r="DP8" s="1041"/>
      <c r="DQ8" s="1039" t="s">
        <v>563</v>
      </c>
      <c r="DR8" s="1040"/>
      <c r="DS8" s="1040"/>
      <c r="DT8" s="1040"/>
      <c r="DU8" s="1041"/>
      <c r="DV8" s="982"/>
      <c r="DW8" s="983"/>
      <c r="DX8" s="983"/>
      <c r="DY8" s="983"/>
      <c r="DZ8" s="984"/>
      <c r="EA8" s="199"/>
    </row>
    <row r="9" spans="1:131" s="200" customFormat="1" ht="26.25" customHeight="1">
      <c r="A9" s="205">
        <v>3</v>
      </c>
      <c r="B9" s="1033" t="s">
        <v>332</v>
      </c>
      <c r="C9" s="1034"/>
      <c r="D9" s="1034"/>
      <c r="E9" s="1034"/>
      <c r="F9" s="1034"/>
      <c r="G9" s="1034"/>
      <c r="H9" s="1034"/>
      <c r="I9" s="1034"/>
      <c r="J9" s="1034"/>
      <c r="K9" s="1034"/>
      <c r="L9" s="1034"/>
      <c r="M9" s="1034"/>
      <c r="N9" s="1034"/>
      <c r="O9" s="1034"/>
      <c r="P9" s="1035"/>
      <c r="Q9" s="1058">
        <v>450</v>
      </c>
      <c r="R9" s="1037"/>
      <c r="S9" s="1037"/>
      <c r="T9" s="1037"/>
      <c r="U9" s="1037"/>
      <c r="V9" s="1037">
        <v>385</v>
      </c>
      <c r="W9" s="1037"/>
      <c r="X9" s="1037"/>
      <c r="Y9" s="1037"/>
      <c r="Z9" s="1037"/>
      <c r="AA9" s="1037">
        <f t="shared" si="0"/>
        <v>65</v>
      </c>
      <c r="AB9" s="1037"/>
      <c r="AC9" s="1037"/>
      <c r="AD9" s="1037"/>
      <c r="AE9" s="1059"/>
      <c r="AF9" s="1106">
        <v>0</v>
      </c>
      <c r="AG9" s="1107"/>
      <c r="AH9" s="1107"/>
      <c r="AI9" s="1107"/>
      <c r="AJ9" s="1108"/>
      <c r="AK9" s="1109">
        <v>289</v>
      </c>
      <c r="AL9" s="1110"/>
      <c r="AM9" s="1110"/>
      <c r="AN9" s="1110"/>
      <c r="AO9" s="1110"/>
      <c r="AP9" s="1110" t="s">
        <v>563</v>
      </c>
      <c r="AQ9" s="1110"/>
      <c r="AR9" s="1110"/>
      <c r="AS9" s="1110"/>
      <c r="AT9" s="1110"/>
      <c r="AU9" s="1104"/>
      <c r="AV9" s="1104"/>
      <c r="AW9" s="1104"/>
      <c r="AX9" s="1104"/>
      <c r="AY9" s="1105"/>
      <c r="AZ9" s="197"/>
      <c r="BA9" s="197"/>
      <c r="BB9" s="197"/>
      <c r="BC9" s="197"/>
      <c r="BD9" s="197"/>
      <c r="BE9" s="198"/>
      <c r="BF9" s="198"/>
      <c r="BG9" s="198"/>
      <c r="BH9" s="198"/>
      <c r="BI9" s="198"/>
      <c r="BJ9" s="198"/>
      <c r="BK9" s="198"/>
      <c r="BL9" s="198"/>
      <c r="BM9" s="198"/>
      <c r="BN9" s="198"/>
      <c r="BO9" s="198"/>
      <c r="BP9" s="198"/>
      <c r="BQ9" s="206">
        <v>3</v>
      </c>
      <c r="BR9" s="354"/>
      <c r="BS9" s="1054" t="s">
        <v>509</v>
      </c>
      <c r="BT9" s="1055"/>
      <c r="BU9" s="1055"/>
      <c r="BV9" s="1055"/>
      <c r="BW9" s="1055"/>
      <c r="BX9" s="1055"/>
      <c r="BY9" s="1055"/>
      <c r="BZ9" s="1055"/>
      <c r="CA9" s="1055"/>
      <c r="CB9" s="1055"/>
      <c r="CC9" s="1055"/>
      <c r="CD9" s="1055"/>
      <c r="CE9" s="1055"/>
      <c r="CF9" s="1055"/>
      <c r="CG9" s="1056"/>
      <c r="CH9" s="1039">
        <v>24</v>
      </c>
      <c r="CI9" s="1040"/>
      <c r="CJ9" s="1040"/>
      <c r="CK9" s="1040"/>
      <c r="CL9" s="1041"/>
      <c r="CM9" s="1039">
        <v>1575</v>
      </c>
      <c r="CN9" s="1040"/>
      <c r="CO9" s="1040"/>
      <c r="CP9" s="1040"/>
      <c r="CQ9" s="1041"/>
      <c r="CR9" s="1039">
        <v>1417</v>
      </c>
      <c r="CS9" s="1040"/>
      <c r="CT9" s="1040"/>
      <c r="CU9" s="1040"/>
      <c r="CV9" s="1041"/>
      <c r="CW9" s="1039">
        <v>14</v>
      </c>
      <c r="CX9" s="1040"/>
      <c r="CY9" s="1040"/>
      <c r="CZ9" s="1040"/>
      <c r="DA9" s="1041"/>
      <c r="DB9" s="1039" t="s">
        <v>563</v>
      </c>
      <c r="DC9" s="1040"/>
      <c r="DD9" s="1040"/>
      <c r="DE9" s="1040"/>
      <c r="DF9" s="1041"/>
      <c r="DG9" s="1039" t="s">
        <v>563</v>
      </c>
      <c r="DH9" s="1040"/>
      <c r="DI9" s="1040"/>
      <c r="DJ9" s="1040"/>
      <c r="DK9" s="1041"/>
      <c r="DL9" s="1039" t="s">
        <v>563</v>
      </c>
      <c r="DM9" s="1040"/>
      <c r="DN9" s="1040"/>
      <c r="DO9" s="1040"/>
      <c r="DP9" s="1041"/>
      <c r="DQ9" s="1039" t="s">
        <v>563</v>
      </c>
      <c r="DR9" s="1040"/>
      <c r="DS9" s="1040"/>
      <c r="DT9" s="1040"/>
      <c r="DU9" s="1041"/>
      <c r="DV9" s="982"/>
      <c r="DW9" s="983"/>
      <c r="DX9" s="983"/>
      <c r="DY9" s="983"/>
      <c r="DZ9" s="984"/>
      <c r="EA9" s="199"/>
    </row>
    <row r="10" spans="1:131" s="200" customFormat="1" ht="26.25" customHeight="1">
      <c r="A10" s="205">
        <v>4</v>
      </c>
      <c r="B10" s="1033" t="s">
        <v>333</v>
      </c>
      <c r="C10" s="1034"/>
      <c r="D10" s="1034"/>
      <c r="E10" s="1034"/>
      <c r="F10" s="1034"/>
      <c r="G10" s="1034"/>
      <c r="H10" s="1034"/>
      <c r="I10" s="1034"/>
      <c r="J10" s="1034"/>
      <c r="K10" s="1034"/>
      <c r="L10" s="1034"/>
      <c r="M10" s="1034"/>
      <c r="N10" s="1034"/>
      <c r="O10" s="1034"/>
      <c r="P10" s="1035"/>
      <c r="Q10" s="1058">
        <v>488</v>
      </c>
      <c r="R10" s="1037"/>
      <c r="S10" s="1037"/>
      <c r="T10" s="1037"/>
      <c r="U10" s="1037"/>
      <c r="V10" s="1037">
        <v>191</v>
      </c>
      <c r="W10" s="1037"/>
      <c r="X10" s="1037"/>
      <c r="Y10" s="1037"/>
      <c r="Z10" s="1037"/>
      <c r="AA10" s="1037">
        <f t="shared" si="0"/>
        <v>297</v>
      </c>
      <c r="AB10" s="1037"/>
      <c r="AC10" s="1037"/>
      <c r="AD10" s="1037"/>
      <c r="AE10" s="1059"/>
      <c r="AF10" s="1106" t="s">
        <v>101</v>
      </c>
      <c r="AG10" s="1107"/>
      <c r="AH10" s="1107"/>
      <c r="AI10" s="1107"/>
      <c r="AJ10" s="1108"/>
      <c r="AK10" s="1109">
        <v>6</v>
      </c>
      <c r="AL10" s="1110"/>
      <c r="AM10" s="1110"/>
      <c r="AN10" s="1110"/>
      <c r="AO10" s="1110"/>
      <c r="AP10" s="1110">
        <v>727</v>
      </c>
      <c r="AQ10" s="1110"/>
      <c r="AR10" s="1110"/>
      <c r="AS10" s="1110"/>
      <c r="AT10" s="1110"/>
      <c r="AU10" s="1104"/>
      <c r="AV10" s="1104"/>
      <c r="AW10" s="1104"/>
      <c r="AX10" s="1104"/>
      <c r="AY10" s="1105"/>
      <c r="AZ10" s="197"/>
      <c r="BA10" s="197"/>
      <c r="BB10" s="197"/>
      <c r="BC10" s="197"/>
      <c r="BD10" s="197"/>
      <c r="BE10" s="198"/>
      <c r="BF10" s="198"/>
      <c r="BG10" s="198"/>
      <c r="BH10" s="198"/>
      <c r="BI10" s="198"/>
      <c r="BJ10" s="198"/>
      <c r="BK10" s="198"/>
      <c r="BL10" s="198"/>
      <c r="BM10" s="198"/>
      <c r="BN10" s="198"/>
      <c r="BO10" s="198"/>
      <c r="BP10" s="198"/>
      <c r="BQ10" s="206">
        <v>4</v>
      </c>
      <c r="BR10" s="354"/>
      <c r="BS10" s="1054" t="s">
        <v>510</v>
      </c>
      <c r="BT10" s="1055"/>
      <c r="BU10" s="1055"/>
      <c r="BV10" s="1055"/>
      <c r="BW10" s="1055"/>
      <c r="BX10" s="1055"/>
      <c r="BY10" s="1055"/>
      <c r="BZ10" s="1055"/>
      <c r="CA10" s="1055"/>
      <c r="CB10" s="1055"/>
      <c r="CC10" s="1055"/>
      <c r="CD10" s="1055"/>
      <c r="CE10" s="1055"/>
      <c r="CF10" s="1055"/>
      <c r="CG10" s="1056"/>
      <c r="CH10" s="1039">
        <v>-1</v>
      </c>
      <c r="CI10" s="1040"/>
      <c r="CJ10" s="1040"/>
      <c r="CK10" s="1040"/>
      <c r="CL10" s="1041"/>
      <c r="CM10" s="1039">
        <v>2017</v>
      </c>
      <c r="CN10" s="1040"/>
      <c r="CO10" s="1040"/>
      <c r="CP10" s="1040"/>
      <c r="CQ10" s="1041"/>
      <c r="CR10" s="1039">
        <v>2000</v>
      </c>
      <c r="CS10" s="1040"/>
      <c r="CT10" s="1040"/>
      <c r="CU10" s="1040"/>
      <c r="CV10" s="1041"/>
      <c r="CW10" s="1039" t="s">
        <v>563</v>
      </c>
      <c r="CX10" s="1040"/>
      <c r="CY10" s="1040"/>
      <c r="CZ10" s="1040"/>
      <c r="DA10" s="1041"/>
      <c r="DB10" s="1039" t="s">
        <v>563</v>
      </c>
      <c r="DC10" s="1040"/>
      <c r="DD10" s="1040"/>
      <c r="DE10" s="1040"/>
      <c r="DF10" s="1041"/>
      <c r="DG10" s="1039" t="s">
        <v>563</v>
      </c>
      <c r="DH10" s="1040"/>
      <c r="DI10" s="1040"/>
      <c r="DJ10" s="1040"/>
      <c r="DK10" s="1041"/>
      <c r="DL10" s="1039" t="s">
        <v>563</v>
      </c>
      <c r="DM10" s="1040"/>
      <c r="DN10" s="1040"/>
      <c r="DO10" s="1040"/>
      <c r="DP10" s="1041"/>
      <c r="DQ10" s="1039" t="s">
        <v>563</v>
      </c>
      <c r="DR10" s="1040"/>
      <c r="DS10" s="1040"/>
      <c r="DT10" s="1040"/>
      <c r="DU10" s="1041"/>
      <c r="DV10" s="982"/>
      <c r="DW10" s="983"/>
      <c r="DX10" s="983"/>
      <c r="DY10" s="983"/>
      <c r="DZ10" s="984"/>
      <c r="EA10" s="199"/>
    </row>
    <row r="11" spans="1:131" s="200" customFormat="1" ht="26.25" customHeight="1">
      <c r="A11" s="205">
        <v>5</v>
      </c>
      <c r="B11" s="1033" t="s">
        <v>334</v>
      </c>
      <c r="C11" s="1034"/>
      <c r="D11" s="1034"/>
      <c r="E11" s="1034"/>
      <c r="F11" s="1034"/>
      <c r="G11" s="1034"/>
      <c r="H11" s="1034"/>
      <c r="I11" s="1034"/>
      <c r="J11" s="1034"/>
      <c r="K11" s="1034"/>
      <c r="L11" s="1034"/>
      <c r="M11" s="1034"/>
      <c r="N11" s="1034"/>
      <c r="O11" s="1034"/>
      <c r="P11" s="1035"/>
      <c r="Q11" s="1058">
        <v>2324</v>
      </c>
      <c r="R11" s="1037"/>
      <c r="S11" s="1037"/>
      <c r="T11" s="1037"/>
      <c r="U11" s="1037"/>
      <c r="V11" s="1037">
        <v>2049</v>
      </c>
      <c r="W11" s="1037"/>
      <c r="X11" s="1037"/>
      <c r="Y11" s="1037"/>
      <c r="Z11" s="1037"/>
      <c r="AA11" s="1037">
        <f t="shared" si="0"/>
        <v>275</v>
      </c>
      <c r="AB11" s="1037"/>
      <c r="AC11" s="1037"/>
      <c r="AD11" s="1037"/>
      <c r="AE11" s="1059"/>
      <c r="AF11" s="1106" t="s">
        <v>101</v>
      </c>
      <c r="AG11" s="1107"/>
      <c r="AH11" s="1107"/>
      <c r="AI11" s="1107"/>
      <c r="AJ11" s="1108"/>
      <c r="AK11" s="1109" t="s">
        <v>563</v>
      </c>
      <c r="AL11" s="1110"/>
      <c r="AM11" s="1110"/>
      <c r="AN11" s="1110"/>
      <c r="AO11" s="1110"/>
      <c r="AP11" s="1110">
        <v>88202</v>
      </c>
      <c r="AQ11" s="1110"/>
      <c r="AR11" s="1110"/>
      <c r="AS11" s="1110"/>
      <c r="AT11" s="1110"/>
      <c r="AU11" s="1104"/>
      <c r="AV11" s="1104"/>
      <c r="AW11" s="1104"/>
      <c r="AX11" s="1104"/>
      <c r="AY11" s="1105"/>
      <c r="AZ11" s="197"/>
      <c r="BA11" s="197"/>
      <c r="BB11" s="197"/>
      <c r="BC11" s="197"/>
      <c r="BD11" s="197"/>
      <c r="BE11" s="198"/>
      <c r="BF11" s="198"/>
      <c r="BG11" s="198"/>
      <c r="BH11" s="198"/>
      <c r="BI11" s="198"/>
      <c r="BJ11" s="198"/>
      <c r="BK11" s="198"/>
      <c r="BL11" s="198"/>
      <c r="BM11" s="198"/>
      <c r="BN11" s="198"/>
      <c r="BO11" s="198"/>
      <c r="BP11" s="198"/>
      <c r="BQ11" s="206">
        <v>5</v>
      </c>
      <c r="BR11" s="354"/>
      <c r="BS11" s="1054" t="s">
        <v>511</v>
      </c>
      <c r="BT11" s="1055"/>
      <c r="BU11" s="1055"/>
      <c r="BV11" s="1055"/>
      <c r="BW11" s="1055"/>
      <c r="BX11" s="1055"/>
      <c r="BY11" s="1055"/>
      <c r="BZ11" s="1055"/>
      <c r="CA11" s="1055"/>
      <c r="CB11" s="1055"/>
      <c r="CC11" s="1055"/>
      <c r="CD11" s="1055"/>
      <c r="CE11" s="1055"/>
      <c r="CF11" s="1055"/>
      <c r="CG11" s="1056"/>
      <c r="CH11" s="1039">
        <v>-207</v>
      </c>
      <c r="CI11" s="1040"/>
      <c r="CJ11" s="1040"/>
      <c r="CK11" s="1040"/>
      <c r="CL11" s="1041"/>
      <c r="CM11" s="1039">
        <v>2477</v>
      </c>
      <c r="CN11" s="1040"/>
      <c r="CO11" s="1040"/>
      <c r="CP11" s="1040"/>
      <c r="CQ11" s="1041"/>
      <c r="CR11" s="1039">
        <v>150</v>
      </c>
      <c r="CS11" s="1040"/>
      <c r="CT11" s="1040"/>
      <c r="CU11" s="1040"/>
      <c r="CV11" s="1041"/>
      <c r="CW11" s="1039">
        <v>25</v>
      </c>
      <c r="CX11" s="1040"/>
      <c r="CY11" s="1040"/>
      <c r="CZ11" s="1040"/>
      <c r="DA11" s="1041"/>
      <c r="DB11" s="1039" t="s">
        <v>563</v>
      </c>
      <c r="DC11" s="1040"/>
      <c r="DD11" s="1040"/>
      <c r="DE11" s="1040"/>
      <c r="DF11" s="1041"/>
      <c r="DG11" s="1039" t="s">
        <v>563</v>
      </c>
      <c r="DH11" s="1040"/>
      <c r="DI11" s="1040"/>
      <c r="DJ11" s="1040"/>
      <c r="DK11" s="1041"/>
      <c r="DL11" s="1039" t="s">
        <v>563</v>
      </c>
      <c r="DM11" s="1040"/>
      <c r="DN11" s="1040"/>
      <c r="DO11" s="1040"/>
      <c r="DP11" s="1041"/>
      <c r="DQ11" s="1039" t="s">
        <v>563</v>
      </c>
      <c r="DR11" s="1040"/>
      <c r="DS11" s="1040"/>
      <c r="DT11" s="1040"/>
      <c r="DU11" s="1041"/>
      <c r="DV11" s="982"/>
      <c r="DW11" s="983"/>
      <c r="DX11" s="983"/>
      <c r="DY11" s="983"/>
      <c r="DZ11" s="984"/>
      <c r="EA11" s="199"/>
    </row>
    <row r="12" spans="1:131" s="200" customFormat="1" ht="26.25" customHeight="1">
      <c r="A12" s="205">
        <v>6</v>
      </c>
      <c r="B12" s="1033" t="s">
        <v>335</v>
      </c>
      <c r="C12" s="1034"/>
      <c r="D12" s="1034"/>
      <c r="E12" s="1034"/>
      <c r="F12" s="1034"/>
      <c r="G12" s="1034"/>
      <c r="H12" s="1034"/>
      <c r="I12" s="1034"/>
      <c r="J12" s="1034"/>
      <c r="K12" s="1034"/>
      <c r="L12" s="1034"/>
      <c r="M12" s="1034"/>
      <c r="N12" s="1034"/>
      <c r="O12" s="1034"/>
      <c r="P12" s="1035"/>
      <c r="Q12" s="1058">
        <v>72</v>
      </c>
      <c r="R12" s="1037"/>
      <c r="S12" s="1037"/>
      <c r="T12" s="1037"/>
      <c r="U12" s="1037"/>
      <c r="V12" s="1037">
        <v>36</v>
      </c>
      <c r="W12" s="1037"/>
      <c r="X12" s="1037"/>
      <c r="Y12" s="1037"/>
      <c r="Z12" s="1037"/>
      <c r="AA12" s="1037">
        <f t="shared" si="0"/>
        <v>36</v>
      </c>
      <c r="AB12" s="1037"/>
      <c r="AC12" s="1037"/>
      <c r="AD12" s="1037"/>
      <c r="AE12" s="1059"/>
      <c r="AF12" s="1106" t="s">
        <v>101</v>
      </c>
      <c r="AG12" s="1107"/>
      <c r="AH12" s="1107"/>
      <c r="AI12" s="1107"/>
      <c r="AJ12" s="1108"/>
      <c r="AK12" s="1109">
        <v>1</v>
      </c>
      <c r="AL12" s="1110"/>
      <c r="AM12" s="1110"/>
      <c r="AN12" s="1110"/>
      <c r="AO12" s="1110"/>
      <c r="AP12" s="1110">
        <v>66</v>
      </c>
      <c r="AQ12" s="1110"/>
      <c r="AR12" s="1110"/>
      <c r="AS12" s="1110"/>
      <c r="AT12" s="1110"/>
      <c r="AU12" s="1104"/>
      <c r="AV12" s="1104"/>
      <c r="AW12" s="1104"/>
      <c r="AX12" s="1104"/>
      <c r="AY12" s="1105"/>
      <c r="AZ12" s="197"/>
      <c r="BA12" s="197"/>
      <c r="BB12" s="197"/>
      <c r="BC12" s="197"/>
      <c r="BD12" s="197"/>
      <c r="BE12" s="198"/>
      <c r="BF12" s="198"/>
      <c r="BG12" s="198"/>
      <c r="BH12" s="198"/>
      <c r="BI12" s="198"/>
      <c r="BJ12" s="198"/>
      <c r="BK12" s="198"/>
      <c r="BL12" s="198"/>
      <c r="BM12" s="198"/>
      <c r="BN12" s="198"/>
      <c r="BO12" s="198"/>
      <c r="BP12" s="198"/>
      <c r="BQ12" s="206">
        <v>6</v>
      </c>
      <c r="BR12" s="354"/>
      <c r="BS12" s="1054" t="s">
        <v>512</v>
      </c>
      <c r="BT12" s="1055"/>
      <c r="BU12" s="1055"/>
      <c r="BV12" s="1055"/>
      <c r="BW12" s="1055"/>
      <c r="BX12" s="1055"/>
      <c r="BY12" s="1055"/>
      <c r="BZ12" s="1055"/>
      <c r="CA12" s="1055"/>
      <c r="CB12" s="1055"/>
      <c r="CC12" s="1055"/>
      <c r="CD12" s="1055"/>
      <c r="CE12" s="1055"/>
      <c r="CF12" s="1055"/>
      <c r="CG12" s="1056"/>
      <c r="CH12" s="1039">
        <v>-2</v>
      </c>
      <c r="CI12" s="1040"/>
      <c r="CJ12" s="1040"/>
      <c r="CK12" s="1040"/>
      <c r="CL12" s="1041"/>
      <c r="CM12" s="1039">
        <v>220</v>
      </c>
      <c r="CN12" s="1040"/>
      <c r="CO12" s="1040"/>
      <c r="CP12" s="1040"/>
      <c r="CQ12" s="1041"/>
      <c r="CR12" s="1039">
        <v>200</v>
      </c>
      <c r="CS12" s="1040"/>
      <c r="CT12" s="1040"/>
      <c r="CU12" s="1040"/>
      <c r="CV12" s="1041"/>
      <c r="CW12" s="1039">
        <v>3</v>
      </c>
      <c r="CX12" s="1040"/>
      <c r="CY12" s="1040"/>
      <c r="CZ12" s="1040"/>
      <c r="DA12" s="1041"/>
      <c r="DB12" s="1039" t="s">
        <v>563</v>
      </c>
      <c r="DC12" s="1040"/>
      <c r="DD12" s="1040"/>
      <c r="DE12" s="1040"/>
      <c r="DF12" s="1041"/>
      <c r="DG12" s="1039" t="s">
        <v>563</v>
      </c>
      <c r="DH12" s="1040"/>
      <c r="DI12" s="1040"/>
      <c r="DJ12" s="1040"/>
      <c r="DK12" s="1041"/>
      <c r="DL12" s="1039" t="s">
        <v>563</v>
      </c>
      <c r="DM12" s="1040"/>
      <c r="DN12" s="1040"/>
      <c r="DO12" s="1040"/>
      <c r="DP12" s="1041"/>
      <c r="DQ12" s="1039" t="s">
        <v>563</v>
      </c>
      <c r="DR12" s="1040"/>
      <c r="DS12" s="1040"/>
      <c r="DT12" s="1040"/>
      <c r="DU12" s="1041"/>
      <c r="DV12" s="982"/>
      <c r="DW12" s="983"/>
      <c r="DX12" s="983"/>
      <c r="DY12" s="983"/>
      <c r="DZ12" s="984"/>
      <c r="EA12" s="199"/>
    </row>
    <row r="13" spans="1:131" s="200" customFormat="1" ht="26.25" customHeight="1">
      <c r="A13" s="205">
        <v>7</v>
      </c>
      <c r="B13" s="1033" t="s">
        <v>336</v>
      </c>
      <c r="C13" s="1034"/>
      <c r="D13" s="1034"/>
      <c r="E13" s="1034"/>
      <c r="F13" s="1034"/>
      <c r="G13" s="1034"/>
      <c r="H13" s="1034"/>
      <c r="I13" s="1034"/>
      <c r="J13" s="1034"/>
      <c r="K13" s="1034"/>
      <c r="L13" s="1034"/>
      <c r="M13" s="1034"/>
      <c r="N13" s="1034"/>
      <c r="O13" s="1034"/>
      <c r="P13" s="1035"/>
      <c r="Q13" s="1058">
        <v>264</v>
      </c>
      <c r="R13" s="1037"/>
      <c r="S13" s="1037"/>
      <c r="T13" s="1037"/>
      <c r="U13" s="1037"/>
      <c r="V13" s="1037">
        <v>18</v>
      </c>
      <c r="W13" s="1037"/>
      <c r="X13" s="1037"/>
      <c r="Y13" s="1037"/>
      <c r="Z13" s="1037"/>
      <c r="AA13" s="1037">
        <f t="shared" si="0"/>
        <v>246</v>
      </c>
      <c r="AB13" s="1037"/>
      <c r="AC13" s="1037"/>
      <c r="AD13" s="1037"/>
      <c r="AE13" s="1059"/>
      <c r="AF13" s="1106" t="s">
        <v>101</v>
      </c>
      <c r="AG13" s="1107"/>
      <c r="AH13" s="1107"/>
      <c r="AI13" s="1107"/>
      <c r="AJ13" s="1108"/>
      <c r="AK13" s="1109" t="s">
        <v>563</v>
      </c>
      <c r="AL13" s="1110"/>
      <c r="AM13" s="1110"/>
      <c r="AN13" s="1110"/>
      <c r="AO13" s="1110"/>
      <c r="AP13" s="1110" t="s">
        <v>563</v>
      </c>
      <c r="AQ13" s="1110"/>
      <c r="AR13" s="1110"/>
      <c r="AS13" s="1110"/>
      <c r="AT13" s="1110"/>
      <c r="AU13" s="1104"/>
      <c r="AV13" s="1104"/>
      <c r="AW13" s="1104"/>
      <c r="AX13" s="1104"/>
      <c r="AY13" s="1105"/>
      <c r="AZ13" s="197"/>
      <c r="BA13" s="197"/>
      <c r="BB13" s="197"/>
      <c r="BC13" s="197"/>
      <c r="BD13" s="197"/>
      <c r="BE13" s="198"/>
      <c r="BF13" s="198"/>
      <c r="BG13" s="198"/>
      <c r="BH13" s="198"/>
      <c r="BI13" s="198"/>
      <c r="BJ13" s="198"/>
      <c r="BK13" s="198"/>
      <c r="BL13" s="198"/>
      <c r="BM13" s="198"/>
      <c r="BN13" s="198"/>
      <c r="BO13" s="198"/>
      <c r="BP13" s="198"/>
      <c r="BQ13" s="206">
        <v>7</v>
      </c>
      <c r="BR13" s="354"/>
      <c r="BS13" s="1054" t="s">
        <v>513</v>
      </c>
      <c r="BT13" s="1055"/>
      <c r="BU13" s="1055"/>
      <c r="BV13" s="1055"/>
      <c r="BW13" s="1055"/>
      <c r="BX13" s="1055"/>
      <c r="BY13" s="1055"/>
      <c r="BZ13" s="1055"/>
      <c r="CA13" s="1055"/>
      <c r="CB13" s="1055"/>
      <c r="CC13" s="1055"/>
      <c r="CD13" s="1055"/>
      <c r="CE13" s="1055"/>
      <c r="CF13" s="1055"/>
      <c r="CG13" s="1056"/>
      <c r="CH13" s="1039">
        <v>-11</v>
      </c>
      <c r="CI13" s="1040"/>
      <c r="CJ13" s="1040"/>
      <c r="CK13" s="1040"/>
      <c r="CL13" s="1041"/>
      <c r="CM13" s="1039">
        <v>260</v>
      </c>
      <c r="CN13" s="1040"/>
      <c r="CO13" s="1040"/>
      <c r="CP13" s="1040"/>
      <c r="CQ13" s="1041"/>
      <c r="CR13" s="1039">
        <v>220</v>
      </c>
      <c r="CS13" s="1040"/>
      <c r="CT13" s="1040"/>
      <c r="CU13" s="1040"/>
      <c r="CV13" s="1041"/>
      <c r="CW13" s="1039">
        <v>3</v>
      </c>
      <c r="CX13" s="1040"/>
      <c r="CY13" s="1040"/>
      <c r="CZ13" s="1040"/>
      <c r="DA13" s="1041"/>
      <c r="DB13" s="1039" t="s">
        <v>563</v>
      </c>
      <c r="DC13" s="1040"/>
      <c r="DD13" s="1040"/>
      <c r="DE13" s="1040"/>
      <c r="DF13" s="1041"/>
      <c r="DG13" s="1039" t="s">
        <v>563</v>
      </c>
      <c r="DH13" s="1040"/>
      <c r="DI13" s="1040"/>
      <c r="DJ13" s="1040"/>
      <c r="DK13" s="1041"/>
      <c r="DL13" s="1039" t="s">
        <v>563</v>
      </c>
      <c r="DM13" s="1040"/>
      <c r="DN13" s="1040"/>
      <c r="DO13" s="1040"/>
      <c r="DP13" s="1041"/>
      <c r="DQ13" s="1039" t="s">
        <v>563</v>
      </c>
      <c r="DR13" s="1040"/>
      <c r="DS13" s="1040"/>
      <c r="DT13" s="1040"/>
      <c r="DU13" s="1041"/>
      <c r="DV13" s="982"/>
      <c r="DW13" s="983"/>
      <c r="DX13" s="983"/>
      <c r="DY13" s="983"/>
      <c r="DZ13" s="984"/>
      <c r="EA13" s="199"/>
    </row>
    <row r="14" spans="1:131" s="200" customFormat="1" ht="26.25" customHeight="1">
      <c r="A14" s="205">
        <v>8</v>
      </c>
      <c r="B14" s="1033" t="s">
        <v>337</v>
      </c>
      <c r="C14" s="1034"/>
      <c r="D14" s="1034"/>
      <c r="E14" s="1034"/>
      <c r="F14" s="1034"/>
      <c r="G14" s="1034"/>
      <c r="H14" s="1034"/>
      <c r="I14" s="1034"/>
      <c r="J14" s="1034"/>
      <c r="K14" s="1034"/>
      <c r="L14" s="1034"/>
      <c r="M14" s="1034"/>
      <c r="N14" s="1034"/>
      <c r="O14" s="1034"/>
      <c r="P14" s="1035"/>
      <c r="Q14" s="1058">
        <v>338</v>
      </c>
      <c r="R14" s="1037"/>
      <c r="S14" s="1037"/>
      <c r="T14" s="1037"/>
      <c r="U14" s="1037"/>
      <c r="V14" s="1037">
        <v>0</v>
      </c>
      <c r="W14" s="1037"/>
      <c r="X14" s="1037"/>
      <c r="Y14" s="1037"/>
      <c r="Z14" s="1037"/>
      <c r="AA14" s="1037">
        <f t="shared" si="0"/>
        <v>338</v>
      </c>
      <c r="AB14" s="1037"/>
      <c r="AC14" s="1037"/>
      <c r="AD14" s="1037"/>
      <c r="AE14" s="1059"/>
      <c r="AF14" s="1106" t="s">
        <v>101</v>
      </c>
      <c r="AG14" s="1107"/>
      <c r="AH14" s="1107"/>
      <c r="AI14" s="1107"/>
      <c r="AJ14" s="1108"/>
      <c r="AK14" s="1109">
        <v>0</v>
      </c>
      <c r="AL14" s="1110"/>
      <c r="AM14" s="1110"/>
      <c r="AN14" s="1110"/>
      <c r="AO14" s="1110"/>
      <c r="AP14" s="1110" t="s">
        <v>563</v>
      </c>
      <c r="AQ14" s="1110"/>
      <c r="AR14" s="1110"/>
      <c r="AS14" s="1110"/>
      <c r="AT14" s="1110"/>
      <c r="AU14" s="1104"/>
      <c r="AV14" s="1104"/>
      <c r="AW14" s="1104"/>
      <c r="AX14" s="1104"/>
      <c r="AY14" s="1105"/>
      <c r="AZ14" s="197"/>
      <c r="BA14" s="197"/>
      <c r="BB14" s="197"/>
      <c r="BC14" s="197"/>
      <c r="BD14" s="197"/>
      <c r="BE14" s="198"/>
      <c r="BF14" s="198"/>
      <c r="BG14" s="198"/>
      <c r="BH14" s="198"/>
      <c r="BI14" s="198"/>
      <c r="BJ14" s="198"/>
      <c r="BK14" s="198"/>
      <c r="BL14" s="198"/>
      <c r="BM14" s="198"/>
      <c r="BN14" s="198"/>
      <c r="BO14" s="198"/>
      <c r="BP14" s="198"/>
      <c r="BQ14" s="206">
        <v>8</v>
      </c>
      <c r="BR14" s="354" t="s">
        <v>507</v>
      </c>
      <c r="BS14" s="1054" t="s">
        <v>514</v>
      </c>
      <c r="BT14" s="1055"/>
      <c r="BU14" s="1055"/>
      <c r="BV14" s="1055"/>
      <c r="BW14" s="1055"/>
      <c r="BX14" s="1055"/>
      <c r="BY14" s="1055"/>
      <c r="BZ14" s="1055"/>
      <c r="CA14" s="1055"/>
      <c r="CB14" s="1055"/>
      <c r="CC14" s="1055"/>
      <c r="CD14" s="1055"/>
      <c r="CE14" s="1055"/>
      <c r="CF14" s="1055"/>
      <c r="CG14" s="1056"/>
      <c r="CH14" s="1039">
        <v>341</v>
      </c>
      <c r="CI14" s="1040"/>
      <c r="CJ14" s="1040"/>
      <c r="CK14" s="1040"/>
      <c r="CL14" s="1041"/>
      <c r="CM14" s="1039">
        <v>1334</v>
      </c>
      <c r="CN14" s="1040"/>
      <c r="CO14" s="1040"/>
      <c r="CP14" s="1040"/>
      <c r="CQ14" s="1041"/>
      <c r="CR14" s="1039">
        <v>790</v>
      </c>
      <c r="CS14" s="1040"/>
      <c r="CT14" s="1040"/>
      <c r="CU14" s="1040"/>
      <c r="CV14" s="1041"/>
      <c r="CW14" s="1039" t="s">
        <v>563</v>
      </c>
      <c r="CX14" s="1040"/>
      <c r="CY14" s="1040"/>
      <c r="CZ14" s="1040"/>
      <c r="DA14" s="1041"/>
      <c r="DB14" s="1039">
        <v>1843</v>
      </c>
      <c r="DC14" s="1040"/>
      <c r="DD14" s="1040"/>
      <c r="DE14" s="1040"/>
      <c r="DF14" s="1041"/>
      <c r="DG14" s="1039">
        <v>1498</v>
      </c>
      <c r="DH14" s="1040"/>
      <c r="DI14" s="1040"/>
      <c r="DJ14" s="1040"/>
      <c r="DK14" s="1041"/>
      <c r="DL14" s="1039" t="s">
        <v>563</v>
      </c>
      <c r="DM14" s="1040"/>
      <c r="DN14" s="1040"/>
      <c r="DO14" s="1040"/>
      <c r="DP14" s="1041"/>
      <c r="DQ14" s="1039">
        <v>1235</v>
      </c>
      <c r="DR14" s="1040"/>
      <c r="DS14" s="1040"/>
      <c r="DT14" s="1040"/>
      <c r="DU14" s="1041"/>
      <c r="DV14" s="982"/>
      <c r="DW14" s="983"/>
      <c r="DX14" s="983"/>
      <c r="DY14" s="983"/>
      <c r="DZ14" s="984"/>
      <c r="EA14" s="199"/>
    </row>
    <row r="15" spans="1:131" s="200" customFormat="1" ht="26.25" customHeight="1">
      <c r="A15" s="205">
        <v>9</v>
      </c>
      <c r="B15" s="1033" t="s">
        <v>338</v>
      </c>
      <c r="C15" s="1034"/>
      <c r="D15" s="1034"/>
      <c r="E15" s="1034"/>
      <c r="F15" s="1034"/>
      <c r="G15" s="1034"/>
      <c r="H15" s="1034"/>
      <c r="I15" s="1034"/>
      <c r="J15" s="1034"/>
      <c r="K15" s="1034"/>
      <c r="L15" s="1034"/>
      <c r="M15" s="1034"/>
      <c r="N15" s="1034"/>
      <c r="O15" s="1034"/>
      <c r="P15" s="1035"/>
      <c r="Q15" s="1058">
        <v>3237</v>
      </c>
      <c r="R15" s="1037"/>
      <c r="S15" s="1037"/>
      <c r="T15" s="1037"/>
      <c r="U15" s="1037"/>
      <c r="V15" s="1037">
        <v>3173</v>
      </c>
      <c r="W15" s="1037"/>
      <c r="X15" s="1037"/>
      <c r="Y15" s="1037"/>
      <c r="Z15" s="1037"/>
      <c r="AA15" s="1037">
        <f t="shared" si="0"/>
        <v>64</v>
      </c>
      <c r="AB15" s="1037"/>
      <c r="AC15" s="1037"/>
      <c r="AD15" s="1037"/>
      <c r="AE15" s="1059"/>
      <c r="AF15" s="1106">
        <v>64</v>
      </c>
      <c r="AG15" s="1107"/>
      <c r="AH15" s="1107"/>
      <c r="AI15" s="1107"/>
      <c r="AJ15" s="1108"/>
      <c r="AK15" s="1109" t="s">
        <v>563</v>
      </c>
      <c r="AL15" s="1110"/>
      <c r="AM15" s="1110"/>
      <c r="AN15" s="1110"/>
      <c r="AO15" s="1110"/>
      <c r="AP15" s="1110" t="s">
        <v>563</v>
      </c>
      <c r="AQ15" s="1110"/>
      <c r="AR15" s="1110"/>
      <c r="AS15" s="1110"/>
      <c r="AT15" s="1110"/>
      <c r="AU15" s="1104"/>
      <c r="AV15" s="1104"/>
      <c r="AW15" s="1104"/>
      <c r="AX15" s="1104"/>
      <c r="AY15" s="1105"/>
      <c r="AZ15" s="197"/>
      <c r="BA15" s="197"/>
      <c r="BB15" s="197"/>
      <c r="BC15" s="197"/>
      <c r="BD15" s="197"/>
      <c r="BE15" s="198"/>
      <c r="BF15" s="198"/>
      <c r="BG15" s="198"/>
      <c r="BH15" s="198"/>
      <c r="BI15" s="198"/>
      <c r="BJ15" s="198"/>
      <c r="BK15" s="198"/>
      <c r="BL15" s="198"/>
      <c r="BM15" s="198"/>
      <c r="BN15" s="198"/>
      <c r="BO15" s="198"/>
      <c r="BP15" s="198"/>
      <c r="BQ15" s="206">
        <v>9</v>
      </c>
      <c r="BR15" s="354"/>
      <c r="BS15" s="1054" t="s">
        <v>515</v>
      </c>
      <c r="BT15" s="1055"/>
      <c r="BU15" s="1055"/>
      <c r="BV15" s="1055"/>
      <c r="BW15" s="1055"/>
      <c r="BX15" s="1055"/>
      <c r="BY15" s="1055"/>
      <c r="BZ15" s="1055"/>
      <c r="CA15" s="1055"/>
      <c r="CB15" s="1055"/>
      <c r="CC15" s="1055"/>
      <c r="CD15" s="1055"/>
      <c r="CE15" s="1055"/>
      <c r="CF15" s="1055"/>
      <c r="CG15" s="1056"/>
      <c r="CH15" s="1039">
        <v>1</v>
      </c>
      <c r="CI15" s="1040"/>
      <c r="CJ15" s="1040"/>
      <c r="CK15" s="1040"/>
      <c r="CL15" s="1041"/>
      <c r="CM15" s="1039">
        <v>1039</v>
      </c>
      <c r="CN15" s="1040"/>
      <c r="CO15" s="1040"/>
      <c r="CP15" s="1040"/>
      <c r="CQ15" s="1041"/>
      <c r="CR15" s="1039">
        <v>1021</v>
      </c>
      <c r="CS15" s="1040"/>
      <c r="CT15" s="1040"/>
      <c r="CU15" s="1040"/>
      <c r="CV15" s="1041"/>
      <c r="CW15" s="1039" t="s">
        <v>563</v>
      </c>
      <c r="CX15" s="1040"/>
      <c r="CY15" s="1040"/>
      <c r="CZ15" s="1040"/>
      <c r="DA15" s="1041"/>
      <c r="DB15" s="1039" t="s">
        <v>563</v>
      </c>
      <c r="DC15" s="1040"/>
      <c r="DD15" s="1040"/>
      <c r="DE15" s="1040"/>
      <c r="DF15" s="1041"/>
      <c r="DG15" s="1039" t="s">
        <v>563</v>
      </c>
      <c r="DH15" s="1040"/>
      <c r="DI15" s="1040"/>
      <c r="DJ15" s="1040"/>
      <c r="DK15" s="1041"/>
      <c r="DL15" s="1039" t="s">
        <v>563</v>
      </c>
      <c r="DM15" s="1040"/>
      <c r="DN15" s="1040"/>
      <c r="DO15" s="1040"/>
      <c r="DP15" s="1041"/>
      <c r="DQ15" s="1039" t="s">
        <v>563</v>
      </c>
      <c r="DR15" s="1040"/>
      <c r="DS15" s="1040"/>
      <c r="DT15" s="1040"/>
      <c r="DU15" s="1041"/>
      <c r="DV15" s="982"/>
      <c r="DW15" s="983"/>
      <c r="DX15" s="983"/>
      <c r="DY15" s="983"/>
      <c r="DZ15" s="984"/>
      <c r="EA15" s="199"/>
    </row>
    <row r="16" spans="1:131" s="200" customFormat="1" ht="26.25" customHeight="1">
      <c r="A16" s="205">
        <v>10</v>
      </c>
      <c r="B16" s="1033" t="s">
        <v>339</v>
      </c>
      <c r="C16" s="1034"/>
      <c r="D16" s="1034"/>
      <c r="E16" s="1034"/>
      <c r="F16" s="1034"/>
      <c r="G16" s="1034"/>
      <c r="H16" s="1034"/>
      <c r="I16" s="1034"/>
      <c r="J16" s="1034"/>
      <c r="K16" s="1034"/>
      <c r="L16" s="1034"/>
      <c r="M16" s="1034"/>
      <c r="N16" s="1034"/>
      <c r="O16" s="1034"/>
      <c r="P16" s="1035"/>
      <c r="Q16" s="1058">
        <v>669</v>
      </c>
      <c r="R16" s="1037"/>
      <c r="S16" s="1037"/>
      <c r="T16" s="1037"/>
      <c r="U16" s="1037"/>
      <c r="V16" s="1037">
        <v>650</v>
      </c>
      <c r="W16" s="1037"/>
      <c r="X16" s="1037"/>
      <c r="Y16" s="1037"/>
      <c r="Z16" s="1037"/>
      <c r="AA16" s="1037">
        <f t="shared" si="0"/>
        <v>19</v>
      </c>
      <c r="AB16" s="1037"/>
      <c r="AC16" s="1037"/>
      <c r="AD16" s="1037"/>
      <c r="AE16" s="1059"/>
      <c r="AF16" s="1106" t="s">
        <v>101</v>
      </c>
      <c r="AG16" s="1107"/>
      <c r="AH16" s="1107"/>
      <c r="AI16" s="1107"/>
      <c r="AJ16" s="1108"/>
      <c r="AK16" s="1109">
        <v>340</v>
      </c>
      <c r="AL16" s="1110"/>
      <c r="AM16" s="1110"/>
      <c r="AN16" s="1110"/>
      <c r="AO16" s="1110"/>
      <c r="AP16" s="1110" t="s">
        <v>563</v>
      </c>
      <c r="AQ16" s="1110"/>
      <c r="AR16" s="1110"/>
      <c r="AS16" s="1110"/>
      <c r="AT16" s="1110"/>
      <c r="AU16" s="1104"/>
      <c r="AV16" s="1104"/>
      <c r="AW16" s="1104"/>
      <c r="AX16" s="1104"/>
      <c r="AY16" s="1105"/>
      <c r="AZ16" s="197"/>
      <c r="BA16" s="197"/>
      <c r="BB16" s="197"/>
      <c r="BC16" s="197"/>
      <c r="BD16" s="197"/>
      <c r="BE16" s="198"/>
      <c r="BF16" s="198"/>
      <c r="BG16" s="198"/>
      <c r="BH16" s="198"/>
      <c r="BI16" s="198"/>
      <c r="BJ16" s="198"/>
      <c r="BK16" s="198"/>
      <c r="BL16" s="198"/>
      <c r="BM16" s="198"/>
      <c r="BN16" s="198"/>
      <c r="BO16" s="198"/>
      <c r="BP16" s="198"/>
      <c r="BQ16" s="206">
        <v>10</v>
      </c>
      <c r="BR16" s="354" t="s">
        <v>507</v>
      </c>
      <c r="BS16" s="1054" t="s">
        <v>516</v>
      </c>
      <c r="BT16" s="1055"/>
      <c r="BU16" s="1055"/>
      <c r="BV16" s="1055"/>
      <c r="BW16" s="1055"/>
      <c r="BX16" s="1055"/>
      <c r="BY16" s="1055"/>
      <c r="BZ16" s="1055"/>
      <c r="CA16" s="1055"/>
      <c r="CB16" s="1055"/>
      <c r="CC16" s="1055"/>
      <c r="CD16" s="1055"/>
      <c r="CE16" s="1055"/>
      <c r="CF16" s="1055"/>
      <c r="CG16" s="1056"/>
      <c r="CH16" s="1039">
        <v>48</v>
      </c>
      <c r="CI16" s="1040"/>
      <c r="CJ16" s="1040"/>
      <c r="CK16" s="1040"/>
      <c r="CL16" s="1041"/>
      <c r="CM16" s="1039">
        <v>14519</v>
      </c>
      <c r="CN16" s="1040"/>
      <c r="CO16" s="1040"/>
      <c r="CP16" s="1040"/>
      <c r="CQ16" s="1041"/>
      <c r="CR16" s="1039">
        <v>19948</v>
      </c>
      <c r="CS16" s="1040"/>
      <c r="CT16" s="1040"/>
      <c r="CU16" s="1040"/>
      <c r="CV16" s="1041"/>
      <c r="CW16" s="1039">
        <v>383</v>
      </c>
      <c r="CX16" s="1040"/>
      <c r="CY16" s="1040"/>
      <c r="CZ16" s="1040"/>
      <c r="DA16" s="1041"/>
      <c r="DB16" s="1039" t="s">
        <v>563</v>
      </c>
      <c r="DC16" s="1040"/>
      <c r="DD16" s="1040"/>
      <c r="DE16" s="1040"/>
      <c r="DF16" s="1041"/>
      <c r="DG16" s="1039" t="s">
        <v>563</v>
      </c>
      <c r="DH16" s="1040"/>
      <c r="DI16" s="1040"/>
      <c r="DJ16" s="1040"/>
      <c r="DK16" s="1041"/>
      <c r="DL16" s="1039" t="s">
        <v>563</v>
      </c>
      <c r="DM16" s="1040"/>
      <c r="DN16" s="1040"/>
      <c r="DO16" s="1040"/>
      <c r="DP16" s="1041"/>
      <c r="DQ16" s="1039" t="s">
        <v>563</v>
      </c>
      <c r="DR16" s="1040"/>
      <c r="DS16" s="1040"/>
      <c r="DT16" s="1040"/>
      <c r="DU16" s="1041"/>
      <c r="DV16" s="982"/>
      <c r="DW16" s="983"/>
      <c r="DX16" s="983"/>
      <c r="DY16" s="983"/>
      <c r="DZ16" s="984"/>
      <c r="EA16" s="199"/>
    </row>
    <row r="17" spans="1:131" s="200" customFormat="1" ht="26.25" customHeight="1">
      <c r="A17" s="205">
        <v>11</v>
      </c>
      <c r="B17" s="1033"/>
      <c r="C17" s="1034"/>
      <c r="D17" s="1034"/>
      <c r="E17" s="1034"/>
      <c r="F17" s="1034"/>
      <c r="G17" s="1034"/>
      <c r="H17" s="1034"/>
      <c r="I17" s="1034"/>
      <c r="J17" s="1034"/>
      <c r="K17" s="1034"/>
      <c r="L17" s="1034"/>
      <c r="M17" s="1034"/>
      <c r="N17" s="1034"/>
      <c r="O17" s="1034"/>
      <c r="P17" s="1035"/>
      <c r="Q17" s="1058"/>
      <c r="R17" s="1037"/>
      <c r="S17" s="1037"/>
      <c r="T17" s="1037"/>
      <c r="U17" s="1037"/>
      <c r="V17" s="1037"/>
      <c r="W17" s="1037"/>
      <c r="X17" s="1037"/>
      <c r="Y17" s="1037"/>
      <c r="Z17" s="1037"/>
      <c r="AA17" s="1037"/>
      <c r="AB17" s="1037"/>
      <c r="AC17" s="1037"/>
      <c r="AD17" s="1037"/>
      <c r="AE17" s="1059"/>
      <c r="AF17" s="1106"/>
      <c r="AG17" s="1107"/>
      <c r="AH17" s="1107"/>
      <c r="AI17" s="1107"/>
      <c r="AJ17" s="1108"/>
      <c r="AK17" s="1109"/>
      <c r="AL17" s="1110"/>
      <c r="AM17" s="1110"/>
      <c r="AN17" s="1110"/>
      <c r="AO17" s="1110"/>
      <c r="AP17" s="1110"/>
      <c r="AQ17" s="1110"/>
      <c r="AR17" s="1110"/>
      <c r="AS17" s="1110"/>
      <c r="AT17" s="1110"/>
      <c r="AU17" s="1104"/>
      <c r="AV17" s="1104"/>
      <c r="AW17" s="1104"/>
      <c r="AX17" s="1104"/>
      <c r="AY17" s="1105"/>
      <c r="AZ17" s="197"/>
      <c r="BA17" s="197"/>
      <c r="BB17" s="197"/>
      <c r="BC17" s="197"/>
      <c r="BD17" s="197"/>
      <c r="BE17" s="198"/>
      <c r="BF17" s="198"/>
      <c r="BG17" s="198"/>
      <c r="BH17" s="198"/>
      <c r="BI17" s="198"/>
      <c r="BJ17" s="198"/>
      <c r="BK17" s="198"/>
      <c r="BL17" s="198"/>
      <c r="BM17" s="198"/>
      <c r="BN17" s="198"/>
      <c r="BO17" s="198"/>
      <c r="BP17" s="198"/>
      <c r="BQ17" s="206">
        <v>11</v>
      </c>
      <c r="BR17" s="354" t="s">
        <v>507</v>
      </c>
      <c r="BS17" s="1054" t="s">
        <v>517</v>
      </c>
      <c r="BT17" s="1055"/>
      <c r="BU17" s="1055"/>
      <c r="BV17" s="1055"/>
      <c r="BW17" s="1055"/>
      <c r="BX17" s="1055"/>
      <c r="BY17" s="1055"/>
      <c r="BZ17" s="1055"/>
      <c r="CA17" s="1055"/>
      <c r="CB17" s="1055"/>
      <c r="CC17" s="1055"/>
      <c r="CD17" s="1055"/>
      <c r="CE17" s="1055"/>
      <c r="CF17" s="1055"/>
      <c r="CG17" s="1056"/>
      <c r="CH17" s="1039">
        <v>-632</v>
      </c>
      <c r="CI17" s="1040"/>
      <c r="CJ17" s="1040"/>
      <c r="CK17" s="1040"/>
      <c r="CL17" s="1041"/>
      <c r="CM17" s="1039">
        <v>32080</v>
      </c>
      <c r="CN17" s="1040"/>
      <c r="CO17" s="1040"/>
      <c r="CP17" s="1040"/>
      <c r="CQ17" s="1041"/>
      <c r="CR17" s="1039">
        <v>42439</v>
      </c>
      <c r="CS17" s="1040"/>
      <c r="CT17" s="1040"/>
      <c r="CU17" s="1040"/>
      <c r="CV17" s="1041"/>
      <c r="CW17" s="1039">
        <v>20591</v>
      </c>
      <c r="CX17" s="1040"/>
      <c r="CY17" s="1040"/>
      <c r="CZ17" s="1040"/>
      <c r="DA17" s="1041"/>
      <c r="DB17" s="1039">
        <v>6225</v>
      </c>
      <c r="DC17" s="1040"/>
      <c r="DD17" s="1040"/>
      <c r="DE17" s="1040"/>
      <c r="DF17" s="1041"/>
      <c r="DG17" s="1039" t="s">
        <v>563</v>
      </c>
      <c r="DH17" s="1040"/>
      <c r="DI17" s="1040"/>
      <c r="DJ17" s="1040"/>
      <c r="DK17" s="1041"/>
      <c r="DL17" s="1039" t="s">
        <v>563</v>
      </c>
      <c r="DM17" s="1040"/>
      <c r="DN17" s="1040"/>
      <c r="DO17" s="1040"/>
      <c r="DP17" s="1041"/>
      <c r="DQ17" s="1039" t="s">
        <v>563</v>
      </c>
      <c r="DR17" s="1040"/>
      <c r="DS17" s="1040"/>
      <c r="DT17" s="1040"/>
      <c r="DU17" s="1041"/>
      <c r="DV17" s="982"/>
      <c r="DW17" s="983"/>
      <c r="DX17" s="983"/>
      <c r="DY17" s="983"/>
      <c r="DZ17" s="984"/>
      <c r="EA17" s="199"/>
    </row>
    <row r="18" spans="1:131" s="200" customFormat="1" ht="26.25" customHeight="1">
      <c r="A18" s="205">
        <v>12</v>
      </c>
      <c r="B18" s="1033"/>
      <c r="C18" s="1034"/>
      <c r="D18" s="1034"/>
      <c r="E18" s="1034"/>
      <c r="F18" s="1034"/>
      <c r="G18" s="1034"/>
      <c r="H18" s="1034"/>
      <c r="I18" s="1034"/>
      <c r="J18" s="1034"/>
      <c r="K18" s="1034"/>
      <c r="L18" s="1034"/>
      <c r="M18" s="1034"/>
      <c r="N18" s="1034"/>
      <c r="O18" s="1034"/>
      <c r="P18" s="1035"/>
      <c r="Q18" s="1058"/>
      <c r="R18" s="1037"/>
      <c r="S18" s="1037"/>
      <c r="T18" s="1037"/>
      <c r="U18" s="1037"/>
      <c r="V18" s="1037"/>
      <c r="W18" s="1037"/>
      <c r="X18" s="1037"/>
      <c r="Y18" s="1037"/>
      <c r="Z18" s="1037"/>
      <c r="AA18" s="1037"/>
      <c r="AB18" s="1037"/>
      <c r="AC18" s="1037"/>
      <c r="AD18" s="1037"/>
      <c r="AE18" s="1059"/>
      <c r="AF18" s="1106"/>
      <c r="AG18" s="1107"/>
      <c r="AH18" s="1107"/>
      <c r="AI18" s="1107"/>
      <c r="AJ18" s="1108"/>
      <c r="AK18" s="1109"/>
      <c r="AL18" s="1110"/>
      <c r="AM18" s="1110"/>
      <c r="AN18" s="1110"/>
      <c r="AO18" s="1110"/>
      <c r="AP18" s="1110"/>
      <c r="AQ18" s="1110"/>
      <c r="AR18" s="1110"/>
      <c r="AS18" s="1110"/>
      <c r="AT18" s="1110"/>
      <c r="AU18" s="1104"/>
      <c r="AV18" s="1104"/>
      <c r="AW18" s="1104"/>
      <c r="AX18" s="1104"/>
      <c r="AY18" s="1105"/>
      <c r="AZ18" s="197"/>
      <c r="BA18" s="197"/>
      <c r="BB18" s="197"/>
      <c r="BC18" s="197"/>
      <c r="BD18" s="197"/>
      <c r="BE18" s="198"/>
      <c r="BF18" s="198"/>
      <c r="BG18" s="198"/>
      <c r="BH18" s="198"/>
      <c r="BI18" s="198"/>
      <c r="BJ18" s="198"/>
      <c r="BK18" s="198"/>
      <c r="BL18" s="198"/>
      <c r="BM18" s="198"/>
      <c r="BN18" s="198"/>
      <c r="BO18" s="198"/>
      <c r="BP18" s="198"/>
      <c r="BQ18" s="206">
        <v>12</v>
      </c>
      <c r="BR18" s="354"/>
      <c r="BS18" s="1054" t="s">
        <v>518</v>
      </c>
      <c r="BT18" s="1055"/>
      <c r="BU18" s="1055"/>
      <c r="BV18" s="1055"/>
      <c r="BW18" s="1055"/>
      <c r="BX18" s="1055"/>
      <c r="BY18" s="1055"/>
      <c r="BZ18" s="1055"/>
      <c r="CA18" s="1055"/>
      <c r="CB18" s="1055"/>
      <c r="CC18" s="1055"/>
      <c r="CD18" s="1055"/>
      <c r="CE18" s="1055"/>
      <c r="CF18" s="1055"/>
      <c r="CG18" s="1056"/>
      <c r="CH18" s="1039">
        <v>21</v>
      </c>
      <c r="CI18" s="1040"/>
      <c r="CJ18" s="1040"/>
      <c r="CK18" s="1040"/>
      <c r="CL18" s="1041"/>
      <c r="CM18" s="1039">
        <v>930</v>
      </c>
      <c r="CN18" s="1040"/>
      <c r="CO18" s="1040"/>
      <c r="CP18" s="1040"/>
      <c r="CQ18" s="1041"/>
      <c r="CR18" s="1039">
        <v>550</v>
      </c>
      <c r="CS18" s="1040"/>
      <c r="CT18" s="1040"/>
      <c r="CU18" s="1040"/>
      <c r="CV18" s="1041"/>
      <c r="CW18" s="1039">
        <v>39</v>
      </c>
      <c r="CX18" s="1040"/>
      <c r="CY18" s="1040"/>
      <c r="CZ18" s="1040"/>
      <c r="DA18" s="1041"/>
      <c r="DB18" s="1039" t="s">
        <v>563</v>
      </c>
      <c r="DC18" s="1040"/>
      <c r="DD18" s="1040"/>
      <c r="DE18" s="1040"/>
      <c r="DF18" s="1041"/>
      <c r="DG18" s="1039" t="s">
        <v>563</v>
      </c>
      <c r="DH18" s="1040"/>
      <c r="DI18" s="1040"/>
      <c r="DJ18" s="1040"/>
      <c r="DK18" s="1041"/>
      <c r="DL18" s="1039" t="s">
        <v>563</v>
      </c>
      <c r="DM18" s="1040"/>
      <c r="DN18" s="1040"/>
      <c r="DO18" s="1040"/>
      <c r="DP18" s="1041"/>
      <c r="DQ18" s="1039" t="s">
        <v>563</v>
      </c>
      <c r="DR18" s="1040"/>
      <c r="DS18" s="1040"/>
      <c r="DT18" s="1040"/>
      <c r="DU18" s="1041"/>
      <c r="DV18" s="982"/>
      <c r="DW18" s="983"/>
      <c r="DX18" s="983"/>
      <c r="DY18" s="983"/>
      <c r="DZ18" s="984"/>
      <c r="EA18" s="199"/>
    </row>
    <row r="19" spans="1:131" s="200" customFormat="1" ht="26.25" customHeight="1">
      <c r="A19" s="205">
        <v>13</v>
      </c>
      <c r="B19" s="1033"/>
      <c r="C19" s="1034"/>
      <c r="D19" s="1034"/>
      <c r="E19" s="1034"/>
      <c r="F19" s="1034"/>
      <c r="G19" s="1034"/>
      <c r="H19" s="1034"/>
      <c r="I19" s="1034"/>
      <c r="J19" s="1034"/>
      <c r="K19" s="1034"/>
      <c r="L19" s="1034"/>
      <c r="M19" s="1034"/>
      <c r="N19" s="1034"/>
      <c r="O19" s="1034"/>
      <c r="P19" s="1035"/>
      <c r="Q19" s="1058"/>
      <c r="R19" s="1037"/>
      <c r="S19" s="1037"/>
      <c r="T19" s="1037"/>
      <c r="U19" s="1037"/>
      <c r="V19" s="1037"/>
      <c r="W19" s="1037"/>
      <c r="X19" s="1037"/>
      <c r="Y19" s="1037"/>
      <c r="Z19" s="1037"/>
      <c r="AA19" s="1037"/>
      <c r="AB19" s="1037"/>
      <c r="AC19" s="1037"/>
      <c r="AD19" s="1037"/>
      <c r="AE19" s="1059"/>
      <c r="AF19" s="1106"/>
      <c r="AG19" s="1107"/>
      <c r="AH19" s="1107"/>
      <c r="AI19" s="1107"/>
      <c r="AJ19" s="1108"/>
      <c r="AK19" s="1109"/>
      <c r="AL19" s="1110"/>
      <c r="AM19" s="1110"/>
      <c r="AN19" s="1110"/>
      <c r="AO19" s="1110"/>
      <c r="AP19" s="1110"/>
      <c r="AQ19" s="1110"/>
      <c r="AR19" s="1110"/>
      <c r="AS19" s="1110"/>
      <c r="AT19" s="1110"/>
      <c r="AU19" s="1104"/>
      <c r="AV19" s="1104"/>
      <c r="AW19" s="1104"/>
      <c r="AX19" s="1104"/>
      <c r="AY19" s="1105"/>
      <c r="AZ19" s="197"/>
      <c r="BA19" s="197"/>
      <c r="BB19" s="197"/>
      <c r="BC19" s="197"/>
      <c r="BD19" s="197"/>
      <c r="BE19" s="198"/>
      <c r="BF19" s="198"/>
      <c r="BG19" s="198"/>
      <c r="BH19" s="198"/>
      <c r="BI19" s="198"/>
      <c r="BJ19" s="198"/>
      <c r="BK19" s="198"/>
      <c r="BL19" s="198"/>
      <c r="BM19" s="198"/>
      <c r="BN19" s="198"/>
      <c r="BO19" s="198"/>
      <c r="BP19" s="198"/>
      <c r="BQ19" s="206">
        <v>13</v>
      </c>
      <c r="BR19" s="354" t="s">
        <v>507</v>
      </c>
      <c r="BS19" s="1054" t="s">
        <v>519</v>
      </c>
      <c r="BT19" s="1055"/>
      <c r="BU19" s="1055"/>
      <c r="BV19" s="1055"/>
      <c r="BW19" s="1055"/>
      <c r="BX19" s="1055"/>
      <c r="BY19" s="1055"/>
      <c r="BZ19" s="1055"/>
      <c r="CA19" s="1055"/>
      <c r="CB19" s="1055"/>
      <c r="CC19" s="1055"/>
      <c r="CD19" s="1055"/>
      <c r="CE19" s="1055"/>
      <c r="CF19" s="1055"/>
      <c r="CG19" s="1056"/>
      <c r="CH19" s="1039">
        <v>2</v>
      </c>
      <c r="CI19" s="1040"/>
      <c r="CJ19" s="1040"/>
      <c r="CK19" s="1040"/>
      <c r="CL19" s="1041"/>
      <c r="CM19" s="1039">
        <v>56</v>
      </c>
      <c r="CN19" s="1040"/>
      <c r="CO19" s="1040"/>
      <c r="CP19" s="1040"/>
      <c r="CQ19" s="1041"/>
      <c r="CR19" s="1039">
        <v>46</v>
      </c>
      <c r="CS19" s="1040"/>
      <c r="CT19" s="1040"/>
      <c r="CU19" s="1040"/>
      <c r="CV19" s="1041"/>
      <c r="CW19" s="1039">
        <v>315</v>
      </c>
      <c r="CX19" s="1040"/>
      <c r="CY19" s="1040"/>
      <c r="CZ19" s="1040"/>
      <c r="DA19" s="1041"/>
      <c r="DB19" s="1039">
        <v>8</v>
      </c>
      <c r="DC19" s="1040"/>
      <c r="DD19" s="1040"/>
      <c r="DE19" s="1040"/>
      <c r="DF19" s="1041"/>
      <c r="DG19" s="1039" t="s">
        <v>563</v>
      </c>
      <c r="DH19" s="1040"/>
      <c r="DI19" s="1040"/>
      <c r="DJ19" s="1040"/>
      <c r="DK19" s="1041"/>
      <c r="DL19" s="1039">
        <v>161</v>
      </c>
      <c r="DM19" s="1040"/>
      <c r="DN19" s="1040"/>
      <c r="DO19" s="1040"/>
      <c r="DP19" s="1041"/>
      <c r="DQ19" s="1039">
        <v>113</v>
      </c>
      <c r="DR19" s="1040"/>
      <c r="DS19" s="1040"/>
      <c r="DT19" s="1040"/>
      <c r="DU19" s="1041"/>
      <c r="DV19" s="982"/>
      <c r="DW19" s="983"/>
      <c r="DX19" s="983"/>
      <c r="DY19" s="983"/>
      <c r="DZ19" s="984"/>
      <c r="EA19" s="199"/>
    </row>
    <row r="20" spans="1:131" s="200" customFormat="1" ht="26.25" customHeight="1">
      <c r="A20" s="205">
        <v>14</v>
      </c>
      <c r="B20" s="1033"/>
      <c r="C20" s="1034"/>
      <c r="D20" s="1034"/>
      <c r="E20" s="1034"/>
      <c r="F20" s="1034"/>
      <c r="G20" s="1034"/>
      <c r="H20" s="1034"/>
      <c r="I20" s="1034"/>
      <c r="J20" s="1034"/>
      <c r="K20" s="1034"/>
      <c r="L20" s="1034"/>
      <c r="M20" s="1034"/>
      <c r="N20" s="1034"/>
      <c r="O20" s="1034"/>
      <c r="P20" s="1035"/>
      <c r="Q20" s="1058"/>
      <c r="R20" s="1037"/>
      <c r="S20" s="1037"/>
      <c r="T20" s="1037"/>
      <c r="U20" s="1037"/>
      <c r="V20" s="1037"/>
      <c r="W20" s="1037"/>
      <c r="X20" s="1037"/>
      <c r="Y20" s="1037"/>
      <c r="Z20" s="1037"/>
      <c r="AA20" s="1037"/>
      <c r="AB20" s="1037"/>
      <c r="AC20" s="1037"/>
      <c r="AD20" s="1037"/>
      <c r="AE20" s="1059"/>
      <c r="AF20" s="1106"/>
      <c r="AG20" s="1107"/>
      <c r="AH20" s="1107"/>
      <c r="AI20" s="1107"/>
      <c r="AJ20" s="1108"/>
      <c r="AK20" s="1109"/>
      <c r="AL20" s="1110"/>
      <c r="AM20" s="1110"/>
      <c r="AN20" s="1110"/>
      <c r="AO20" s="1110"/>
      <c r="AP20" s="1110"/>
      <c r="AQ20" s="1110"/>
      <c r="AR20" s="1110"/>
      <c r="AS20" s="1110"/>
      <c r="AT20" s="1110"/>
      <c r="AU20" s="1104"/>
      <c r="AV20" s="1104"/>
      <c r="AW20" s="1104"/>
      <c r="AX20" s="1104"/>
      <c r="AY20" s="1105"/>
      <c r="AZ20" s="197"/>
      <c r="BA20" s="197"/>
      <c r="BB20" s="197"/>
      <c r="BC20" s="197"/>
      <c r="BD20" s="197"/>
      <c r="BE20" s="198"/>
      <c r="BF20" s="198"/>
      <c r="BG20" s="198"/>
      <c r="BH20" s="198"/>
      <c r="BI20" s="198"/>
      <c r="BJ20" s="198"/>
      <c r="BK20" s="198"/>
      <c r="BL20" s="198"/>
      <c r="BM20" s="198"/>
      <c r="BN20" s="198"/>
      <c r="BO20" s="198"/>
      <c r="BP20" s="198"/>
      <c r="BQ20" s="206">
        <v>14</v>
      </c>
      <c r="BR20" s="354"/>
      <c r="BS20" s="1054" t="s">
        <v>520</v>
      </c>
      <c r="BT20" s="1055"/>
      <c r="BU20" s="1055"/>
      <c r="BV20" s="1055"/>
      <c r="BW20" s="1055"/>
      <c r="BX20" s="1055"/>
      <c r="BY20" s="1055"/>
      <c r="BZ20" s="1055"/>
      <c r="CA20" s="1055"/>
      <c r="CB20" s="1055"/>
      <c r="CC20" s="1055"/>
      <c r="CD20" s="1055"/>
      <c r="CE20" s="1055"/>
      <c r="CF20" s="1055"/>
      <c r="CG20" s="1056"/>
      <c r="CH20" s="1039">
        <v>-14</v>
      </c>
      <c r="CI20" s="1040"/>
      <c r="CJ20" s="1040"/>
      <c r="CK20" s="1040"/>
      <c r="CL20" s="1041"/>
      <c r="CM20" s="1039">
        <v>3731</v>
      </c>
      <c r="CN20" s="1040"/>
      <c r="CO20" s="1040"/>
      <c r="CP20" s="1040"/>
      <c r="CQ20" s="1041"/>
      <c r="CR20" s="1039">
        <v>2494</v>
      </c>
      <c r="CS20" s="1040"/>
      <c r="CT20" s="1040"/>
      <c r="CU20" s="1040"/>
      <c r="CV20" s="1041"/>
      <c r="CW20" s="1039" t="s">
        <v>563</v>
      </c>
      <c r="CX20" s="1040"/>
      <c r="CY20" s="1040"/>
      <c r="CZ20" s="1040"/>
      <c r="DA20" s="1041"/>
      <c r="DB20" s="1039" t="s">
        <v>563</v>
      </c>
      <c r="DC20" s="1040"/>
      <c r="DD20" s="1040"/>
      <c r="DE20" s="1040"/>
      <c r="DF20" s="1041"/>
      <c r="DG20" s="1039" t="s">
        <v>563</v>
      </c>
      <c r="DH20" s="1040"/>
      <c r="DI20" s="1040"/>
      <c r="DJ20" s="1040"/>
      <c r="DK20" s="1041"/>
      <c r="DL20" s="1039" t="s">
        <v>563</v>
      </c>
      <c r="DM20" s="1040"/>
      <c r="DN20" s="1040"/>
      <c r="DO20" s="1040"/>
      <c r="DP20" s="1041"/>
      <c r="DQ20" s="1039" t="s">
        <v>563</v>
      </c>
      <c r="DR20" s="1040"/>
      <c r="DS20" s="1040"/>
      <c r="DT20" s="1040"/>
      <c r="DU20" s="1041"/>
      <c r="DV20" s="982"/>
      <c r="DW20" s="983"/>
      <c r="DX20" s="983"/>
      <c r="DY20" s="983"/>
      <c r="DZ20" s="984"/>
      <c r="EA20" s="199"/>
    </row>
    <row r="21" spans="1:131" s="200" customFormat="1" ht="26.25" customHeight="1" thickBot="1">
      <c r="A21" s="205">
        <v>15</v>
      </c>
      <c r="B21" s="1033"/>
      <c r="C21" s="1034"/>
      <c r="D21" s="1034"/>
      <c r="E21" s="1034"/>
      <c r="F21" s="1034"/>
      <c r="G21" s="1034"/>
      <c r="H21" s="1034"/>
      <c r="I21" s="1034"/>
      <c r="J21" s="1034"/>
      <c r="K21" s="1034"/>
      <c r="L21" s="1034"/>
      <c r="M21" s="1034"/>
      <c r="N21" s="1034"/>
      <c r="O21" s="1034"/>
      <c r="P21" s="1035"/>
      <c r="Q21" s="1058"/>
      <c r="R21" s="1037"/>
      <c r="S21" s="1037"/>
      <c r="T21" s="1037"/>
      <c r="U21" s="1037"/>
      <c r="V21" s="1037"/>
      <c r="W21" s="1037"/>
      <c r="X21" s="1037"/>
      <c r="Y21" s="1037"/>
      <c r="Z21" s="1037"/>
      <c r="AA21" s="1037"/>
      <c r="AB21" s="1037"/>
      <c r="AC21" s="1037"/>
      <c r="AD21" s="1037"/>
      <c r="AE21" s="1059"/>
      <c r="AF21" s="1106"/>
      <c r="AG21" s="1107"/>
      <c r="AH21" s="1107"/>
      <c r="AI21" s="1107"/>
      <c r="AJ21" s="1108"/>
      <c r="AK21" s="1109"/>
      <c r="AL21" s="1110"/>
      <c r="AM21" s="1110"/>
      <c r="AN21" s="1110"/>
      <c r="AO21" s="1110"/>
      <c r="AP21" s="1110"/>
      <c r="AQ21" s="1110"/>
      <c r="AR21" s="1110"/>
      <c r="AS21" s="1110"/>
      <c r="AT21" s="1110"/>
      <c r="AU21" s="1104"/>
      <c r="AV21" s="1104"/>
      <c r="AW21" s="1104"/>
      <c r="AX21" s="1104"/>
      <c r="AY21" s="1105"/>
      <c r="AZ21" s="197"/>
      <c r="BA21" s="197"/>
      <c r="BB21" s="197"/>
      <c r="BC21" s="197"/>
      <c r="BD21" s="197"/>
      <c r="BE21" s="198"/>
      <c r="BF21" s="198"/>
      <c r="BG21" s="198"/>
      <c r="BH21" s="198"/>
      <c r="BI21" s="198"/>
      <c r="BJ21" s="198"/>
      <c r="BK21" s="198"/>
      <c r="BL21" s="198"/>
      <c r="BM21" s="198"/>
      <c r="BN21" s="198"/>
      <c r="BO21" s="198"/>
      <c r="BP21" s="198"/>
      <c r="BQ21" s="206">
        <v>15</v>
      </c>
      <c r="BR21" s="354"/>
      <c r="BS21" s="1054" t="s">
        <v>521</v>
      </c>
      <c r="BT21" s="1055"/>
      <c r="BU21" s="1055"/>
      <c r="BV21" s="1055"/>
      <c r="BW21" s="1055"/>
      <c r="BX21" s="1055"/>
      <c r="BY21" s="1055"/>
      <c r="BZ21" s="1055"/>
      <c r="CA21" s="1055"/>
      <c r="CB21" s="1055"/>
      <c r="CC21" s="1055"/>
      <c r="CD21" s="1055"/>
      <c r="CE21" s="1055"/>
      <c r="CF21" s="1055"/>
      <c r="CG21" s="1056"/>
      <c r="CH21" s="1039">
        <v>0</v>
      </c>
      <c r="CI21" s="1040"/>
      <c r="CJ21" s="1040"/>
      <c r="CK21" s="1040"/>
      <c r="CL21" s="1041"/>
      <c r="CM21" s="1039">
        <v>96</v>
      </c>
      <c r="CN21" s="1040"/>
      <c r="CO21" s="1040"/>
      <c r="CP21" s="1040"/>
      <c r="CQ21" s="1041"/>
      <c r="CR21" s="1039">
        <v>56</v>
      </c>
      <c r="CS21" s="1040"/>
      <c r="CT21" s="1040"/>
      <c r="CU21" s="1040"/>
      <c r="CV21" s="1041"/>
      <c r="CW21" s="1039">
        <v>1</v>
      </c>
      <c r="CX21" s="1040"/>
      <c r="CY21" s="1040"/>
      <c r="CZ21" s="1040"/>
      <c r="DA21" s="1041"/>
      <c r="DB21" s="1039" t="s">
        <v>563</v>
      </c>
      <c r="DC21" s="1040"/>
      <c r="DD21" s="1040"/>
      <c r="DE21" s="1040"/>
      <c r="DF21" s="1041"/>
      <c r="DG21" s="1039" t="s">
        <v>563</v>
      </c>
      <c r="DH21" s="1040"/>
      <c r="DI21" s="1040"/>
      <c r="DJ21" s="1040"/>
      <c r="DK21" s="1041"/>
      <c r="DL21" s="1039" t="s">
        <v>563</v>
      </c>
      <c r="DM21" s="1040"/>
      <c r="DN21" s="1040"/>
      <c r="DO21" s="1040"/>
      <c r="DP21" s="1041"/>
      <c r="DQ21" s="1039" t="s">
        <v>563</v>
      </c>
      <c r="DR21" s="1040"/>
      <c r="DS21" s="1040"/>
      <c r="DT21" s="1040"/>
      <c r="DU21" s="1041"/>
      <c r="DV21" s="982"/>
      <c r="DW21" s="983"/>
      <c r="DX21" s="983"/>
      <c r="DY21" s="983"/>
      <c r="DZ21" s="984"/>
      <c r="EA21" s="199"/>
    </row>
    <row r="22" spans="1:131" s="200" customFormat="1" ht="26.25" customHeight="1">
      <c r="A22" s="205">
        <v>16</v>
      </c>
      <c r="B22" s="1095"/>
      <c r="C22" s="1096"/>
      <c r="D22" s="1096"/>
      <c r="E22" s="1096"/>
      <c r="F22" s="1096"/>
      <c r="G22" s="1096"/>
      <c r="H22" s="1096"/>
      <c r="I22" s="1096"/>
      <c r="J22" s="1096"/>
      <c r="K22" s="1096"/>
      <c r="L22" s="1096"/>
      <c r="M22" s="1096"/>
      <c r="N22" s="1096"/>
      <c r="O22" s="1096"/>
      <c r="P22" s="1097"/>
      <c r="Q22" s="1098"/>
      <c r="R22" s="1099"/>
      <c r="S22" s="1099"/>
      <c r="T22" s="1099"/>
      <c r="U22" s="1099"/>
      <c r="V22" s="1099"/>
      <c r="W22" s="1099"/>
      <c r="X22" s="1099"/>
      <c r="Y22" s="1099"/>
      <c r="Z22" s="1099"/>
      <c r="AA22" s="1099"/>
      <c r="AB22" s="1099"/>
      <c r="AC22" s="1099"/>
      <c r="AD22" s="1099"/>
      <c r="AE22" s="1100"/>
      <c r="AF22" s="1101"/>
      <c r="AG22" s="1102"/>
      <c r="AH22" s="1102"/>
      <c r="AI22" s="1102"/>
      <c r="AJ22" s="1103"/>
      <c r="AK22" s="1091"/>
      <c r="AL22" s="1092"/>
      <c r="AM22" s="1092"/>
      <c r="AN22" s="1092"/>
      <c r="AO22" s="1092"/>
      <c r="AP22" s="1092"/>
      <c r="AQ22" s="1092"/>
      <c r="AR22" s="1092"/>
      <c r="AS22" s="1092"/>
      <c r="AT22" s="1092"/>
      <c r="AU22" s="1093"/>
      <c r="AV22" s="1093"/>
      <c r="AW22" s="1093"/>
      <c r="AX22" s="1093"/>
      <c r="AY22" s="1094"/>
      <c r="AZ22" s="1024" t="s">
        <v>340</v>
      </c>
      <c r="BA22" s="1024"/>
      <c r="BB22" s="1024"/>
      <c r="BC22" s="1024"/>
      <c r="BD22" s="1025"/>
      <c r="BE22" s="198"/>
      <c r="BF22" s="198"/>
      <c r="BG22" s="198"/>
      <c r="BH22" s="198"/>
      <c r="BI22" s="198"/>
      <c r="BJ22" s="198"/>
      <c r="BK22" s="198"/>
      <c r="BL22" s="198"/>
      <c r="BM22" s="198"/>
      <c r="BN22" s="198"/>
      <c r="BO22" s="198"/>
      <c r="BP22" s="198"/>
      <c r="BQ22" s="206">
        <v>16</v>
      </c>
      <c r="BR22" s="354" t="s">
        <v>522</v>
      </c>
      <c r="BS22" s="1054" t="s">
        <v>523</v>
      </c>
      <c r="BT22" s="1055"/>
      <c r="BU22" s="1055"/>
      <c r="BV22" s="1055"/>
      <c r="BW22" s="1055"/>
      <c r="BX22" s="1055"/>
      <c r="BY22" s="1055"/>
      <c r="BZ22" s="1055"/>
      <c r="CA22" s="1055"/>
      <c r="CB22" s="1055"/>
      <c r="CC22" s="1055"/>
      <c r="CD22" s="1055"/>
      <c r="CE22" s="1055"/>
      <c r="CF22" s="1055"/>
      <c r="CG22" s="1056"/>
      <c r="CH22" s="1039">
        <v>181</v>
      </c>
      <c r="CI22" s="1040"/>
      <c r="CJ22" s="1040"/>
      <c r="CK22" s="1040"/>
      <c r="CL22" s="1041"/>
      <c r="CM22" s="1039">
        <v>3701</v>
      </c>
      <c r="CN22" s="1040"/>
      <c r="CO22" s="1040"/>
      <c r="CP22" s="1040"/>
      <c r="CQ22" s="1041"/>
      <c r="CR22" s="1039">
        <v>923</v>
      </c>
      <c r="CS22" s="1040"/>
      <c r="CT22" s="1040"/>
      <c r="CU22" s="1040"/>
      <c r="CV22" s="1041"/>
      <c r="CW22" s="1039">
        <v>189</v>
      </c>
      <c r="CX22" s="1040"/>
      <c r="CY22" s="1040"/>
      <c r="CZ22" s="1040"/>
      <c r="DA22" s="1041"/>
      <c r="DB22" s="1039">
        <v>93126</v>
      </c>
      <c r="DC22" s="1040"/>
      <c r="DD22" s="1040"/>
      <c r="DE22" s="1040"/>
      <c r="DF22" s="1041"/>
      <c r="DG22" s="1039" t="s">
        <v>563</v>
      </c>
      <c r="DH22" s="1040"/>
      <c r="DI22" s="1040"/>
      <c r="DJ22" s="1040"/>
      <c r="DK22" s="1041"/>
      <c r="DL22" s="1039">
        <v>204</v>
      </c>
      <c r="DM22" s="1040"/>
      <c r="DN22" s="1040"/>
      <c r="DO22" s="1040"/>
      <c r="DP22" s="1041"/>
      <c r="DQ22" s="1039" t="s">
        <v>563</v>
      </c>
      <c r="DR22" s="1040"/>
      <c r="DS22" s="1040"/>
      <c r="DT22" s="1040"/>
      <c r="DU22" s="1041"/>
      <c r="DV22" s="982"/>
      <c r="DW22" s="983"/>
      <c r="DX22" s="983"/>
      <c r="DY22" s="983"/>
      <c r="DZ22" s="984"/>
      <c r="EA22" s="199"/>
    </row>
    <row r="23" spans="1:131" s="200" customFormat="1" ht="26.25" customHeight="1" thickBot="1">
      <c r="A23" s="208" t="s">
        <v>341</v>
      </c>
      <c r="B23" s="934" t="s">
        <v>342</v>
      </c>
      <c r="C23" s="935"/>
      <c r="D23" s="935"/>
      <c r="E23" s="935"/>
      <c r="F23" s="935"/>
      <c r="G23" s="935"/>
      <c r="H23" s="935"/>
      <c r="I23" s="935"/>
      <c r="J23" s="935"/>
      <c r="K23" s="935"/>
      <c r="L23" s="935"/>
      <c r="M23" s="935"/>
      <c r="N23" s="935"/>
      <c r="O23" s="935"/>
      <c r="P23" s="936"/>
      <c r="Q23" s="1082">
        <v>2096640</v>
      </c>
      <c r="R23" s="1083"/>
      <c r="S23" s="1083"/>
      <c r="T23" s="1083"/>
      <c r="U23" s="1083"/>
      <c r="V23" s="1083">
        <v>2003899</v>
      </c>
      <c r="W23" s="1083"/>
      <c r="X23" s="1083"/>
      <c r="Y23" s="1083"/>
      <c r="Z23" s="1083"/>
      <c r="AA23" s="1083">
        <v>92741</v>
      </c>
      <c r="AB23" s="1083"/>
      <c r="AC23" s="1083"/>
      <c r="AD23" s="1083"/>
      <c r="AE23" s="1084"/>
      <c r="AF23" s="1085">
        <v>8341</v>
      </c>
      <c r="AG23" s="1083"/>
      <c r="AH23" s="1083"/>
      <c r="AI23" s="1083"/>
      <c r="AJ23" s="1086"/>
      <c r="AK23" s="1087"/>
      <c r="AL23" s="1088"/>
      <c r="AM23" s="1088"/>
      <c r="AN23" s="1088"/>
      <c r="AO23" s="1088"/>
      <c r="AP23" s="1083">
        <v>1523353</v>
      </c>
      <c r="AQ23" s="1083"/>
      <c r="AR23" s="1083"/>
      <c r="AS23" s="1083"/>
      <c r="AT23" s="1083"/>
      <c r="AU23" s="1089"/>
      <c r="AV23" s="1089"/>
      <c r="AW23" s="1089"/>
      <c r="AX23" s="1089"/>
      <c r="AY23" s="1090"/>
      <c r="AZ23" s="1079" t="s">
        <v>101</v>
      </c>
      <c r="BA23" s="1080"/>
      <c r="BB23" s="1080"/>
      <c r="BC23" s="1080"/>
      <c r="BD23" s="1081"/>
      <c r="BE23" s="198"/>
      <c r="BF23" s="198"/>
      <c r="BG23" s="198"/>
      <c r="BH23" s="198"/>
      <c r="BI23" s="198"/>
      <c r="BJ23" s="198"/>
      <c r="BK23" s="198"/>
      <c r="BL23" s="198"/>
      <c r="BM23" s="198"/>
      <c r="BN23" s="198"/>
      <c r="BO23" s="198"/>
      <c r="BP23" s="198"/>
      <c r="BQ23" s="206">
        <v>17</v>
      </c>
      <c r="BR23" s="354"/>
      <c r="BS23" s="1054" t="s">
        <v>524</v>
      </c>
      <c r="BT23" s="1055"/>
      <c r="BU23" s="1055"/>
      <c r="BV23" s="1055"/>
      <c r="BW23" s="1055"/>
      <c r="BX23" s="1055"/>
      <c r="BY23" s="1055"/>
      <c r="BZ23" s="1055"/>
      <c r="CA23" s="1055"/>
      <c r="CB23" s="1055"/>
      <c r="CC23" s="1055"/>
      <c r="CD23" s="1055"/>
      <c r="CE23" s="1055"/>
      <c r="CF23" s="1055"/>
      <c r="CG23" s="1056"/>
      <c r="CH23" s="1039">
        <v>-4</v>
      </c>
      <c r="CI23" s="1040"/>
      <c r="CJ23" s="1040"/>
      <c r="CK23" s="1040"/>
      <c r="CL23" s="1041"/>
      <c r="CM23" s="1039">
        <v>660</v>
      </c>
      <c r="CN23" s="1040"/>
      <c r="CO23" s="1040"/>
      <c r="CP23" s="1040"/>
      <c r="CQ23" s="1041"/>
      <c r="CR23" s="1039">
        <v>373</v>
      </c>
      <c r="CS23" s="1040"/>
      <c r="CT23" s="1040"/>
      <c r="CU23" s="1040"/>
      <c r="CV23" s="1041"/>
      <c r="CW23" s="1039">
        <v>17</v>
      </c>
      <c r="CX23" s="1040"/>
      <c r="CY23" s="1040"/>
      <c r="CZ23" s="1040"/>
      <c r="DA23" s="1041"/>
      <c r="DB23" s="1039" t="s">
        <v>563</v>
      </c>
      <c r="DC23" s="1040"/>
      <c r="DD23" s="1040"/>
      <c r="DE23" s="1040"/>
      <c r="DF23" s="1041"/>
      <c r="DG23" s="1039" t="s">
        <v>563</v>
      </c>
      <c r="DH23" s="1040"/>
      <c r="DI23" s="1040"/>
      <c r="DJ23" s="1040"/>
      <c r="DK23" s="1041"/>
      <c r="DL23" s="1039" t="s">
        <v>563</v>
      </c>
      <c r="DM23" s="1040"/>
      <c r="DN23" s="1040"/>
      <c r="DO23" s="1040"/>
      <c r="DP23" s="1041"/>
      <c r="DQ23" s="1039" t="s">
        <v>563</v>
      </c>
      <c r="DR23" s="1040"/>
      <c r="DS23" s="1040"/>
      <c r="DT23" s="1040"/>
      <c r="DU23" s="1041"/>
      <c r="DV23" s="982"/>
      <c r="DW23" s="983"/>
      <c r="DX23" s="983"/>
      <c r="DY23" s="983"/>
      <c r="DZ23" s="984"/>
      <c r="EA23" s="199"/>
    </row>
    <row r="24" spans="1:131" s="200" customFormat="1" ht="26.25" customHeight="1">
      <c r="A24" s="1078" t="s">
        <v>343</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197"/>
      <c r="BA24" s="197"/>
      <c r="BB24" s="197"/>
      <c r="BC24" s="197"/>
      <c r="BD24" s="197"/>
      <c r="BE24" s="198"/>
      <c r="BF24" s="198"/>
      <c r="BG24" s="198"/>
      <c r="BH24" s="198"/>
      <c r="BI24" s="198"/>
      <c r="BJ24" s="198"/>
      <c r="BK24" s="198"/>
      <c r="BL24" s="198"/>
      <c r="BM24" s="198"/>
      <c r="BN24" s="198"/>
      <c r="BO24" s="198"/>
      <c r="BP24" s="198"/>
      <c r="BQ24" s="206">
        <v>18</v>
      </c>
      <c r="BR24" s="354"/>
      <c r="BS24" s="1054" t="s">
        <v>525</v>
      </c>
      <c r="BT24" s="1055"/>
      <c r="BU24" s="1055"/>
      <c r="BV24" s="1055"/>
      <c r="BW24" s="1055"/>
      <c r="BX24" s="1055"/>
      <c r="BY24" s="1055"/>
      <c r="BZ24" s="1055"/>
      <c r="CA24" s="1055"/>
      <c r="CB24" s="1055"/>
      <c r="CC24" s="1055"/>
      <c r="CD24" s="1055"/>
      <c r="CE24" s="1055"/>
      <c r="CF24" s="1055"/>
      <c r="CG24" s="1056"/>
      <c r="CH24" s="1039">
        <v>-11</v>
      </c>
      <c r="CI24" s="1040"/>
      <c r="CJ24" s="1040"/>
      <c r="CK24" s="1040"/>
      <c r="CL24" s="1041"/>
      <c r="CM24" s="1039">
        <v>1878</v>
      </c>
      <c r="CN24" s="1040"/>
      <c r="CO24" s="1040"/>
      <c r="CP24" s="1040"/>
      <c r="CQ24" s="1041"/>
      <c r="CR24" s="1039">
        <v>858</v>
      </c>
      <c r="CS24" s="1040"/>
      <c r="CT24" s="1040"/>
      <c r="CU24" s="1040"/>
      <c r="CV24" s="1041"/>
      <c r="CW24" s="1039">
        <v>8</v>
      </c>
      <c r="CX24" s="1040"/>
      <c r="CY24" s="1040"/>
      <c r="CZ24" s="1040"/>
      <c r="DA24" s="1041"/>
      <c r="DB24" s="1039" t="s">
        <v>563</v>
      </c>
      <c r="DC24" s="1040"/>
      <c r="DD24" s="1040"/>
      <c r="DE24" s="1040"/>
      <c r="DF24" s="1041"/>
      <c r="DG24" s="1039" t="s">
        <v>563</v>
      </c>
      <c r="DH24" s="1040"/>
      <c r="DI24" s="1040"/>
      <c r="DJ24" s="1040"/>
      <c r="DK24" s="1041"/>
      <c r="DL24" s="1039" t="s">
        <v>563</v>
      </c>
      <c r="DM24" s="1040"/>
      <c r="DN24" s="1040"/>
      <c r="DO24" s="1040"/>
      <c r="DP24" s="1041"/>
      <c r="DQ24" s="1039" t="s">
        <v>563</v>
      </c>
      <c r="DR24" s="1040"/>
      <c r="DS24" s="1040"/>
      <c r="DT24" s="1040"/>
      <c r="DU24" s="1041"/>
      <c r="DV24" s="982"/>
      <c r="DW24" s="983"/>
      <c r="DX24" s="983"/>
      <c r="DY24" s="983"/>
      <c r="DZ24" s="984"/>
      <c r="EA24" s="199"/>
    </row>
    <row r="25" spans="1:131" s="192" customFormat="1" ht="26.25" customHeight="1" thickBot="1">
      <c r="A25" s="1077" t="s">
        <v>344</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197"/>
      <c r="BK25" s="197"/>
      <c r="BL25" s="197"/>
      <c r="BM25" s="197"/>
      <c r="BN25" s="197"/>
      <c r="BO25" s="209"/>
      <c r="BP25" s="209"/>
      <c r="BQ25" s="206">
        <v>19</v>
      </c>
      <c r="BR25" s="354"/>
      <c r="BS25" s="1054" t="s">
        <v>526</v>
      </c>
      <c r="BT25" s="1055"/>
      <c r="BU25" s="1055"/>
      <c r="BV25" s="1055"/>
      <c r="BW25" s="1055"/>
      <c r="BX25" s="1055"/>
      <c r="BY25" s="1055"/>
      <c r="BZ25" s="1055"/>
      <c r="CA25" s="1055"/>
      <c r="CB25" s="1055"/>
      <c r="CC25" s="1055"/>
      <c r="CD25" s="1055"/>
      <c r="CE25" s="1055"/>
      <c r="CF25" s="1055"/>
      <c r="CG25" s="1056"/>
      <c r="CH25" s="1039">
        <v>34</v>
      </c>
      <c r="CI25" s="1040"/>
      <c r="CJ25" s="1040"/>
      <c r="CK25" s="1040"/>
      <c r="CL25" s="1041"/>
      <c r="CM25" s="1039">
        <v>1078</v>
      </c>
      <c r="CN25" s="1040"/>
      <c r="CO25" s="1040"/>
      <c r="CP25" s="1040"/>
      <c r="CQ25" s="1041"/>
      <c r="CR25" s="1039">
        <v>320</v>
      </c>
      <c r="CS25" s="1040"/>
      <c r="CT25" s="1040"/>
      <c r="CU25" s="1040"/>
      <c r="CV25" s="1041"/>
      <c r="CW25" s="1039">
        <v>3</v>
      </c>
      <c r="CX25" s="1040"/>
      <c r="CY25" s="1040"/>
      <c r="CZ25" s="1040"/>
      <c r="DA25" s="1041"/>
      <c r="DB25" s="1039" t="s">
        <v>563</v>
      </c>
      <c r="DC25" s="1040"/>
      <c r="DD25" s="1040"/>
      <c r="DE25" s="1040"/>
      <c r="DF25" s="1041"/>
      <c r="DG25" s="1039" t="s">
        <v>563</v>
      </c>
      <c r="DH25" s="1040"/>
      <c r="DI25" s="1040"/>
      <c r="DJ25" s="1040"/>
      <c r="DK25" s="1041"/>
      <c r="DL25" s="1039" t="s">
        <v>563</v>
      </c>
      <c r="DM25" s="1040"/>
      <c r="DN25" s="1040"/>
      <c r="DO25" s="1040"/>
      <c r="DP25" s="1041"/>
      <c r="DQ25" s="1039" t="s">
        <v>563</v>
      </c>
      <c r="DR25" s="1040"/>
      <c r="DS25" s="1040"/>
      <c r="DT25" s="1040"/>
      <c r="DU25" s="1041"/>
      <c r="DV25" s="982"/>
      <c r="DW25" s="983"/>
      <c r="DX25" s="983"/>
      <c r="DY25" s="983"/>
      <c r="DZ25" s="984"/>
      <c r="EA25" s="191"/>
    </row>
    <row r="26" spans="1:131" s="192" customFormat="1" ht="26.25" customHeight="1">
      <c r="A26" s="985" t="s">
        <v>313</v>
      </c>
      <c r="B26" s="986"/>
      <c r="C26" s="986"/>
      <c r="D26" s="986"/>
      <c r="E26" s="986"/>
      <c r="F26" s="986"/>
      <c r="G26" s="986"/>
      <c r="H26" s="986"/>
      <c r="I26" s="986"/>
      <c r="J26" s="986"/>
      <c r="K26" s="986"/>
      <c r="L26" s="986"/>
      <c r="M26" s="986"/>
      <c r="N26" s="986"/>
      <c r="O26" s="986"/>
      <c r="P26" s="987"/>
      <c r="Q26" s="991" t="s">
        <v>345</v>
      </c>
      <c r="R26" s="992"/>
      <c r="S26" s="992"/>
      <c r="T26" s="992"/>
      <c r="U26" s="993"/>
      <c r="V26" s="991" t="s">
        <v>346</v>
      </c>
      <c r="W26" s="992"/>
      <c r="X26" s="992"/>
      <c r="Y26" s="992"/>
      <c r="Z26" s="993"/>
      <c r="AA26" s="991" t="s">
        <v>347</v>
      </c>
      <c r="AB26" s="992"/>
      <c r="AC26" s="992"/>
      <c r="AD26" s="992"/>
      <c r="AE26" s="992"/>
      <c r="AF26" s="1073" t="s">
        <v>348</v>
      </c>
      <c r="AG26" s="998"/>
      <c r="AH26" s="998"/>
      <c r="AI26" s="998"/>
      <c r="AJ26" s="1074"/>
      <c r="AK26" s="992" t="s">
        <v>349</v>
      </c>
      <c r="AL26" s="992"/>
      <c r="AM26" s="992"/>
      <c r="AN26" s="992"/>
      <c r="AO26" s="993"/>
      <c r="AP26" s="991" t="s">
        <v>350</v>
      </c>
      <c r="AQ26" s="992"/>
      <c r="AR26" s="992"/>
      <c r="AS26" s="992"/>
      <c r="AT26" s="993"/>
      <c r="AU26" s="991" t="s">
        <v>351</v>
      </c>
      <c r="AV26" s="992"/>
      <c r="AW26" s="992"/>
      <c r="AX26" s="992"/>
      <c r="AY26" s="993"/>
      <c r="AZ26" s="991" t="s">
        <v>352</v>
      </c>
      <c r="BA26" s="992"/>
      <c r="BB26" s="992"/>
      <c r="BC26" s="992"/>
      <c r="BD26" s="993"/>
      <c r="BE26" s="991" t="s">
        <v>320</v>
      </c>
      <c r="BF26" s="992"/>
      <c r="BG26" s="992"/>
      <c r="BH26" s="992"/>
      <c r="BI26" s="1007"/>
      <c r="BJ26" s="197"/>
      <c r="BK26" s="197"/>
      <c r="BL26" s="197"/>
      <c r="BM26" s="197"/>
      <c r="BN26" s="197"/>
      <c r="BO26" s="209"/>
      <c r="BP26" s="209"/>
      <c r="BQ26" s="206">
        <v>20</v>
      </c>
      <c r="BR26" s="354"/>
      <c r="BS26" s="1054" t="s">
        <v>527</v>
      </c>
      <c r="BT26" s="1055"/>
      <c r="BU26" s="1055"/>
      <c r="BV26" s="1055"/>
      <c r="BW26" s="1055"/>
      <c r="BX26" s="1055"/>
      <c r="BY26" s="1055"/>
      <c r="BZ26" s="1055"/>
      <c r="CA26" s="1055"/>
      <c r="CB26" s="1055"/>
      <c r="CC26" s="1055"/>
      <c r="CD26" s="1055"/>
      <c r="CE26" s="1055"/>
      <c r="CF26" s="1055"/>
      <c r="CG26" s="1056"/>
      <c r="CH26" s="1039">
        <v>9</v>
      </c>
      <c r="CI26" s="1040"/>
      <c r="CJ26" s="1040"/>
      <c r="CK26" s="1040"/>
      <c r="CL26" s="1041"/>
      <c r="CM26" s="1039">
        <v>1196</v>
      </c>
      <c r="CN26" s="1040"/>
      <c r="CO26" s="1040"/>
      <c r="CP26" s="1040"/>
      <c r="CQ26" s="1041"/>
      <c r="CR26" s="1039">
        <v>500</v>
      </c>
      <c r="CS26" s="1040"/>
      <c r="CT26" s="1040"/>
      <c r="CU26" s="1040"/>
      <c r="CV26" s="1041"/>
      <c r="CW26" s="1039">
        <v>71</v>
      </c>
      <c r="CX26" s="1040"/>
      <c r="CY26" s="1040"/>
      <c r="CZ26" s="1040"/>
      <c r="DA26" s="1041"/>
      <c r="DB26" s="1039" t="s">
        <v>563</v>
      </c>
      <c r="DC26" s="1040"/>
      <c r="DD26" s="1040"/>
      <c r="DE26" s="1040"/>
      <c r="DF26" s="1041"/>
      <c r="DG26" s="1039" t="s">
        <v>563</v>
      </c>
      <c r="DH26" s="1040"/>
      <c r="DI26" s="1040"/>
      <c r="DJ26" s="1040"/>
      <c r="DK26" s="1041"/>
      <c r="DL26" s="1039" t="s">
        <v>563</v>
      </c>
      <c r="DM26" s="1040"/>
      <c r="DN26" s="1040"/>
      <c r="DO26" s="1040"/>
      <c r="DP26" s="1041"/>
      <c r="DQ26" s="1039" t="s">
        <v>563</v>
      </c>
      <c r="DR26" s="1040"/>
      <c r="DS26" s="1040"/>
      <c r="DT26" s="1040"/>
      <c r="DU26" s="1041"/>
      <c r="DV26" s="982"/>
      <c r="DW26" s="983"/>
      <c r="DX26" s="983"/>
      <c r="DY26" s="983"/>
      <c r="DZ26" s="984"/>
      <c r="EA26" s="191"/>
    </row>
    <row r="27" spans="1:131" s="192"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75"/>
      <c r="AG27" s="1001"/>
      <c r="AH27" s="1001"/>
      <c r="AI27" s="1001"/>
      <c r="AJ27" s="1076"/>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97"/>
      <c r="BK27" s="197"/>
      <c r="BL27" s="197"/>
      <c r="BM27" s="197"/>
      <c r="BN27" s="197"/>
      <c r="BO27" s="209"/>
      <c r="BP27" s="209"/>
      <c r="BQ27" s="206">
        <v>21</v>
      </c>
      <c r="BR27" s="354"/>
      <c r="BS27" s="1054" t="s">
        <v>528</v>
      </c>
      <c r="BT27" s="1055"/>
      <c r="BU27" s="1055"/>
      <c r="BV27" s="1055"/>
      <c r="BW27" s="1055"/>
      <c r="BX27" s="1055"/>
      <c r="BY27" s="1055"/>
      <c r="BZ27" s="1055"/>
      <c r="CA27" s="1055"/>
      <c r="CB27" s="1055"/>
      <c r="CC27" s="1055"/>
      <c r="CD27" s="1055"/>
      <c r="CE27" s="1055"/>
      <c r="CF27" s="1055"/>
      <c r="CG27" s="1056"/>
      <c r="CH27" s="1039">
        <v>-1</v>
      </c>
      <c r="CI27" s="1040"/>
      <c r="CJ27" s="1040"/>
      <c r="CK27" s="1040"/>
      <c r="CL27" s="1041"/>
      <c r="CM27" s="1039">
        <v>657</v>
      </c>
      <c r="CN27" s="1040"/>
      <c r="CO27" s="1040"/>
      <c r="CP27" s="1040"/>
      <c r="CQ27" s="1041"/>
      <c r="CR27" s="1039">
        <v>339</v>
      </c>
      <c r="CS27" s="1040"/>
      <c r="CT27" s="1040"/>
      <c r="CU27" s="1040"/>
      <c r="CV27" s="1041"/>
      <c r="CW27" s="1039">
        <v>4</v>
      </c>
      <c r="CX27" s="1040"/>
      <c r="CY27" s="1040"/>
      <c r="CZ27" s="1040"/>
      <c r="DA27" s="1041"/>
      <c r="DB27" s="1039" t="s">
        <v>563</v>
      </c>
      <c r="DC27" s="1040"/>
      <c r="DD27" s="1040"/>
      <c r="DE27" s="1040"/>
      <c r="DF27" s="1041"/>
      <c r="DG27" s="1039" t="s">
        <v>563</v>
      </c>
      <c r="DH27" s="1040"/>
      <c r="DI27" s="1040"/>
      <c r="DJ27" s="1040"/>
      <c r="DK27" s="1041"/>
      <c r="DL27" s="1039" t="s">
        <v>563</v>
      </c>
      <c r="DM27" s="1040"/>
      <c r="DN27" s="1040"/>
      <c r="DO27" s="1040"/>
      <c r="DP27" s="1041"/>
      <c r="DQ27" s="1039" t="s">
        <v>563</v>
      </c>
      <c r="DR27" s="1040"/>
      <c r="DS27" s="1040"/>
      <c r="DT27" s="1040"/>
      <c r="DU27" s="1041"/>
      <c r="DV27" s="982"/>
      <c r="DW27" s="983"/>
      <c r="DX27" s="983"/>
      <c r="DY27" s="983"/>
      <c r="DZ27" s="984"/>
      <c r="EA27" s="191"/>
    </row>
    <row r="28" spans="1:131" s="192" customFormat="1" ht="26.25" customHeight="1" thickTop="1">
      <c r="A28" s="210">
        <v>1</v>
      </c>
      <c r="B28" s="1064" t="s">
        <v>353</v>
      </c>
      <c r="C28" s="1065"/>
      <c r="D28" s="1065"/>
      <c r="E28" s="1065"/>
      <c r="F28" s="1065"/>
      <c r="G28" s="1065"/>
      <c r="H28" s="1065"/>
      <c r="I28" s="1065"/>
      <c r="J28" s="1065"/>
      <c r="K28" s="1065"/>
      <c r="L28" s="1065"/>
      <c r="M28" s="1065"/>
      <c r="N28" s="1065"/>
      <c r="O28" s="1065"/>
      <c r="P28" s="1066"/>
      <c r="Q28" s="1067">
        <v>2557</v>
      </c>
      <c r="R28" s="1068"/>
      <c r="S28" s="1068"/>
      <c r="T28" s="1068"/>
      <c r="U28" s="1068"/>
      <c r="V28" s="1068">
        <v>2427</v>
      </c>
      <c r="W28" s="1068"/>
      <c r="X28" s="1068"/>
      <c r="Y28" s="1068"/>
      <c r="Z28" s="1068"/>
      <c r="AA28" s="1068">
        <v>130</v>
      </c>
      <c r="AB28" s="1068"/>
      <c r="AC28" s="1068"/>
      <c r="AD28" s="1068"/>
      <c r="AE28" s="1069"/>
      <c r="AF28" s="1070">
        <v>3231</v>
      </c>
      <c r="AG28" s="1068"/>
      <c r="AH28" s="1068"/>
      <c r="AI28" s="1068"/>
      <c r="AJ28" s="1071"/>
      <c r="AK28" s="1072">
        <v>76</v>
      </c>
      <c r="AL28" s="1060"/>
      <c r="AM28" s="1060"/>
      <c r="AN28" s="1060"/>
      <c r="AO28" s="1060"/>
      <c r="AP28" s="1060">
        <v>8552</v>
      </c>
      <c r="AQ28" s="1060"/>
      <c r="AR28" s="1060"/>
      <c r="AS28" s="1060"/>
      <c r="AT28" s="1060"/>
      <c r="AU28" s="1060">
        <v>1001</v>
      </c>
      <c r="AV28" s="1060"/>
      <c r="AW28" s="1060"/>
      <c r="AX28" s="1060"/>
      <c r="AY28" s="1060"/>
      <c r="AZ28" s="1061" t="s">
        <v>450</v>
      </c>
      <c r="BA28" s="1061"/>
      <c r="BB28" s="1061"/>
      <c r="BC28" s="1061"/>
      <c r="BD28" s="1061"/>
      <c r="BE28" s="1062" t="s">
        <v>354</v>
      </c>
      <c r="BF28" s="1062"/>
      <c r="BG28" s="1062"/>
      <c r="BH28" s="1062"/>
      <c r="BI28" s="1063"/>
      <c r="BJ28" s="197"/>
      <c r="BK28" s="197"/>
      <c r="BL28" s="197"/>
      <c r="BM28" s="197"/>
      <c r="BN28" s="197"/>
      <c r="BO28" s="209"/>
      <c r="BP28" s="209"/>
      <c r="BQ28" s="206">
        <v>22</v>
      </c>
      <c r="BR28" s="354"/>
      <c r="BS28" s="1054" t="s">
        <v>529</v>
      </c>
      <c r="BT28" s="1055"/>
      <c r="BU28" s="1055"/>
      <c r="BV28" s="1055"/>
      <c r="BW28" s="1055"/>
      <c r="BX28" s="1055"/>
      <c r="BY28" s="1055"/>
      <c r="BZ28" s="1055"/>
      <c r="CA28" s="1055"/>
      <c r="CB28" s="1055"/>
      <c r="CC28" s="1055"/>
      <c r="CD28" s="1055"/>
      <c r="CE28" s="1055"/>
      <c r="CF28" s="1055"/>
      <c r="CG28" s="1056"/>
      <c r="CH28" s="1039">
        <v>19</v>
      </c>
      <c r="CI28" s="1040"/>
      <c r="CJ28" s="1040"/>
      <c r="CK28" s="1040"/>
      <c r="CL28" s="1041"/>
      <c r="CM28" s="1039">
        <v>902</v>
      </c>
      <c r="CN28" s="1040"/>
      <c r="CO28" s="1040"/>
      <c r="CP28" s="1040"/>
      <c r="CQ28" s="1041"/>
      <c r="CR28" s="1039">
        <v>35</v>
      </c>
      <c r="CS28" s="1040"/>
      <c r="CT28" s="1040"/>
      <c r="CU28" s="1040"/>
      <c r="CV28" s="1041"/>
      <c r="CW28" s="1039" t="s">
        <v>563</v>
      </c>
      <c r="CX28" s="1040"/>
      <c r="CY28" s="1040"/>
      <c r="CZ28" s="1040"/>
      <c r="DA28" s="1041"/>
      <c r="DB28" s="1039" t="s">
        <v>563</v>
      </c>
      <c r="DC28" s="1040"/>
      <c r="DD28" s="1040"/>
      <c r="DE28" s="1040"/>
      <c r="DF28" s="1041"/>
      <c r="DG28" s="1039" t="s">
        <v>563</v>
      </c>
      <c r="DH28" s="1040"/>
      <c r="DI28" s="1040"/>
      <c r="DJ28" s="1040"/>
      <c r="DK28" s="1041"/>
      <c r="DL28" s="1039" t="s">
        <v>563</v>
      </c>
      <c r="DM28" s="1040"/>
      <c r="DN28" s="1040"/>
      <c r="DO28" s="1040"/>
      <c r="DP28" s="1041"/>
      <c r="DQ28" s="1039" t="s">
        <v>563</v>
      </c>
      <c r="DR28" s="1040"/>
      <c r="DS28" s="1040"/>
      <c r="DT28" s="1040"/>
      <c r="DU28" s="1041"/>
      <c r="DV28" s="982"/>
      <c r="DW28" s="983"/>
      <c r="DX28" s="983"/>
      <c r="DY28" s="983"/>
      <c r="DZ28" s="984"/>
      <c r="EA28" s="191"/>
    </row>
    <row r="29" spans="1:131" s="192" customFormat="1" ht="26.25" customHeight="1">
      <c r="A29" s="210">
        <v>2</v>
      </c>
      <c r="B29" s="1033" t="s">
        <v>355</v>
      </c>
      <c r="C29" s="1034"/>
      <c r="D29" s="1034"/>
      <c r="E29" s="1034"/>
      <c r="F29" s="1034"/>
      <c r="G29" s="1034"/>
      <c r="H29" s="1034"/>
      <c r="I29" s="1034"/>
      <c r="J29" s="1034"/>
      <c r="K29" s="1034"/>
      <c r="L29" s="1034"/>
      <c r="M29" s="1034"/>
      <c r="N29" s="1034"/>
      <c r="O29" s="1034"/>
      <c r="P29" s="1035"/>
      <c r="Q29" s="1058">
        <v>7500</v>
      </c>
      <c r="R29" s="1037"/>
      <c r="S29" s="1037"/>
      <c r="T29" s="1037"/>
      <c r="U29" s="1037"/>
      <c r="V29" s="1037">
        <v>7522</v>
      </c>
      <c r="W29" s="1037"/>
      <c r="X29" s="1037"/>
      <c r="Y29" s="1037"/>
      <c r="Z29" s="1037"/>
      <c r="AA29" s="1037">
        <v>-22</v>
      </c>
      <c r="AB29" s="1037"/>
      <c r="AC29" s="1037"/>
      <c r="AD29" s="1037"/>
      <c r="AE29" s="1059"/>
      <c r="AF29" s="1036">
        <v>345</v>
      </c>
      <c r="AG29" s="1037"/>
      <c r="AH29" s="1037"/>
      <c r="AI29" s="1037"/>
      <c r="AJ29" s="1038"/>
      <c r="AK29" s="970">
        <v>3310</v>
      </c>
      <c r="AL29" s="961"/>
      <c r="AM29" s="961"/>
      <c r="AN29" s="961"/>
      <c r="AO29" s="961"/>
      <c r="AP29" s="961">
        <v>13454</v>
      </c>
      <c r="AQ29" s="961"/>
      <c r="AR29" s="961"/>
      <c r="AS29" s="961"/>
      <c r="AT29" s="961"/>
      <c r="AU29" s="961">
        <v>11490</v>
      </c>
      <c r="AV29" s="961"/>
      <c r="AW29" s="961"/>
      <c r="AX29" s="961"/>
      <c r="AY29" s="961"/>
      <c r="AZ29" s="1057" t="s">
        <v>450</v>
      </c>
      <c r="BA29" s="1057"/>
      <c r="BB29" s="1057"/>
      <c r="BC29" s="1057"/>
      <c r="BD29" s="1057"/>
      <c r="BE29" s="1031" t="s">
        <v>561</v>
      </c>
      <c r="BF29" s="1031"/>
      <c r="BG29" s="1031"/>
      <c r="BH29" s="1031"/>
      <c r="BI29" s="1032"/>
      <c r="BJ29" s="197"/>
      <c r="BK29" s="197"/>
      <c r="BL29" s="197"/>
      <c r="BM29" s="197"/>
      <c r="BN29" s="197"/>
      <c r="BO29" s="209"/>
      <c r="BP29" s="209"/>
      <c r="BQ29" s="206">
        <v>23</v>
      </c>
      <c r="BR29" s="354"/>
      <c r="BS29" s="1054" t="s">
        <v>530</v>
      </c>
      <c r="BT29" s="1055"/>
      <c r="BU29" s="1055"/>
      <c r="BV29" s="1055"/>
      <c r="BW29" s="1055"/>
      <c r="BX29" s="1055"/>
      <c r="BY29" s="1055"/>
      <c r="BZ29" s="1055"/>
      <c r="CA29" s="1055"/>
      <c r="CB29" s="1055"/>
      <c r="CC29" s="1055"/>
      <c r="CD29" s="1055"/>
      <c r="CE29" s="1055"/>
      <c r="CF29" s="1055"/>
      <c r="CG29" s="1056"/>
      <c r="CH29" s="1039">
        <v>466</v>
      </c>
      <c r="CI29" s="1040"/>
      <c r="CJ29" s="1040"/>
      <c r="CK29" s="1040"/>
      <c r="CL29" s="1041"/>
      <c r="CM29" s="1039">
        <v>9942</v>
      </c>
      <c r="CN29" s="1040"/>
      <c r="CO29" s="1040"/>
      <c r="CP29" s="1040"/>
      <c r="CQ29" s="1041"/>
      <c r="CR29" s="1039">
        <v>175</v>
      </c>
      <c r="CS29" s="1040"/>
      <c r="CT29" s="1040"/>
      <c r="CU29" s="1040"/>
      <c r="CV29" s="1041"/>
      <c r="CW29" s="1039" t="s">
        <v>563</v>
      </c>
      <c r="CX29" s="1040"/>
      <c r="CY29" s="1040"/>
      <c r="CZ29" s="1040"/>
      <c r="DA29" s="1041"/>
      <c r="DB29" s="1039">
        <v>2</v>
      </c>
      <c r="DC29" s="1040"/>
      <c r="DD29" s="1040"/>
      <c r="DE29" s="1040"/>
      <c r="DF29" s="1041"/>
      <c r="DG29" s="1039" t="s">
        <v>563</v>
      </c>
      <c r="DH29" s="1040"/>
      <c r="DI29" s="1040"/>
      <c r="DJ29" s="1040"/>
      <c r="DK29" s="1041"/>
      <c r="DL29" s="1039" t="s">
        <v>563</v>
      </c>
      <c r="DM29" s="1040"/>
      <c r="DN29" s="1040"/>
      <c r="DO29" s="1040"/>
      <c r="DP29" s="1041"/>
      <c r="DQ29" s="1039" t="s">
        <v>563</v>
      </c>
      <c r="DR29" s="1040"/>
      <c r="DS29" s="1040"/>
      <c r="DT29" s="1040"/>
      <c r="DU29" s="1041"/>
      <c r="DV29" s="982"/>
      <c r="DW29" s="983"/>
      <c r="DX29" s="983"/>
      <c r="DY29" s="983"/>
      <c r="DZ29" s="984"/>
      <c r="EA29" s="191"/>
    </row>
    <row r="30" spans="1:131" s="192" customFormat="1" ht="26.25" customHeight="1">
      <c r="A30" s="210">
        <v>3</v>
      </c>
      <c r="B30" s="1033" t="s">
        <v>356</v>
      </c>
      <c r="C30" s="1034"/>
      <c r="D30" s="1034"/>
      <c r="E30" s="1034"/>
      <c r="F30" s="1034"/>
      <c r="G30" s="1034"/>
      <c r="H30" s="1034"/>
      <c r="I30" s="1034"/>
      <c r="J30" s="1034"/>
      <c r="K30" s="1034"/>
      <c r="L30" s="1034"/>
      <c r="M30" s="1034"/>
      <c r="N30" s="1034"/>
      <c r="O30" s="1034"/>
      <c r="P30" s="1035"/>
      <c r="Q30" s="1058">
        <v>765</v>
      </c>
      <c r="R30" s="1037"/>
      <c r="S30" s="1037"/>
      <c r="T30" s="1037"/>
      <c r="U30" s="1037"/>
      <c r="V30" s="1037">
        <v>814</v>
      </c>
      <c r="W30" s="1037"/>
      <c r="X30" s="1037"/>
      <c r="Y30" s="1037"/>
      <c r="Z30" s="1037"/>
      <c r="AA30" s="1037">
        <v>-49</v>
      </c>
      <c r="AB30" s="1037"/>
      <c r="AC30" s="1037"/>
      <c r="AD30" s="1037"/>
      <c r="AE30" s="1059"/>
      <c r="AF30" s="1036" t="s">
        <v>562</v>
      </c>
      <c r="AG30" s="1037"/>
      <c r="AH30" s="1037"/>
      <c r="AI30" s="1037"/>
      <c r="AJ30" s="1038"/>
      <c r="AK30" s="970">
        <v>1</v>
      </c>
      <c r="AL30" s="961"/>
      <c r="AM30" s="961"/>
      <c r="AN30" s="961"/>
      <c r="AO30" s="961"/>
      <c r="AP30" s="961">
        <v>12734</v>
      </c>
      <c r="AQ30" s="961"/>
      <c r="AR30" s="961"/>
      <c r="AS30" s="961"/>
      <c r="AT30" s="961"/>
      <c r="AU30" s="961">
        <v>7960</v>
      </c>
      <c r="AV30" s="961"/>
      <c r="AW30" s="961"/>
      <c r="AX30" s="961"/>
      <c r="AY30" s="961"/>
      <c r="AZ30" s="1057" t="s">
        <v>450</v>
      </c>
      <c r="BA30" s="1057"/>
      <c r="BB30" s="1057"/>
      <c r="BC30" s="1057"/>
      <c r="BD30" s="1057"/>
      <c r="BE30" s="1031" t="s">
        <v>561</v>
      </c>
      <c r="BF30" s="1031"/>
      <c r="BG30" s="1031"/>
      <c r="BH30" s="1031"/>
      <c r="BI30" s="1032"/>
      <c r="BJ30" s="197"/>
      <c r="BK30" s="197"/>
      <c r="BL30" s="197"/>
      <c r="BM30" s="197"/>
      <c r="BN30" s="197"/>
      <c r="BO30" s="209"/>
      <c r="BP30" s="209"/>
      <c r="BQ30" s="206">
        <v>24</v>
      </c>
      <c r="BR30" s="354"/>
      <c r="BS30" s="1054" t="s">
        <v>531</v>
      </c>
      <c r="BT30" s="1055"/>
      <c r="BU30" s="1055"/>
      <c r="BV30" s="1055"/>
      <c r="BW30" s="1055"/>
      <c r="BX30" s="1055"/>
      <c r="BY30" s="1055"/>
      <c r="BZ30" s="1055"/>
      <c r="CA30" s="1055"/>
      <c r="CB30" s="1055"/>
      <c r="CC30" s="1055"/>
      <c r="CD30" s="1055"/>
      <c r="CE30" s="1055"/>
      <c r="CF30" s="1055"/>
      <c r="CG30" s="1056"/>
      <c r="CH30" s="1039">
        <v>-3</v>
      </c>
      <c r="CI30" s="1040"/>
      <c r="CJ30" s="1040"/>
      <c r="CK30" s="1040"/>
      <c r="CL30" s="1041"/>
      <c r="CM30" s="1039">
        <v>51</v>
      </c>
      <c r="CN30" s="1040"/>
      <c r="CO30" s="1040"/>
      <c r="CP30" s="1040"/>
      <c r="CQ30" s="1041"/>
      <c r="CR30" s="1039">
        <v>15</v>
      </c>
      <c r="CS30" s="1040"/>
      <c r="CT30" s="1040"/>
      <c r="CU30" s="1040"/>
      <c r="CV30" s="1041"/>
      <c r="CW30" s="1039" t="s">
        <v>563</v>
      </c>
      <c r="CX30" s="1040"/>
      <c r="CY30" s="1040"/>
      <c r="CZ30" s="1040"/>
      <c r="DA30" s="1041"/>
      <c r="DB30" s="1039" t="s">
        <v>563</v>
      </c>
      <c r="DC30" s="1040"/>
      <c r="DD30" s="1040"/>
      <c r="DE30" s="1040"/>
      <c r="DF30" s="1041"/>
      <c r="DG30" s="1039" t="s">
        <v>563</v>
      </c>
      <c r="DH30" s="1040"/>
      <c r="DI30" s="1040"/>
      <c r="DJ30" s="1040"/>
      <c r="DK30" s="1041"/>
      <c r="DL30" s="1039" t="s">
        <v>563</v>
      </c>
      <c r="DM30" s="1040"/>
      <c r="DN30" s="1040"/>
      <c r="DO30" s="1040"/>
      <c r="DP30" s="1041"/>
      <c r="DQ30" s="1039" t="s">
        <v>563</v>
      </c>
      <c r="DR30" s="1040"/>
      <c r="DS30" s="1040"/>
      <c r="DT30" s="1040"/>
      <c r="DU30" s="1041"/>
      <c r="DV30" s="982"/>
      <c r="DW30" s="983"/>
      <c r="DX30" s="983"/>
      <c r="DY30" s="983"/>
      <c r="DZ30" s="984"/>
      <c r="EA30" s="191"/>
    </row>
    <row r="31" spans="1:131" s="192" customFormat="1" ht="26.25" customHeight="1">
      <c r="A31" s="210">
        <v>4</v>
      </c>
      <c r="B31" s="1033" t="s">
        <v>357</v>
      </c>
      <c r="C31" s="1034"/>
      <c r="D31" s="1034"/>
      <c r="E31" s="1034"/>
      <c r="F31" s="1034"/>
      <c r="G31" s="1034"/>
      <c r="H31" s="1034"/>
      <c r="I31" s="1034"/>
      <c r="J31" s="1034"/>
      <c r="K31" s="1034"/>
      <c r="L31" s="1034"/>
      <c r="M31" s="1034"/>
      <c r="N31" s="1034"/>
      <c r="O31" s="1034"/>
      <c r="P31" s="1035"/>
      <c r="Q31" s="1058">
        <v>16697</v>
      </c>
      <c r="R31" s="1037"/>
      <c r="S31" s="1037"/>
      <c r="T31" s="1037"/>
      <c r="U31" s="1037"/>
      <c r="V31" s="1037">
        <v>14669</v>
      </c>
      <c r="W31" s="1037"/>
      <c r="X31" s="1037"/>
      <c r="Y31" s="1037"/>
      <c r="Z31" s="1037"/>
      <c r="AA31" s="1037">
        <v>2028</v>
      </c>
      <c r="AB31" s="1037"/>
      <c r="AC31" s="1037"/>
      <c r="AD31" s="1037"/>
      <c r="AE31" s="1059"/>
      <c r="AF31" s="1036">
        <v>1840</v>
      </c>
      <c r="AG31" s="1037"/>
      <c r="AH31" s="1037"/>
      <c r="AI31" s="1037"/>
      <c r="AJ31" s="1038"/>
      <c r="AK31" s="970">
        <v>10143</v>
      </c>
      <c r="AL31" s="961"/>
      <c r="AM31" s="961"/>
      <c r="AN31" s="961"/>
      <c r="AO31" s="961"/>
      <c r="AP31" s="961">
        <v>17591</v>
      </c>
      <c r="AQ31" s="961"/>
      <c r="AR31" s="961"/>
      <c r="AS31" s="961"/>
      <c r="AT31" s="961"/>
      <c r="AU31" s="961">
        <v>15110</v>
      </c>
      <c r="AV31" s="961"/>
      <c r="AW31" s="961"/>
      <c r="AX31" s="961"/>
      <c r="AY31" s="961"/>
      <c r="AZ31" s="1057" t="s">
        <v>450</v>
      </c>
      <c r="BA31" s="1057"/>
      <c r="BB31" s="1057"/>
      <c r="BC31" s="1057"/>
      <c r="BD31" s="1057"/>
      <c r="BE31" s="1031" t="s">
        <v>358</v>
      </c>
      <c r="BF31" s="1031"/>
      <c r="BG31" s="1031"/>
      <c r="BH31" s="1031"/>
      <c r="BI31" s="1032"/>
      <c r="BJ31" s="197"/>
      <c r="BK31" s="197"/>
      <c r="BL31" s="197"/>
      <c r="BM31" s="197"/>
      <c r="BN31" s="197"/>
      <c r="BO31" s="209"/>
      <c r="BP31" s="209"/>
      <c r="BQ31" s="206">
        <v>25</v>
      </c>
      <c r="BR31" s="354"/>
      <c r="BS31" s="1054" t="s">
        <v>532</v>
      </c>
      <c r="BT31" s="1055"/>
      <c r="BU31" s="1055"/>
      <c r="BV31" s="1055"/>
      <c r="BW31" s="1055"/>
      <c r="BX31" s="1055"/>
      <c r="BY31" s="1055"/>
      <c r="BZ31" s="1055"/>
      <c r="CA31" s="1055"/>
      <c r="CB31" s="1055"/>
      <c r="CC31" s="1055"/>
      <c r="CD31" s="1055"/>
      <c r="CE31" s="1055"/>
      <c r="CF31" s="1055"/>
      <c r="CG31" s="1056"/>
      <c r="CH31" s="1039">
        <v>-44</v>
      </c>
      <c r="CI31" s="1040"/>
      <c r="CJ31" s="1040"/>
      <c r="CK31" s="1040"/>
      <c r="CL31" s="1041"/>
      <c r="CM31" s="1039">
        <v>60</v>
      </c>
      <c r="CN31" s="1040"/>
      <c r="CO31" s="1040"/>
      <c r="CP31" s="1040"/>
      <c r="CQ31" s="1041"/>
      <c r="CR31" s="1039">
        <v>15</v>
      </c>
      <c r="CS31" s="1040"/>
      <c r="CT31" s="1040"/>
      <c r="CU31" s="1040"/>
      <c r="CV31" s="1041"/>
      <c r="CW31" s="1039" t="s">
        <v>563</v>
      </c>
      <c r="CX31" s="1040"/>
      <c r="CY31" s="1040"/>
      <c r="CZ31" s="1040"/>
      <c r="DA31" s="1041"/>
      <c r="DB31" s="1039" t="s">
        <v>563</v>
      </c>
      <c r="DC31" s="1040"/>
      <c r="DD31" s="1040"/>
      <c r="DE31" s="1040"/>
      <c r="DF31" s="1041"/>
      <c r="DG31" s="1039" t="s">
        <v>563</v>
      </c>
      <c r="DH31" s="1040"/>
      <c r="DI31" s="1040"/>
      <c r="DJ31" s="1040"/>
      <c r="DK31" s="1041"/>
      <c r="DL31" s="1039" t="s">
        <v>563</v>
      </c>
      <c r="DM31" s="1040"/>
      <c r="DN31" s="1040"/>
      <c r="DO31" s="1040"/>
      <c r="DP31" s="1041"/>
      <c r="DQ31" s="1039" t="s">
        <v>563</v>
      </c>
      <c r="DR31" s="1040"/>
      <c r="DS31" s="1040"/>
      <c r="DT31" s="1040"/>
      <c r="DU31" s="1041"/>
      <c r="DV31" s="982"/>
      <c r="DW31" s="983"/>
      <c r="DX31" s="983"/>
      <c r="DY31" s="983"/>
      <c r="DZ31" s="984"/>
      <c r="EA31" s="191"/>
    </row>
    <row r="32" spans="1:131" s="192" customFormat="1" ht="26.25" customHeight="1">
      <c r="A32" s="210">
        <v>5</v>
      </c>
      <c r="B32" s="1033" t="s">
        <v>359</v>
      </c>
      <c r="C32" s="1034"/>
      <c r="D32" s="1034"/>
      <c r="E32" s="1034"/>
      <c r="F32" s="1034"/>
      <c r="G32" s="1034"/>
      <c r="H32" s="1034"/>
      <c r="I32" s="1034"/>
      <c r="J32" s="1034"/>
      <c r="K32" s="1034"/>
      <c r="L32" s="1034"/>
      <c r="M32" s="1034"/>
      <c r="N32" s="1034"/>
      <c r="O32" s="1034"/>
      <c r="P32" s="1035"/>
      <c r="Q32" s="1058">
        <v>9086</v>
      </c>
      <c r="R32" s="1037"/>
      <c r="S32" s="1037"/>
      <c r="T32" s="1037"/>
      <c r="U32" s="1037"/>
      <c r="V32" s="1037">
        <v>9002</v>
      </c>
      <c r="W32" s="1037"/>
      <c r="X32" s="1037"/>
      <c r="Y32" s="1037"/>
      <c r="Z32" s="1037"/>
      <c r="AA32" s="1037">
        <v>85</v>
      </c>
      <c r="AB32" s="1037"/>
      <c r="AC32" s="1037"/>
      <c r="AD32" s="1037"/>
      <c r="AE32" s="1059"/>
      <c r="AF32" s="1036">
        <v>305</v>
      </c>
      <c r="AG32" s="1037"/>
      <c r="AH32" s="1037"/>
      <c r="AI32" s="1037"/>
      <c r="AJ32" s="1038"/>
      <c r="AK32" s="970">
        <v>178</v>
      </c>
      <c r="AL32" s="961"/>
      <c r="AM32" s="961"/>
      <c r="AN32" s="961"/>
      <c r="AO32" s="961"/>
      <c r="AP32" s="961">
        <v>14495</v>
      </c>
      <c r="AQ32" s="961"/>
      <c r="AR32" s="961"/>
      <c r="AS32" s="961"/>
      <c r="AT32" s="961"/>
      <c r="AU32" s="961">
        <v>10190</v>
      </c>
      <c r="AV32" s="961"/>
      <c r="AW32" s="961"/>
      <c r="AX32" s="961"/>
      <c r="AY32" s="961"/>
      <c r="AZ32" s="1057" t="s">
        <v>450</v>
      </c>
      <c r="BA32" s="1057"/>
      <c r="BB32" s="1057"/>
      <c r="BC32" s="1057"/>
      <c r="BD32" s="1057"/>
      <c r="BE32" s="1031" t="s">
        <v>358</v>
      </c>
      <c r="BF32" s="1031"/>
      <c r="BG32" s="1031"/>
      <c r="BH32" s="1031"/>
      <c r="BI32" s="1032"/>
      <c r="BJ32" s="197"/>
      <c r="BK32" s="197"/>
      <c r="BL32" s="197"/>
      <c r="BM32" s="197"/>
      <c r="BN32" s="197"/>
      <c r="BO32" s="209"/>
      <c r="BP32" s="209"/>
      <c r="BQ32" s="206">
        <v>26</v>
      </c>
      <c r="BR32" s="354"/>
      <c r="BS32" s="1054" t="s">
        <v>533</v>
      </c>
      <c r="BT32" s="1055"/>
      <c r="BU32" s="1055"/>
      <c r="BV32" s="1055"/>
      <c r="BW32" s="1055"/>
      <c r="BX32" s="1055"/>
      <c r="BY32" s="1055"/>
      <c r="BZ32" s="1055"/>
      <c r="CA32" s="1055"/>
      <c r="CB32" s="1055"/>
      <c r="CC32" s="1055"/>
      <c r="CD32" s="1055"/>
      <c r="CE32" s="1055"/>
      <c r="CF32" s="1055"/>
      <c r="CG32" s="1056"/>
      <c r="CH32" s="1039">
        <v>15</v>
      </c>
      <c r="CI32" s="1040"/>
      <c r="CJ32" s="1040"/>
      <c r="CK32" s="1040"/>
      <c r="CL32" s="1041"/>
      <c r="CM32" s="1039">
        <v>488</v>
      </c>
      <c r="CN32" s="1040"/>
      <c r="CO32" s="1040"/>
      <c r="CP32" s="1040"/>
      <c r="CQ32" s="1041"/>
      <c r="CR32" s="1039">
        <v>90</v>
      </c>
      <c r="CS32" s="1040"/>
      <c r="CT32" s="1040"/>
      <c r="CU32" s="1040"/>
      <c r="CV32" s="1041"/>
      <c r="CW32" s="1039" t="s">
        <v>563</v>
      </c>
      <c r="CX32" s="1040"/>
      <c r="CY32" s="1040"/>
      <c r="CZ32" s="1040"/>
      <c r="DA32" s="1041"/>
      <c r="DB32" s="1039" t="s">
        <v>563</v>
      </c>
      <c r="DC32" s="1040"/>
      <c r="DD32" s="1040"/>
      <c r="DE32" s="1040"/>
      <c r="DF32" s="1041"/>
      <c r="DG32" s="1039" t="s">
        <v>563</v>
      </c>
      <c r="DH32" s="1040"/>
      <c r="DI32" s="1040"/>
      <c r="DJ32" s="1040"/>
      <c r="DK32" s="1041"/>
      <c r="DL32" s="1039" t="s">
        <v>563</v>
      </c>
      <c r="DM32" s="1040"/>
      <c r="DN32" s="1040"/>
      <c r="DO32" s="1040"/>
      <c r="DP32" s="1041"/>
      <c r="DQ32" s="1039" t="s">
        <v>563</v>
      </c>
      <c r="DR32" s="1040"/>
      <c r="DS32" s="1040"/>
      <c r="DT32" s="1040"/>
      <c r="DU32" s="1041"/>
      <c r="DV32" s="982"/>
      <c r="DW32" s="983"/>
      <c r="DX32" s="983"/>
      <c r="DY32" s="983"/>
      <c r="DZ32" s="984"/>
      <c r="EA32" s="191"/>
    </row>
    <row r="33" spans="1:131" s="192" customFormat="1" ht="26.25" customHeight="1">
      <c r="A33" s="210">
        <v>6</v>
      </c>
      <c r="B33" s="1033"/>
      <c r="C33" s="1034"/>
      <c r="D33" s="1034"/>
      <c r="E33" s="1034"/>
      <c r="F33" s="1034"/>
      <c r="G33" s="1034"/>
      <c r="H33" s="1034"/>
      <c r="I33" s="1034"/>
      <c r="J33" s="1034"/>
      <c r="K33" s="1034"/>
      <c r="L33" s="1034"/>
      <c r="M33" s="1034"/>
      <c r="N33" s="1034"/>
      <c r="O33" s="1034"/>
      <c r="P33" s="1035"/>
      <c r="Q33" s="1058"/>
      <c r="R33" s="1037"/>
      <c r="S33" s="1037"/>
      <c r="T33" s="1037"/>
      <c r="U33" s="1037"/>
      <c r="V33" s="1037"/>
      <c r="W33" s="1037"/>
      <c r="X33" s="1037"/>
      <c r="Y33" s="1037"/>
      <c r="Z33" s="1037"/>
      <c r="AA33" s="1037"/>
      <c r="AB33" s="1037"/>
      <c r="AC33" s="1037"/>
      <c r="AD33" s="1037"/>
      <c r="AE33" s="1059"/>
      <c r="AF33" s="1036"/>
      <c r="AG33" s="1037"/>
      <c r="AH33" s="1037"/>
      <c r="AI33" s="1037"/>
      <c r="AJ33" s="1038"/>
      <c r="AK33" s="970"/>
      <c r="AL33" s="961"/>
      <c r="AM33" s="961"/>
      <c r="AN33" s="961"/>
      <c r="AO33" s="961"/>
      <c r="AP33" s="961"/>
      <c r="AQ33" s="961"/>
      <c r="AR33" s="961"/>
      <c r="AS33" s="961"/>
      <c r="AT33" s="961"/>
      <c r="AU33" s="961"/>
      <c r="AV33" s="961"/>
      <c r="AW33" s="961"/>
      <c r="AX33" s="961"/>
      <c r="AY33" s="961"/>
      <c r="AZ33" s="1057"/>
      <c r="BA33" s="1057"/>
      <c r="BB33" s="1057"/>
      <c r="BC33" s="1057"/>
      <c r="BD33" s="1057"/>
      <c r="BE33" s="1031"/>
      <c r="BF33" s="1031"/>
      <c r="BG33" s="1031"/>
      <c r="BH33" s="1031"/>
      <c r="BI33" s="1032"/>
      <c r="BJ33" s="197"/>
      <c r="BK33" s="197"/>
      <c r="BL33" s="197"/>
      <c r="BM33" s="197"/>
      <c r="BN33" s="197"/>
      <c r="BO33" s="209"/>
      <c r="BP33" s="209"/>
      <c r="BQ33" s="206">
        <v>27</v>
      </c>
      <c r="BR33" s="354"/>
      <c r="BS33" s="1054" t="s">
        <v>534</v>
      </c>
      <c r="BT33" s="1055"/>
      <c r="BU33" s="1055"/>
      <c r="BV33" s="1055"/>
      <c r="BW33" s="1055"/>
      <c r="BX33" s="1055"/>
      <c r="BY33" s="1055"/>
      <c r="BZ33" s="1055"/>
      <c r="CA33" s="1055"/>
      <c r="CB33" s="1055"/>
      <c r="CC33" s="1055"/>
      <c r="CD33" s="1055"/>
      <c r="CE33" s="1055"/>
      <c r="CF33" s="1055"/>
      <c r="CG33" s="1056"/>
      <c r="CH33" s="1039">
        <v>12</v>
      </c>
      <c r="CI33" s="1040"/>
      <c r="CJ33" s="1040"/>
      <c r="CK33" s="1040"/>
      <c r="CL33" s="1041"/>
      <c r="CM33" s="1039">
        <v>1029</v>
      </c>
      <c r="CN33" s="1040"/>
      <c r="CO33" s="1040"/>
      <c r="CP33" s="1040"/>
      <c r="CQ33" s="1041"/>
      <c r="CR33" s="1039">
        <v>403</v>
      </c>
      <c r="CS33" s="1040"/>
      <c r="CT33" s="1040"/>
      <c r="CU33" s="1040"/>
      <c r="CV33" s="1041"/>
      <c r="CW33" s="1039" t="s">
        <v>563</v>
      </c>
      <c r="CX33" s="1040"/>
      <c r="CY33" s="1040"/>
      <c r="CZ33" s="1040"/>
      <c r="DA33" s="1041"/>
      <c r="DB33" s="1039">
        <v>200</v>
      </c>
      <c r="DC33" s="1040"/>
      <c r="DD33" s="1040"/>
      <c r="DE33" s="1040"/>
      <c r="DF33" s="1041"/>
      <c r="DG33" s="1039" t="s">
        <v>563</v>
      </c>
      <c r="DH33" s="1040"/>
      <c r="DI33" s="1040"/>
      <c r="DJ33" s="1040"/>
      <c r="DK33" s="1041"/>
      <c r="DL33" s="1039" t="s">
        <v>563</v>
      </c>
      <c r="DM33" s="1040"/>
      <c r="DN33" s="1040"/>
      <c r="DO33" s="1040"/>
      <c r="DP33" s="1041"/>
      <c r="DQ33" s="1039" t="s">
        <v>563</v>
      </c>
      <c r="DR33" s="1040"/>
      <c r="DS33" s="1040"/>
      <c r="DT33" s="1040"/>
      <c r="DU33" s="1041"/>
      <c r="DV33" s="982"/>
      <c r="DW33" s="983"/>
      <c r="DX33" s="983"/>
      <c r="DY33" s="983"/>
      <c r="DZ33" s="984"/>
      <c r="EA33" s="191"/>
    </row>
    <row r="34" spans="1:131" s="192" customFormat="1" ht="26.25" customHeight="1">
      <c r="A34" s="210">
        <v>7</v>
      </c>
      <c r="B34" s="1033"/>
      <c r="C34" s="1034"/>
      <c r="D34" s="1034"/>
      <c r="E34" s="1034"/>
      <c r="F34" s="1034"/>
      <c r="G34" s="1034"/>
      <c r="H34" s="1034"/>
      <c r="I34" s="1034"/>
      <c r="J34" s="1034"/>
      <c r="K34" s="1034"/>
      <c r="L34" s="1034"/>
      <c r="M34" s="1034"/>
      <c r="N34" s="1034"/>
      <c r="O34" s="1034"/>
      <c r="P34" s="1035"/>
      <c r="Q34" s="1058"/>
      <c r="R34" s="1037"/>
      <c r="S34" s="1037"/>
      <c r="T34" s="1037"/>
      <c r="U34" s="1037"/>
      <c r="V34" s="1037"/>
      <c r="W34" s="1037"/>
      <c r="X34" s="1037"/>
      <c r="Y34" s="1037"/>
      <c r="Z34" s="1037"/>
      <c r="AA34" s="1037"/>
      <c r="AB34" s="1037"/>
      <c r="AC34" s="1037"/>
      <c r="AD34" s="1037"/>
      <c r="AE34" s="1059"/>
      <c r="AF34" s="1036"/>
      <c r="AG34" s="1037"/>
      <c r="AH34" s="1037"/>
      <c r="AI34" s="1037"/>
      <c r="AJ34" s="1038"/>
      <c r="AK34" s="970"/>
      <c r="AL34" s="961"/>
      <c r="AM34" s="961"/>
      <c r="AN34" s="961"/>
      <c r="AO34" s="961"/>
      <c r="AP34" s="961"/>
      <c r="AQ34" s="961"/>
      <c r="AR34" s="961"/>
      <c r="AS34" s="961"/>
      <c r="AT34" s="961"/>
      <c r="AU34" s="961"/>
      <c r="AV34" s="961"/>
      <c r="AW34" s="961"/>
      <c r="AX34" s="961"/>
      <c r="AY34" s="961"/>
      <c r="AZ34" s="1057"/>
      <c r="BA34" s="1057"/>
      <c r="BB34" s="1057"/>
      <c r="BC34" s="1057"/>
      <c r="BD34" s="1057"/>
      <c r="BE34" s="1031"/>
      <c r="BF34" s="1031"/>
      <c r="BG34" s="1031"/>
      <c r="BH34" s="1031"/>
      <c r="BI34" s="1032"/>
      <c r="BJ34" s="197"/>
      <c r="BK34" s="197"/>
      <c r="BL34" s="197"/>
      <c r="BM34" s="197"/>
      <c r="BN34" s="197"/>
      <c r="BO34" s="209"/>
      <c r="BP34" s="209"/>
      <c r="BQ34" s="206">
        <v>28</v>
      </c>
      <c r="BR34" s="354"/>
      <c r="BS34" s="1054" t="s">
        <v>535</v>
      </c>
      <c r="BT34" s="1055"/>
      <c r="BU34" s="1055"/>
      <c r="BV34" s="1055"/>
      <c r="BW34" s="1055"/>
      <c r="BX34" s="1055"/>
      <c r="BY34" s="1055"/>
      <c r="BZ34" s="1055"/>
      <c r="CA34" s="1055"/>
      <c r="CB34" s="1055"/>
      <c r="CC34" s="1055"/>
      <c r="CD34" s="1055"/>
      <c r="CE34" s="1055"/>
      <c r="CF34" s="1055"/>
      <c r="CG34" s="1056"/>
      <c r="CH34" s="1039">
        <v>0</v>
      </c>
      <c r="CI34" s="1040"/>
      <c r="CJ34" s="1040"/>
      <c r="CK34" s="1040"/>
      <c r="CL34" s="1041"/>
      <c r="CM34" s="1039">
        <v>8</v>
      </c>
      <c r="CN34" s="1040"/>
      <c r="CO34" s="1040"/>
      <c r="CP34" s="1040"/>
      <c r="CQ34" s="1041"/>
      <c r="CR34" s="1039">
        <v>2</v>
      </c>
      <c r="CS34" s="1040"/>
      <c r="CT34" s="1040"/>
      <c r="CU34" s="1040"/>
      <c r="CV34" s="1041"/>
      <c r="CW34" s="1039">
        <v>22</v>
      </c>
      <c r="CX34" s="1040"/>
      <c r="CY34" s="1040"/>
      <c r="CZ34" s="1040"/>
      <c r="DA34" s="1041"/>
      <c r="DB34" s="1039" t="s">
        <v>563</v>
      </c>
      <c r="DC34" s="1040"/>
      <c r="DD34" s="1040"/>
      <c r="DE34" s="1040"/>
      <c r="DF34" s="1041"/>
      <c r="DG34" s="1039" t="s">
        <v>563</v>
      </c>
      <c r="DH34" s="1040"/>
      <c r="DI34" s="1040"/>
      <c r="DJ34" s="1040"/>
      <c r="DK34" s="1041"/>
      <c r="DL34" s="1039" t="s">
        <v>563</v>
      </c>
      <c r="DM34" s="1040"/>
      <c r="DN34" s="1040"/>
      <c r="DO34" s="1040"/>
      <c r="DP34" s="1041"/>
      <c r="DQ34" s="1039" t="s">
        <v>563</v>
      </c>
      <c r="DR34" s="1040"/>
      <c r="DS34" s="1040"/>
      <c r="DT34" s="1040"/>
      <c r="DU34" s="1041"/>
      <c r="DV34" s="982"/>
      <c r="DW34" s="983"/>
      <c r="DX34" s="983"/>
      <c r="DY34" s="983"/>
      <c r="DZ34" s="984"/>
      <c r="EA34" s="191"/>
    </row>
    <row r="35" spans="1:131" s="192" customFormat="1" ht="26.25" customHeight="1">
      <c r="A35" s="210">
        <v>8</v>
      </c>
      <c r="B35" s="1033"/>
      <c r="C35" s="1034"/>
      <c r="D35" s="1034"/>
      <c r="E35" s="1034"/>
      <c r="F35" s="1034"/>
      <c r="G35" s="1034"/>
      <c r="H35" s="1034"/>
      <c r="I35" s="1034"/>
      <c r="J35" s="1034"/>
      <c r="K35" s="1034"/>
      <c r="L35" s="1034"/>
      <c r="M35" s="1034"/>
      <c r="N35" s="1034"/>
      <c r="O35" s="1034"/>
      <c r="P35" s="1035"/>
      <c r="Q35" s="1058"/>
      <c r="R35" s="1037"/>
      <c r="S35" s="1037"/>
      <c r="T35" s="1037"/>
      <c r="U35" s="1037"/>
      <c r="V35" s="1037"/>
      <c r="W35" s="1037"/>
      <c r="X35" s="1037"/>
      <c r="Y35" s="1037"/>
      <c r="Z35" s="1037"/>
      <c r="AA35" s="1037"/>
      <c r="AB35" s="1037"/>
      <c r="AC35" s="1037"/>
      <c r="AD35" s="1037"/>
      <c r="AE35" s="1059"/>
      <c r="AF35" s="1036"/>
      <c r="AG35" s="1037"/>
      <c r="AH35" s="1037"/>
      <c r="AI35" s="1037"/>
      <c r="AJ35" s="1038"/>
      <c r="AK35" s="970"/>
      <c r="AL35" s="961"/>
      <c r="AM35" s="961"/>
      <c r="AN35" s="961"/>
      <c r="AO35" s="961"/>
      <c r="AP35" s="961"/>
      <c r="AQ35" s="961"/>
      <c r="AR35" s="961"/>
      <c r="AS35" s="961"/>
      <c r="AT35" s="961"/>
      <c r="AU35" s="961"/>
      <c r="AV35" s="961"/>
      <c r="AW35" s="961"/>
      <c r="AX35" s="961"/>
      <c r="AY35" s="961"/>
      <c r="AZ35" s="1057"/>
      <c r="BA35" s="1057"/>
      <c r="BB35" s="1057"/>
      <c r="BC35" s="1057"/>
      <c r="BD35" s="1057"/>
      <c r="BE35" s="1031"/>
      <c r="BF35" s="1031"/>
      <c r="BG35" s="1031"/>
      <c r="BH35" s="1031"/>
      <c r="BI35" s="1032"/>
      <c r="BJ35" s="197"/>
      <c r="BK35" s="197"/>
      <c r="BL35" s="197"/>
      <c r="BM35" s="197"/>
      <c r="BN35" s="197"/>
      <c r="BO35" s="209"/>
      <c r="BP35" s="209"/>
      <c r="BQ35" s="206">
        <v>29</v>
      </c>
      <c r="BR35" s="354"/>
      <c r="BS35" s="1054" t="s">
        <v>536</v>
      </c>
      <c r="BT35" s="1055"/>
      <c r="BU35" s="1055"/>
      <c r="BV35" s="1055"/>
      <c r="BW35" s="1055"/>
      <c r="BX35" s="1055"/>
      <c r="BY35" s="1055"/>
      <c r="BZ35" s="1055"/>
      <c r="CA35" s="1055"/>
      <c r="CB35" s="1055"/>
      <c r="CC35" s="1055"/>
      <c r="CD35" s="1055"/>
      <c r="CE35" s="1055"/>
      <c r="CF35" s="1055"/>
      <c r="CG35" s="1056"/>
      <c r="CH35" s="1039">
        <v>48</v>
      </c>
      <c r="CI35" s="1040"/>
      <c r="CJ35" s="1040"/>
      <c r="CK35" s="1040"/>
      <c r="CL35" s="1041"/>
      <c r="CM35" s="1039">
        <v>434</v>
      </c>
      <c r="CN35" s="1040"/>
      <c r="CO35" s="1040"/>
      <c r="CP35" s="1040"/>
      <c r="CQ35" s="1041"/>
      <c r="CR35" s="1039">
        <v>40</v>
      </c>
      <c r="CS35" s="1040"/>
      <c r="CT35" s="1040"/>
      <c r="CU35" s="1040"/>
      <c r="CV35" s="1041"/>
      <c r="CW35" s="1039" t="s">
        <v>563</v>
      </c>
      <c r="CX35" s="1040"/>
      <c r="CY35" s="1040"/>
      <c r="CZ35" s="1040"/>
      <c r="DA35" s="1041"/>
      <c r="DB35" s="1039" t="s">
        <v>563</v>
      </c>
      <c r="DC35" s="1040"/>
      <c r="DD35" s="1040"/>
      <c r="DE35" s="1040"/>
      <c r="DF35" s="1041"/>
      <c r="DG35" s="1039" t="s">
        <v>563</v>
      </c>
      <c r="DH35" s="1040"/>
      <c r="DI35" s="1040"/>
      <c r="DJ35" s="1040"/>
      <c r="DK35" s="1041"/>
      <c r="DL35" s="1039" t="s">
        <v>563</v>
      </c>
      <c r="DM35" s="1040"/>
      <c r="DN35" s="1040"/>
      <c r="DO35" s="1040"/>
      <c r="DP35" s="1041"/>
      <c r="DQ35" s="1039" t="s">
        <v>563</v>
      </c>
      <c r="DR35" s="1040"/>
      <c r="DS35" s="1040"/>
      <c r="DT35" s="1040"/>
      <c r="DU35" s="1041"/>
      <c r="DV35" s="982"/>
      <c r="DW35" s="983"/>
      <c r="DX35" s="983"/>
      <c r="DY35" s="983"/>
      <c r="DZ35" s="984"/>
      <c r="EA35" s="191"/>
    </row>
    <row r="36" spans="1:131" s="192" customFormat="1" ht="26.25" customHeight="1">
      <c r="A36" s="210">
        <v>9</v>
      </c>
      <c r="B36" s="1033"/>
      <c r="C36" s="1034"/>
      <c r="D36" s="1034"/>
      <c r="E36" s="1034"/>
      <c r="F36" s="1034"/>
      <c r="G36" s="1034"/>
      <c r="H36" s="1034"/>
      <c r="I36" s="1034"/>
      <c r="J36" s="1034"/>
      <c r="K36" s="1034"/>
      <c r="L36" s="1034"/>
      <c r="M36" s="1034"/>
      <c r="N36" s="1034"/>
      <c r="O36" s="1034"/>
      <c r="P36" s="1035"/>
      <c r="Q36" s="1058"/>
      <c r="R36" s="1037"/>
      <c r="S36" s="1037"/>
      <c r="T36" s="1037"/>
      <c r="U36" s="1037"/>
      <c r="V36" s="1037"/>
      <c r="W36" s="1037"/>
      <c r="X36" s="1037"/>
      <c r="Y36" s="1037"/>
      <c r="Z36" s="1037"/>
      <c r="AA36" s="1037"/>
      <c r="AB36" s="1037"/>
      <c r="AC36" s="1037"/>
      <c r="AD36" s="1037"/>
      <c r="AE36" s="1059"/>
      <c r="AF36" s="1036"/>
      <c r="AG36" s="1037"/>
      <c r="AH36" s="1037"/>
      <c r="AI36" s="1037"/>
      <c r="AJ36" s="1038"/>
      <c r="AK36" s="970"/>
      <c r="AL36" s="961"/>
      <c r="AM36" s="961"/>
      <c r="AN36" s="961"/>
      <c r="AO36" s="961"/>
      <c r="AP36" s="961"/>
      <c r="AQ36" s="961"/>
      <c r="AR36" s="961"/>
      <c r="AS36" s="961"/>
      <c r="AT36" s="961"/>
      <c r="AU36" s="961"/>
      <c r="AV36" s="961"/>
      <c r="AW36" s="961"/>
      <c r="AX36" s="961"/>
      <c r="AY36" s="961"/>
      <c r="AZ36" s="1057"/>
      <c r="BA36" s="1057"/>
      <c r="BB36" s="1057"/>
      <c r="BC36" s="1057"/>
      <c r="BD36" s="1057"/>
      <c r="BE36" s="1031"/>
      <c r="BF36" s="1031"/>
      <c r="BG36" s="1031"/>
      <c r="BH36" s="1031"/>
      <c r="BI36" s="1032"/>
      <c r="BJ36" s="197"/>
      <c r="BK36" s="197"/>
      <c r="BL36" s="197"/>
      <c r="BM36" s="197"/>
      <c r="BN36" s="197"/>
      <c r="BO36" s="209"/>
      <c r="BP36" s="209"/>
      <c r="BQ36" s="206">
        <v>30</v>
      </c>
      <c r="BR36" s="354" t="s">
        <v>507</v>
      </c>
      <c r="BS36" s="1054" t="s">
        <v>537</v>
      </c>
      <c r="BT36" s="1055"/>
      <c r="BU36" s="1055"/>
      <c r="BV36" s="1055"/>
      <c r="BW36" s="1055"/>
      <c r="BX36" s="1055"/>
      <c r="BY36" s="1055"/>
      <c r="BZ36" s="1055"/>
      <c r="CA36" s="1055"/>
      <c r="CB36" s="1055"/>
      <c r="CC36" s="1055"/>
      <c r="CD36" s="1055"/>
      <c r="CE36" s="1055"/>
      <c r="CF36" s="1055"/>
      <c r="CG36" s="1056"/>
      <c r="CH36" s="1039">
        <v>0</v>
      </c>
      <c r="CI36" s="1040"/>
      <c r="CJ36" s="1040"/>
      <c r="CK36" s="1040"/>
      <c r="CL36" s="1041"/>
      <c r="CM36" s="1039">
        <v>14463</v>
      </c>
      <c r="CN36" s="1040"/>
      <c r="CO36" s="1040"/>
      <c r="CP36" s="1040"/>
      <c r="CQ36" s="1041"/>
      <c r="CR36" s="1039">
        <v>10</v>
      </c>
      <c r="CS36" s="1040"/>
      <c r="CT36" s="1040"/>
      <c r="CU36" s="1040"/>
      <c r="CV36" s="1041"/>
      <c r="CW36" s="1039">
        <v>888</v>
      </c>
      <c r="CX36" s="1040"/>
      <c r="CY36" s="1040"/>
      <c r="CZ36" s="1040"/>
      <c r="DA36" s="1041"/>
      <c r="DB36" s="1039">
        <v>34793</v>
      </c>
      <c r="DC36" s="1040"/>
      <c r="DD36" s="1040"/>
      <c r="DE36" s="1040"/>
      <c r="DF36" s="1041"/>
      <c r="DG36" s="1039" t="s">
        <v>563</v>
      </c>
      <c r="DH36" s="1040"/>
      <c r="DI36" s="1040"/>
      <c r="DJ36" s="1040"/>
      <c r="DK36" s="1041"/>
      <c r="DL36" s="1039">
        <v>15808</v>
      </c>
      <c r="DM36" s="1040"/>
      <c r="DN36" s="1040"/>
      <c r="DO36" s="1040"/>
      <c r="DP36" s="1041"/>
      <c r="DQ36" s="1039">
        <v>14228</v>
      </c>
      <c r="DR36" s="1040"/>
      <c r="DS36" s="1040"/>
      <c r="DT36" s="1040"/>
      <c r="DU36" s="1041"/>
      <c r="DV36" s="982"/>
      <c r="DW36" s="983"/>
      <c r="DX36" s="983"/>
      <c r="DY36" s="983"/>
      <c r="DZ36" s="984"/>
      <c r="EA36" s="191"/>
    </row>
    <row r="37" spans="1:131" s="192" customFormat="1" ht="26.25" customHeight="1">
      <c r="A37" s="210">
        <v>10</v>
      </c>
      <c r="B37" s="1033"/>
      <c r="C37" s="1034"/>
      <c r="D37" s="1034"/>
      <c r="E37" s="1034"/>
      <c r="F37" s="1034"/>
      <c r="G37" s="1034"/>
      <c r="H37" s="1034"/>
      <c r="I37" s="1034"/>
      <c r="J37" s="1034"/>
      <c r="K37" s="1034"/>
      <c r="L37" s="1034"/>
      <c r="M37" s="1034"/>
      <c r="N37" s="1034"/>
      <c r="O37" s="1034"/>
      <c r="P37" s="1035"/>
      <c r="Q37" s="1058"/>
      <c r="R37" s="1037"/>
      <c r="S37" s="1037"/>
      <c r="T37" s="1037"/>
      <c r="U37" s="1037"/>
      <c r="V37" s="1037"/>
      <c r="W37" s="1037"/>
      <c r="X37" s="1037"/>
      <c r="Y37" s="1037"/>
      <c r="Z37" s="1037"/>
      <c r="AA37" s="1037"/>
      <c r="AB37" s="1037"/>
      <c r="AC37" s="1037"/>
      <c r="AD37" s="1037"/>
      <c r="AE37" s="1059"/>
      <c r="AF37" s="1036"/>
      <c r="AG37" s="1037"/>
      <c r="AH37" s="1037"/>
      <c r="AI37" s="1037"/>
      <c r="AJ37" s="1038"/>
      <c r="AK37" s="970"/>
      <c r="AL37" s="961"/>
      <c r="AM37" s="961"/>
      <c r="AN37" s="961"/>
      <c r="AO37" s="961"/>
      <c r="AP37" s="961"/>
      <c r="AQ37" s="961"/>
      <c r="AR37" s="961"/>
      <c r="AS37" s="961"/>
      <c r="AT37" s="961"/>
      <c r="AU37" s="961"/>
      <c r="AV37" s="961"/>
      <c r="AW37" s="961"/>
      <c r="AX37" s="961"/>
      <c r="AY37" s="961"/>
      <c r="AZ37" s="1057"/>
      <c r="BA37" s="1057"/>
      <c r="BB37" s="1057"/>
      <c r="BC37" s="1057"/>
      <c r="BD37" s="1057"/>
      <c r="BE37" s="1031"/>
      <c r="BF37" s="1031"/>
      <c r="BG37" s="1031"/>
      <c r="BH37" s="1031"/>
      <c r="BI37" s="1032"/>
      <c r="BJ37" s="197"/>
      <c r="BK37" s="197"/>
      <c r="BL37" s="197"/>
      <c r="BM37" s="197"/>
      <c r="BN37" s="197"/>
      <c r="BO37" s="209"/>
      <c r="BP37" s="209"/>
      <c r="BQ37" s="206">
        <v>31</v>
      </c>
      <c r="BR37" s="354"/>
      <c r="BS37" s="1054" t="s">
        <v>538</v>
      </c>
      <c r="BT37" s="1055"/>
      <c r="BU37" s="1055"/>
      <c r="BV37" s="1055"/>
      <c r="BW37" s="1055"/>
      <c r="BX37" s="1055"/>
      <c r="BY37" s="1055"/>
      <c r="BZ37" s="1055"/>
      <c r="CA37" s="1055"/>
      <c r="CB37" s="1055"/>
      <c r="CC37" s="1055"/>
      <c r="CD37" s="1055"/>
      <c r="CE37" s="1055"/>
      <c r="CF37" s="1055"/>
      <c r="CG37" s="1056"/>
      <c r="CH37" s="1039">
        <v>12</v>
      </c>
      <c r="CI37" s="1040"/>
      <c r="CJ37" s="1040"/>
      <c r="CK37" s="1040"/>
      <c r="CL37" s="1041"/>
      <c r="CM37" s="1039">
        <v>454</v>
      </c>
      <c r="CN37" s="1040"/>
      <c r="CO37" s="1040"/>
      <c r="CP37" s="1040"/>
      <c r="CQ37" s="1041"/>
      <c r="CR37" s="1039">
        <v>35</v>
      </c>
      <c r="CS37" s="1040"/>
      <c r="CT37" s="1040"/>
      <c r="CU37" s="1040"/>
      <c r="CV37" s="1041"/>
      <c r="CW37" s="1039" t="s">
        <v>563</v>
      </c>
      <c r="CX37" s="1040"/>
      <c r="CY37" s="1040"/>
      <c r="CZ37" s="1040"/>
      <c r="DA37" s="1041"/>
      <c r="DB37" s="1039">
        <v>580</v>
      </c>
      <c r="DC37" s="1040"/>
      <c r="DD37" s="1040"/>
      <c r="DE37" s="1040"/>
      <c r="DF37" s="1041"/>
      <c r="DG37" s="1039" t="s">
        <v>563</v>
      </c>
      <c r="DH37" s="1040"/>
      <c r="DI37" s="1040"/>
      <c r="DJ37" s="1040"/>
      <c r="DK37" s="1041"/>
      <c r="DL37" s="1039" t="s">
        <v>563</v>
      </c>
      <c r="DM37" s="1040"/>
      <c r="DN37" s="1040"/>
      <c r="DO37" s="1040"/>
      <c r="DP37" s="1041"/>
      <c r="DQ37" s="1039" t="s">
        <v>563</v>
      </c>
      <c r="DR37" s="1040"/>
      <c r="DS37" s="1040"/>
      <c r="DT37" s="1040"/>
      <c r="DU37" s="1041"/>
      <c r="DV37" s="982"/>
      <c r="DW37" s="983"/>
      <c r="DX37" s="983"/>
      <c r="DY37" s="983"/>
      <c r="DZ37" s="984"/>
      <c r="EA37" s="191"/>
    </row>
    <row r="38" spans="1:131" s="192" customFormat="1" ht="26.25" customHeight="1">
      <c r="A38" s="210">
        <v>11</v>
      </c>
      <c r="B38" s="1033"/>
      <c r="C38" s="1034"/>
      <c r="D38" s="1034"/>
      <c r="E38" s="1034"/>
      <c r="F38" s="1034"/>
      <c r="G38" s="1034"/>
      <c r="H38" s="1034"/>
      <c r="I38" s="1034"/>
      <c r="J38" s="1034"/>
      <c r="K38" s="1034"/>
      <c r="L38" s="1034"/>
      <c r="M38" s="1034"/>
      <c r="N38" s="1034"/>
      <c r="O38" s="1034"/>
      <c r="P38" s="1035"/>
      <c r="Q38" s="1058"/>
      <c r="R38" s="1037"/>
      <c r="S38" s="1037"/>
      <c r="T38" s="1037"/>
      <c r="U38" s="1037"/>
      <c r="V38" s="1037"/>
      <c r="W38" s="1037"/>
      <c r="X38" s="1037"/>
      <c r="Y38" s="1037"/>
      <c r="Z38" s="1037"/>
      <c r="AA38" s="1037"/>
      <c r="AB38" s="1037"/>
      <c r="AC38" s="1037"/>
      <c r="AD38" s="1037"/>
      <c r="AE38" s="1059"/>
      <c r="AF38" s="1036"/>
      <c r="AG38" s="1037"/>
      <c r="AH38" s="1037"/>
      <c r="AI38" s="1037"/>
      <c r="AJ38" s="1038"/>
      <c r="AK38" s="970"/>
      <c r="AL38" s="961"/>
      <c r="AM38" s="961"/>
      <c r="AN38" s="961"/>
      <c r="AO38" s="961"/>
      <c r="AP38" s="961"/>
      <c r="AQ38" s="961"/>
      <c r="AR38" s="961"/>
      <c r="AS38" s="961"/>
      <c r="AT38" s="961"/>
      <c r="AU38" s="961"/>
      <c r="AV38" s="961"/>
      <c r="AW38" s="961"/>
      <c r="AX38" s="961"/>
      <c r="AY38" s="961"/>
      <c r="AZ38" s="1057"/>
      <c r="BA38" s="1057"/>
      <c r="BB38" s="1057"/>
      <c r="BC38" s="1057"/>
      <c r="BD38" s="1057"/>
      <c r="BE38" s="1031"/>
      <c r="BF38" s="1031"/>
      <c r="BG38" s="1031"/>
      <c r="BH38" s="1031"/>
      <c r="BI38" s="1032"/>
      <c r="BJ38" s="197"/>
      <c r="BK38" s="197"/>
      <c r="BL38" s="197"/>
      <c r="BM38" s="197"/>
      <c r="BN38" s="197"/>
      <c r="BO38" s="209"/>
      <c r="BP38" s="209"/>
      <c r="BQ38" s="206">
        <v>32</v>
      </c>
      <c r="BR38" s="354"/>
      <c r="BS38" s="1054" t="s">
        <v>539</v>
      </c>
      <c r="BT38" s="1055"/>
      <c r="BU38" s="1055"/>
      <c r="BV38" s="1055"/>
      <c r="BW38" s="1055"/>
      <c r="BX38" s="1055"/>
      <c r="BY38" s="1055"/>
      <c r="BZ38" s="1055"/>
      <c r="CA38" s="1055"/>
      <c r="CB38" s="1055"/>
      <c r="CC38" s="1055"/>
      <c r="CD38" s="1055"/>
      <c r="CE38" s="1055"/>
      <c r="CF38" s="1055"/>
      <c r="CG38" s="1056"/>
      <c r="CH38" s="1039">
        <v>-43</v>
      </c>
      <c r="CI38" s="1040"/>
      <c r="CJ38" s="1040"/>
      <c r="CK38" s="1040"/>
      <c r="CL38" s="1041"/>
      <c r="CM38" s="1039">
        <v>1137</v>
      </c>
      <c r="CN38" s="1040"/>
      <c r="CO38" s="1040"/>
      <c r="CP38" s="1040"/>
      <c r="CQ38" s="1041"/>
      <c r="CR38" s="1039">
        <v>433</v>
      </c>
      <c r="CS38" s="1040"/>
      <c r="CT38" s="1040"/>
      <c r="CU38" s="1040"/>
      <c r="CV38" s="1041"/>
      <c r="CW38" s="1039">
        <v>113</v>
      </c>
      <c r="CX38" s="1040"/>
      <c r="CY38" s="1040"/>
      <c r="CZ38" s="1040"/>
      <c r="DA38" s="1041"/>
      <c r="DB38" s="1039" t="s">
        <v>563</v>
      </c>
      <c r="DC38" s="1040"/>
      <c r="DD38" s="1040"/>
      <c r="DE38" s="1040"/>
      <c r="DF38" s="1041"/>
      <c r="DG38" s="1039" t="s">
        <v>563</v>
      </c>
      <c r="DH38" s="1040"/>
      <c r="DI38" s="1040"/>
      <c r="DJ38" s="1040"/>
      <c r="DK38" s="1041"/>
      <c r="DL38" s="1039" t="s">
        <v>563</v>
      </c>
      <c r="DM38" s="1040"/>
      <c r="DN38" s="1040"/>
      <c r="DO38" s="1040"/>
      <c r="DP38" s="1041"/>
      <c r="DQ38" s="1039">
        <v>113</v>
      </c>
      <c r="DR38" s="1040"/>
      <c r="DS38" s="1040"/>
      <c r="DT38" s="1040"/>
      <c r="DU38" s="1041"/>
      <c r="DV38" s="982"/>
      <c r="DW38" s="983"/>
      <c r="DX38" s="983"/>
      <c r="DY38" s="983"/>
      <c r="DZ38" s="984"/>
      <c r="EA38" s="191"/>
    </row>
    <row r="39" spans="1:131" s="192" customFormat="1" ht="26.25" customHeight="1">
      <c r="A39" s="210">
        <v>12</v>
      </c>
      <c r="B39" s="1033"/>
      <c r="C39" s="1034"/>
      <c r="D39" s="1034"/>
      <c r="E39" s="1034"/>
      <c r="F39" s="1034"/>
      <c r="G39" s="1034"/>
      <c r="H39" s="1034"/>
      <c r="I39" s="1034"/>
      <c r="J39" s="1034"/>
      <c r="K39" s="1034"/>
      <c r="L39" s="1034"/>
      <c r="M39" s="1034"/>
      <c r="N39" s="1034"/>
      <c r="O39" s="1034"/>
      <c r="P39" s="1035"/>
      <c r="Q39" s="1058"/>
      <c r="R39" s="1037"/>
      <c r="S39" s="1037"/>
      <c r="T39" s="1037"/>
      <c r="U39" s="1037"/>
      <c r="V39" s="1037"/>
      <c r="W39" s="1037"/>
      <c r="X39" s="1037"/>
      <c r="Y39" s="1037"/>
      <c r="Z39" s="1037"/>
      <c r="AA39" s="1037"/>
      <c r="AB39" s="1037"/>
      <c r="AC39" s="1037"/>
      <c r="AD39" s="1037"/>
      <c r="AE39" s="1059"/>
      <c r="AF39" s="1036"/>
      <c r="AG39" s="1037"/>
      <c r="AH39" s="1037"/>
      <c r="AI39" s="1037"/>
      <c r="AJ39" s="1038"/>
      <c r="AK39" s="970"/>
      <c r="AL39" s="961"/>
      <c r="AM39" s="961"/>
      <c r="AN39" s="961"/>
      <c r="AO39" s="961"/>
      <c r="AP39" s="961"/>
      <c r="AQ39" s="961"/>
      <c r="AR39" s="961"/>
      <c r="AS39" s="961"/>
      <c r="AT39" s="961"/>
      <c r="AU39" s="961"/>
      <c r="AV39" s="961"/>
      <c r="AW39" s="961"/>
      <c r="AX39" s="961"/>
      <c r="AY39" s="961"/>
      <c r="AZ39" s="1057"/>
      <c r="BA39" s="1057"/>
      <c r="BB39" s="1057"/>
      <c r="BC39" s="1057"/>
      <c r="BD39" s="1057"/>
      <c r="BE39" s="1031"/>
      <c r="BF39" s="1031"/>
      <c r="BG39" s="1031"/>
      <c r="BH39" s="1031"/>
      <c r="BI39" s="1032"/>
      <c r="BJ39" s="197"/>
      <c r="BK39" s="197"/>
      <c r="BL39" s="197"/>
      <c r="BM39" s="197"/>
      <c r="BN39" s="197"/>
      <c r="BO39" s="209"/>
      <c r="BP39" s="209"/>
      <c r="BQ39" s="206">
        <v>33</v>
      </c>
      <c r="BR39" s="354"/>
      <c r="BS39" s="1054" t="s">
        <v>540</v>
      </c>
      <c r="BT39" s="1055"/>
      <c r="BU39" s="1055"/>
      <c r="BV39" s="1055"/>
      <c r="BW39" s="1055"/>
      <c r="BX39" s="1055"/>
      <c r="BY39" s="1055"/>
      <c r="BZ39" s="1055"/>
      <c r="CA39" s="1055"/>
      <c r="CB39" s="1055"/>
      <c r="CC39" s="1055"/>
      <c r="CD39" s="1055"/>
      <c r="CE39" s="1055"/>
      <c r="CF39" s="1055"/>
      <c r="CG39" s="1056"/>
      <c r="CH39" s="1039">
        <v>-84</v>
      </c>
      <c r="CI39" s="1040"/>
      <c r="CJ39" s="1040"/>
      <c r="CK39" s="1040"/>
      <c r="CL39" s="1041"/>
      <c r="CM39" s="1039">
        <v>121</v>
      </c>
      <c r="CN39" s="1040"/>
      <c r="CO39" s="1040"/>
      <c r="CP39" s="1040"/>
      <c r="CQ39" s="1041"/>
      <c r="CR39" s="1039">
        <v>40</v>
      </c>
      <c r="CS39" s="1040"/>
      <c r="CT39" s="1040"/>
      <c r="CU39" s="1040"/>
      <c r="CV39" s="1041"/>
      <c r="CW39" s="1039" t="s">
        <v>563</v>
      </c>
      <c r="CX39" s="1040"/>
      <c r="CY39" s="1040"/>
      <c r="CZ39" s="1040"/>
      <c r="DA39" s="1041"/>
      <c r="DB39" s="1039" t="s">
        <v>563</v>
      </c>
      <c r="DC39" s="1040"/>
      <c r="DD39" s="1040"/>
      <c r="DE39" s="1040"/>
      <c r="DF39" s="1041"/>
      <c r="DG39" s="1039" t="s">
        <v>563</v>
      </c>
      <c r="DH39" s="1040"/>
      <c r="DI39" s="1040"/>
      <c r="DJ39" s="1040"/>
      <c r="DK39" s="1041"/>
      <c r="DL39" s="1039" t="s">
        <v>563</v>
      </c>
      <c r="DM39" s="1040"/>
      <c r="DN39" s="1040"/>
      <c r="DO39" s="1040"/>
      <c r="DP39" s="1041"/>
      <c r="DQ39" s="1039" t="s">
        <v>563</v>
      </c>
      <c r="DR39" s="1040"/>
      <c r="DS39" s="1040"/>
      <c r="DT39" s="1040"/>
      <c r="DU39" s="1041"/>
      <c r="DV39" s="982"/>
      <c r="DW39" s="983"/>
      <c r="DX39" s="983"/>
      <c r="DY39" s="983"/>
      <c r="DZ39" s="984"/>
      <c r="EA39" s="191"/>
    </row>
    <row r="40" spans="1:131" s="192" customFormat="1" ht="26.25" customHeight="1">
      <c r="A40" s="205">
        <v>13</v>
      </c>
      <c r="B40" s="1033"/>
      <c r="C40" s="1034"/>
      <c r="D40" s="1034"/>
      <c r="E40" s="1034"/>
      <c r="F40" s="1034"/>
      <c r="G40" s="1034"/>
      <c r="H40" s="1034"/>
      <c r="I40" s="1034"/>
      <c r="J40" s="1034"/>
      <c r="K40" s="1034"/>
      <c r="L40" s="1034"/>
      <c r="M40" s="1034"/>
      <c r="N40" s="1034"/>
      <c r="O40" s="1034"/>
      <c r="P40" s="1035"/>
      <c r="Q40" s="1058"/>
      <c r="R40" s="1037"/>
      <c r="S40" s="1037"/>
      <c r="T40" s="1037"/>
      <c r="U40" s="1037"/>
      <c r="V40" s="1037"/>
      <c r="W40" s="1037"/>
      <c r="X40" s="1037"/>
      <c r="Y40" s="1037"/>
      <c r="Z40" s="1037"/>
      <c r="AA40" s="1037"/>
      <c r="AB40" s="1037"/>
      <c r="AC40" s="1037"/>
      <c r="AD40" s="1037"/>
      <c r="AE40" s="1059"/>
      <c r="AF40" s="1036"/>
      <c r="AG40" s="1037"/>
      <c r="AH40" s="1037"/>
      <c r="AI40" s="1037"/>
      <c r="AJ40" s="1038"/>
      <c r="AK40" s="970"/>
      <c r="AL40" s="961"/>
      <c r="AM40" s="961"/>
      <c r="AN40" s="961"/>
      <c r="AO40" s="961"/>
      <c r="AP40" s="961"/>
      <c r="AQ40" s="961"/>
      <c r="AR40" s="961"/>
      <c r="AS40" s="961"/>
      <c r="AT40" s="961"/>
      <c r="AU40" s="961"/>
      <c r="AV40" s="961"/>
      <c r="AW40" s="961"/>
      <c r="AX40" s="961"/>
      <c r="AY40" s="961"/>
      <c r="AZ40" s="1057"/>
      <c r="BA40" s="1057"/>
      <c r="BB40" s="1057"/>
      <c r="BC40" s="1057"/>
      <c r="BD40" s="1057"/>
      <c r="BE40" s="1031"/>
      <c r="BF40" s="1031"/>
      <c r="BG40" s="1031"/>
      <c r="BH40" s="1031"/>
      <c r="BI40" s="1032"/>
      <c r="BJ40" s="197"/>
      <c r="BK40" s="197"/>
      <c r="BL40" s="197"/>
      <c r="BM40" s="197"/>
      <c r="BN40" s="197"/>
      <c r="BO40" s="209"/>
      <c r="BP40" s="209"/>
      <c r="BQ40" s="206">
        <v>34</v>
      </c>
      <c r="BR40" s="354"/>
      <c r="BS40" s="1054" t="s">
        <v>541</v>
      </c>
      <c r="BT40" s="1055"/>
      <c r="BU40" s="1055"/>
      <c r="BV40" s="1055"/>
      <c r="BW40" s="1055"/>
      <c r="BX40" s="1055"/>
      <c r="BY40" s="1055"/>
      <c r="BZ40" s="1055"/>
      <c r="CA40" s="1055"/>
      <c r="CB40" s="1055"/>
      <c r="CC40" s="1055"/>
      <c r="CD40" s="1055"/>
      <c r="CE40" s="1055"/>
      <c r="CF40" s="1055"/>
      <c r="CG40" s="1056"/>
      <c r="CH40" s="1039">
        <v>19</v>
      </c>
      <c r="CI40" s="1040"/>
      <c r="CJ40" s="1040"/>
      <c r="CK40" s="1040"/>
      <c r="CL40" s="1041"/>
      <c r="CM40" s="1039">
        <v>235</v>
      </c>
      <c r="CN40" s="1040"/>
      <c r="CO40" s="1040"/>
      <c r="CP40" s="1040"/>
      <c r="CQ40" s="1041"/>
      <c r="CR40" s="1039">
        <v>10</v>
      </c>
      <c r="CS40" s="1040"/>
      <c r="CT40" s="1040"/>
      <c r="CU40" s="1040"/>
      <c r="CV40" s="1041"/>
      <c r="CW40" s="1039" t="s">
        <v>563</v>
      </c>
      <c r="CX40" s="1040"/>
      <c r="CY40" s="1040"/>
      <c r="CZ40" s="1040"/>
      <c r="DA40" s="1041"/>
      <c r="DB40" s="1039" t="s">
        <v>563</v>
      </c>
      <c r="DC40" s="1040"/>
      <c r="DD40" s="1040"/>
      <c r="DE40" s="1040"/>
      <c r="DF40" s="1041"/>
      <c r="DG40" s="1039" t="s">
        <v>563</v>
      </c>
      <c r="DH40" s="1040"/>
      <c r="DI40" s="1040"/>
      <c r="DJ40" s="1040"/>
      <c r="DK40" s="1041"/>
      <c r="DL40" s="1039" t="s">
        <v>563</v>
      </c>
      <c r="DM40" s="1040"/>
      <c r="DN40" s="1040"/>
      <c r="DO40" s="1040"/>
      <c r="DP40" s="1041"/>
      <c r="DQ40" s="1039" t="s">
        <v>563</v>
      </c>
      <c r="DR40" s="1040"/>
      <c r="DS40" s="1040"/>
      <c r="DT40" s="1040"/>
      <c r="DU40" s="1041"/>
      <c r="DV40" s="982"/>
      <c r="DW40" s="983"/>
      <c r="DX40" s="983"/>
      <c r="DY40" s="983"/>
      <c r="DZ40" s="984"/>
      <c r="EA40" s="191"/>
    </row>
    <row r="41" spans="1:131" s="192" customFormat="1" ht="26.25" customHeight="1">
      <c r="A41" s="205">
        <v>14</v>
      </c>
      <c r="B41" s="1033"/>
      <c r="C41" s="1034"/>
      <c r="D41" s="1034"/>
      <c r="E41" s="1034"/>
      <c r="F41" s="1034"/>
      <c r="G41" s="1034"/>
      <c r="H41" s="1034"/>
      <c r="I41" s="1034"/>
      <c r="J41" s="1034"/>
      <c r="K41" s="1034"/>
      <c r="L41" s="1034"/>
      <c r="M41" s="1034"/>
      <c r="N41" s="1034"/>
      <c r="O41" s="1034"/>
      <c r="P41" s="1035"/>
      <c r="Q41" s="1058"/>
      <c r="R41" s="1037"/>
      <c r="S41" s="1037"/>
      <c r="T41" s="1037"/>
      <c r="U41" s="1037"/>
      <c r="V41" s="1037"/>
      <c r="W41" s="1037"/>
      <c r="X41" s="1037"/>
      <c r="Y41" s="1037"/>
      <c r="Z41" s="1037"/>
      <c r="AA41" s="1037"/>
      <c r="AB41" s="1037"/>
      <c r="AC41" s="1037"/>
      <c r="AD41" s="1037"/>
      <c r="AE41" s="1059"/>
      <c r="AF41" s="1036"/>
      <c r="AG41" s="1037"/>
      <c r="AH41" s="1037"/>
      <c r="AI41" s="1037"/>
      <c r="AJ41" s="1038"/>
      <c r="AK41" s="970"/>
      <c r="AL41" s="961"/>
      <c r="AM41" s="961"/>
      <c r="AN41" s="961"/>
      <c r="AO41" s="961"/>
      <c r="AP41" s="961"/>
      <c r="AQ41" s="961"/>
      <c r="AR41" s="961"/>
      <c r="AS41" s="961"/>
      <c r="AT41" s="961"/>
      <c r="AU41" s="961"/>
      <c r="AV41" s="961"/>
      <c r="AW41" s="961"/>
      <c r="AX41" s="961"/>
      <c r="AY41" s="961"/>
      <c r="AZ41" s="1057"/>
      <c r="BA41" s="1057"/>
      <c r="BB41" s="1057"/>
      <c r="BC41" s="1057"/>
      <c r="BD41" s="1057"/>
      <c r="BE41" s="1031"/>
      <c r="BF41" s="1031"/>
      <c r="BG41" s="1031"/>
      <c r="BH41" s="1031"/>
      <c r="BI41" s="1032"/>
      <c r="BJ41" s="197"/>
      <c r="BK41" s="197"/>
      <c r="BL41" s="197"/>
      <c r="BM41" s="197"/>
      <c r="BN41" s="197"/>
      <c r="BO41" s="209"/>
      <c r="BP41" s="209"/>
      <c r="BQ41" s="206">
        <v>35</v>
      </c>
      <c r="BR41" s="354"/>
      <c r="BS41" s="1054" t="s">
        <v>542</v>
      </c>
      <c r="BT41" s="1055"/>
      <c r="BU41" s="1055"/>
      <c r="BV41" s="1055"/>
      <c r="BW41" s="1055"/>
      <c r="BX41" s="1055"/>
      <c r="BY41" s="1055"/>
      <c r="BZ41" s="1055"/>
      <c r="CA41" s="1055"/>
      <c r="CB41" s="1055"/>
      <c r="CC41" s="1055"/>
      <c r="CD41" s="1055"/>
      <c r="CE41" s="1055"/>
      <c r="CF41" s="1055"/>
      <c r="CG41" s="1056"/>
      <c r="CH41" s="1039">
        <v>-239</v>
      </c>
      <c r="CI41" s="1040"/>
      <c r="CJ41" s="1040"/>
      <c r="CK41" s="1040"/>
      <c r="CL41" s="1041"/>
      <c r="CM41" s="1039">
        <v>220</v>
      </c>
      <c r="CN41" s="1040"/>
      <c r="CO41" s="1040"/>
      <c r="CP41" s="1040"/>
      <c r="CQ41" s="1041"/>
      <c r="CR41" s="1039">
        <v>475</v>
      </c>
      <c r="CS41" s="1040"/>
      <c r="CT41" s="1040"/>
      <c r="CU41" s="1040"/>
      <c r="CV41" s="1041"/>
      <c r="CW41" s="1039">
        <v>190</v>
      </c>
      <c r="CX41" s="1040"/>
      <c r="CY41" s="1040"/>
      <c r="CZ41" s="1040"/>
      <c r="DA41" s="1041"/>
      <c r="DB41" s="1039" t="s">
        <v>563</v>
      </c>
      <c r="DC41" s="1040"/>
      <c r="DD41" s="1040"/>
      <c r="DE41" s="1040"/>
      <c r="DF41" s="1041"/>
      <c r="DG41" s="1039" t="s">
        <v>563</v>
      </c>
      <c r="DH41" s="1040"/>
      <c r="DI41" s="1040"/>
      <c r="DJ41" s="1040"/>
      <c r="DK41" s="1041"/>
      <c r="DL41" s="1039" t="s">
        <v>563</v>
      </c>
      <c r="DM41" s="1040"/>
      <c r="DN41" s="1040"/>
      <c r="DO41" s="1040"/>
      <c r="DP41" s="1041"/>
      <c r="DQ41" s="1039" t="s">
        <v>563</v>
      </c>
      <c r="DR41" s="1040"/>
      <c r="DS41" s="1040"/>
      <c r="DT41" s="1040"/>
      <c r="DU41" s="1041"/>
      <c r="DV41" s="982"/>
      <c r="DW41" s="983"/>
      <c r="DX41" s="983"/>
      <c r="DY41" s="983"/>
      <c r="DZ41" s="984"/>
      <c r="EA41" s="191"/>
    </row>
    <row r="42" spans="1:131" s="192" customFormat="1" ht="26.25" customHeight="1">
      <c r="A42" s="205">
        <v>15</v>
      </c>
      <c r="B42" s="1033"/>
      <c r="C42" s="1034"/>
      <c r="D42" s="1034"/>
      <c r="E42" s="1034"/>
      <c r="F42" s="1034"/>
      <c r="G42" s="1034"/>
      <c r="H42" s="1034"/>
      <c r="I42" s="1034"/>
      <c r="J42" s="1034"/>
      <c r="K42" s="1034"/>
      <c r="L42" s="1034"/>
      <c r="M42" s="1034"/>
      <c r="N42" s="1034"/>
      <c r="O42" s="1034"/>
      <c r="P42" s="1035"/>
      <c r="Q42" s="1058"/>
      <c r="R42" s="1037"/>
      <c r="S42" s="1037"/>
      <c r="T42" s="1037"/>
      <c r="U42" s="1037"/>
      <c r="V42" s="1037"/>
      <c r="W42" s="1037"/>
      <c r="X42" s="1037"/>
      <c r="Y42" s="1037"/>
      <c r="Z42" s="1037"/>
      <c r="AA42" s="1037"/>
      <c r="AB42" s="1037"/>
      <c r="AC42" s="1037"/>
      <c r="AD42" s="1037"/>
      <c r="AE42" s="1059"/>
      <c r="AF42" s="1036"/>
      <c r="AG42" s="1037"/>
      <c r="AH42" s="1037"/>
      <c r="AI42" s="1037"/>
      <c r="AJ42" s="1038"/>
      <c r="AK42" s="970"/>
      <c r="AL42" s="961"/>
      <c r="AM42" s="961"/>
      <c r="AN42" s="961"/>
      <c r="AO42" s="961"/>
      <c r="AP42" s="961"/>
      <c r="AQ42" s="961"/>
      <c r="AR42" s="961"/>
      <c r="AS42" s="961"/>
      <c r="AT42" s="961"/>
      <c r="AU42" s="961"/>
      <c r="AV42" s="961"/>
      <c r="AW42" s="961"/>
      <c r="AX42" s="961"/>
      <c r="AY42" s="961"/>
      <c r="AZ42" s="1057"/>
      <c r="BA42" s="1057"/>
      <c r="BB42" s="1057"/>
      <c r="BC42" s="1057"/>
      <c r="BD42" s="1057"/>
      <c r="BE42" s="1031"/>
      <c r="BF42" s="1031"/>
      <c r="BG42" s="1031"/>
      <c r="BH42" s="1031"/>
      <c r="BI42" s="1032"/>
      <c r="BJ42" s="197"/>
      <c r="BK42" s="197"/>
      <c r="BL42" s="197"/>
      <c r="BM42" s="197"/>
      <c r="BN42" s="197"/>
      <c r="BO42" s="209"/>
      <c r="BP42" s="209"/>
      <c r="BQ42" s="206">
        <v>36</v>
      </c>
      <c r="BR42" s="354"/>
      <c r="BS42" s="1054" t="s">
        <v>543</v>
      </c>
      <c r="BT42" s="1055"/>
      <c r="BU42" s="1055"/>
      <c r="BV42" s="1055"/>
      <c r="BW42" s="1055"/>
      <c r="BX42" s="1055"/>
      <c r="BY42" s="1055"/>
      <c r="BZ42" s="1055"/>
      <c r="CA42" s="1055"/>
      <c r="CB42" s="1055"/>
      <c r="CC42" s="1055"/>
      <c r="CD42" s="1055"/>
      <c r="CE42" s="1055"/>
      <c r="CF42" s="1055"/>
      <c r="CG42" s="1056"/>
      <c r="CH42" s="1039">
        <v>3</v>
      </c>
      <c r="CI42" s="1040"/>
      <c r="CJ42" s="1040"/>
      <c r="CK42" s="1040"/>
      <c r="CL42" s="1041"/>
      <c r="CM42" s="1039">
        <v>108</v>
      </c>
      <c r="CN42" s="1040"/>
      <c r="CO42" s="1040"/>
      <c r="CP42" s="1040"/>
      <c r="CQ42" s="1041"/>
      <c r="CR42" s="1039">
        <v>25</v>
      </c>
      <c r="CS42" s="1040"/>
      <c r="CT42" s="1040"/>
      <c r="CU42" s="1040"/>
      <c r="CV42" s="1041"/>
      <c r="CW42" s="1039" t="s">
        <v>563</v>
      </c>
      <c r="CX42" s="1040"/>
      <c r="CY42" s="1040"/>
      <c r="CZ42" s="1040"/>
      <c r="DA42" s="1041"/>
      <c r="DB42" s="1039" t="s">
        <v>563</v>
      </c>
      <c r="DC42" s="1040"/>
      <c r="DD42" s="1040"/>
      <c r="DE42" s="1040"/>
      <c r="DF42" s="1041"/>
      <c r="DG42" s="1039" t="s">
        <v>563</v>
      </c>
      <c r="DH42" s="1040"/>
      <c r="DI42" s="1040"/>
      <c r="DJ42" s="1040"/>
      <c r="DK42" s="1041"/>
      <c r="DL42" s="1039" t="s">
        <v>563</v>
      </c>
      <c r="DM42" s="1040"/>
      <c r="DN42" s="1040"/>
      <c r="DO42" s="1040"/>
      <c r="DP42" s="1041"/>
      <c r="DQ42" s="1039" t="s">
        <v>563</v>
      </c>
      <c r="DR42" s="1040"/>
      <c r="DS42" s="1040"/>
      <c r="DT42" s="1040"/>
      <c r="DU42" s="1041"/>
      <c r="DV42" s="982"/>
      <c r="DW42" s="983"/>
      <c r="DX42" s="983"/>
      <c r="DY42" s="983"/>
      <c r="DZ42" s="984"/>
      <c r="EA42" s="191"/>
    </row>
    <row r="43" spans="1:131" s="192" customFormat="1" ht="26.25" customHeight="1">
      <c r="A43" s="205">
        <v>16</v>
      </c>
      <c r="B43" s="1033"/>
      <c r="C43" s="1034"/>
      <c r="D43" s="1034"/>
      <c r="E43" s="1034"/>
      <c r="F43" s="1034"/>
      <c r="G43" s="1034"/>
      <c r="H43" s="1034"/>
      <c r="I43" s="1034"/>
      <c r="J43" s="1034"/>
      <c r="K43" s="1034"/>
      <c r="L43" s="1034"/>
      <c r="M43" s="1034"/>
      <c r="N43" s="1034"/>
      <c r="O43" s="1034"/>
      <c r="P43" s="1035"/>
      <c r="Q43" s="1058"/>
      <c r="R43" s="1037"/>
      <c r="S43" s="1037"/>
      <c r="T43" s="1037"/>
      <c r="U43" s="1037"/>
      <c r="V43" s="1037"/>
      <c r="W43" s="1037"/>
      <c r="X43" s="1037"/>
      <c r="Y43" s="1037"/>
      <c r="Z43" s="1037"/>
      <c r="AA43" s="1037"/>
      <c r="AB43" s="1037"/>
      <c r="AC43" s="1037"/>
      <c r="AD43" s="1037"/>
      <c r="AE43" s="1059"/>
      <c r="AF43" s="1036"/>
      <c r="AG43" s="1037"/>
      <c r="AH43" s="1037"/>
      <c r="AI43" s="1037"/>
      <c r="AJ43" s="1038"/>
      <c r="AK43" s="970"/>
      <c r="AL43" s="961"/>
      <c r="AM43" s="961"/>
      <c r="AN43" s="961"/>
      <c r="AO43" s="961"/>
      <c r="AP43" s="961"/>
      <c r="AQ43" s="961"/>
      <c r="AR43" s="961"/>
      <c r="AS43" s="961"/>
      <c r="AT43" s="961"/>
      <c r="AU43" s="961"/>
      <c r="AV43" s="961"/>
      <c r="AW43" s="961"/>
      <c r="AX43" s="961"/>
      <c r="AY43" s="961"/>
      <c r="AZ43" s="1057"/>
      <c r="BA43" s="1057"/>
      <c r="BB43" s="1057"/>
      <c r="BC43" s="1057"/>
      <c r="BD43" s="1057"/>
      <c r="BE43" s="1031"/>
      <c r="BF43" s="1031"/>
      <c r="BG43" s="1031"/>
      <c r="BH43" s="1031"/>
      <c r="BI43" s="1032"/>
      <c r="BJ43" s="197"/>
      <c r="BK43" s="197"/>
      <c r="BL43" s="197"/>
      <c r="BM43" s="197"/>
      <c r="BN43" s="197"/>
      <c r="BO43" s="209"/>
      <c r="BP43" s="209"/>
      <c r="BQ43" s="206">
        <v>37</v>
      </c>
      <c r="BR43" s="354" t="s">
        <v>522</v>
      </c>
      <c r="BS43" s="1054" t="s">
        <v>544</v>
      </c>
      <c r="BT43" s="1055"/>
      <c r="BU43" s="1055"/>
      <c r="BV43" s="1055"/>
      <c r="BW43" s="1055"/>
      <c r="BX43" s="1055"/>
      <c r="BY43" s="1055"/>
      <c r="BZ43" s="1055"/>
      <c r="CA43" s="1055"/>
      <c r="CB43" s="1055"/>
      <c r="CC43" s="1055"/>
      <c r="CD43" s="1055"/>
      <c r="CE43" s="1055"/>
      <c r="CF43" s="1055"/>
      <c r="CG43" s="1056"/>
      <c r="CH43" s="1039">
        <v>542</v>
      </c>
      <c r="CI43" s="1040"/>
      <c r="CJ43" s="1040"/>
      <c r="CK43" s="1040"/>
      <c r="CL43" s="1041"/>
      <c r="CM43" s="1039">
        <v>28811</v>
      </c>
      <c r="CN43" s="1040"/>
      <c r="CO43" s="1040"/>
      <c r="CP43" s="1040"/>
      <c r="CQ43" s="1041"/>
      <c r="CR43" s="1039">
        <v>5568</v>
      </c>
      <c r="CS43" s="1040"/>
      <c r="CT43" s="1040"/>
      <c r="CU43" s="1040"/>
      <c r="CV43" s="1041"/>
      <c r="CW43" s="1039">
        <v>444</v>
      </c>
      <c r="CX43" s="1040"/>
      <c r="CY43" s="1040"/>
      <c r="CZ43" s="1040"/>
      <c r="DA43" s="1041"/>
      <c r="DB43" s="1039" t="s">
        <v>563</v>
      </c>
      <c r="DC43" s="1040"/>
      <c r="DD43" s="1040"/>
      <c r="DE43" s="1040"/>
      <c r="DF43" s="1041"/>
      <c r="DG43" s="1039" t="s">
        <v>563</v>
      </c>
      <c r="DH43" s="1040"/>
      <c r="DI43" s="1040"/>
      <c r="DJ43" s="1040"/>
      <c r="DK43" s="1041"/>
      <c r="DL43" s="1039">
        <v>165</v>
      </c>
      <c r="DM43" s="1040"/>
      <c r="DN43" s="1040"/>
      <c r="DO43" s="1040"/>
      <c r="DP43" s="1041"/>
      <c r="DQ43" s="1039">
        <v>12</v>
      </c>
      <c r="DR43" s="1040"/>
      <c r="DS43" s="1040"/>
      <c r="DT43" s="1040"/>
      <c r="DU43" s="1041"/>
      <c r="DV43" s="982"/>
      <c r="DW43" s="983"/>
      <c r="DX43" s="983"/>
      <c r="DY43" s="983"/>
      <c r="DZ43" s="984"/>
      <c r="EA43" s="191"/>
    </row>
    <row r="44" spans="1:131" s="192" customFormat="1" ht="26.25" customHeight="1">
      <c r="A44" s="205">
        <v>17</v>
      </c>
      <c r="B44" s="1033"/>
      <c r="C44" s="1034"/>
      <c r="D44" s="1034"/>
      <c r="E44" s="1034"/>
      <c r="F44" s="1034"/>
      <c r="G44" s="1034"/>
      <c r="H44" s="1034"/>
      <c r="I44" s="1034"/>
      <c r="J44" s="1034"/>
      <c r="K44" s="1034"/>
      <c r="L44" s="1034"/>
      <c r="M44" s="1034"/>
      <c r="N44" s="1034"/>
      <c r="O44" s="1034"/>
      <c r="P44" s="1035"/>
      <c r="Q44" s="1058"/>
      <c r="R44" s="1037"/>
      <c r="S44" s="1037"/>
      <c r="T44" s="1037"/>
      <c r="U44" s="1037"/>
      <c r="V44" s="1037"/>
      <c r="W44" s="1037"/>
      <c r="X44" s="1037"/>
      <c r="Y44" s="1037"/>
      <c r="Z44" s="1037"/>
      <c r="AA44" s="1037"/>
      <c r="AB44" s="1037"/>
      <c r="AC44" s="1037"/>
      <c r="AD44" s="1037"/>
      <c r="AE44" s="1059"/>
      <c r="AF44" s="1036"/>
      <c r="AG44" s="1037"/>
      <c r="AH44" s="1037"/>
      <c r="AI44" s="1037"/>
      <c r="AJ44" s="1038"/>
      <c r="AK44" s="970"/>
      <c r="AL44" s="961"/>
      <c r="AM44" s="961"/>
      <c r="AN44" s="961"/>
      <c r="AO44" s="961"/>
      <c r="AP44" s="961"/>
      <c r="AQ44" s="961"/>
      <c r="AR44" s="961"/>
      <c r="AS44" s="961"/>
      <c r="AT44" s="961"/>
      <c r="AU44" s="961"/>
      <c r="AV44" s="961"/>
      <c r="AW44" s="961"/>
      <c r="AX44" s="961"/>
      <c r="AY44" s="961"/>
      <c r="AZ44" s="1057"/>
      <c r="BA44" s="1057"/>
      <c r="BB44" s="1057"/>
      <c r="BC44" s="1057"/>
      <c r="BD44" s="1057"/>
      <c r="BE44" s="1031"/>
      <c r="BF44" s="1031"/>
      <c r="BG44" s="1031"/>
      <c r="BH44" s="1031"/>
      <c r="BI44" s="1032"/>
      <c r="BJ44" s="197"/>
      <c r="BK44" s="197"/>
      <c r="BL44" s="197"/>
      <c r="BM44" s="197"/>
      <c r="BN44" s="197"/>
      <c r="BO44" s="209"/>
      <c r="BP44" s="209"/>
      <c r="BQ44" s="206">
        <v>38</v>
      </c>
      <c r="BR44" s="354"/>
      <c r="BS44" s="1054" t="s">
        <v>545</v>
      </c>
      <c r="BT44" s="1055"/>
      <c r="BU44" s="1055"/>
      <c r="BV44" s="1055"/>
      <c r="BW44" s="1055"/>
      <c r="BX44" s="1055"/>
      <c r="BY44" s="1055"/>
      <c r="BZ44" s="1055"/>
      <c r="CA44" s="1055"/>
      <c r="CB44" s="1055"/>
      <c r="CC44" s="1055"/>
      <c r="CD44" s="1055"/>
      <c r="CE44" s="1055"/>
      <c r="CF44" s="1055"/>
      <c r="CG44" s="1056"/>
      <c r="CH44" s="1039">
        <v>-0.3</v>
      </c>
      <c r="CI44" s="1040"/>
      <c r="CJ44" s="1040"/>
      <c r="CK44" s="1040"/>
      <c r="CL44" s="1041"/>
      <c r="CM44" s="1039">
        <v>96</v>
      </c>
      <c r="CN44" s="1040"/>
      <c r="CO44" s="1040"/>
      <c r="CP44" s="1040"/>
      <c r="CQ44" s="1041"/>
      <c r="CR44" s="1039">
        <v>30</v>
      </c>
      <c r="CS44" s="1040"/>
      <c r="CT44" s="1040"/>
      <c r="CU44" s="1040"/>
      <c r="CV44" s="1041"/>
      <c r="CW44" s="1039">
        <v>11</v>
      </c>
      <c r="CX44" s="1040"/>
      <c r="CY44" s="1040"/>
      <c r="CZ44" s="1040"/>
      <c r="DA44" s="1041"/>
      <c r="DB44" s="1039" t="s">
        <v>563</v>
      </c>
      <c r="DC44" s="1040"/>
      <c r="DD44" s="1040"/>
      <c r="DE44" s="1040"/>
      <c r="DF44" s="1041"/>
      <c r="DG44" s="1039" t="s">
        <v>563</v>
      </c>
      <c r="DH44" s="1040"/>
      <c r="DI44" s="1040"/>
      <c r="DJ44" s="1040"/>
      <c r="DK44" s="1041"/>
      <c r="DL44" s="1039" t="s">
        <v>563</v>
      </c>
      <c r="DM44" s="1040"/>
      <c r="DN44" s="1040"/>
      <c r="DO44" s="1040"/>
      <c r="DP44" s="1041"/>
      <c r="DQ44" s="1039" t="s">
        <v>563</v>
      </c>
      <c r="DR44" s="1040"/>
      <c r="DS44" s="1040"/>
      <c r="DT44" s="1040"/>
      <c r="DU44" s="1041"/>
      <c r="DV44" s="982"/>
      <c r="DW44" s="983"/>
      <c r="DX44" s="983"/>
      <c r="DY44" s="983"/>
      <c r="DZ44" s="984"/>
      <c r="EA44" s="191"/>
    </row>
    <row r="45" spans="1:131" s="192" customFormat="1" ht="26.25" customHeight="1">
      <c r="A45" s="205">
        <v>18</v>
      </c>
      <c r="B45" s="1033"/>
      <c r="C45" s="1034"/>
      <c r="D45" s="1034"/>
      <c r="E45" s="1034"/>
      <c r="F45" s="1034"/>
      <c r="G45" s="1034"/>
      <c r="H45" s="1034"/>
      <c r="I45" s="1034"/>
      <c r="J45" s="1034"/>
      <c r="K45" s="1034"/>
      <c r="L45" s="1034"/>
      <c r="M45" s="1034"/>
      <c r="N45" s="1034"/>
      <c r="O45" s="1034"/>
      <c r="P45" s="1035"/>
      <c r="Q45" s="1058"/>
      <c r="R45" s="1037"/>
      <c r="S45" s="1037"/>
      <c r="T45" s="1037"/>
      <c r="U45" s="1037"/>
      <c r="V45" s="1037"/>
      <c r="W45" s="1037"/>
      <c r="X45" s="1037"/>
      <c r="Y45" s="1037"/>
      <c r="Z45" s="1037"/>
      <c r="AA45" s="1037"/>
      <c r="AB45" s="1037"/>
      <c r="AC45" s="1037"/>
      <c r="AD45" s="1037"/>
      <c r="AE45" s="1059"/>
      <c r="AF45" s="1036"/>
      <c r="AG45" s="1037"/>
      <c r="AH45" s="1037"/>
      <c r="AI45" s="1037"/>
      <c r="AJ45" s="1038"/>
      <c r="AK45" s="970"/>
      <c r="AL45" s="961"/>
      <c r="AM45" s="961"/>
      <c r="AN45" s="961"/>
      <c r="AO45" s="961"/>
      <c r="AP45" s="961"/>
      <c r="AQ45" s="961"/>
      <c r="AR45" s="961"/>
      <c r="AS45" s="961"/>
      <c r="AT45" s="961"/>
      <c r="AU45" s="961"/>
      <c r="AV45" s="961"/>
      <c r="AW45" s="961"/>
      <c r="AX45" s="961"/>
      <c r="AY45" s="961"/>
      <c r="AZ45" s="1057"/>
      <c r="BA45" s="1057"/>
      <c r="BB45" s="1057"/>
      <c r="BC45" s="1057"/>
      <c r="BD45" s="1057"/>
      <c r="BE45" s="1031"/>
      <c r="BF45" s="1031"/>
      <c r="BG45" s="1031"/>
      <c r="BH45" s="1031"/>
      <c r="BI45" s="1032"/>
      <c r="BJ45" s="197"/>
      <c r="BK45" s="197"/>
      <c r="BL45" s="197"/>
      <c r="BM45" s="197"/>
      <c r="BN45" s="197"/>
      <c r="BO45" s="209"/>
      <c r="BP45" s="209"/>
      <c r="BQ45" s="206">
        <v>39</v>
      </c>
      <c r="BR45" s="354"/>
      <c r="BS45" s="1054" t="s">
        <v>546</v>
      </c>
      <c r="BT45" s="1055"/>
      <c r="BU45" s="1055"/>
      <c r="BV45" s="1055"/>
      <c r="BW45" s="1055"/>
      <c r="BX45" s="1055"/>
      <c r="BY45" s="1055"/>
      <c r="BZ45" s="1055"/>
      <c r="CA45" s="1055"/>
      <c r="CB45" s="1055"/>
      <c r="CC45" s="1055"/>
      <c r="CD45" s="1055"/>
      <c r="CE45" s="1055"/>
      <c r="CF45" s="1055"/>
      <c r="CG45" s="1056"/>
      <c r="CH45" s="1039">
        <v>-13</v>
      </c>
      <c r="CI45" s="1040"/>
      <c r="CJ45" s="1040"/>
      <c r="CK45" s="1040"/>
      <c r="CL45" s="1041"/>
      <c r="CM45" s="1039">
        <v>1242</v>
      </c>
      <c r="CN45" s="1040"/>
      <c r="CO45" s="1040"/>
      <c r="CP45" s="1040"/>
      <c r="CQ45" s="1041"/>
      <c r="CR45" s="1039">
        <v>128</v>
      </c>
      <c r="CS45" s="1040"/>
      <c r="CT45" s="1040"/>
      <c r="CU45" s="1040"/>
      <c r="CV45" s="1041"/>
      <c r="CW45" s="1039" t="s">
        <v>563</v>
      </c>
      <c r="CX45" s="1040"/>
      <c r="CY45" s="1040"/>
      <c r="CZ45" s="1040"/>
      <c r="DA45" s="1041"/>
      <c r="DB45" s="1039" t="s">
        <v>563</v>
      </c>
      <c r="DC45" s="1040"/>
      <c r="DD45" s="1040"/>
      <c r="DE45" s="1040"/>
      <c r="DF45" s="1041"/>
      <c r="DG45" s="1039" t="s">
        <v>563</v>
      </c>
      <c r="DH45" s="1040"/>
      <c r="DI45" s="1040"/>
      <c r="DJ45" s="1040"/>
      <c r="DK45" s="1041"/>
      <c r="DL45" s="1039" t="s">
        <v>563</v>
      </c>
      <c r="DM45" s="1040"/>
      <c r="DN45" s="1040"/>
      <c r="DO45" s="1040"/>
      <c r="DP45" s="1041"/>
      <c r="DQ45" s="1039" t="s">
        <v>563</v>
      </c>
      <c r="DR45" s="1040"/>
      <c r="DS45" s="1040"/>
      <c r="DT45" s="1040"/>
      <c r="DU45" s="1041"/>
      <c r="DV45" s="982"/>
      <c r="DW45" s="983"/>
      <c r="DX45" s="983"/>
      <c r="DY45" s="983"/>
      <c r="DZ45" s="984"/>
      <c r="EA45" s="191"/>
    </row>
    <row r="46" spans="1:131" s="192" customFormat="1" ht="26.25" customHeight="1">
      <c r="A46" s="205">
        <v>19</v>
      </c>
      <c r="B46" s="1033"/>
      <c r="C46" s="1034"/>
      <c r="D46" s="1034"/>
      <c r="E46" s="1034"/>
      <c r="F46" s="1034"/>
      <c r="G46" s="1034"/>
      <c r="H46" s="1034"/>
      <c r="I46" s="1034"/>
      <c r="J46" s="1034"/>
      <c r="K46" s="1034"/>
      <c r="L46" s="1034"/>
      <c r="M46" s="1034"/>
      <c r="N46" s="1034"/>
      <c r="O46" s="1034"/>
      <c r="P46" s="1035"/>
      <c r="Q46" s="1058"/>
      <c r="R46" s="1037"/>
      <c r="S46" s="1037"/>
      <c r="T46" s="1037"/>
      <c r="U46" s="1037"/>
      <c r="V46" s="1037"/>
      <c r="W46" s="1037"/>
      <c r="X46" s="1037"/>
      <c r="Y46" s="1037"/>
      <c r="Z46" s="1037"/>
      <c r="AA46" s="1037"/>
      <c r="AB46" s="1037"/>
      <c r="AC46" s="1037"/>
      <c r="AD46" s="1037"/>
      <c r="AE46" s="1059"/>
      <c r="AF46" s="1036"/>
      <c r="AG46" s="1037"/>
      <c r="AH46" s="1037"/>
      <c r="AI46" s="1037"/>
      <c r="AJ46" s="1038"/>
      <c r="AK46" s="970"/>
      <c r="AL46" s="961"/>
      <c r="AM46" s="961"/>
      <c r="AN46" s="961"/>
      <c r="AO46" s="961"/>
      <c r="AP46" s="961"/>
      <c r="AQ46" s="961"/>
      <c r="AR46" s="961"/>
      <c r="AS46" s="961"/>
      <c r="AT46" s="961"/>
      <c r="AU46" s="961"/>
      <c r="AV46" s="961"/>
      <c r="AW46" s="961"/>
      <c r="AX46" s="961"/>
      <c r="AY46" s="961"/>
      <c r="AZ46" s="1057"/>
      <c r="BA46" s="1057"/>
      <c r="BB46" s="1057"/>
      <c r="BC46" s="1057"/>
      <c r="BD46" s="1057"/>
      <c r="BE46" s="1031"/>
      <c r="BF46" s="1031"/>
      <c r="BG46" s="1031"/>
      <c r="BH46" s="1031"/>
      <c r="BI46" s="1032"/>
      <c r="BJ46" s="197"/>
      <c r="BK46" s="197"/>
      <c r="BL46" s="197"/>
      <c r="BM46" s="197"/>
      <c r="BN46" s="197"/>
      <c r="BO46" s="209"/>
      <c r="BP46" s="209"/>
      <c r="BQ46" s="206">
        <v>40</v>
      </c>
      <c r="BR46" s="354"/>
      <c r="BS46" s="1054" t="s">
        <v>547</v>
      </c>
      <c r="BT46" s="1055"/>
      <c r="BU46" s="1055"/>
      <c r="BV46" s="1055"/>
      <c r="BW46" s="1055"/>
      <c r="BX46" s="1055"/>
      <c r="BY46" s="1055"/>
      <c r="BZ46" s="1055"/>
      <c r="CA46" s="1055"/>
      <c r="CB46" s="1055"/>
      <c r="CC46" s="1055"/>
      <c r="CD46" s="1055"/>
      <c r="CE46" s="1055"/>
      <c r="CF46" s="1055"/>
      <c r="CG46" s="1056"/>
      <c r="CH46" s="1039">
        <v>-81</v>
      </c>
      <c r="CI46" s="1040"/>
      <c r="CJ46" s="1040"/>
      <c r="CK46" s="1040"/>
      <c r="CL46" s="1041"/>
      <c r="CM46" s="1039">
        <v>468</v>
      </c>
      <c r="CN46" s="1040"/>
      <c r="CO46" s="1040"/>
      <c r="CP46" s="1040"/>
      <c r="CQ46" s="1041"/>
      <c r="CR46" s="1039">
        <v>420</v>
      </c>
      <c r="CS46" s="1040"/>
      <c r="CT46" s="1040"/>
      <c r="CU46" s="1040"/>
      <c r="CV46" s="1041"/>
      <c r="CW46" s="1039">
        <v>21</v>
      </c>
      <c r="CX46" s="1040"/>
      <c r="CY46" s="1040"/>
      <c r="CZ46" s="1040"/>
      <c r="DA46" s="1041"/>
      <c r="DB46" s="1039" t="s">
        <v>563</v>
      </c>
      <c r="DC46" s="1040"/>
      <c r="DD46" s="1040"/>
      <c r="DE46" s="1040"/>
      <c r="DF46" s="1041"/>
      <c r="DG46" s="1039" t="s">
        <v>563</v>
      </c>
      <c r="DH46" s="1040"/>
      <c r="DI46" s="1040"/>
      <c r="DJ46" s="1040"/>
      <c r="DK46" s="1041"/>
      <c r="DL46" s="1039" t="s">
        <v>563</v>
      </c>
      <c r="DM46" s="1040"/>
      <c r="DN46" s="1040"/>
      <c r="DO46" s="1040"/>
      <c r="DP46" s="1041"/>
      <c r="DQ46" s="1039" t="s">
        <v>563</v>
      </c>
      <c r="DR46" s="1040"/>
      <c r="DS46" s="1040"/>
      <c r="DT46" s="1040"/>
      <c r="DU46" s="1041"/>
      <c r="DV46" s="982"/>
      <c r="DW46" s="983"/>
      <c r="DX46" s="983"/>
      <c r="DY46" s="983"/>
      <c r="DZ46" s="984"/>
      <c r="EA46" s="191"/>
    </row>
    <row r="47" spans="1:131" s="192" customFormat="1" ht="26.25" customHeight="1">
      <c r="A47" s="205">
        <v>20</v>
      </c>
      <c r="B47" s="1033"/>
      <c r="C47" s="1034"/>
      <c r="D47" s="1034"/>
      <c r="E47" s="1034"/>
      <c r="F47" s="1034"/>
      <c r="G47" s="1034"/>
      <c r="H47" s="1034"/>
      <c r="I47" s="1034"/>
      <c r="J47" s="1034"/>
      <c r="K47" s="1034"/>
      <c r="L47" s="1034"/>
      <c r="M47" s="1034"/>
      <c r="N47" s="1034"/>
      <c r="O47" s="1034"/>
      <c r="P47" s="1035"/>
      <c r="Q47" s="1058"/>
      <c r="R47" s="1037"/>
      <c r="S47" s="1037"/>
      <c r="T47" s="1037"/>
      <c r="U47" s="1037"/>
      <c r="V47" s="1037"/>
      <c r="W47" s="1037"/>
      <c r="X47" s="1037"/>
      <c r="Y47" s="1037"/>
      <c r="Z47" s="1037"/>
      <c r="AA47" s="1037"/>
      <c r="AB47" s="1037"/>
      <c r="AC47" s="1037"/>
      <c r="AD47" s="1037"/>
      <c r="AE47" s="1059"/>
      <c r="AF47" s="1036"/>
      <c r="AG47" s="1037"/>
      <c r="AH47" s="1037"/>
      <c r="AI47" s="1037"/>
      <c r="AJ47" s="1038"/>
      <c r="AK47" s="970"/>
      <c r="AL47" s="961"/>
      <c r="AM47" s="961"/>
      <c r="AN47" s="961"/>
      <c r="AO47" s="961"/>
      <c r="AP47" s="961"/>
      <c r="AQ47" s="961"/>
      <c r="AR47" s="961"/>
      <c r="AS47" s="961"/>
      <c r="AT47" s="961"/>
      <c r="AU47" s="961"/>
      <c r="AV47" s="961"/>
      <c r="AW47" s="961"/>
      <c r="AX47" s="961"/>
      <c r="AY47" s="961"/>
      <c r="AZ47" s="1057"/>
      <c r="BA47" s="1057"/>
      <c r="BB47" s="1057"/>
      <c r="BC47" s="1057"/>
      <c r="BD47" s="1057"/>
      <c r="BE47" s="1031"/>
      <c r="BF47" s="1031"/>
      <c r="BG47" s="1031"/>
      <c r="BH47" s="1031"/>
      <c r="BI47" s="1032"/>
      <c r="BJ47" s="197"/>
      <c r="BK47" s="197"/>
      <c r="BL47" s="197"/>
      <c r="BM47" s="197"/>
      <c r="BN47" s="197"/>
      <c r="BO47" s="209"/>
      <c r="BP47" s="209"/>
      <c r="BQ47" s="206">
        <v>41</v>
      </c>
      <c r="BR47" s="354"/>
      <c r="BS47" s="1054" t="s">
        <v>548</v>
      </c>
      <c r="BT47" s="1055"/>
      <c r="BU47" s="1055"/>
      <c r="BV47" s="1055"/>
      <c r="BW47" s="1055"/>
      <c r="BX47" s="1055"/>
      <c r="BY47" s="1055"/>
      <c r="BZ47" s="1055"/>
      <c r="CA47" s="1055"/>
      <c r="CB47" s="1055"/>
      <c r="CC47" s="1055"/>
      <c r="CD47" s="1055"/>
      <c r="CE47" s="1055"/>
      <c r="CF47" s="1055"/>
      <c r="CG47" s="1056"/>
      <c r="CH47" s="1039">
        <v>107</v>
      </c>
      <c r="CI47" s="1040"/>
      <c r="CJ47" s="1040"/>
      <c r="CK47" s="1040"/>
      <c r="CL47" s="1041"/>
      <c r="CM47" s="1039">
        <v>2845</v>
      </c>
      <c r="CN47" s="1040"/>
      <c r="CO47" s="1040"/>
      <c r="CP47" s="1040"/>
      <c r="CQ47" s="1041"/>
      <c r="CR47" s="1039">
        <v>70</v>
      </c>
      <c r="CS47" s="1040"/>
      <c r="CT47" s="1040"/>
      <c r="CU47" s="1040"/>
      <c r="CV47" s="1041"/>
      <c r="CW47" s="1039" t="s">
        <v>563</v>
      </c>
      <c r="CX47" s="1040"/>
      <c r="CY47" s="1040"/>
      <c r="CZ47" s="1040"/>
      <c r="DA47" s="1041"/>
      <c r="DB47" s="1039" t="s">
        <v>563</v>
      </c>
      <c r="DC47" s="1040"/>
      <c r="DD47" s="1040"/>
      <c r="DE47" s="1040"/>
      <c r="DF47" s="1041"/>
      <c r="DG47" s="1039" t="s">
        <v>563</v>
      </c>
      <c r="DH47" s="1040"/>
      <c r="DI47" s="1040"/>
      <c r="DJ47" s="1040"/>
      <c r="DK47" s="1041"/>
      <c r="DL47" s="1039" t="s">
        <v>563</v>
      </c>
      <c r="DM47" s="1040"/>
      <c r="DN47" s="1040"/>
      <c r="DO47" s="1040"/>
      <c r="DP47" s="1041"/>
      <c r="DQ47" s="1039" t="s">
        <v>563</v>
      </c>
      <c r="DR47" s="1040"/>
      <c r="DS47" s="1040"/>
      <c r="DT47" s="1040"/>
      <c r="DU47" s="1041"/>
      <c r="DV47" s="982"/>
      <c r="DW47" s="983"/>
      <c r="DX47" s="983"/>
      <c r="DY47" s="983"/>
      <c r="DZ47" s="984"/>
      <c r="EA47" s="191"/>
    </row>
    <row r="48" spans="1:131" s="192" customFormat="1" ht="26.25" customHeight="1">
      <c r="A48" s="205">
        <v>21</v>
      </c>
      <c r="B48" s="1033"/>
      <c r="C48" s="1034"/>
      <c r="D48" s="1034"/>
      <c r="E48" s="1034"/>
      <c r="F48" s="1034"/>
      <c r="G48" s="1034"/>
      <c r="H48" s="1034"/>
      <c r="I48" s="1034"/>
      <c r="J48" s="1034"/>
      <c r="K48" s="1034"/>
      <c r="L48" s="1034"/>
      <c r="M48" s="1034"/>
      <c r="N48" s="1034"/>
      <c r="O48" s="1034"/>
      <c r="P48" s="1035"/>
      <c r="Q48" s="1058"/>
      <c r="R48" s="1037"/>
      <c r="S48" s="1037"/>
      <c r="T48" s="1037"/>
      <c r="U48" s="1037"/>
      <c r="V48" s="1037"/>
      <c r="W48" s="1037"/>
      <c r="X48" s="1037"/>
      <c r="Y48" s="1037"/>
      <c r="Z48" s="1037"/>
      <c r="AA48" s="1037"/>
      <c r="AB48" s="1037"/>
      <c r="AC48" s="1037"/>
      <c r="AD48" s="1037"/>
      <c r="AE48" s="1059"/>
      <c r="AF48" s="1036"/>
      <c r="AG48" s="1037"/>
      <c r="AH48" s="1037"/>
      <c r="AI48" s="1037"/>
      <c r="AJ48" s="1038"/>
      <c r="AK48" s="970"/>
      <c r="AL48" s="961"/>
      <c r="AM48" s="961"/>
      <c r="AN48" s="961"/>
      <c r="AO48" s="961"/>
      <c r="AP48" s="961"/>
      <c r="AQ48" s="961"/>
      <c r="AR48" s="961"/>
      <c r="AS48" s="961"/>
      <c r="AT48" s="961"/>
      <c r="AU48" s="961"/>
      <c r="AV48" s="961"/>
      <c r="AW48" s="961"/>
      <c r="AX48" s="961"/>
      <c r="AY48" s="961"/>
      <c r="AZ48" s="1057"/>
      <c r="BA48" s="1057"/>
      <c r="BB48" s="1057"/>
      <c r="BC48" s="1057"/>
      <c r="BD48" s="1057"/>
      <c r="BE48" s="1031"/>
      <c r="BF48" s="1031"/>
      <c r="BG48" s="1031"/>
      <c r="BH48" s="1031"/>
      <c r="BI48" s="1032"/>
      <c r="BJ48" s="197"/>
      <c r="BK48" s="197"/>
      <c r="BL48" s="197"/>
      <c r="BM48" s="197"/>
      <c r="BN48" s="197"/>
      <c r="BO48" s="209"/>
      <c r="BP48" s="209"/>
      <c r="BQ48" s="206">
        <v>42</v>
      </c>
      <c r="BR48" s="354"/>
      <c r="BS48" s="1054" t="s">
        <v>549</v>
      </c>
      <c r="BT48" s="1055"/>
      <c r="BU48" s="1055"/>
      <c r="BV48" s="1055"/>
      <c r="BW48" s="1055"/>
      <c r="BX48" s="1055"/>
      <c r="BY48" s="1055"/>
      <c r="BZ48" s="1055"/>
      <c r="CA48" s="1055"/>
      <c r="CB48" s="1055"/>
      <c r="CC48" s="1055"/>
      <c r="CD48" s="1055"/>
      <c r="CE48" s="1055"/>
      <c r="CF48" s="1055"/>
      <c r="CG48" s="1056"/>
      <c r="CH48" s="1039">
        <v>-186</v>
      </c>
      <c r="CI48" s="1040"/>
      <c r="CJ48" s="1040"/>
      <c r="CK48" s="1040"/>
      <c r="CL48" s="1041"/>
      <c r="CM48" s="1039">
        <v>166</v>
      </c>
      <c r="CN48" s="1040"/>
      <c r="CO48" s="1040"/>
      <c r="CP48" s="1040"/>
      <c r="CQ48" s="1041"/>
      <c r="CR48" s="1039">
        <v>263</v>
      </c>
      <c r="CS48" s="1040"/>
      <c r="CT48" s="1040"/>
      <c r="CU48" s="1040"/>
      <c r="CV48" s="1041"/>
      <c r="CW48" s="1039">
        <v>92</v>
      </c>
      <c r="CX48" s="1040"/>
      <c r="CY48" s="1040"/>
      <c r="CZ48" s="1040"/>
      <c r="DA48" s="1041"/>
      <c r="DB48" s="1039" t="s">
        <v>450</v>
      </c>
      <c r="DC48" s="1040"/>
      <c r="DD48" s="1040"/>
      <c r="DE48" s="1040"/>
      <c r="DF48" s="1041"/>
      <c r="DG48" s="1039" t="s">
        <v>450</v>
      </c>
      <c r="DH48" s="1040"/>
      <c r="DI48" s="1040"/>
      <c r="DJ48" s="1040"/>
      <c r="DK48" s="1041"/>
      <c r="DL48" s="1039" t="s">
        <v>450</v>
      </c>
      <c r="DM48" s="1040"/>
      <c r="DN48" s="1040"/>
      <c r="DO48" s="1040"/>
      <c r="DP48" s="1041"/>
      <c r="DQ48" s="1039" t="s">
        <v>450</v>
      </c>
      <c r="DR48" s="1040"/>
      <c r="DS48" s="1040"/>
      <c r="DT48" s="1040"/>
      <c r="DU48" s="1041"/>
      <c r="DV48" s="982"/>
      <c r="DW48" s="983"/>
      <c r="DX48" s="983"/>
      <c r="DY48" s="983"/>
      <c r="DZ48" s="984"/>
      <c r="EA48" s="191"/>
    </row>
    <row r="49" spans="1:131" s="192" customFormat="1" ht="26.25" customHeight="1">
      <c r="A49" s="205">
        <v>22</v>
      </c>
      <c r="B49" s="1033"/>
      <c r="C49" s="1034"/>
      <c r="D49" s="1034"/>
      <c r="E49" s="1034"/>
      <c r="F49" s="1034"/>
      <c r="G49" s="1034"/>
      <c r="H49" s="1034"/>
      <c r="I49" s="1034"/>
      <c r="J49" s="1034"/>
      <c r="K49" s="1034"/>
      <c r="L49" s="1034"/>
      <c r="M49" s="1034"/>
      <c r="N49" s="1034"/>
      <c r="O49" s="1034"/>
      <c r="P49" s="1035"/>
      <c r="Q49" s="1058"/>
      <c r="R49" s="1037"/>
      <c r="S49" s="1037"/>
      <c r="T49" s="1037"/>
      <c r="U49" s="1037"/>
      <c r="V49" s="1037"/>
      <c r="W49" s="1037"/>
      <c r="X49" s="1037"/>
      <c r="Y49" s="1037"/>
      <c r="Z49" s="1037"/>
      <c r="AA49" s="1037"/>
      <c r="AB49" s="1037"/>
      <c r="AC49" s="1037"/>
      <c r="AD49" s="1037"/>
      <c r="AE49" s="1059"/>
      <c r="AF49" s="1036"/>
      <c r="AG49" s="1037"/>
      <c r="AH49" s="1037"/>
      <c r="AI49" s="1037"/>
      <c r="AJ49" s="1038"/>
      <c r="AK49" s="970"/>
      <c r="AL49" s="961"/>
      <c r="AM49" s="961"/>
      <c r="AN49" s="961"/>
      <c r="AO49" s="961"/>
      <c r="AP49" s="961"/>
      <c r="AQ49" s="961"/>
      <c r="AR49" s="961"/>
      <c r="AS49" s="961"/>
      <c r="AT49" s="961"/>
      <c r="AU49" s="961"/>
      <c r="AV49" s="961"/>
      <c r="AW49" s="961"/>
      <c r="AX49" s="961"/>
      <c r="AY49" s="961"/>
      <c r="AZ49" s="1057"/>
      <c r="BA49" s="1057"/>
      <c r="BB49" s="1057"/>
      <c r="BC49" s="1057"/>
      <c r="BD49" s="1057"/>
      <c r="BE49" s="1031"/>
      <c r="BF49" s="1031"/>
      <c r="BG49" s="1031"/>
      <c r="BH49" s="1031"/>
      <c r="BI49" s="1032"/>
      <c r="BJ49" s="197"/>
      <c r="BK49" s="197"/>
      <c r="BL49" s="197"/>
      <c r="BM49" s="197"/>
      <c r="BN49" s="197"/>
      <c r="BO49" s="209"/>
      <c r="BP49" s="209"/>
      <c r="BQ49" s="206">
        <v>43</v>
      </c>
      <c r="BR49" s="354"/>
      <c r="BS49" s="1054" t="s">
        <v>550</v>
      </c>
      <c r="BT49" s="1055"/>
      <c r="BU49" s="1055"/>
      <c r="BV49" s="1055"/>
      <c r="BW49" s="1055"/>
      <c r="BX49" s="1055"/>
      <c r="BY49" s="1055"/>
      <c r="BZ49" s="1055"/>
      <c r="CA49" s="1055"/>
      <c r="CB49" s="1055"/>
      <c r="CC49" s="1055"/>
      <c r="CD49" s="1055"/>
      <c r="CE49" s="1055"/>
      <c r="CF49" s="1055"/>
      <c r="CG49" s="1056"/>
      <c r="CH49" s="1039" t="s">
        <v>563</v>
      </c>
      <c r="CI49" s="1040"/>
      <c r="CJ49" s="1040"/>
      <c r="CK49" s="1040"/>
      <c r="CL49" s="1041"/>
      <c r="CM49" s="1039">
        <v>334</v>
      </c>
      <c r="CN49" s="1040"/>
      <c r="CO49" s="1040"/>
      <c r="CP49" s="1040"/>
      <c r="CQ49" s="1041"/>
      <c r="CR49" s="1039">
        <v>3</v>
      </c>
      <c r="CS49" s="1040"/>
      <c r="CT49" s="1040"/>
      <c r="CU49" s="1040"/>
      <c r="CV49" s="1041"/>
      <c r="CW49" s="1039">
        <v>24</v>
      </c>
      <c r="CX49" s="1040"/>
      <c r="CY49" s="1040"/>
      <c r="CZ49" s="1040"/>
      <c r="DA49" s="1041"/>
      <c r="DB49" s="1039" t="s">
        <v>563</v>
      </c>
      <c r="DC49" s="1040"/>
      <c r="DD49" s="1040"/>
      <c r="DE49" s="1040"/>
      <c r="DF49" s="1041"/>
      <c r="DG49" s="1039" t="s">
        <v>563</v>
      </c>
      <c r="DH49" s="1040"/>
      <c r="DI49" s="1040"/>
      <c r="DJ49" s="1040"/>
      <c r="DK49" s="1041"/>
      <c r="DL49" s="1039" t="s">
        <v>563</v>
      </c>
      <c r="DM49" s="1040"/>
      <c r="DN49" s="1040"/>
      <c r="DO49" s="1040"/>
      <c r="DP49" s="1041"/>
      <c r="DQ49" s="1039" t="s">
        <v>563</v>
      </c>
      <c r="DR49" s="1040"/>
      <c r="DS49" s="1040"/>
      <c r="DT49" s="1040"/>
      <c r="DU49" s="1041"/>
      <c r="DV49" s="982"/>
      <c r="DW49" s="983"/>
      <c r="DX49" s="983"/>
      <c r="DY49" s="983"/>
      <c r="DZ49" s="984"/>
      <c r="EA49" s="191"/>
    </row>
    <row r="50" spans="1:131" s="192" customFormat="1" ht="26.25" customHeight="1">
      <c r="A50" s="205">
        <v>23</v>
      </c>
      <c r="B50" s="1033"/>
      <c r="C50" s="1034"/>
      <c r="D50" s="1034"/>
      <c r="E50" s="1034"/>
      <c r="F50" s="1034"/>
      <c r="G50" s="1034"/>
      <c r="H50" s="1034"/>
      <c r="I50" s="1034"/>
      <c r="J50" s="1034"/>
      <c r="K50" s="1034"/>
      <c r="L50" s="1034"/>
      <c r="M50" s="1034"/>
      <c r="N50" s="1034"/>
      <c r="O50" s="1034"/>
      <c r="P50" s="1035"/>
      <c r="Q50" s="1029"/>
      <c r="R50" s="1010"/>
      <c r="S50" s="1010"/>
      <c r="T50" s="1010"/>
      <c r="U50" s="1010"/>
      <c r="V50" s="1010"/>
      <c r="W50" s="1010"/>
      <c r="X50" s="1010"/>
      <c r="Y50" s="1010"/>
      <c r="Z50" s="1010"/>
      <c r="AA50" s="1010"/>
      <c r="AB50" s="1010"/>
      <c r="AC50" s="1010"/>
      <c r="AD50" s="1010"/>
      <c r="AE50" s="1030"/>
      <c r="AF50" s="1036"/>
      <c r="AG50" s="1037"/>
      <c r="AH50" s="1037"/>
      <c r="AI50" s="1037"/>
      <c r="AJ50" s="1038"/>
      <c r="AK50" s="1012"/>
      <c r="AL50" s="1010"/>
      <c r="AM50" s="1010"/>
      <c r="AN50" s="1010"/>
      <c r="AO50" s="1010"/>
      <c r="AP50" s="1010"/>
      <c r="AQ50" s="1010"/>
      <c r="AR50" s="1010"/>
      <c r="AS50" s="1010"/>
      <c r="AT50" s="1010"/>
      <c r="AU50" s="1010"/>
      <c r="AV50" s="1010"/>
      <c r="AW50" s="1010"/>
      <c r="AX50" s="1010"/>
      <c r="AY50" s="1010"/>
      <c r="AZ50" s="1013"/>
      <c r="BA50" s="1013"/>
      <c r="BB50" s="1013"/>
      <c r="BC50" s="1013"/>
      <c r="BD50" s="1013"/>
      <c r="BE50" s="1031"/>
      <c r="BF50" s="1031"/>
      <c r="BG50" s="1031"/>
      <c r="BH50" s="1031"/>
      <c r="BI50" s="1032"/>
      <c r="BJ50" s="197"/>
      <c r="BK50" s="197"/>
      <c r="BL50" s="197"/>
      <c r="BM50" s="197"/>
      <c r="BN50" s="197"/>
      <c r="BO50" s="209"/>
      <c r="BP50" s="209"/>
      <c r="BQ50" s="206">
        <v>44</v>
      </c>
      <c r="BR50" s="354" t="s">
        <v>522</v>
      </c>
      <c r="BS50" s="1054" t="s">
        <v>551</v>
      </c>
      <c r="BT50" s="1055"/>
      <c r="BU50" s="1055"/>
      <c r="BV50" s="1055"/>
      <c r="BW50" s="1055"/>
      <c r="BX50" s="1055"/>
      <c r="BY50" s="1055"/>
      <c r="BZ50" s="1055"/>
      <c r="CA50" s="1055"/>
      <c r="CB50" s="1055"/>
      <c r="CC50" s="1055"/>
      <c r="CD50" s="1055"/>
      <c r="CE50" s="1055"/>
      <c r="CF50" s="1055"/>
      <c r="CG50" s="1056"/>
      <c r="CH50" s="1039">
        <v>131</v>
      </c>
      <c r="CI50" s="1040"/>
      <c r="CJ50" s="1040"/>
      <c r="CK50" s="1040"/>
      <c r="CL50" s="1041"/>
      <c r="CM50" s="1039">
        <v>5137</v>
      </c>
      <c r="CN50" s="1040"/>
      <c r="CO50" s="1040"/>
      <c r="CP50" s="1040"/>
      <c r="CQ50" s="1041"/>
      <c r="CR50" s="1039">
        <v>699</v>
      </c>
      <c r="CS50" s="1040"/>
      <c r="CT50" s="1040"/>
      <c r="CU50" s="1040"/>
      <c r="CV50" s="1041"/>
      <c r="CW50" s="1039">
        <v>13</v>
      </c>
      <c r="CX50" s="1040"/>
      <c r="CY50" s="1040"/>
      <c r="CZ50" s="1040"/>
      <c r="DA50" s="1041"/>
      <c r="DB50" s="1039" t="s">
        <v>563</v>
      </c>
      <c r="DC50" s="1040"/>
      <c r="DD50" s="1040"/>
      <c r="DE50" s="1040"/>
      <c r="DF50" s="1041"/>
      <c r="DG50" s="1039" t="s">
        <v>563</v>
      </c>
      <c r="DH50" s="1040"/>
      <c r="DI50" s="1040"/>
      <c r="DJ50" s="1040"/>
      <c r="DK50" s="1041"/>
      <c r="DL50" s="1039">
        <v>567</v>
      </c>
      <c r="DM50" s="1040"/>
      <c r="DN50" s="1040"/>
      <c r="DO50" s="1040"/>
      <c r="DP50" s="1041"/>
      <c r="DQ50" s="1039" t="s">
        <v>563</v>
      </c>
      <c r="DR50" s="1040"/>
      <c r="DS50" s="1040"/>
      <c r="DT50" s="1040"/>
      <c r="DU50" s="1041"/>
      <c r="DV50" s="982"/>
      <c r="DW50" s="983"/>
      <c r="DX50" s="983"/>
      <c r="DY50" s="983"/>
      <c r="DZ50" s="984"/>
      <c r="EA50" s="191"/>
    </row>
    <row r="51" spans="1:131" s="192" customFormat="1" ht="26.25" customHeight="1">
      <c r="A51" s="205">
        <v>24</v>
      </c>
      <c r="B51" s="1033"/>
      <c r="C51" s="1034"/>
      <c r="D51" s="1034"/>
      <c r="E51" s="1034"/>
      <c r="F51" s="1034"/>
      <c r="G51" s="1034"/>
      <c r="H51" s="1034"/>
      <c r="I51" s="1034"/>
      <c r="J51" s="1034"/>
      <c r="K51" s="1034"/>
      <c r="L51" s="1034"/>
      <c r="M51" s="1034"/>
      <c r="N51" s="1034"/>
      <c r="O51" s="1034"/>
      <c r="P51" s="1035"/>
      <c r="Q51" s="1029"/>
      <c r="R51" s="1010"/>
      <c r="S51" s="1010"/>
      <c r="T51" s="1010"/>
      <c r="U51" s="1010"/>
      <c r="V51" s="1010"/>
      <c r="W51" s="1010"/>
      <c r="X51" s="1010"/>
      <c r="Y51" s="1010"/>
      <c r="Z51" s="1010"/>
      <c r="AA51" s="1010"/>
      <c r="AB51" s="1010"/>
      <c r="AC51" s="1010"/>
      <c r="AD51" s="1010"/>
      <c r="AE51" s="1030"/>
      <c r="AF51" s="1036"/>
      <c r="AG51" s="1037"/>
      <c r="AH51" s="1037"/>
      <c r="AI51" s="1037"/>
      <c r="AJ51" s="1038"/>
      <c r="AK51" s="1012"/>
      <c r="AL51" s="1010"/>
      <c r="AM51" s="1010"/>
      <c r="AN51" s="1010"/>
      <c r="AO51" s="1010"/>
      <c r="AP51" s="1010"/>
      <c r="AQ51" s="1010"/>
      <c r="AR51" s="1010"/>
      <c r="AS51" s="1010"/>
      <c r="AT51" s="1010"/>
      <c r="AU51" s="1010"/>
      <c r="AV51" s="1010"/>
      <c r="AW51" s="1010"/>
      <c r="AX51" s="1010"/>
      <c r="AY51" s="1010"/>
      <c r="AZ51" s="1013"/>
      <c r="BA51" s="1013"/>
      <c r="BB51" s="1013"/>
      <c r="BC51" s="1013"/>
      <c r="BD51" s="1013"/>
      <c r="BE51" s="1031"/>
      <c r="BF51" s="1031"/>
      <c r="BG51" s="1031"/>
      <c r="BH51" s="1031"/>
      <c r="BI51" s="1032"/>
      <c r="BJ51" s="197"/>
      <c r="BK51" s="197"/>
      <c r="BL51" s="197"/>
      <c r="BM51" s="197"/>
      <c r="BN51" s="197"/>
      <c r="BO51" s="209"/>
      <c r="BP51" s="209"/>
      <c r="BQ51" s="206">
        <v>45</v>
      </c>
      <c r="BR51" s="354"/>
      <c r="BS51" s="1054" t="s">
        <v>552</v>
      </c>
      <c r="BT51" s="1055"/>
      <c r="BU51" s="1055"/>
      <c r="BV51" s="1055"/>
      <c r="BW51" s="1055"/>
      <c r="BX51" s="1055"/>
      <c r="BY51" s="1055"/>
      <c r="BZ51" s="1055"/>
      <c r="CA51" s="1055"/>
      <c r="CB51" s="1055"/>
      <c r="CC51" s="1055"/>
      <c r="CD51" s="1055"/>
      <c r="CE51" s="1055"/>
      <c r="CF51" s="1055"/>
      <c r="CG51" s="1056"/>
      <c r="CH51" s="1039">
        <v>0</v>
      </c>
      <c r="CI51" s="1040"/>
      <c r="CJ51" s="1040"/>
      <c r="CK51" s="1040"/>
      <c r="CL51" s="1041"/>
      <c r="CM51" s="1039">
        <v>986</v>
      </c>
      <c r="CN51" s="1040"/>
      <c r="CO51" s="1040"/>
      <c r="CP51" s="1040"/>
      <c r="CQ51" s="1041"/>
      <c r="CR51" s="1039">
        <v>74</v>
      </c>
      <c r="CS51" s="1040"/>
      <c r="CT51" s="1040"/>
      <c r="CU51" s="1040"/>
      <c r="CV51" s="1041"/>
      <c r="CW51" s="1039">
        <v>165</v>
      </c>
      <c r="CX51" s="1040"/>
      <c r="CY51" s="1040"/>
      <c r="CZ51" s="1040"/>
      <c r="DA51" s="1041"/>
      <c r="DB51" s="1039" t="s">
        <v>563</v>
      </c>
      <c r="DC51" s="1040"/>
      <c r="DD51" s="1040"/>
      <c r="DE51" s="1040"/>
      <c r="DF51" s="1041"/>
      <c r="DG51" s="1039" t="s">
        <v>563</v>
      </c>
      <c r="DH51" s="1040"/>
      <c r="DI51" s="1040"/>
      <c r="DJ51" s="1040"/>
      <c r="DK51" s="1041"/>
      <c r="DL51" s="1039" t="s">
        <v>563</v>
      </c>
      <c r="DM51" s="1040"/>
      <c r="DN51" s="1040"/>
      <c r="DO51" s="1040"/>
      <c r="DP51" s="1041"/>
      <c r="DQ51" s="1039" t="s">
        <v>563</v>
      </c>
      <c r="DR51" s="1040"/>
      <c r="DS51" s="1040"/>
      <c r="DT51" s="1040"/>
      <c r="DU51" s="1041"/>
      <c r="DV51" s="982"/>
      <c r="DW51" s="983"/>
      <c r="DX51" s="983"/>
      <c r="DY51" s="983"/>
      <c r="DZ51" s="984"/>
      <c r="EA51" s="191"/>
    </row>
    <row r="52" spans="1:131" s="192" customFormat="1" ht="26.25" customHeight="1">
      <c r="A52" s="205">
        <v>25</v>
      </c>
      <c r="B52" s="1033"/>
      <c r="C52" s="1034"/>
      <c r="D52" s="1034"/>
      <c r="E52" s="1034"/>
      <c r="F52" s="1034"/>
      <c r="G52" s="1034"/>
      <c r="H52" s="1034"/>
      <c r="I52" s="1034"/>
      <c r="J52" s="1034"/>
      <c r="K52" s="1034"/>
      <c r="L52" s="1034"/>
      <c r="M52" s="1034"/>
      <c r="N52" s="1034"/>
      <c r="O52" s="1034"/>
      <c r="P52" s="1035"/>
      <c r="Q52" s="1029"/>
      <c r="R52" s="1010"/>
      <c r="S52" s="1010"/>
      <c r="T52" s="1010"/>
      <c r="U52" s="1010"/>
      <c r="V52" s="1010"/>
      <c r="W52" s="1010"/>
      <c r="X52" s="1010"/>
      <c r="Y52" s="1010"/>
      <c r="Z52" s="1010"/>
      <c r="AA52" s="1010"/>
      <c r="AB52" s="1010"/>
      <c r="AC52" s="1010"/>
      <c r="AD52" s="1010"/>
      <c r="AE52" s="1030"/>
      <c r="AF52" s="1036"/>
      <c r="AG52" s="1037"/>
      <c r="AH52" s="1037"/>
      <c r="AI52" s="1037"/>
      <c r="AJ52" s="1038"/>
      <c r="AK52" s="1012"/>
      <c r="AL52" s="1010"/>
      <c r="AM52" s="1010"/>
      <c r="AN52" s="1010"/>
      <c r="AO52" s="1010"/>
      <c r="AP52" s="1010"/>
      <c r="AQ52" s="1010"/>
      <c r="AR52" s="1010"/>
      <c r="AS52" s="1010"/>
      <c r="AT52" s="1010"/>
      <c r="AU52" s="1010"/>
      <c r="AV52" s="1010"/>
      <c r="AW52" s="1010"/>
      <c r="AX52" s="1010"/>
      <c r="AY52" s="1010"/>
      <c r="AZ52" s="1013"/>
      <c r="BA52" s="1013"/>
      <c r="BB52" s="1013"/>
      <c r="BC52" s="1013"/>
      <c r="BD52" s="1013"/>
      <c r="BE52" s="1031"/>
      <c r="BF52" s="1031"/>
      <c r="BG52" s="1031"/>
      <c r="BH52" s="1031"/>
      <c r="BI52" s="1032"/>
      <c r="BJ52" s="197"/>
      <c r="BK52" s="197"/>
      <c r="BL52" s="197"/>
      <c r="BM52" s="197"/>
      <c r="BN52" s="197"/>
      <c r="BO52" s="209"/>
      <c r="BP52" s="209"/>
      <c r="BQ52" s="206">
        <v>46</v>
      </c>
      <c r="BR52" s="354"/>
      <c r="BS52" s="1054" t="s">
        <v>553</v>
      </c>
      <c r="BT52" s="1055"/>
      <c r="BU52" s="1055"/>
      <c r="BV52" s="1055"/>
      <c r="BW52" s="1055"/>
      <c r="BX52" s="1055"/>
      <c r="BY52" s="1055"/>
      <c r="BZ52" s="1055"/>
      <c r="CA52" s="1055"/>
      <c r="CB52" s="1055"/>
      <c r="CC52" s="1055"/>
      <c r="CD52" s="1055"/>
      <c r="CE52" s="1055"/>
      <c r="CF52" s="1055"/>
      <c r="CG52" s="1056"/>
      <c r="CH52" s="1039">
        <v>-1</v>
      </c>
      <c r="CI52" s="1040"/>
      <c r="CJ52" s="1040"/>
      <c r="CK52" s="1040"/>
      <c r="CL52" s="1041"/>
      <c r="CM52" s="1039">
        <v>370</v>
      </c>
      <c r="CN52" s="1040"/>
      <c r="CO52" s="1040"/>
      <c r="CP52" s="1040"/>
      <c r="CQ52" s="1041"/>
      <c r="CR52" s="1039">
        <v>15</v>
      </c>
      <c r="CS52" s="1040"/>
      <c r="CT52" s="1040"/>
      <c r="CU52" s="1040"/>
      <c r="CV52" s="1041"/>
      <c r="CW52" s="1039">
        <v>168</v>
      </c>
      <c r="CX52" s="1040"/>
      <c r="CY52" s="1040"/>
      <c r="CZ52" s="1040"/>
      <c r="DA52" s="1041"/>
      <c r="DB52" s="1039" t="s">
        <v>563</v>
      </c>
      <c r="DC52" s="1040"/>
      <c r="DD52" s="1040"/>
      <c r="DE52" s="1040"/>
      <c r="DF52" s="1041"/>
      <c r="DG52" s="1039" t="s">
        <v>563</v>
      </c>
      <c r="DH52" s="1040"/>
      <c r="DI52" s="1040"/>
      <c r="DJ52" s="1040"/>
      <c r="DK52" s="1041"/>
      <c r="DL52" s="1039" t="s">
        <v>563</v>
      </c>
      <c r="DM52" s="1040"/>
      <c r="DN52" s="1040"/>
      <c r="DO52" s="1040"/>
      <c r="DP52" s="1041"/>
      <c r="DQ52" s="1039" t="s">
        <v>563</v>
      </c>
      <c r="DR52" s="1040"/>
      <c r="DS52" s="1040"/>
      <c r="DT52" s="1040"/>
      <c r="DU52" s="1041"/>
      <c r="DV52" s="982"/>
      <c r="DW52" s="983"/>
      <c r="DX52" s="983"/>
      <c r="DY52" s="983"/>
      <c r="DZ52" s="984"/>
      <c r="EA52" s="191"/>
    </row>
    <row r="53" spans="1:131" s="192" customFormat="1" ht="26.25" customHeight="1">
      <c r="A53" s="205">
        <v>26</v>
      </c>
      <c r="B53" s="1033"/>
      <c r="C53" s="1034"/>
      <c r="D53" s="1034"/>
      <c r="E53" s="1034"/>
      <c r="F53" s="1034"/>
      <c r="G53" s="1034"/>
      <c r="H53" s="1034"/>
      <c r="I53" s="1034"/>
      <c r="J53" s="1034"/>
      <c r="K53" s="1034"/>
      <c r="L53" s="1034"/>
      <c r="M53" s="1034"/>
      <c r="N53" s="1034"/>
      <c r="O53" s="1034"/>
      <c r="P53" s="1035"/>
      <c r="Q53" s="1029"/>
      <c r="R53" s="1010"/>
      <c r="S53" s="1010"/>
      <c r="T53" s="1010"/>
      <c r="U53" s="1010"/>
      <c r="V53" s="1010"/>
      <c r="W53" s="1010"/>
      <c r="X53" s="1010"/>
      <c r="Y53" s="1010"/>
      <c r="Z53" s="1010"/>
      <c r="AA53" s="1010"/>
      <c r="AB53" s="1010"/>
      <c r="AC53" s="1010"/>
      <c r="AD53" s="1010"/>
      <c r="AE53" s="1030"/>
      <c r="AF53" s="1036"/>
      <c r="AG53" s="1037"/>
      <c r="AH53" s="1037"/>
      <c r="AI53" s="1037"/>
      <c r="AJ53" s="1038"/>
      <c r="AK53" s="1012"/>
      <c r="AL53" s="1010"/>
      <c r="AM53" s="1010"/>
      <c r="AN53" s="1010"/>
      <c r="AO53" s="1010"/>
      <c r="AP53" s="1010"/>
      <c r="AQ53" s="1010"/>
      <c r="AR53" s="1010"/>
      <c r="AS53" s="1010"/>
      <c r="AT53" s="1010"/>
      <c r="AU53" s="1010"/>
      <c r="AV53" s="1010"/>
      <c r="AW53" s="1010"/>
      <c r="AX53" s="1010"/>
      <c r="AY53" s="1010"/>
      <c r="AZ53" s="1013"/>
      <c r="BA53" s="1013"/>
      <c r="BB53" s="1013"/>
      <c r="BC53" s="1013"/>
      <c r="BD53" s="1013"/>
      <c r="BE53" s="1031"/>
      <c r="BF53" s="1031"/>
      <c r="BG53" s="1031"/>
      <c r="BH53" s="1031"/>
      <c r="BI53" s="1032"/>
      <c r="BJ53" s="197"/>
      <c r="BK53" s="197"/>
      <c r="BL53" s="197"/>
      <c r="BM53" s="197"/>
      <c r="BN53" s="197"/>
      <c r="BO53" s="209"/>
      <c r="BP53" s="209"/>
      <c r="BQ53" s="206">
        <v>47</v>
      </c>
      <c r="BR53" s="354"/>
      <c r="BS53" s="1054" t="s">
        <v>554</v>
      </c>
      <c r="BT53" s="1055"/>
      <c r="BU53" s="1055"/>
      <c r="BV53" s="1055"/>
      <c r="BW53" s="1055"/>
      <c r="BX53" s="1055"/>
      <c r="BY53" s="1055"/>
      <c r="BZ53" s="1055"/>
      <c r="CA53" s="1055"/>
      <c r="CB53" s="1055"/>
      <c r="CC53" s="1055"/>
      <c r="CD53" s="1055"/>
      <c r="CE53" s="1055"/>
      <c r="CF53" s="1055"/>
      <c r="CG53" s="1056"/>
      <c r="CH53" s="1039">
        <v>15</v>
      </c>
      <c r="CI53" s="1040"/>
      <c r="CJ53" s="1040"/>
      <c r="CK53" s="1040"/>
      <c r="CL53" s="1041"/>
      <c r="CM53" s="1039">
        <v>1697</v>
      </c>
      <c r="CN53" s="1040"/>
      <c r="CO53" s="1040"/>
      <c r="CP53" s="1040"/>
      <c r="CQ53" s="1041"/>
      <c r="CR53" s="1039">
        <v>30</v>
      </c>
      <c r="CS53" s="1040"/>
      <c r="CT53" s="1040"/>
      <c r="CU53" s="1040"/>
      <c r="CV53" s="1041"/>
      <c r="CW53" s="1039">
        <v>2468</v>
      </c>
      <c r="CX53" s="1040"/>
      <c r="CY53" s="1040"/>
      <c r="CZ53" s="1040"/>
      <c r="DA53" s="1041"/>
      <c r="DB53" s="1039" t="s">
        <v>563</v>
      </c>
      <c r="DC53" s="1040"/>
      <c r="DD53" s="1040"/>
      <c r="DE53" s="1040"/>
      <c r="DF53" s="1041"/>
      <c r="DG53" s="1039" t="s">
        <v>563</v>
      </c>
      <c r="DH53" s="1040"/>
      <c r="DI53" s="1040"/>
      <c r="DJ53" s="1040"/>
      <c r="DK53" s="1041"/>
      <c r="DL53" s="1039" t="s">
        <v>563</v>
      </c>
      <c r="DM53" s="1040"/>
      <c r="DN53" s="1040"/>
      <c r="DO53" s="1040"/>
      <c r="DP53" s="1041"/>
      <c r="DQ53" s="1039" t="s">
        <v>563</v>
      </c>
      <c r="DR53" s="1040"/>
      <c r="DS53" s="1040"/>
      <c r="DT53" s="1040"/>
      <c r="DU53" s="1041"/>
      <c r="DV53" s="982"/>
      <c r="DW53" s="983"/>
      <c r="DX53" s="983"/>
      <c r="DY53" s="983"/>
      <c r="DZ53" s="984"/>
      <c r="EA53" s="191"/>
    </row>
    <row r="54" spans="1:131" s="192" customFormat="1" ht="26.25" customHeight="1">
      <c r="A54" s="205">
        <v>27</v>
      </c>
      <c r="B54" s="1033"/>
      <c r="C54" s="1034"/>
      <c r="D54" s="1034"/>
      <c r="E54" s="1034"/>
      <c r="F54" s="1034"/>
      <c r="G54" s="1034"/>
      <c r="H54" s="1034"/>
      <c r="I54" s="1034"/>
      <c r="J54" s="1034"/>
      <c r="K54" s="1034"/>
      <c r="L54" s="1034"/>
      <c r="M54" s="1034"/>
      <c r="N54" s="1034"/>
      <c r="O54" s="1034"/>
      <c r="P54" s="1035"/>
      <c r="Q54" s="1029"/>
      <c r="R54" s="1010"/>
      <c r="S54" s="1010"/>
      <c r="T54" s="1010"/>
      <c r="U54" s="1010"/>
      <c r="V54" s="1010"/>
      <c r="W54" s="1010"/>
      <c r="X54" s="1010"/>
      <c r="Y54" s="1010"/>
      <c r="Z54" s="1010"/>
      <c r="AA54" s="1010"/>
      <c r="AB54" s="1010"/>
      <c r="AC54" s="1010"/>
      <c r="AD54" s="1010"/>
      <c r="AE54" s="1030"/>
      <c r="AF54" s="1036"/>
      <c r="AG54" s="1037"/>
      <c r="AH54" s="1037"/>
      <c r="AI54" s="1037"/>
      <c r="AJ54" s="1038"/>
      <c r="AK54" s="1012"/>
      <c r="AL54" s="1010"/>
      <c r="AM54" s="1010"/>
      <c r="AN54" s="1010"/>
      <c r="AO54" s="1010"/>
      <c r="AP54" s="1010"/>
      <c r="AQ54" s="1010"/>
      <c r="AR54" s="1010"/>
      <c r="AS54" s="1010"/>
      <c r="AT54" s="1010"/>
      <c r="AU54" s="1010"/>
      <c r="AV54" s="1010"/>
      <c r="AW54" s="1010"/>
      <c r="AX54" s="1010"/>
      <c r="AY54" s="1010"/>
      <c r="AZ54" s="1013"/>
      <c r="BA54" s="1013"/>
      <c r="BB54" s="1013"/>
      <c r="BC54" s="1013"/>
      <c r="BD54" s="1013"/>
      <c r="BE54" s="1031"/>
      <c r="BF54" s="1031"/>
      <c r="BG54" s="1031"/>
      <c r="BH54" s="1031"/>
      <c r="BI54" s="1032"/>
      <c r="BJ54" s="197"/>
      <c r="BK54" s="197"/>
      <c r="BL54" s="197"/>
      <c r="BM54" s="197"/>
      <c r="BN54" s="197"/>
      <c r="BO54" s="209"/>
      <c r="BP54" s="209"/>
      <c r="BQ54" s="206">
        <v>48</v>
      </c>
      <c r="BR54" s="354"/>
      <c r="BS54" s="1054" t="s">
        <v>555</v>
      </c>
      <c r="BT54" s="1055"/>
      <c r="BU54" s="1055"/>
      <c r="BV54" s="1055"/>
      <c r="BW54" s="1055"/>
      <c r="BX54" s="1055"/>
      <c r="BY54" s="1055"/>
      <c r="BZ54" s="1055"/>
      <c r="CA54" s="1055"/>
      <c r="CB54" s="1055"/>
      <c r="CC54" s="1055"/>
      <c r="CD54" s="1055"/>
      <c r="CE54" s="1055"/>
      <c r="CF54" s="1055"/>
      <c r="CG54" s="1056"/>
      <c r="CH54" s="1039">
        <v>2</v>
      </c>
      <c r="CI54" s="1040"/>
      <c r="CJ54" s="1040"/>
      <c r="CK54" s="1040"/>
      <c r="CL54" s="1041"/>
      <c r="CM54" s="1039">
        <v>1970</v>
      </c>
      <c r="CN54" s="1040"/>
      <c r="CO54" s="1040"/>
      <c r="CP54" s="1040"/>
      <c r="CQ54" s="1041"/>
      <c r="CR54" s="1039">
        <v>8</v>
      </c>
      <c r="CS54" s="1040"/>
      <c r="CT54" s="1040"/>
      <c r="CU54" s="1040"/>
      <c r="CV54" s="1041"/>
      <c r="CW54" s="1039">
        <v>12</v>
      </c>
      <c r="CX54" s="1040"/>
      <c r="CY54" s="1040"/>
      <c r="CZ54" s="1040"/>
      <c r="DA54" s="1041"/>
      <c r="DB54" s="1039" t="s">
        <v>563</v>
      </c>
      <c r="DC54" s="1040"/>
      <c r="DD54" s="1040"/>
      <c r="DE54" s="1040"/>
      <c r="DF54" s="1041"/>
      <c r="DG54" s="1039" t="s">
        <v>563</v>
      </c>
      <c r="DH54" s="1040"/>
      <c r="DI54" s="1040"/>
      <c r="DJ54" s="1040"/>
      <c r="DK54" s="1041"/>
      <c r="DL54" s="1039" t="s">
        <v>563</v>
      </c>
      <c r="DM54" s="1040"/>
      <c r="DN54" s="1040"/>
      <c r="DO54" s="1040"/>
      <c r="DP54" s="1041"/>
      <c r="DQ54" s="1039" t="s">
        <v>563</v>
      </c>
      <c r="DR54" s="1040"/>
      <c r="DS54" s="1040"/>
      <c r="DT54" s="1040"/>
      <c r="DU54" s="1041"/>
      <c r="DV54" s="982"/>
      <c r="DW54" s="983"/>
      <c r="DX54" s="983"/>
      <c r="DY54" s="983"/>
      <c r="DZ54" s="984"/>
      <c r="EA54" s="191"/>
    </row>
    <row r="55" spans="1:131" s="192" customFormat="1" ht="26.25" customHeight="1">
      <c r="A55" s="205">
        <v>28</v>
      </c>
      <c r="B55" s="1033"/>
      <c r="C55" s="1034"/>
      <c r="D55" s="1034"/>
      <c r="E55" s="1034"/>
      <c r="F55" s="1034"/>
      <c r="G55" s="1034"/>
      <c r="H55" s="1034"/>
      <c r="I55" s="1034"/>
      <c r="J55" s="1034"/>
      <c r="K55" s="1034"/>
      <c r="L55" s="1034"/>
      <c r="M55" s="1034"/>
      <c r="N55" s="1034"/>
      <c r="O55" s="1034"/>
      <c r="P55" s="1035"/>
      <c r="Q55" s="1029"/>
      <c r="R55" s="1010"/>
      <c r="S55" s="1010"/>
      <c r="T55" s="1010"/>
      <c r="U55" s="1010"/>
      <c r="V55" s="1010"/>
      <c r="W55" s="1010"/>
      <c r="X55" s="1010"/>
      <c r="Y55" s="1010"/>
      <c r="Z55" s="1010"/>
      <c r="AA55" s="1010"/>
      <c r="AB55" s="1010"/>
      <c r="AC55" s="1010"/>
      <c r="AD55" s="1010"/>
      <c r="AE55" s="1030"/>
      <c r="AF55" s="1036"/>
      <c r="AG55" s="1037"/>
      <c r="AH55" s="1037"/>
      <c r="AI55" s="1037"/>
      <c r="AJ55" s="1038"/>
      <c r="AK55" s="1012"/>
      <c r="AL55" s="1010"/>
      <c r="AM55" s="1010"/>
      <c r="AN55" s="1010"/>
      <c r="AO55" s="1010"/>
      <c r="AP55" s="1010"/>
      <c r="AQ55" s="1010"/>
      <c r="AR55" s="1010"/>
      <c r="AS55" s="1010"/>
      <c r="AT55" s="1010"/>
      <c r="AU55" s="1010"/>
      <c r="AV55" s="1010"/>
      <c r="AW55" s="1010"/>
      <c r="AX55" s="1010"/>
      <c r="AY55" s="1010"/>
      <c r="AZ55" s="1013"/>
      <c r="BA55" s="1013"/>
      <c r="BB55" s="1013"/>
      <c r="BC55" s="1013"/>
      <c r="BD55" s="1013"/>
      <c r="BE55" s="1031"/>
      <c r="BF55" s="1031"/>
      <c r="BG55" s="1031"/>
      <c r="BH55" s="1031"/>
      <c r="BI55" s="1032"/>
      <c r="BJ55" s="197"/>
      <c r="BK55" s="197"/>
      <c r="BL55" s="197"/>
      <c r="BM55" s="197"/>
      <c r="BN55" s="197"/>
      <c r="BO55" s="209"/>
      <c r="BP55" s="209"/>
      <c r="BQ55" s="206">
        <v>49</v>
      </c>
      <c r="BR55" s="355"/>
      <c r="BS55" s="1051" t="s">
        <v>556</v>
      </c>
      <c r="BT55" s="1052"/>
      <c r="BU55" s="1052"/>
      <c r="BV55" s="1052"/>
      <c r="BW55" s="1052"/>
      <c r="BX55" s="1052"/>
      <c r="BY55" s="1052"/>
      <c r="BZ55" s="1052"/>
      <c r="CA55" s="1052"/>
      <c r="CB55" s="1052"/>
      <c r="CC55" s="1052"/>
      <c r="CD55" s="1052"/>
      <c r="CE55" s="1052"/>
      <c r="CF55" s="1052"/>
      <c r="CG55" s="1053"/>
      <c r="CH55" s="1039">
        <v>247</v>
      </c>
      <c r="CI55" s="1040"/>
      <c r="CJ55" s="1040"/>
      <c r="CK55" s="1040"/>
      <c r="CL55" s="1041"/>
      <c r="CM55" s="1039">
        <v>1684</v>
      </c>
      <c r="CN55" s="1040"/>
      <c r="CO55" s="1040"/>
      <c r="CP55" s="1040"/>
      <c r="CQ55" s="1041"/>
      <c r="CR55" s="1039">
        <v>185</v>
      </c>
      <c r="CS55" s="1040"/>
      <c r="CT55" s="1040"/>
      <c r="CU55" s="1040"/>
      <c r="CV55" s="1041"/>
      <c r="CW55" s="1039">
        <v>111</v>
      </c>
      <c r="CX55" s="1040"/>
      <c r="CY55" s="1040"/>
      <c r="CZ55" s="1040"/>
      <c r="DA55" s="1041"/>
      <c r="DB55" s="1039">
        <v>39</v>
      </c>
      <c r="DC55" s="1040"/>
      <c r="DD55" s="1040"/>
      <c r="DE55" s="1040"/>
      <c r="DF55" s="1041"/>
      <c r="DG55" s="1039" t="s">
        <v>563</v>
      </c>
      <c r="DH55" s="1040"/>
      <c r="DI55" s="1040"/>
      <c r="DJ55" s="1040"/>
      <c r="DK55" s="1041"/>
      <c r="DL55" s="1039" t="s">
        <v>563</v>
      </c>
      <c r="DM55" s="1040"/>
      <c r="DN55" s="1040"/>
      <c r="DO55" s="1040"/>
      <c r="DP55" s="1041"/>
      <c r="DQ55" s="1039" t="s">
        <v>563</v>
      </c>
      <c r="DR55" s="1040"/>
      <c r="DS55" s="1040"/>
      <c r="DT55" s="1040"/>
      <c r="DU55" s="1041"/>
      <c r="DV55" s="982"/>
      <c r="DW55" s="983"/>
      <c r="DX55" s="983"/>
      <c r="DY55" s="983"/>
      <c r="DZ55" s="984"/>
      <c r="EA55" s="191"/>
    </row>
    <row r="56" spans="1:131" s="192" customFormat="1" ht="26.25" customHeight="1">
      <c r="A56" s="205">
        <v>29</v>
      </c>
      <c r="B56" s="1033"/>
      <c r="C56" s="1034"/>
      <c r="D56" s="1034"/>
      <c r="E56" s="1034"/>
      <c r="F56" s="1034"/>
      <c r="G56" s="1034"/>
      <c r="H56" s="1034"/>
      <c r="I56" s="1034"/>
      <c r="J56" s="1034"/>
      <c r="K56" s="1034"/>
      <c r="L56" s="1034"/>
      <c r="M56" s="1034"/>
      <c r="N56" s="1034"/>
      <c r="O56" s="1034"/>
      <c r="P56" s="1035"/>
      <c r="Q56" s="1029"/>
      <c r="R56" s="1010"/>
      <c r="S56" s="1010"/>
      <c r="T56" s="1010"/>
      <c r="U56" s="1010"/>
      <c r="V56" s="1010"/>
      <c r="W56" s="1010"/>
      <c r="X56" s="1010"/>
      <c r="Y56" s="1010"/>
      <c r="Z56" s="1010"/>
      <c r="AA56" s="1010"/>
      <c r="AB56" s="1010"/>
      <c r="AC56" s="1010"/>
      <c r="AD56" s="1010"/>
      <c r="AE56" s="1030"/>
      <c r="AF56" s="1036"/>
      <c r="AG56" s="1037"/>
      <c r="AH56" s="1037"/>
      <c r="AI56" s="1037"/>
      <c r="AJ56" s="1038"/>
      <c r="AK56" s="1012"/>
      <c r="AL56" s="1010"/>
      <c r="AM56" s="1010"/>
      <c r="AN56" s="1010"/>
      <c r="AO56" s="1010"/>
      <c r="AP56" s="1010"/>
      <c r="AQ56" s="1010"/>
      <c r="AR56" s="1010"/>
      <c r="AS56" s="1010"/>
      <c r="AT56" s="1010"/>
      <c r="AU56" s="1010"/>
      <c r="AV56" s="1010"/>
      <c r="AW56" s="1010"/>
      <c r="AX56" s="1010"/>
      <c r="AY56" s="1010"/>
      <c r="AZ56" s="1013"/>
      <c r="BA56" s="1013"/>
      <c r="BB56" s="1013"/>
      <c r="BC56" s="1013"/>
      <c r="BD56" s="1013"/>
      <c r="BE56" s="1031"/>
      <c r="BF56" s="1031"/>
      <c r="BG56" s="1031"/>
      <c r="BH56" s="1031"/>
      <c r="BI56" s="1032"/>
      <c r="BJ56" s="197"/>
      <c r="BK56" s="197"/>
      <c r="BL56" s="197"/>
      <c r="BM56" s="197"/>
      <c r="BN56" s="197"/>
      <c r="BO56" s="209"/>
      <c r="BP56" s="209"/>
      <c r="BQ56" s="206">
        <v>50</v>
      </c>
      <c r="BR56" s="355"/>
      <c r="BS56" s="1045" t="s">
        <v>557</v>
      </c>
      <c r="BT56" s="1046"/>
      <c r="BU56" s="1046"/>
      <c r="BV56" s="1046"/>
      <c r="BW56" s="1046"/>
      <c r="BX56" s="1046"/>
      <c r="BY56" s="1046"/>
      <c r="BZ56" s="1046"/>
      <c r="CA56" s="1046"/>
      <c r="CB56" s="1046"/>
      <c r="CC56" s="1046"/>
      <c r="CD56" s="1046"/>
      <c r="CE56" s="1046"/>
      <c r="CF56" s="1046"/>
      <c r="CG56" s="1047"/>
      <c r="CH56" s="1039">
        <v>-6</v>
      </c>
      <c r="CI56" s="1040"/>
      <c r="CJ56" s="1040"/>
      <c r="CK56" s="1040"/>
      <c r="CL56" s="1041"/>
      <c r="CM56" s="1039">
        <v>1244</v>
      </c>
      <c r="CN56" s="1040"/>
      <c r="CO56" s="1040"/>
      <c r="CP56" s="1040"/>
      <c r="CQ56" s="1041"/>
      <c r="CR56" s="1039">
        <v>225</v>
      </c>
      <c r="CS56" s="1040"/>
      <c r="CT56" s="1040"/>
      <c r="CU56" s="1040"/>
      <c r="CV56" s="1041"/>
      <c r="CW56" s="1039">
        <v>0</v>
      </c>
      <c r="CX56" s="1040"/>
      <c r="CY56" s="1040"/>
      <c r="CZ56" s="1040"/>
      <c r="DA56" s="1041"/>
      <c r="DB56" s="1039">
        <v>297</v>
      </c>
      <c r="DC56" s="1040"/>
      <c r="DD56" s="1040"/>
      <c r="DE56" s="1040"/>
      <c r="DF56" s="1041"/>
      <c r="DG56" s="1039" t="s">
        <v>563</v>
      </c>
      <c r="DH56" s="1040"/>
      <c r="DI56" s="1040"/>
      <c r="DJ56" s="1040"/>
      <c r="DK56" s="1041"/>
      <c r="DL56" s="1039" t="s">
        <v>563</v>
      </c>
      <c r="DM56" s="1040"/>
      <c r="DN56" s="1040"/>
      <c r="DO56" s="1040"/>
      <c r="DP56" s="1041"/>
      <c r="DQ56" s="1039" t="s">
        <v>563</v>
      </c>
      <c r="DR56" s="1040"/>
      <c r="DS56" s="1040"/>
      <c r="DT56" s="1040"/>
      <c r="DU56" s="1041"/>
      <c r="DV56" s="982"/>
      <c r="DW56" s="983"/>
      <c r="DX56" s="983"/>
      <c r="DY56" s="983"/>
      <c r="DZ56" s="984"/>
      <c r="EA56" s="191"/>
    </row>
    <row r="57" spans="1:131" s="192" customFormat="1" ht="26.25" customHeight="1">
      <c r="A57" s="205">
        <v>30</v>
      </c>
      <c r="B57" s="1033"/>
      <c r="C57" s="1034"/>
      <c r="D57" s="1034"/>
      <c r="E57" s="1034"/>
      <c r="F57" s="1034"/>
      <c r="G57" s="1034"/>
      <c r="H57" s="1034"/>
      <c r="I57" s="1034"/>
      <c r="J57" s="1034"/>
      <c r="K57" s="1034"/>
      <c r="L57" s="1034"/>
      <c r="M57" s="1034"/>
      <c r="N57" s="1034"/>
      <c r="O57" s="1034"/>
      <c r="P57" s="1035"/>
      <c r="Q57" s="1029"/>
      <c r="R57" s="1010"/>
      <c r="S57" s="1010"/>
      <c r="T57" s="1010"/>
      <c r="U57" s="1010"/>
      <c r="V57" s="1010"/>
      <c r="W57" s="1010"/>
      <c r="X57" s="1010"/>
      <c r="Y57" s="1010"/>
      <c r="Z57" s="1010"/>
      <c r="AA57" s="1010"/>
      <c r="AB57" s="1010"/>
      <c r="AC57" s="1010"/>
      <c r="AD57" s="1010"/>
      <c r="AE57" s="1030"/>
      <c r="AF57" s="1036"/>
      <c r="AG57" s="1037"/>
      <c r="AH57" s="1037"/>
      <c r="AI57" s="1037"/>
      <c r="AJ57" s="1038"/>
      <c r="AK57" s="1012"/>
      <c r="AL57" s="1010"/>
      <c r="AM57" s="1010"/>
      <c r="AN57" s="1010"/>
      <c r="AO57" s="1010"/>
      <c r="AP57" s="1010"/>
      <c r="AQ57" s="1010"/>
      <c r="AR57" s="1010"/>
      <c r="AS57" s="1010"/>
      <c r="AT57" s="1010"/>
      <c r="AU57" s="1010"/>
      <c r="AV57" s="1010"/>
      <c r="AW57" s="1010"/>
      <c r="AX57" s="1010"/>
      <c r="AY57" s="1010"/>
      <c r="AZ57" s="1013"/>
      <c r="BA57" s="1013"/>
      <c r="BB57" s="1013"/>
      <c r="BC57" s="1013"/>
      <c r="BD57" s="1013"/>
      <c r="BE57" s="1031"/>
      <c r="BF57" s="1031"/>
      <c r="BG57" s="1031"/>
      <c r="BH57" s="1031"/>
      <c r="BI57" s="1032"/>
      <c r="BJ57" s="197"/>
      <c r="BK57" s="197"/>
      <c r="BL57" s="197"/>
      <c r="BM57" s="197"/>
      <c r="BN57" s="197"/>
      <c r="BO57" s="209"/>
      <c r="BP57" s="209"/>
      <c r="BQ57" s="206">
        <v>51</v>
      </c>
      <c r="BR57" s="355"/>
      <c r="BS57" s="1045" t="s">
        <v>558</v>
      </c>
      <c r="BT57" s="1046"/>
      <c r="BU57" s="1046"/>
      <c r="BV57" s="1046"/>
      <c r="BW57" s="1046"/>
      <c r="BX57" s="1046"/>
      <c r="BY57" s="1046"/>
      <c r="BZ57" s="1046"/>
      <c r="CA57" s="1046"/>
      <c r="CB57" s="1046"/>
      <c r="CC57" s="1046"/>
      <c r="CD57" s="1046"/>
      <c r="CE57" s="1046"/>
      <c r="CF57" s="1046"/>
      <c r="CG57" s="1047"/>
      <c r="CH57" s="1039">
        <v>101</v>
      </c>
      <c r="CI57" s="1040"/>
      <c r="CJ57" s="1040"/>
      <c r="CK57" s="1040"/>
      <c r="CL57" s="1041"/>
      <c r="CM57" s="1039">
        <v>203</v>
      </c>
      <c r="CN57" s="1040"/>
      <c r="CO57" s="1040"/>
      <c r="CP57" s="1040"/>
      <c r="CQ57" s="1041"/>
      <c r="CR57" s="1039">
        <v>45</v>
      </c>
      <c r="CS57" s="1040"/>
      <c r="CT57" s="1040"/>
      <c r="CU57" s="1040"/>
      <c r="CV57" s="1041"/>
      <c r="CW57" s="1039" t="s">
        <v>563</v>
      </c>
      <c r="CX57" s="1040"/>
      <c r="CY57" s="1040"/>
      <c r="CZ57" s="1040"/>
      <c r="DA57" s="1041"/>
      <c r="DB57" s="1039" t="s">
        <v>563</v>
      </c>
      <c r="DC57" s="1040"/>
      <c r="DD57" s="1040"/>
      <c r="DE57" s="1040"/>
      <c r="DF57" s="1041"/>
      <c r="DG57" s="1039" t="s">
        <v>563</v>
      </c>
      <c r="DH57" s="1040"/>
      <c r="DI57" s="1040"/>
      <c r="DJ57" s="1040"/>
      <c r="DK57" s="1041"/>
      <c r="DL57" s="1039" t="s">
        <v>563</v>
      </c>
      <c r="DM57" s="1040"/>
      <c r="DN57" s="1040"/>
      <c r="DO57" s="1040"/>
      <c r="DP57" s="1041"/>
      <c r="DQ57" s="1039" t="s">
        <v>563</v>
      </c>
      <c r="DR57" s="1040"/>
      <c r="DS57" s="1040"/>
      <c r="DT57" s="1040"/>
      <c r="DU57" s="1041"/>
      <c r="DV57" s="982"/>
      <c r="DW57" s="983"/>
      <c r="DX57" s="983"/>
      <c r="DY57" s="983"/>
      <c r="DZ57" s="984"/>
      <c r="EA57" s="191"/>
    </row>
    <row r="58" spans="1:131" s="192" customFormat="1" ht="26.25" customHeight="1">
      <c r="A58" s="205">
        <v>31</v>
      </c>
      <c r="B58" s="1033"/>
      <c r="C58" s="1034"/>
      <c r="D58" s="1034"/>
      <c r="E58" s="1034"/>
      <c r="F58" s="1034"/>
      <c r="G58" s="1034"/>
      <c r="H58" s="1034"/>
      <c r="I58" s="1034"/>
      <c r="J58" s="1034"/>
      <c r="K58" s="1034"/>
      <c r="L58" s="1034"/>
      <c r="M58" s="1034"/>
      <c r="N58" s="1034"/>
      <c r="O58" s="1034"/>
      <c r="P58" s="1035"/>
      <c r="Q58" s="1029"/>
      <c r="R58" s="1010"/>
      <c r="S58" s="1010"/>
      <c r="T58" s="1010"/>
      <c r="U58" s="1010"/>
      <c r="V58" s="1010"/>
      <c r="W58" s="1010"/>
      <c r="X58" s="1010"/>
      <c r="Y58" s="1010"/>
      <c r="Z58" s="1010"/>
      <c r="AA58" s="1010"/>
      <c r="AB58" s="1010"/>
      <c r="AC58" s="1010"/>
      <c r="AD58" s="1010"/>
      <c r="AE58" s="1030"/>
      <c r="AF58" s="1036"/>
      <c r="AG58" s="1037"/>
      <c r="AH58" s="1037"/>
      <c r="AI58" s="1037"/>
      <c r="AJ58" s="1038"/>
      <c r="AK58" s="1012"/>
      <c r="AL58" s="1010"/>
      <c r="AM58" s="1010"/>
      <c r="AN58" s="1010"/>
      <c r="AO58" s="1010"/>
      <c r="AP58" s="1010"/>
      <c r="AQ58" s="1010"/>
      <c r="AR58" s="1010"/>
      <c r="AS58" s="1010"/>
      <c r="AT58" s="1010"/>
      <c r="AU58" s="1010"/>
      <c r="AV58" s="1010"/>
      <c r="AW58" s="1010"/>
      <c r="AX58" s="1010"/>
      <c r="AY58" s="1010"/>
      <c r="AZ58" s="1013"/>
      <c r="BA58" s="1013"/>
      <c r="BB58" s="1013"/>
      <c r="BC58" s="1013"/>
      <c r="BD58" s="1013"/>
      <c r="BE58" s="1031"/>
      <c r="BF58" s="1031"/>
      <c r="BG58" s="1031"/>
      <c r="BH58" s="1031"/>
      <c r="BI58" s="1032"/>
      <c r="BJ58" s="197"/>
      <c r="BK58" s="197"/>
      <c r="BL58" s="197"/>
      <c r="BM58" s="197"/>
      <c r="BN58" s="197"/>
      <c r="BO58" s="209"/>
      <c r="BP58" s="209"/>
      <c r="BQ58" s="206">
        <v>52</v>
      </c>
      <c r="BR58" s="211"/>
      <c r="BS58" s="1048" t="s">
        <v>559</v>
      </c>
      <c r="BT58" s="1049"/>
      <c r="BU58" s="1049"/>
      <c r="BV58" s="1049"/>
      <c r="BW58" s="1049"/>
      <c r="BX58" s="1049"/>
      <c r="BY58" s="1049"/>
      <c r="BZ58" s="1049"/>
      <c r="CA58" s="1049"/>
      <c r="CB58" s="1049"/>
      <c r="CC58" s="1049"/>
      <c r="CD58" s="1049"/>
      <c r="CE58" s="1049"/>
      <c r="CF58" s="1049"/>
      <c r="CG58" s="1050"/>
      <c r="CH58" s="979">
        <v>5</v>
      </c>
      <c r="CI58" s="980"/>
      <c r="CJ58" s="980"/>
      <c r="CK58" s="980"/>
      <c r="CL58" s="981"/>
      <c r="CM58" s="979">
        <v>46</v>
      </c>
      <c r="CN58" s="980"/>
      <c r="CO58" s="980"/>
      <c r="CP58" s="980"/>
      <c r="CQ58" s="981"/>
      <c r="CR58" s="979">
        <v>3</v>
      </c>
      <c r="CS58" s="980"/>
      <c r="CT58" s="980"/>
      <c r="CU58" s="980"/>
      <c r="CV58" s="981"/>
      <c r="CW58" s="979">
        <v>207</v>
      </c>
      <c r="CX58" s="980"/>
      <c r="CY58" s="980"/>
      <c r="CZ58" s="980"/>
      <c r="DA58" s="981"/>
      <c r="DB58" s="1039" t="s">
        <v>563</v>
      </c>
      <c r="DC58" s="1040"/>
      <c r="DD58" s="1040"/>
      <c r="DE58" s="1040"/>
      <c r="DF58" s="1041"/>
      <c r="DG58" s="1039" t="s">
        <v>563</v>
      </c>
      <c r="DH58" s="1040"/>
      <c r="DI58" s="1040"/>
      <c r="DJ58" s="1040"/>
      <c r="DK58" s="1041"/>
      <c r="DL58" s="1039" t="s">
        <v>563</v>
      </c>
      <c r="DM58" s="1040"/>
      <c r="DN58" s="1040"/>
      <c r="DO58" s="1040"/>
      <c r="DP58" s="1041"/>
      <c r="DQ58" s="1039" t="s">
        <v>563</v>
      </c>
      <c r="DR58" s="1040"/>
      <c r="DS58" s="1040"/>
      <c r="DT58" s="1040"/>
      <c r="DU58" s="1041"/>
      <c r="DV58" s="982"/>
      <c r="DW58" s="983"/>
      <c r="DX58" s="983"/>
      <c r="DY58" s="983"/>
      <c r="DZ58" s="984"/>
      <c r="EA58" s="191"/>
    </row>
    <row r="59" spans="1:131" s="192" customFormat="1" ht="26.25" customHeight="1">
      <c r="A59" s="205">
        <v>32</v>
      </c>
      <c r="B59" s="1033"/>
      <c r="C59" s="1034"/>
      <c r="D59" s="1034"/>
      <c r="E59" s="1034"/>
      <c r="F59" s="1034"/>
      <c r="G59" s="1034"/>
      <c r="H59" s="1034"/>
      <c r="I59" s="1034"/>
      <c r="J59" s="1034"/>
      <c r="K59" s="1034"/>
      <c r="L59" s="1034"/>
      <c r="M59" s="1034"/>
      <c r="N59" s="1034"/>
      <c r="O59" s="1034"/>
      <c r="P59" s="1035"/>
      <c r="Q59" s="1029"/>
      <c r="R59" s="1010"/>
      <c r="S59" s="1010"/>
      <c r="T59" s="1010"/>
      <c r="U59" s="1010"/>
      <c r="V59" s="1010"/>
      <c r="W59" s="1010"/>
      <c r="X59" s="1010"/>
      <c r="Y59" s="1010"/>
      <c r="Z59" s="1010"/>
      <c r="AA59" s="1010"/>
      <c r="AB59" s="1010"/>
      <c r="AC59" s="1010"/>
      <c r="AD59" s="1010"/>
      <c r="AE59" s="1030"/>
      <c r="AF59" s="1036"/>
      <c r="AG59" s="1037"/>
      <c r="AH59" s="1037"/>
      <c r="AI59" s="1037"/>
      <c r="AJ59" s="1038"/>
      <c r="AK59" s="1012"/>
      <c r="AL59" s="1010"/>
      <c r="AM59" s="1010"/>
      <c r="AN59" s="1010"/>
      <c r="AO59" s="1010"/>
      <c r="AP59" s="1010"/>
      <c r="AQ59" s="1010"/>
      <c r="AR59" s="1010"/>
      <c r="AS59" s="1010"/>
      <c r="AT59" s="1010"/>
      <c r="AU59" s="1010"/>
      <c r="AV59" s="1010"/>
      <c r="AW59" s="1010"/>
      <c r="AX59" s="1010"/>
      <c r="AY59" s="1010"/>
      <c r="AZ59" s="1013"/>
      <c r="BA59" s="1013"/>
      <c r="BB59" s="1013"/>
      <c r="BC59" s="1013"/>
      <c r="BD59" s="1013"/>
      <c r="BE59" s="1031"/>
      <c r="BF59" s="1031"/>
      <c r="BG59" s="1031"/>
      <c r="BH59" s="1031"/>
      <c r="BI59" s="1032"/>
      <c r="BJ59" s="197"/>
      <c r="BK59" s="197"/>
      <c r="BL59" s="197"/>
      <c r="BM59" s="197"/>
      <c r="BN59" s="197"/>
      <c r="BO59" s="209"/>
      <c r="BP59" s="209"/>
      <c r="BQ59" s="206">
        <v>53</v>
      </c>
      <c r="BR59" s="211"/>
      <c r="BS59" s="1042" t="s">
        <v>560</v>
      </c>
      <c r="BT59" s="1043"/>
      <c r="BU59" s="1043"/>
      <c r="BV59" s="1043"/>
      <c r="BW59" s="1043"/>
      <c r="BX59" s="1043"/>
      <c r="BY59" s="1043"/>
      <c r="BZ59" s="1043"/>
      <c r="CA59" s="1043"/>
      <c r="CB59" s="1043"/>
      <c r="CC59" s="1043"/>
      <c r="CD59" s="1043"/>
      <c r="CE59" s="1043"/>
      <c r="CF59" s="1043"/>
      <c r="CG59" s="1044"/>
      <c r="CH59" s="946">
        <v>-3</v>
      </c>
      <c r="CI59" s="947"/>
      <c r="CJ59" s="947"/>
      <c r="CK59" s="947"/>
      <c r="CL59" s="948"/>
      <c r="CM59" s="946">
        <v>14</v>
      </c>
      <c r="CN59" s="947"/>
      <c r="CO59" s="947"/>
      <c r="CP59" s="947"/>
      <c r="CQ59" s="948"/>
      <c r="CR59" s="946">
        <v>5</v>
      </c>
      <c r="CS59" s="947"/>
      <c r="CT59" s="947"/>
      <c r="CU59" s="947"/>
      <c r="CV59" s="948"/>
      <c r="CW59" s="1039" t="s">
        <v>563</v>
      </c>
      <c r="CX59" s="1040"/>
      <c r="CY59" s="1040"/>
      <c r="CZ59" s="1040"/>
      <c r="DA59" s="1041"/>
      <c r="DB59" s="1039" t="s">
        <v>563</v>
      </c>
      <c r="DC59" s="1040"/>
      <c r="DD59" s="1040"/>
      <c r="DE59" s="1040"/>
      <c r="DF59" s="1041"/>
      <c r="DG59" s="1039" t="s">
        <v>563</v>
      </c>
      <c r="DH59" s="1040"/>
      <c r="DI59" s="1040"/>
      <c r="DJ59" s="1040"/>
      <c r="DK59" s="1041"/>
      <c r="DL59" s="1039" t="s">
        <v>563</v>
      </c>
      <c r="DM59" s="1040"/>
      <c r="DN59" s="1040"/>
      <c r="DO59" s="1040"/>
      <c r="DP59" s="1041"/>
      <c r="DQ59" s="1039" t="s">
        <v>563</v>
      </c>
      <c r="DR59" s="1040"/>
      <c r="DS59" s="1040"/>
      <c r="DT59" s="1040"/>
      <c r="DU59" s="1041"/>
      <c r="DV59" s="982"/>
      <c r="DW59" s="983"/>
      <c r="DX59" s="983"/>
      <c r="DY59" s="983"/>
      <c r="DZ59" s="984"/>
      <c r="EA59" s="191"/>
    </row>
    <row r="60" spans="1:131" s="192" customFormat="1" ht="26.25" customHeight="1">
      <c r="A60" s="205">
        <v>33</v>
      </c>
      <c r="B60" s="1033"/>
      <c r="C60" s="1034"/>
      <c r="D60" s="1034"/>
      <c r="E60" s="1034"/>
      <c r="F60" s="1034"/>
      <c r="G60" s="1034"/>
      <c r="H60" s="1034"/>
      <c r="I60" s="1034"/>
      <c r="J60" s="1034"/>
      <c r="K60" s="1034"/>
      <c r="L60" s="1034"/>
      <c r="M60" s="1034"/>
      <c r="N60" s="1034"/>
      <c r="O60" s="1034"/>
      <c r="P60" s="1035"/>
      <c r="Q60" s="1029"/>
      <c r="R60" s="1010"/>
      <c r="S60" s="1010"/>
      <c r="T60" s="1010"/>
      <c r="U60" s="1010"/>
      <c r="V60" s="1010"/>
      <c r="W60" s="1010"/>
      <c r="X60" s="1010"/>
      <c r="Y60" s="1010"/>
      <c r="Z60" s="1010"/>
      <c r="AA60" s="1010"/>
      <c r="AB60" s="1010"/>
      <c r="AC60" s="1010"/>
      <c r="AD60" s="1010"/>
      <c r="AE60" s="1030"/>
      <c r="AF60" s="1036"/>
      <c r="AG60" s="1037"/>
      <c r="AH60" s="1037"/>
      <c r="AI60" s="1037"/>
      <c r="AJ60" s="1038"/>
      <c r="AK60" s="1012"/>
      <c r="AL60" s="1010"/>
      <c r="AM60" s="1010"/>
      <c r="AN60" s="1010"/>
      <c r="AO60" s="1010"/>
      <c r="AP60" s="1010"/>
      <c r="AQ60" s="1010"/>
      <c r="AR60" s="1010"/>
      <c r="AS60" s="1010"/>
      <c r="AT60" s="1010"/>
      <c r="AU60" s="1010"/>
      <c r="AV60" s="1010"/>
      <c r="AW60" s="1010"/>
      <c r="AX60" s="1010"/>
      <c r="AY60" s="1010"/>
      <c r="AZ60" s="1013"/>
      <c r="BA60" s="1013"/>
      <c r="BB60" s="1013"/>
      <c r="BC60" s="1013"/>
      <c r="BD60" s="1013"/>
      <c r="BE60" s="1031"/>
      <c r="BF60" s="1031"/>
      <c r="BG60" s="1031"/>
      <c r="BH60" s="1031"/>
      <c r="BI60" s="1032"/>
      <c r="BJ60" s="197"/>
      <c r="BK60" s="197"/>
      <c r="BL60" s="197"/>
      <c r="BM60" s="197"/>
      <c r="BN60" s="197"/>
      <c r="BO60" s="209"/>
      <c r="BP60" s="209"/>
      <c r="BQ60" s="206">
        <v>54</v>
      </c>
      <c r="BR60" s="207"/>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91"/>
    </row>
    <row r="61" spans="1:131" s="192" customFormat="1" ht="26.25" customHeight="1" thickBot="1">
      <c r="A61" s="205">
        <v>34</v>
      </c>
      <c r="B61" s="1033"/>
      <c r="C61" s="1034"/>
      <c r="D61" s="1034"/>
      <c r="E61" s="1034"/>
      <c r="F61" s="1034"/>
      <c r="G61" s="1034"/>
      <c r="H61" s="1034"/>
      <c r="I61" s="1034"/>
      <c r="J61" s="1034"/>
      <c r="K61" s="1034"/>
      <c r="L61" s="1034"/>
      <c r="M61" s="1034"/>
      <c r="N61" s="1034"/>
      <c r="O61" s="1034"/>
      <c r="P61" s="1035"/>
      <c r="Q61" s="1029"/>
      <c r="R61" s="1010"/>
      <c r="S61" s="1010"/>
      <c r="T61" s="1010"/>
      <c r="U61" s="1010"/>
      <c r="V61" s="1010"/>
      <c r="W61" s="1010"/>
      <c r="X61" s="1010"/>
      <c r="Y61" s="1010"/>
      <c r="Z61" s="1010"/>
      <c r="AA61" s="1010"/>
      <c r="AB61" s="1010"/>
      <c r="AC61" s="1010"/>
      <c r="AD61" s="1010"/>
      <c r="AE61" s="1030"/>
      <c r="AF61" s="1036"/>
      <c r="AG61" s="1037"/>
      <c r="AH61" s="1037"/>
      <c r="AI61" s="1037"/>
      <c r="AJ61" s="1038"/>
      <c r="AK61" s="1012"/>
      <c r="AL61" s="1010"/>
      <c r="AM61" s="1010"/>
      <c r="AN61" s="1010"/>
      <c r="AO61" s="1010"/>
      <c r="AP61" s="1010"/>
      <c r="AQ61" s="1010"/>
      <c r="AR61" s="1010"/>
      <c r="AS61" s="1010"/>
      <c r="AT61" s="1010"/>
      <c r="AU61" s="1010"/>
      <c r="AV61" s="1010"/>
      <c r="AW61" s="1010"/>
      <c r="AX61" s="1010"/>
      <c r="AY61" s="1010"/>
      <c r="AZ61" s="1013"/>
      <c r="BA61" s="1013"/>
      <c r="BB61" s="1013"/>
      <c r="BC61" s="1013"/>
      <c r="BD61" s="1013"/>
      <c r="BE61" s="1031"/>
      <c r="BF61" s="1031"/>
      <c r="BG61" s="1031"/>
      <c r="BH61" s="1031"/>
      <c r="BI61" s="1032"/>
      <c r="BJ61" s="197"/>
      <c r="BK61" s="197"/>
      <c r="BL61" s="197"/>
      <c r="BM61" s="197"/>
      <c r="BN61" s="197"/>
      <c r="BO61" s="209"/>
      <c r="BP61" s="209"/>
      <c r="BQ61" s="206">
        <v>55</v>
      </c>
      <c r="BR61" s="207"/>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91"/>
    </row>
    <row r="62" spans="1:131" s="192" customFormat="1" ht="26.25" customHeight="1">
      <c r="A62" s="205">
        <v>35</v>
      </c>
      <c r="B62" s="1026"/>
      <c r="C62" s="1027"/>
      <c r="D62" s="1027"/>
      <c r="E62" s="1027"/>
      <c r="F62" s="1027"/>
      <c r="G62" s="1027"/>
      <c r="H62" s="1027"/>
      <c r="I62" s="1027"/>
      <c r="J62" s="1027"/>
      <c r="K62" s="1027"/>
      <c r="L62" s="1027"/>
      <c r="M62" s="1027"/>
      <c r="N62" s="1027"/>
      <c r="O62" s="1027"/>
      <c r="P62" s="1028"/>
      <c r="Q62" s="1029"/>
      <c r="R62" s="1010"/>
      <c r="S62" s="1010"/>
      <c r="T62" s="1010"/>
      <c r="U62" s="1010"/>
      <c r="V62" s="1010"/>
      <c r="W62" s="1010"/>
      <c r="X62" s="1010"/>
      <c r="Y62" s="1010"/>
      <c r="Z62" s="1010"/>
      <c r="AA62" s="1010"/>
      <c r="AB62" s="1010"/>
      <c r="AC62" s="1010"/>
      <c r="AD62" s="1010"/>
      <c r="AE62" s="1030"/>
      <c r="AF62" s="1009"/>
      <c r="AG62" s="1010"/>
      <c r="AH62" s="1010"/>
      <c r="AI62" s="1010"/>
      <c r="AJ62" s="1011"/>
      <c r="AK62" s="1012"/>
      <c r="AL62" s="1010"/>
      <c r="AM62" s="1010"/>
      <c r="AN62" s="1010"/>
      <c r="AO62" s="1010"/>
      <c r="AP62" s="1010"/>
      <c r="AQ62" s="1010"/>
      <c r="AR62" s="1010"/>
      <c r="AS62" s="1010"/>
      <c r="AT62" s="1010"/>
      <c r="AU62" s="1010"/>
      <c r="AV62" s="1010"/>
      <c r="AW62" s="1010"/>
      <c r="AX62" s="1010"/>
      <c r="AY62" s="1010"/>
      <c r="AZ62" s="1013"/>
      <c r="BA62" s="1013"/>
      <c r="BB62" s="1013"/>
      <c r="BC62" s="1013"/>
      <c r="BD62" s="1013"/>
      <c r="BE62" s="1021"/>
      <c r="BF62" s="1021"/>
      <c r="BG62" s="1021"/>
      <c r="BH62" s="1021"/>
      <c r="BI62" s="1022"/>
      <c r="BJ62" s="1023" t="s">
        <v>360</v>
      </c>
      <c r="BK62" s="1024"/>
      <c r="BL62" s="1024"/>
      <c r="BM62" s="1024"/>
      <c r="BN62" s="1025"/>
      <c r="BO62" s="209"/>
      <c r="BP62" s="209"/>
      <c r="BQ62" s="206">
        <v>56</v>
      </c>
      <c r="BR62" s="207"/>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91"/>
    </row>
    <row r="63" spans="1:131" s="192" customFormat="1" ht="26.25" customHeight="1" thickBot="1">
      <c r="A63" s="208" t="s">
        <v>341</v>
      </c>
      <c r="B63" s="934" t="s">
        <v>361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7"/>
      <c r="AF63" s="1018">
        <v>5721</v>
      </c>
      <c r="AG63" s="949"/>
      <c r="AH63" s="949"/>
      <c r="AI63" s="949"/>
      <c r="AJ63" s="1019"/>
      <c r="AK63" s="1020"/>
      <c r="AL63" s="953"/>
      <c r="AM63" s="953"/>
      <c r="AN63" s="953"/>
      <c r="AO63" s="953"/>
      <c r="AP63" s="949">
        <v>66825</v>
      </c>
      <c r="AQ63" s="949"/>
      <c r="AR63" s="949"/>
      <c r="AS63" s="949"/>
      <c r="AT63" s="949"/>
      <c r="AU63" s="949">
        <v>45750</v>
      </c>
      <c r="AV63" s="949"/>
      <c r="AW63" s="949"/>
      <c r="AX63" s="949"/>
      <c r="AY63" s="949"/>
      <c r="AZ63" s="1014"/>
      <c r="BA63" s="1014"/>
      <c r="BB63" s="1014"/>
      <c r="BC63" s="1014"/>
      <c r="BD63" s="1014"/>
      <c r="BE63" s="950"/>
      <c r="BF63" s="950"/>
      <c r="BG63" s="950"/>
      <c r="BH63" s="950"/>
      <c r="BI63" s="951"/>
      <c r="BJ63" s="1015" t="s">
        <v>101</v>
      </c>
      <c r="BK63" s="941"/>
      <c r="BL63" s="941"/>
      <c r="BM63" s="941"/>
      <c r="BN63" s="1016"/>
      <c r="BO63" s="209"/>
      <c r="BP63" s="209"/>
      <c r="BQ63" s="206">
        <v>57</v>
      </c>
      <c r="BR63" s="207"/>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91"/>
    </row>
    <row r="64" spans="1:131" s="192" customFormat="1" ht="26.2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6">
        <v>58</v>
      </c>
      <c r="BR64" s="207"/>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91"/>
    </row>
    <row r="65" spans="1:131" s="192" customFormat="1" ht="26.25" customHeight="1" thickBot="1">
      <c r="A65" s="197" t="s">
        <v>362</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09"/>
      <c r="BF65" s="209"/>
      <c r="BG65" s="209"/>
      <c r="BH65" s="209"/>
      <c r="BI65" s="209"/>
      <c r="BJ65" s="209"/>
      <c r="BK65" s="209"/>
      <c r="BL65" s="209"/>
      <c r="BM65" s="209"/>
      <c r="BN65" s="209"/>
      <c r="BO65" s="209"/>
      <c r="BP65" s="209"/>
      <c r="BQ65" s="206">
        <v>59</v>
      </c>
      <c r="BR65" s="207"/>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91"/>
    </row>
    <row r="66" spans="1:131" s="192" customFormat="1" ht="26.25" customHeight="1">
      <c r="A66" s="985" t="s">
        <v>363</v>
      </c>
      <c r="B66" s="986"/>
      <c r="C66" s="986"/>
      <c r="D66" s="986"/>
      <c r="E66" s="986"/>
      <c r="F66" s="986"/>
      <c r="G66" s="986"/>
      <c r="H66" s="986"/>
      <c r="I66" s="986"/>
      <c r="J66" s="986"/>
      <c r="K66" s="986"/>
      <c r="L66" s="986"/>
      <c r="M66" s="986"/>
      <c r="N66" s="986"/>
      <c r="O66" s="986"/>
      <c r="P66" s="987"/>
      <c r="Q66" s="991" t="s">
        <v>345</v>
      </c>
      <c r="R66" s="992"/>
      <c r="S66" s="992"/>
      <c r="T66" s="992"/>
      <c r="U66" s="993"/>
      <c r="V66" s="991" t="s">
        <v>346</v>
      </c>
      <c r="W66" s="992"/>
      <c r="X66" s="992"/>
      <c r="Y66" s="992"/>
      <c r="Z66" s="993"/>
      <c r="AA66" s="991" t="s">
        <v>347</v>
      </c>
      <c r="AB66" s="992"/>
      <c r="AC66" s="992"/>
      <c r="AD66" s="992"/>
      <c r="AE66" s="993"/>
      <c r="AF66" s="997" t="s">
        <v>348</v>
      </c>
      <c r="AG66" s="998"/>
      <c r="AH66" s="998"/>
      <c r="AI66" s="998"/>
      <c r="AJ66" s="999"/>
      <c r="AK66" s="991" t="s">
        <v>349</v>
      </c>
      <c r="AL66" s="986"/>
      <c r="AM66" s="986"/>
      <c r="AN66" s="986"/>
      <c r="AO66" s="987"/>
      <c r="AP66" s="991" t="s">
        <v>350</v>
      </c>
      <c r="AQ66" s="992"/>
      <c r="AR66" s="992"/>
      <c r="AS66" s="992"/>
      <c r="AT66" s="993"/>
      <c r="AU66" s="991" t="s">
        <v>364</v>
      </c>
      <c r="AV66" s="992"/>
      <c r="AW66" s="992"/>
      <c r="AX66" s="992"/>
      <c r="AY66" s="993"/>
      <c r="AZ66" s="991" t="s">
        <v>320</v>
      </c>
      <c r="BA66" s="992"/>
      <c r="BB66" s="992"/>
      <c r="BC66" s="992"/>
      <c r="BD66" s="1007"/>
      <c r="BE66" s="209"/>
      <c r="BF66" s="209"/>
      <c r="BG66" s="209"/>
      <c r="BH66" s="209"/>
      <c r="BI66" s="209"/>
      <c r="BJ66" s="209"/>
      <c r="BK66" s="209"/>
      <c r="BL66" s="209"/>
      <c r="BM66" s="209"/>
      <c r="BN66" s="209"/>
      <c r="BO66" s="209"/>
      <c r="BP66" s="209"/>
      <c r="BQ66" s="206">
        <v>60</v>
      </c>
      <c r="BR66" s="211"/>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91"/>
    </row>
    <row r="67" spans="1:131" s="192"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209"/>
      <c r="BF67" s="209"/>
      <c r="BG67" s="209"/>
      <c r="BH67" s="209"/>
      <c r="BI67" s="209"/>
      <c r="BJ67" s="209"/>
      <c r="BK67" s="209"/>
      <c r="BL67" s="209"/>
      <c r="BM67" s="209"/>
      <c r="BN67" s="209"/>
      <c r="BO67" s="209"/>
      <c r="BP67" s="209"/>
      <c r="BQ67" s="206">
        <v>61</v>
      </c>
      <c r="BR67" s="211"/>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91"/>
    </row>
    <row r="68" spans="1:131" s="192" customFormat="1" ht="26.25" customHeight="1" thickTop="1">
      <c r="A68" s="203">
        <v>1</v>
      </c>
      <c r="B68" s="975"/>
      <c r="C68" s="976"/>
      <c r="D68" s="976"/>
      <c r="E68" s="976"/>
      <c r="F68" s="976"/>
      <c r="G68" s="976"/>
      <c r="H68" s="976"/>
      <c r="I68" s="976"/>
      <c r="J68" s="976"/>
      <c r="K68" s="976"/>
      <c r="L68" s="976"/>
      <c r="M68" s="976"/>
      <c r="N68" s="976"/>
      <c r="O68" s="976"/>
      <c r="P68" s="977"/>
      <c r="Q68" s="978"/>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3"/>
      <c r="BA68" s="973"/>
      <c r="BB68" s="973"/>
      <c r="BC68" s="973"/>
      <c r="BD68" s="974"/>
      <c r="BE68" s="209"/>
      <c r="BF68" s="209"/>
      <c r="BG68" s="209"/>
      <c r="BH68" s="209"/>
      <c r="BI68" s="209"/>
      <c r="BJ68" s="209"/>
      <c r="BK68" s="209"/>
      <c r="BL68" s="209"/>
      <c r="BM68" s="209"/>
      <c r="BN68" s="209"/>
      <c r="BO68" s="209"/>
      <c r="BP68" s="209"/>
      <c r="BQ68" s="206">
        <v>62</v>
      </c>
      <c r="BR68" s="211"/>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91"/>
    </row>
    <row r="69" spans="1:131" s="192" customFormat="1" ht="26.25" customHeight="1">
      <c r="A69" s="205">
        <v>2</v>
      </c>
      <c r="B69" s="964"/>
      <c r="C69" s="965"/>
      <c r="D69" s="965"/>
      <c r="E69" s="965"/>
      <c r="F69" s="965"/>
      <c r="G69" s="965"/>
      <c r="H69" s="965"/>
      <c r="I69" s="965"/>
      <c r="J69" s="965"/>
      <c r="K69" s="965"/>
      <c r="L69" s="965"/>
      <c r="M69" s="965"/>
      <c r="N69" s="965"/>
      <c r="O69" s="965"/>
      <c r="P69" s="966"/>
      <c r="Q69" s="967"/>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2"/>
      <c r="BA69" s="962"/>
      <c r="BB69" s="962"/>
      <c r="BC69" s="962"/>
      <c r="BD69" s="963"/>
      <c r="BE69" s="209"/>
      <c r="BF69" s="209"/>
      <c r="BG69" s="209"/>
      <c r="BH69" s="209"/>
      <c r="BI69" s="209"/>
      <c r="BJ69" s="209"/>
      <c r="BK69" s="209"/>
      <c r="BL69" s="209"/>
      <c r="BM69" s="209"/>
      <c r="BN69" s="209"/>
      <c r="BO69" s="209"/>
      <c r="BP69" s="209"/>
      <c r="BQ69" s="206">
        <v>63</v>
      </c>
      <c r="BR69" s="211"/>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91"/>
    </row>
    <row r="70" spans="1:131" s="192" customFormat="1" ht="26.25" customHeight="1">
      <c r="A70" s="205">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209"/>
      <c r="BF70" s="209"/>
      <c r="BG70" s="209"/>
      <c r="BH70" s="209"/>
      <c r="BI70" s="209"/>
      <c r="BJ70" s="209"/>
      <c r="BK70" s="209"/>
      <c r="BL70" s="209"/>
      <c r="BM70" s="209"/>
      <c r="BN70" s="209"/>
      <c r="BO70" s="209"/>
      <c r="BP70" s="209"/>
      <c r="BQ70" s="206">
        <v>64</v>
      </c>
      <c r="BR70" s="211"/>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91"/>
    </row>
    <row r="71" spans="1:131" s="192" customFormat="1" ht="26.25" customHeight="1">
      <c r="A71" s="205">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209"/>
      <c r="BF71" s="209"/>
      <c r="BG71" s="209"/>
      <c r="BH71" s="209"/>
      <c r="BI71" s="209"/>
      <c r="BJ71" s="209"/>
      <c r="BK71" s="209"/>
      <c r="BL71" s="209"/>
      <c r="BM71" s="209"/>
      <c r="BN71" s="209"/>
      <c r="BO71" s="209"/>
      <c r="BP71" s="209"/>
      <c r="BQ71" s="206">
        <v>65</v>
      </c>
      <c r="BR71" s="211"/>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91"/>
    </row>
    <row r="72" spans="1:131" s="192" customFormat="1" ht="26.25" customHeight="1">
      <c r="A72" s="205">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209"/>
      <c r="BF72" s="209"/>
      <c r="BG72" s="209"/>
      <c r="BH72" s="209"/>
      <c r="BI72" s="209"/>
      <c r="BJ72" s="209"/>
      <c r="BK72" s="209"/>
      <c r="BL72" s="209"/>
      <c r="BM72" s="209"/>
      <c r="BN72" s="209"/>
      <c r="BO72" s="209"/>
      <c r="BP72" s="209"/>
      <c r="BQ72" s="206">
        <v>66</v>
      </c>
      <c r="BR72" s="211"/>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91"/>
    </row>
    <row r="73" spans="1:131" s="192" customFormat="1" ht="26.25" customHeight="1">
      <c r="A73" s="205">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209"/>
      <c r="BF73" s="209"/>
      <c r="BG73" s="209"/>
      <c r="BH73" s="209"/>
      <c r="BI73" s="209"/>
      <c r="BJ73" s="209"/>
      <c r="BK73" s="209"/>
      <c r="BL73" s="209"/>
      <c r="BM73" s="209"/>
      <c r="BN73" s="209"/>
      <c r="BO73" s="209"/>
      <c r="BP73" s="209"/>
      <c r="BQ73" s="206">
        <v>67</v>
      </c>
      <c r="BR73" s="211"/>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91"/>
    </row>
    <row r="74" spans="1:131" s="192" customFormat="1" ht="26.25" customHeight="1">
      <c r="A74" s="205">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209"/>
      <c r="BF74" s="209"/>
      <c r="BG74" s="209"/>
      <c r="BH74" s="209"/>
      <c r="BI74" s="209"/>
      <c r="BJ74" s="209"/>
      <c r="BK74" s="209"/>
      <c r="BL74" s="209"/>
      <c r="BM74" s="209"/>
      <c r="BN74" s="209"/>
      <c r="BO74" s="209"/>
      <c r="BP74" s="209"/>
      <c r="BQ74" s="206">
        <v>68</v>
      </c>
      <c r="BR74" s="211"/>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91"/>
    </row>
    <row r="75" spans="1:131" s="192" customFormat="1" ht="26.25" customHeight="1">
      <c r="A75" s="205">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209"/>
      <c r="BF75" s="209"/>
      <c r="BG75" s="209"/>
      <c r="BH75" s="209"/>
      <c r="BI75" s="209"/>
      <c r="BJ75" s="209"/>
      <c r="BK75" s="209"/>
      <c r="BL75" s="209"/>
      <c r="BM75" s="209"/>
      <c r="BN75" s="209"/>
      <c r="BO75" s="209"/>
      <c r="BP75" s="209"/>
      <c r="BQ75" s="206">
        <v>69</v>
      </c>
      <c r="BR75" s="211"/>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91"/>
    </row>
    <row r="76" spans="1:131" s="192" customFormat="1" ht="26.25" customHeight="1">
      <c r="A76" s="205">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209"/>
      <c r="BF76" s="209"/>
      <c r="BG76" s="209"/>
      <c r="BH76" s="209"/>
      <c r="BI76" s="209"/>
      <c r="BJ76" s="209"/>
      <c r="BK76" s="209"/>
      <c r="BL76" s="209"/>
      <c r="BM76" s="209"/>
      <c r="BN76" s="209"/>
      <c r="BO76" s="209"/>
      <c r="BP76" s="209"/>
      <c r="BQ76" s="206">
        <v>70</v>
      </c>
      <c r="BR76" s="211"/>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91"/>
    </row>
    <row r="77" spans="1:131" s="192" customFormat="1" ht="26.25" customHeight="1">
      <c r="A77" s="205">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209"/>
      <c r="BF77" s="209"/>
      <c r="BG77" s="209"/>
      <c r="BH77" s="209"/>
      <c r="BI77" s="209"/>
      <c r="BJ77" s="209"/>
      <c r="BK77" s="209"/>
      <c r="BL77" s="209"/>
      <c r="BM77" s="209"/>
      <c r="BN77" s="209"/>
      <c r="BO77" s="209"/>
      <c r="BP77" s="209"/>
      <c r="BQ77" s="206">
        <v>71</v>
      </c>
      <c r="BR77" s="211"/>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91"/>
    </row>
    <row r="78" spans="1:131" s="192" customFormat="1" ht="26.25" customHeight="1">
      <c r="A78" s="205">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209"/>
      <c r="BF78" s="209"/>
      <c r="BG78" s="209"/>
      <c r="BH78" s="209"/>
      <c r="BI78" s="209"/>
      <c r="BJ78" s="212"/>
      <c r="BK78" s="212"/>
      <c r="BL78" s="212"/>
      <c r="BM78" s="212"/>
      <c r="BN78" s="212"/>
      <c r="BO78" s="209"/>
      <c r="BP78" s="209"/>
      <c r="BQ78" s="206">
        <v>72</v>
      </c>
      <c r="BR78" s="211"/>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91"/>
    </row>
    <row r="79" spans="1:131" s="192" customFormat="1" ht="26.25" customHeight="1">
      <c r="A79" s="205">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209"/>
      <c r="BF79" s="209"/>
      <c r="BG79" s="209"/>
      <c r="BH79" s="209"/>
      <c r="BI79" s="209"/>
      <c r="BJ79" s="212"/>
      <c r="BK79" s="212"/>
      <c r="BL79" s="212"/>
      <c r="BM79" s="212"/>
      <c r="BN79" s="212"/>
      <c r="BO79" s="209"/>
      <c r="BP79" s="209"/>
      <c r="BQ79" s="206">
        <v>73</v>
      </c>
      <c r="BR79" s="211"/>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91"/>
    </row>
    <row r="80" spans="1:131" s="192" customFormat="1" ht="26.25" customHeight="1">
      <c r="A80" s="205">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209"/>
      <c r="BF80" s="209"/>
      <c r="BG80" s="209"/>
      <c r="BH80" s="209"/>
      <c r="BI80" s="209"/>
      <c r="BJ80" s="209"/>
      <c r="BK80" s="209"/>
      <c r="BL80" s="209"/>
      <c r="BM80" s="209"/>
      <c r="BN80" s="209"/>
      <c r="BO80" s="209"/>
      <c r="BP80" s="209"/>
      <c r="BQ80" s="206">
        <v>74</v>
      </c>
      <c r="BR80" s="211"/>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91"/>
    </row>
    <row r="81" spans="1:131" s="192" customFormat="1" ht="26.25" customHeight="1">
      <c r="A81" s="205">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209"/>
      <c r="BF81" s="209"/>
      <c r="BG81" s="209"/>
      <c r="BH81" s="209"/>
      <c r="BI81" s="209"/>
      <c r="BJ81" s="209"/>
      <c r="BK81" s="209"/>
      <c r="BL81" s="209"/>
      <c r="BM81" s="209"/>
      <c r="BN81" s="209"/>
      <c r="BO81" s="209"/>
      <c r="BP81" s="209"/>
      <c r="BQ81" s="206">
        <v>75</v>
      </c>
      <c r="BR81" s="211"/>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91"/>
    </row>
    <row r="82" spans="1:131" s="192" customFormat="1" ht="26.25" customHeight="1">
      <c r="A82" s="205">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209"/>
      <c r="BF82" s="209"/>
      <c r="BG82" s="209"/>
      <c r="BH82" s="209"/>
      <c r="BI82" s="209"/>
      <c r="BJ82" s="209"/>
      <c r="BK82" s="209"/>
      <c r="BL82" s="209"/>
      <c r="BM82" s="209"/>
      <c r="BN82" s="209"/>
      <c r="BO82" s="209"/>
      <c r="BP82" s="209"/>
      <c r="BQ82" s="206">
        <v>76</v>
      </c>
      <c r="BR82" s="211"/>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91"/>
    </row>
    <row r="83" spans="1:131" s="192" customFormat="1" ht="26.25" customHeight="1">
      <c r="A83" s="205">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209"/>
      <c r="BF83" s="209"/>
      <c r="BG83" s="209"/>
      <c r="BH83" s="209"/>
      <c r="BI83" s="209"/>
      <c r="BJ83" s="209"/>
      <c r="BK83" s="209"/>
      <c r="BL83" s="209"/>
      <c r="BM83" s="209"/>
      <c r="BN83" s="209"/>
      <c r="BO83" s="209"/>
      <c r="BP83" s="209"/>
      <c r="BQ83" s="206">
        <v>77</v>
      </c>
      <c r="BR83" s="211"/>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91"/>
    </row>
    <row r="84" spans="1:131" s="192" customFormat="1" ht="26.25" customHeight="1">
      <c r="A84" s="205">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209"/>
      <c r="BF84" s="209"/>
      <c r="BG84" s="209"/>
      <c r="BH84" s="209"/>
      <c r="BI84" s="209"/>
      <c r="BJ84" s="209"/>
      <c r="BK84" s="209"/>
      <c r="BL84" s="209"/>
      <c r="BM84" s="209"/>
      <c r="BN84" s="209"/>
      <c r="BO84" s="209"/>
      <c r="BP84" s="209"/>
      <c r="BQ84" s="206">
        <v>78</v>
      </c>
      <c r="BR84" s="211"/>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91"/>
    </row>
    <row r="85" spans="1:131" s="192" customFormat="1" ht="26.25" customHeight="1">
      <c r="A85" s="205">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209"/>
      <c r="BF85" s="209"/>
      <c r="BG85" s="209"/>
      <c r="BH85" s="209"/>
      <c r="BI85" s="209"/>
      <c r="BJ85" s="209"/>
      <c r="BK85" s="209"/>
      <c r="BL85" s="209"/>
      <c r="BM85" s="209"/>
      <c r="BN85" s="209"/>
      <c r="BO85" s="209"/>
      <c r="BP85" s="209"/>
      <c r="BQ85" s="206">
        <v>79</v>
      </c>
      <c r="BR85" s="211"/>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91"/>
    </row>
    <row r="86" spans="1:131" s="192" customFormat="1" ht="26.25" customHeight="1">
      <c r="A86" s="205">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209"/>
      <c r="BF86" s="209"/>
      <c r="BG86" s="209"/>
      <c r="BH86" s="209"/>
      <c r="BI86" s="209"/>
      <c r="BJ86" s="209"/>
      <c r="BK86" s="209"/>
      <c r="BL86" s="209"/>
      <c r="BM86" s="209"/>
      <c r="BN86" s="209"/>
      <c r="BO86" s="209"/>
      <c r="BP86" s="209"/>
      <c r="BQ86" s="206">
        <v>80</v>
      </c>
      <c r="BR86" s="211"/>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91"/>
    </row>
    <row r="87" spans="1:131" s="192" customFormat="1" ht="26.25" customHeight="1">
      <c r="A87" s="213">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09"/>
      <c r="BF87" s="209"/>
      <c r="BG87" s="209"/>
      <c r="BH87" s="209"/>
      <c r="BI87" s="209"/>
      <c r="BJ87" s="209"/>
      <c r="BK87" s="209"/>
      <c r="BL87" s="209"/>
      <c r="BM87" s="209"/>
      <c r="BN87" s="209"/>
      <c r="BO87" s="209"/>
      <c r="BP87" s="209"/>
      <c r="BQ87" s="206">
        <v>81</v>
      </c>
      <c r="BR87" s="211"/>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91"/>
    </row>
    <row r="88" spans="1:131" s="192" customFormat="1" ht="26.25" customHeight="1" thickBot="1">
      <c r="A88" s="208" t="s">
        <v>341</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209"/>
      <c r="BF88" s="209"/>
      <c r="BG88" s="209"/>
      <c r="BH88" s="209"/>
      <c r="BI88" s="209"/>
      <c r="BJ88" s="209"/>
      <c r="BK88" s="209"/>
      <c r="BL88" s="209"/>
      <c r="BM88" s="209"/>
      <c r="BN88" s="209"/>
      <c r="BO88" s="209"/>
      <c r="BP88" s="209"/>
      <c r="BQ88" s="206">
        <v>82</v>
      </c>
      <c r="BR88" s="211"/>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91"/>
    </row>
    <row r="89" spans="1:131" s="192" customFormat="1" ht="26.25" hidden="1" customHeight="1">
      <c r="A89" s="214"/>
      <c r="B89" s="215"/>
      <c r="C89" s="215"/>
      <c r="D89" s="215"/>
      <c r="E89" s="215"/>
      <c r="F89" s="215"/>
      <c r="G89" s="215"/>
      <c r="H89" s="215"/>
      <c r="I89" s="215"/>
      <c r="J89" s="215"/>
      <c r="K89" s="215"/>
      <c r="L89" s="215"/>
      <c r="M89" s="215"/>
      <c r="N89" s="215"/>
      <c r="O89" s="215"/>
      <c r="P89" s="215"/>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7"/>
      <c r="BA89" s="217"/>
      <c r="BB89" s="217"/>
      <c r="BC89" s="217"/>
      <c r="BD89" s="217"/>
      <c r="BE89" s="209"/>
      <c r="BF89" s="209"/>
      <c r="BG89" s="209"/>
      <c r="BH89" s="209"/>
      <c r="BI89" s="209"/>
      <c r="BJ89" s="209"/>
      <c r="BK89" s="209"/>
      <c r="BL89" s="209"/>
      <c r="BM89" s="209"/>
      <c r="BN89" s="209"/>
      <c r="BO89" s="209"/>
      <c r="BP89" s="209"/>
      <c r="BQ89" s="206">
        <v>83</v>
      </c>
      <c r="BR89" s="211"/>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91"/>
    </row>
    <row r="90" spans="1:131" s="192" customFormat="1" ht="26.25" hidden="1" customHeight="1">
      <c r="A90" s="214"/>
      <c r="B90" s="215"/>
      <c r="C90" s="215"/>
      <c r="D90" s="215"/>
      <c r="E90" s="215"/>
      <c r="F90" s="215"/>
      <c r="G90" s="215"/>
      <c r="H90" s="215"/>
      <c r="I90" s="215"/>
      <c r="J90" s="215"/>
      <c r="K90" s="215"/>
      <c r="L90" s="215"/>
      <c r="M90" s="215"/>
      <c r="N90" s="215"/>
      <c r="O90" s="215"/>
      <c r="P90" s="215"/>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7"/>
      <c r="BA90" s="217"/>
      <c r="BB90" s="217"/>
      <c r="BC90" s="217"/>
      <c r="BD90" s="217"/>
      <c r="BE90" s="209"/>
      <c r="BF90" s="209"/>
      <c r="BG90" s="209"/>
      <c r="BH90" s="209"/>
      <c r="BI90" s="209"/>
      <c r="BJ90" s="209"/>
      <c r="BK90" s="209"/>
      <c r="BL90" s="209"/>
      <c r="BM90" s="209"/>
      <c r="BN90" s="209"/>
      <c r="BO90" s="209"/>
      <c r="BP90" s="209"/>
      <c r="BQ90" s="206">
        <v>84</v>
      </c>
      <c r="BR90" s="211"/>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91"/>
    </row>
    <row r="91" spans="1:131" s="192" customFormat="1" ht="26.25" hidden="1" customHeight="1">
      <c r="A91" s="214"/>
      <c r="B91" s="215"/>
      <c r="C91" s="215"/>
      <c r="D91" s="215"/>
      <c r="E91" s="215"/>
      <c r="F91" s="215"/>
      <c r="G91" s="215"/>
      <c r="H91" s="215"/>
      <c r="I91" s="215"/>
      <c r="J91" s="215"/>
      <c r="K91" s="215"/>
      <c r="L91" s="215"/>
      <c r="M91" s="215"/>
      <c r="N91" s="215"/>
      <c r="O91" s="215"/>
      <c r="P91" s="215"/>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7"/>
      <c r="BA91" s="217"/>
      <c r="BB91" s="217"/>
      <c r="BC91" s="217"/>
      <c r="BD91" s="217"/>
      <c r="BE91" s="209"/>
      <c r="BF91" s="209"/>
      <c r="BG91" s="209"/>
      <c r="BH91" s="209"/>
      <c r="BI91" s="209"/>
      <c r="BJ91" s="209"/>
      <c r="BK91" s="209"/>
      <c r="BL91" s="209"/>
      <c r="BM91" s="209"/>
      <c r="BN91" s="209"/>
      <c r="BO91" s="209"/>
      <c r="BP91" s="209"/>
      <c r="BQ91" s="206">
        <v>85</v>
      </c>
      <c r="BR91" s="211"/>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91"/>
    </row>
    <row r="92" spans="1:131" s="192" customFormat="1" ht="26.25" hidden="1" customHeight="1">
      <c r="A92" s="214"/>
      <c r="B92" s="215"/>
      <c r="C92" s="215"/>
      <c r="D92" s="215"/>
      <c r="E92" s="215"/>
      <c r="F92" s="215"/>
      <c r="G92" s="215"/>
      <c r="H92" s="215"/>
      <c r="I92" s="215"/>
      <c r="J92" s="215"/>
      <c r="K92" s="215"/>
      <c r="L92" s="215"/>
      <c r="M92" s="215"/>
      <c r="N92" s="215"/>
      <c r="O92" s="215"/>
      <c r="P92" s="215"/>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7"/>
      <c r="BA92" s="217"/>
      <c r="BB92" s="217"/>
      <c r="BC92" s="217"/>
      <c r="BD92" s="217"/>
      <c r="BE92" s="209"/>
      <c r="BF92" s="209"/>
      <c r="BG92" s="209"/>
      <c r="BH92" s="209"/>
      <c r="BI92" s="209"/>
      <c r="BJ92" s="209"/>
      <c r="BK92" s="209"/>
      <c r="BL92" s="209"/>
      <c r="BM92" s="209"/>
      <c r="BN92" s="209"/>
      <c r="BO92" s="209"/>
      <c r="BP92" s="209"/>
      <c r="BQ92" s="206">
        <v>86</v>
      </c>
      <c r="BR92" s="211"/>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91"/>
    </row>
    <row r="93" spans="1:131" s="192" customFormat="1" ht="26.25" hidden="1" customHeight="1">
      <c r="A93" s="214"/>
      <c r="B93" s="215"/>
      <c r="C93" s="215"/>
      <c r="D93" s="215"/>
      <c r="E93" s="215"/>
      <c r="F93" s="215"/>
      <c r="G93" s="215"/>
      <c r="H93" s="215"/>
      <c r="I93" s="215"/>
      <c r="J93" s="215"/>
      <c r="K93" s="215"/>
      <c r="L93" s="215"/>
      <c r="M93" s="215"/>
      <c r="N93" s="215"/>
      <c r="O93" s="215"/>
      <c r="P93" s="215"/>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7"/>
      <c r="BA93" s="217"/>
      <c r="BB93" s="217"/>
      <c r="BC93" s="217"/>
      <c r="BD93" s="217"/>
      <c r="BE93" s="209"/>
      <c r="BF93" s="209"/>
      <c r="BG93" s="209"/>
      <c r="BH93" s="209"/>
      <c r="BI93" s="209"/>
      <c r="BJ93" s="209"/>
      <c r="BK93" s="209"/>
      <c r="BL93" s="209"/>
      <c r="BM93" s="209"/>
      <c r="BN93" s="209"/>
      <c r="BO93" s="209"/>
      <c r="BP93" s="209"/>
      <c r="BQ93" s="206">
        <v>87</v>
      </c>
      <c r="BR93" s="211"/>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91"/>
    </row>
    <row r="94" spans="1:131" s="192" customFormat="1" ht="26.25" hidden="1" customHeight="1">
      <c r="A94" s="214"/>
      <c r="B94" s="215"/>
      <c r="C94" s="215"/>
      <c r="D94" s="215"/>
      <c r="E94" s="215"/>
      <c r="F94" s="215"/>
      <c r="G94" s="215"/>
      <c r="H94" s="215"/>
      <c r="I94" s="215"/>
      <c r="J94" s="215"/>
      <c r="K94" s="215"/>
      <c r="L94" s="215"/>
      <c r="M94" s="215"/>
      <c r="N94" s="215"/>
      <c r="O94" s="215"/>
      <c r="P94" s="215"/>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7"/>
      <c r="BA94" s="217"/>
      <c r="BB94" s="217"/>
      <c r="BC94" s="217"/>
      <c r="BD94" s="217"/>
      <c r="BE94" s="209"/>
      <c r="BF94" s="209"/>
      <c r="BG94" s="209"/>
      <c r="BH94" s="209"/>
      <c r="BI94" s="209"/>
      <c r="BJ94" s="209"/>
      <c r="BK94" s="209"/>
      <c r="BL94" s="209"/>
      <c r="BM94" s="209"/>
      <c r="BN94" s="209"/>
      <c r="BO94" s="209"/>
      <c r="BP94" s="209"/>
      <c r="BQ94" s="206">
        <v>88</v>
      </c>
      <c r="BR94" s="211"/>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91"/>
    </row>
    <row r="95" spans="1:131" s="192" customFormat="1" ht="26.25" hidden="1" customHeight="1">
      <c r="A95" s="214"/>
      <c r="B95" s="215"/>
      <c r="C95" s="215"/>
      <c r="D95" s="215"/>
      <c r="E95" s="215"/>
      <c r="F95" s="215"/>
      <c r="G95" s="215"/>
      <c r="H95" s="215"/>
      <c r="I95" s="215"/>
      <c r="J95" s="215"/>
      <c r="K95" s="215"/>
      <c r="L95" s="215"/>
      <c r="M95" s="215"/>
      <c r="N95" s="215"/>
      <c r="O95" s="215"/>
      <c r="P95" s="215"/>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7"/>
      <c r="BA95" s="217"/>
      <c r="BB95" s="217"/>
      <c r="BC95" s="217"/>
      <c r="BD95" s="217"/>
      <c r="BE95" s="209"/>
      <c r="BF95" s="209"/>
      <c r="BG95" s="209"/>
      <c r="BH95" s="209"/>
      <c r="BI95" s="209"/>
      <c r="BJ95" s="209"/>
      <c r="BK95" s="209"/>
      <c r="BL95" s="209"/>
      <c r="BM95" s="209"/>
      <c r="BN95" s="209"/>
      <c r="BO95" s="209"/>
      <c r="BP95" s="209"/>
      <c r="BQ95" s="206">
        <v>89</v>
      </c>
      <c r="BR95" s="211"/>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91"/>
    </row>
    <row r="96" spans="1:131" s="192" customFormat="1" ht="26.25" hidden="1" customHeight="1">
      <c r="A96" s="214"/>
      <c r="B96" s="215"/>
      <c r="C96" s="215"/>
      <c r="D96" s="215"/>
      <c r="E96" s="215"/>
      <c r="F96" s="215"/>
      <c r="G96" s="215"/>
      <c r="H96" s="215"/>
      <c r="I96" s="215"/>
      <c r="J96" s="215"/>
      <c r="K96" s="215"/>
      <c r="L96" s="215"/>
      <c r="M96" s="215"/>
      <c r="N96" s="215"/>
      <c r="O96" s="215"/>
      <c r="P96" s="215"/>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7"/>
      <c r="BA96" s="217"/>
      <c r="BB96" s="217"/>
      <c r="BC96" s="217"/>
      <c r="BD96" s="217"/>
      <c r="BE96" s="209"/>
      <c r="BF96" s="209"/>
      <c r="BG96" s="209"/>
      <c r="BH96" s="209"/>
      <c r="BI96" s="209"/>
      <c r="BJ96" s="209"/>
      <c r="BK96" s="209"/>
      <c r="BL96" s="209"/>
      <c r="BM96" s="209"/>
      <c r="BN96" s="209"/>
      <c r="BO96" s="209"/>
      <c r="BP96" s="209"/>
      <c r="BQ96" s="206">
        <v>90</v>
      </c>
      <c r="BR96" s="211"/>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91"/>
    </row>
    <row r="97" spans="1:131" s="192" customFormat="1" ht="26.25" hidden="1" customHeight="1">
      <c r="A97" s="214"/>
      <c r="B97" s="215"/>
      <c r="C97" s="215"/>
      <c r="D97" s="215"/>
      <c r="E97" s="215"/>
      <c r="F97" s="215"/>
      <c r="G97" s="215"/>
      <c r="H97" s="215"/>
      <c r="I97" s="215"/>
      <c r="J97" s="215"/>
      <c r="K97" s="215"/>
      <c r="L97" s="215"/>
      <c r="M97" s="215"/>
      <c r="N97" s="215"/>
      <c r="O97" s="215"/>
      <c r="P97" s="215"/>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7"/>
      <c r="BA97" s="217"/>
      <c r="BB97" s="217"/>
      <c r="BC97" s="217"/>
      <c r="BD97" s="217"/>
      <c r="BE97" s="209"/>
      <c r="BF97" s="209"/>
      <c r="BG97" s="209"/>
      <c r="BH97" s="209"/>
      <c r="BI97" s="209"/>
      <c r="BJ97" s="209"/>
      <c r="BK97" s="209"/>
      <c r="BL97" s="209"/>
      <c r="BM97" s="209"/>
      <c r="BN97" s="209"/>
      <c r="BO97" s="209"/>
      <c r="BP97" s="209"/>
      <c r="BQ97" s="206">
        <v>91</v>
      </c>
      <c r="BR97" s="211"/>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91"/>
    </row>
    <row r="98" spans="1:131" s="192" customFormat="1" ht="26.25" hidden="1" customHeight="1">
      <c r="A98" s="214"/>
      <c r="B98" s="215"/>
      <c r="C98" s="215"/>
      <c r="D98" s="215"/>
      <c r="E98" s="215"/>
      <c r="F98" s="215"/>
      <c r="G98" s="215"/>
      <c r="H98" s="215"/>
      <c r="I98" s="215"/>
      <c r="J98" s="215"/>
      <c r="K98" s="215"/>
      <c r="L98" s="215"/>
      <c r="M98" s="215"/>
      <c r="N98" s="215"/>
      <c r="O98" s="215"/>
      <c r="P98" s="215"/>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7"/>
      <c r="BA98" s="217"/>
      <c r="BB98" s="217"/>
      <c r="BC98" s="217"/>
      <c r="BD98" s="217"/>
      <c r="BE98" s="209"/>
      <c r="BF98" s="209"/>
      <c r="BG98" s="209"/>
      <c r="BH98" s="209"/>
      <c r="BI98" s="209"/>
      <c r="BJ98" s="209"/>
      <c r="BK98" s="209"/>
      <c r="BL98" s="209"/>
      <c r="BM98" s="209"/>
      <c r="BN98" s="209"/>
      <c r="BO98" s="209"/>
      <c r="BP98" s="209"/>
      <c r="BQ98" s="206">
        <v>92</v>
      </c>
      <c r="BR98" s="211"/>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91"/>
    </row>
    <row r="99" spans="1:131" s="192" customFormat="1" ht="26.25" hidden="1" customHeight="1">
      <c r="A99" s="214"/>
      <c r="B99" s="215"/>
      <c r="C99" s="215"/>
      <c r="D99" s="215"/>
      <c r="E99" s="215"/>
      <c r="F99" s="215"/>
      <c r="G99" s="215"/>
      <c r="H99" s="215"/>
      <c r="I99" s="215"/>
      <c r="J99" s="215"/>
      <c r="K99" s="215"/>
      <c r="L99" s="215"/>
      <c r="M99" s="215"/>
      <c r="N99" s="215"/>
      <c r="O99" s="215"/>
      <c r="P99" s="215"/>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7"/>
      <c r="BA99" s="217"/>
      <c r="BB99" s="217"/>
      <c r="BC99" s="217"/>
      <c r="BD99" s="217"/>
      <c r="BE99" s="209"/>
      <c r="BF99" s="209"/>
      <c r="BG99" s="209"/>
      <c r="BH99" s="209"/>
      <c r="BI99" s="209"/>
      <c r="BJ99" s="209"/>
      <c r="BK99" s="209"/>
      <c r="BL99" s="209"/>
      <c r="BM99" s="209"/>
      <c r="BN99" s="209"/>
      <c r="BO99" s="209"/>
      <c r="BP99" s="209"/>
      <c r="BQ99" s="206">
        <v>93</v>
      </c>
      <c r="BR99" s="211"/>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91"/>
    </row>
    <row r="100" spans="1:131" s="192" customFormat="1" ht="26.25" hidden="1" customHeight="1">
      <c r="A100" s="214"/>
      <c r="B100" s="215"/>
      <c r="C100" s="215"/>
      <c r="D100" s="215"/>
      <c r="E100" s="215"/>
      <c r="F100" s="215"/>
      <c r="G100" s="215"/>
      <c r="H100" s="215"/>
      <c r="I100" s="215"/>
      <c r="J100" s="215"/>
      <c r="K100" s="215"/>
      <c r="L100" s="215"/>
      <c r="M100" s="215"/>
      <c r="N100" s="215"/>
      <c r="O100" s="215"/>
      <c r="P100" s="215"/>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7"/>
      <c r="BA100" s="217"/>
      <c r="BB100" s="217"/>
      <c r="BC100" s="217"/>
      <c r="BD100" s="217"/>
      <c r="BE100" s="209"/>
      <c r="BF100" s="209"/>
      <c r="BG100" s="209"/>
      <c r="BH100" s="209"/>
      <c r="BI100" s="209"/>
      <c r="BJ100" s="209"/>
      <c r="BK100" s="209"/>
      <c r="BL100" s="209"/>
      <c r="BM100" s="209"/>
      <c r="BN100" s="209"/>
      <c r="BO100" s="209"/>
      <c r="BP100" s="209"/>
      <c r="BQ100" s="206">
        <v>94</v>
      </c>
      <c r="BR100" s="211"/>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91"/>
    </row>
    <row r="101" spans="1:131" s="192" customFormat="1" ht="26.25" hidden="1" customHeight="1">
      <c r="A101" s="214"/>
      <c r="B101" s="215"/>
      <c r="C101" s="215"/>
      <c r="D101" s="215"/>
      <c r="E101" s="215"/>
      <c r="F101" s="215"/>
      <c r="G101" s="215"/>
      <c r="H101" s="215"/>
      <c r="I101" s="215"/>
      <c r="J101" s="215"/>
      <c r="K101" s="215"/>
      <c r="L101" s="215"/>
      <c r="M101" s="215"/>
      <c r="N101" s="215"/>
      <c r="O101" s="215"/>
      <c r="P101" s="215"/>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7"/>
      <c r="BA101" s="217"/>
      <c r="BB101" s="217"/>
      <c r="BC101" s="217"/>
      <c r="BD101" s="217"/>
      <c r="BE101" s="209"/>
      <c r="BF101" s="209"/>
      <c r="BG101" s="209"/>
      <c r="BH101" s="209"/>
      <c r="BI101" s="209"/>
      <c r="BJ101" s="209"/>
      <c r="BK101" s="209"/>
      <c r="BL101" s="209"/>
      <c r="BM101" s="209"/>
      <c r="BN101" s="209"/>
      <c r="BO101" s="209"/>
      <c r="BP101" s="209"/>
      <c r="BQ101" s="206">
        <v>95</v>
      </c>
      <c r="BR101" s="211"/>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91"/>
    </row>
    <row r="102" spans="1:131" s="192" customFormat="1" ht="26.25" customHeight="1" thickBot="1">
      <c r="A102" s="214"/>
      <c r="B102" s="215"/>
      <c r="C102" s="215"/>
      <c r="D102" s="215"/>
      <c r="E102" s="215"/>
      <c r="F102" s="215"/>
      <c r="G102" s="215"/>
      <c r="H102" s="215"/>
      <c r="I102" s="215"/>
      <c r="J102" s="215"/>
      <c r="K102" s="215"/>
      <c r="L102" s="215"/>
      <c r="M102" s="215"/>
      <c r="N102" s="215"/>
      <c r="O102" s="215"/>
      <c r="P102" s="215"/>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7"/>
      <c r="BA102" s="217"/>
      <c r="BB102" s="217"/>
      <c r="BC102" s="217"/>
      <c r="BD102" s="217"/>
      <c r="BE102" s="209"/>
      <c r="BF102" s="209"/>
      <c r="BG102" s="209"/>
      <c r="BH102" s="209"/>
      <c r="BI102" s="209"/>
      <c r="BJ102" s="209"/>
      <c r="BK102" s="209"/>
      <c r="BL102" s="209"/>
      <c r="BM102" s="209"/>
      <c r="BN102" s="209"/>
      <c r="BO102" s="209"/>
      <c r="BP102" s="209"/>
      <c r="BQ102" s="208" t="s">
        <v>341</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f>SUM(CR7:CV59)</f>
        <v>84499</v>
      </c>
      <c r="CS102" s="941"/>
      <c r="CT102" s="941"/>
      <c r="CU102" s="941"/>
      <c r="CV102" s="942"/>
      <c r="CW102" s="940">
        <f t="shared" ref="CW102:DQ102" si="1">SUM(CW7:DA59)</f>
        <v>27336</v>
      </c>
      <c r="CX102" s="941"/>
      <c r="CY102" s="941"/>
      <c r="CZ102" s="941"/>
      <c r="DA102" s="942"/>
      <c r="DB102" s="940">
        <f t="shared" si="1"/>
        <v>137113</v>
      </c>
      <c r="DC102" s="941"/>
      <c r="DD102" s="941"/>
      <c r="DE102" s="941"/>
      <c r="DF102" s="942"/>
      <c r="DG102" s="940">
        <f t="shared" si="1"/>
        <v>2082</v>
      </c>
      <c r="DH102" s="941"/>
      <c r="DI102" s="941"/>
      <c r="DJ102" s="941"/>
      <c r="DK102" s="942"/>
      <c r="DL102" s="940">
        <f t="shared" si="1"/>
        <v>16905</v>
      </c>
      <c r="DM102" s="941"/>
      <c r="DN102" s="941"/>
      <c r="DO102" s="941"/>
      <c r="DP102" s="942"/>
      <c r="DQ102" s="940">
        <f t="shared" si="1"/>
        <v>15701</v>
      </c>
      <c r="DR102" s="941"/>
      <c r="DS102" s="941"/>
      <c r="DT102" s="941"/>
      <c r="DU102" s="942"/>
      <c r="DV102" s="923"/>
      <c r="DW102" s="924"/>
      <c r="DX102" s="924"/>
      <c r="DY102" s="924"/>
      <c r="DZ102" s="925"/>
      <c r="EA102" s="191"/>
    </row>
    <row r="103" spans="1:131" s="192" customFormat="1" ht="26.25" customHeight="1">
      <c r="A103" s="214"/>
      <c r="B103" s="215"/>
      <c r="C103" s="215"/>
      <c r="D103" s="215"/>
      <c r="E103" s="215"/>
      <c r="F103" s="215"/>
      <c r="G103" s="215"/>
      <c r="H103" s="215"/>
      <c r="I103" s="215"/>
      <c r="J103" s="215"/>
      <c r="K103" s="215"/>
      <c r="L103" s="215"/>
      <c r="M103" s="215"/>
      <c r="N103" s="215"/>
      <c r="O103" s="215"/>
      <c r="P103" s="215"/>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7"/>
      <c r="BA103" s="217"/>
      <c r="BB103" s="217"/>
      <c r="BC103" s="217"/>
      <c r="BD103" s="217"/>
      <c r="BE103" s="209"/>
      <c r="BF103" s="209"/>
      <c r="BG103" s="209"/>
      <c r="BH103" s="209"/>
      <c r="BI103" s="209"/>
      <c r="BJ103" s="209"/>
      <c r="BK103" s="209"/>
      <c r="BL103" s="209"/>
      <c r="BM103" s="209"/>
      <c r="BN103" s="209"/>
      <c r="BO103" s="209"/>
      <c r="BP103" s="209"/>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91"/>
    </row>
    <row r="104" spans="1:131" s="192" customFormat="1" ht="26.25" customHeight="1">
      <c r="A104" s="214"/>
      <c r="B104" s="215"/>
      <c r="C104" s="215"/>
      <c r="D104" s="215"/>
      <c r="E104" s="215"/>
      <c r="F104" s="215"/>
      <c r="G104" s="215"/>
      <c r="H104" s="215"/>
      <c r="I104" s="215"/>
      <c r="J104" s="215"/>
      <c r="K104" s="215"/>
      <c r="L104" s="215"/>
      <c r="M104" s="215"/>
      <c r="N104" s="215"/>
      <c r="O104" s="215"/>
      <c r="P104" s="215"/>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7"/>
      <c r="BA104" s="217"/>
      <c r="BB104" s="217"/>
      <c r="BC104" s="217"/>
      <c r="BD104" s="217"/>
      <c r="BE104" s="209"/>
      <c r="BF104" s="209"/>
      <c r="BG104" s="209"/>
      <c r="BH104" s="209"/>
      <c r="BI104" s="209"/>
      <c r="BJ104" s="209"/>
      <c r="BK104" s="209"/>
      <c r="BL104" s="209"/>
      <c r="BM104" s="209"/>
      <c r="BN104" s="209"/>
      <c r="BO104" s="209"/>
      <c r="BP104" s="209"/>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91"/>
    </row>
    <row r="105" spans="1:131" s="192" customFormat="1" ht="11.25" customHeight="1">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191"/>
    </row>
    <row r="106" spans="1:131" s="192" customFormat="1" ht="11.25" customHeight="1">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191"/>
    </row>
    <row r="107" spans="1:131" s="191" customFormat="1" ht="26.25" customHeight="1" thickBot="1">
      <c r="A107" s="219" t="s">
        <v>369</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19" t="s">
        <v>370</v>
      </c>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row>
    <row r="108" spans="1:131" s="191" customFormat="1" ht="26.25" customHeight="1">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91" customFormat="1" ht="26.25" customHeight="1">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275</v>
      </c>
      <c r="AG109" s="884"/>
      <c r="AH109" s="884"/>
      <c r="AI109" s="884"/>
      <c r="AJ109" s="885"/>
      <c r="AK109" s="886" t="s">
        <v>274</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275</v>
      </c>
      <c r="BW109" s="884"/>
      <c r="BX109" s="884"/>
      <c r="BY109" s="884"/>
      <c r="BZ109" s="885"/>
      <c r="CA109" s="886" t="s">
        <v>274</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275</v>
      </c>
      <c r="DM109" s="884"/>
      <c r="DN109" s="884"/>
      <c r="DO109" s="884"/>
      <c r="DP109" s="885"/>
      <c r="DQ109" s="886" t="s">
        <v>274</v>
      </c>
      <c r="DR109" s="884"/>
      <c r="DS109" s="884"/>
      <c r="DT109" s="884"/>
      <c r="DU109" s="885"/>
      <c r="DV109" s="886" t="s">
        <v>375</v>
      </c>
      <c r="DW109" s="884"/>
      <c r="DX109" s="884"/>
      <c r="DY109" s="884"/>
      <c r="DZ109" s="915"/>
    </row>
    <row r="110" spans="1:131" s="191" customFormat="1" ht="26.25" customHeight="1">
      <c r="A110" s="784" t="s">
        <v>377</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876">
        <v>101780738</v>
      </c>
      <c r="AB110" s="877"/>
      <c r="AC110" s="877"/>
      <c r="AD110" s="877"/>
      <c r="AE110" s="878"/>
      <c r="AF110" s="879">
        <v>98825390</v>
      </c>
      <c r="AG110" s="877"/>
      <c r="AH110" s="877"/>
      <c r="AI110" s="877"/>
      <c r="AJ110" s="878"/>
      <c r="AK110" s="879">
        <v>95282522</v>
      </c>
      <c r="AL110" s="877"/>
      <c r="AM110" s="877"/>
      <c r="AN110" s="877"/>
      <c r="AO110" s="878"/>
      <c r="AP110" s="880">
        <v>22.6</v>
      </c>
      <c r="AQ110" s="881"/>
      <c r="AR110" s="881"/>
      <c r="AS110" s="881"/>
      <c r="AT110" s="882"/>
      <c r="AU110" s="916" t="s">
        <v>58</v>
      </c>
      <c r="AV110" s="917"/>
      <c r="AW110" s="917"/>
      <c r="AX110" s="917"/>
      <c r="AY110" s="917"/>
      <c r="AZ110" s="839" t="s">
        <v>378</v>
      </c>
      <c r="BA110" s="785"/>
      <c r="BB110" s="785"/>
      <c r="BC110" s="785"/>
      <c r="BD110" s="785"/>
      <c r="BE110" s="785"/>
      <c r="BF110" s="785"/>
      <c r="BG110" s="785"/>
      <c r="BH110" s="785"/>
      <c r="BI110" s="785"/>
      <c r="BJ110" s="785"/>
      <c r="BK110" s="785"/>
      <c r="BL110" s="785"/>
      <c r="BM110" s="785"/>
      <c r="BN110" s="785"/>
      <c r="BO110" s="785"/>
      <c r="BP110" s="786"/>
      <c r="BQ110" s="840">
        <v>1483036915</v>
      </c>
      <c r="BR110" s="822"/>
      <c r="BS110" s="822"/>
      <c r="BT110" s="822"/>
      <c r="BU110" s="822"/>
      <c r="BV110" s="822">
        <v>1503623089</v>
      </c>
      <c r="BW110" s="822"/>
      <c r="BX110" s="822"/>
      <c r="BY110" s="822"/>
      <c r="BZ110" s="822"/>
      <c r="CA110" s="822">
        <v>1523353241</v>
      </c>
      <c r="CB110" s="822"/>
      <c r="CC110" s="822"/>
      <c r="CD110" s="822"/>
      <c r="CE110" s="822"/>
      <c r="CF110" s="849">
        <v>360.9</v>
      </c>
      <c r="CG110" s="850"/>
      <c r="CH110" s="850"/>
      <c r="CI110" s="850"/>
      <c r="CJ110" s="850"/>
      <c r="CK110" s="912" t="s">
        <v>379</v>
      </c>
      <c r="CL110" s="796"/>
      <c r="CM110" s="873" t="s">
        <v>380</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0" t="s">
        <v>101</v>
      </c>
      <c r="DH110" s="822"/>
      <c r="DI110" s="822"/>
      <c r="DJ110" s="822"/>
      <c r="DK110" s="822"/>
      <c r="DL110" s="822" t="s">
        <v>101</v>
      </c>
      <c r="DM110" s="822"/>
      <c r="DN110" s="822"/>
      <c r="DO110" s="822"/>
      <c r="DP110" s="822"/>
      <c r="DQ110" s="822" t="s">
        <v>101</v>
      </c>
      <c r="DR110" s="822"/>
      <c r="DS110" s="822"/>
      <c r="DT110" s="822"/>
      <c r="DU110" s="822"/>
      <c r="DV110" s="823" t="s">
        <v>101</v>
      </c>
      <c r="DW110" s="823"/>
      <c r="DX110" s="823"/>
      <c r="DY110" s="823"/>
      <c r="DZ110" s="824"/>
    </row>
    <row r="111" spans="1:131" s="191" customFormat="1" ht="26.25" customHeight="1">
      <c r="A111" s="751" t="s">
        <v>381</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904"/>
      <c r="AA111" s="905" t="s">
        <v>101</v>
      </c>
      <c r="AB111" s="906"/>
      <c r="AC111" s="906"/>
      <c r="AD111" s="906"/>
      <c r="AE111" s="907"/>
      <c r="AF111" s="908" t="s">
        <v>101</v>
      </c>
      <c r="AG111" s="906"/>
      <c r="AH111" s="906"/>
      <c r="AI111" s="906"/>
      <c r="AJ111" s="907"/>
      <c r="AK111" s="908" t="s">
        <v>101</v>
      </c>
      <c r="AL111" s="906"/>
      <c r="AM111" s="906"/>
      <c r="AN111" s="906"/>
      <c r="AO111" s="907"/>
      <c r="AP111" s="909" t="s">
        <v>101</v>
      </c>
      <c r="AQ111" s="910"/>
      <c r="AR111" s="910"/>
      <c r="AS111" s="910"/>
      <c r="AT111" s="911"/>
      <c r="AU111" s="918"/>
      <c r="AV111" s="919"/>
      <c r="AW111" s="919"/>
      <c r="AX111" s="919"/>
      <c r="AY111" s="919"/>
      <c r="AZ111" s="792" t="s">
        <v>382</v>
      </c>
      <c r="BA111" s="727"/>
      <c r="BB111" s="727"/>
      <c r="BC111" s="727"/>
      <c r="BD111" s="727"/>
      <c r="BE111" s="727"/>
      <c r="BF111" s="727"/>
      <c r="BG111" s="727"/>
      <c r="BH111" s="727"/>
      <c r="BI111" s="727"/>
      <c r="BJ111" s="727"/>
      <c r="BK111" s="727"/>
      <c r="BL111" s="727"/>
      <c r="BM111" s="727"/>
      <c r="BN111" s="727"/>
      <c r="BO111" s="727"/>
      <c r="BP111" s="728"/>
      <c r="BQ111" s="793">
        <v>17889605</v>
      </c>
      <c r="BR111" s="794"/>
      <c r="BS111" s="794"/>
      <c r="BT111" s="794"/>
      <c r="BU111" s="794"/>
      <c r="BV111" s="794">
        <v>14994359</v>
      </c>
      <c r="BW111" s="794"/>
      <c r="BX111" s="794"/>
      <c r="BY111" s="794"/>
      <c r="BZ111" s="794"/>
      <c r="CA111" s="794">
        <v>12411784</v>
      </c>
      <c r="CB111" s="794"/>
      <c r="CC111" s="794"/>
      <c r="CD111" s="794"/>
      <c r="CE111" s="794"/>
      <c r="CF111" s="858">
        <v>2.9</v>
      </c>
      <c r="CG111" s="859"/>
      <c r="CH111" s="859"/>
      <c r="CI111" s="859"/>
      <c r="CJ111" s="859"/>
      <c r="CK111" s="913"/>
      <c r="CL111" s="798"/>
      <c r="CM111" s="801" t="s">
        <v>383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93" t="s">
        <v>101</v>
      </c>
      <c r="DH111" s="794"/>
      <c r="DI111" s="794"/>
      <c r="DJ111" s="794"/>
      <c r="DK111" s="794"/>
      <c r="DL111" s="794" t="s">
        <v>101</v>
      </c>
      <c r="DM111" s="794"/>
      <c r="DN111" s="794"/>
      <c r="DO111" s="794"/>
      <c r="DP111" s="794"/>
      <c r="DQ111" s="794" t="s">
        <v>101</v>
      </c>
      <c r="DR111" s="794"/>
      <c r="DS111" s="794"/>
      <c r="DT111" s="794"/>
      <c r="DU111" s="794"/>
      <c r="DV111" s="771" t="s">
        <v>101</v>
      </c>
      <c r="DW111" s="771"/>
      <c r="DX111" s="771"/>
      <c r="DY111" s="771"/>
      <c r="DZ111" s="772"/>
    </row>
    <row r="112" spans="1:131" s="191" customFormat="1" ht="26.25" customHeight="1">
      <c r="A112" s="898" t="s">
        <v>384</v>
      </c>
      <c r="B112" s="899"/>
      <c r="C112" s="727" t="s">
        <v>385</v>
      </c>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8"/>
      <c r="AA112" s="756">
        <v>13067267</v>
      </c>
      <c r="AB112" s="757"/>
      <c r="AC112" s="757"/>
      <c r="AD112" s="757"/>
      <c r="AE112" s="758"/>
      <c r="AF112" s="759">
        <v>14145400</v>
      </c>
      <c r="AG112" s="757"/>
      <c r="AH112" s="757"/>
      <c r="AI112" s="757"/>
      <c r="AJ112" s="758"/>
      <c r="AK112" s="759">
        <v>15278733</v>
      </c>
      <c r="AL112" s="757"/>
      <c r="AM112" s="757"/>
      <c r="AN112" s="757"/>
      <c r="AO112" s="758"/>
      <c r="AP112" s="804">
        <v>3.6</v>
      </c>
      <c r="AQ112" s="805"/>
      <c r="AR112" s="805"/>
      <c r="AS112" s="805"/>
      <c r="AT112" s="806"/>
      <c r="AU112" s="918"/>
      <c r="AV112" s="919"/>
      <c r="AW112" s="919"/>
      <c r="AX112" s="919"/>
      <c r="AY112" s="919"/>
      <c r="AZ112" s="792" t="s">
        <v>386</v>
      </c>
      <c r="BA112" s="727"/>
      <c r="BB112" s="727"/>
      <c r="BC112" s="727"/>
      <c r="BD112" s="727"/>
      <c r="BE112" s="727"/>
      <c r="BF112" s="727"/>
      <c r="BG112" s="727"/>
      <c r="BH112" s="727"/>
      <c r="BI112" s="727"/>
      <c r="BJ112" s="727"/>
      <c r="BK112" s="727"/>
      <c r="BL112" s="727"/>
      <c r="BM112" s="727"/>
      <c r="BN112" s="727"/>
      <c r="BO112" s="727"/>
      <c r="BP112" s="728"/>
      <c r="BQ112" s="793">
        <v>48253195</v>
      </c>
      <c r="BR112" s="794"/>
      <c r="BS112" s="794"/>
      <c r="BT112" s="794"/>
      <c r="BU112" s="794"/>
      <c r="BV112" s="794">
        <v>47591105</v>
      </c>
      <c r="BW112" s="794"/>
      <c r="BX112" s="794"/>
      <c r="BY112" s="794"/>
      <c r="BZ112" s="794"/>
      <c r="CA112" s="794">
        <v>45750359</v>
      </c>
      <c r="CB112" s="794"/>
      <c r="CC112" s="794"/>
      <c r="CD112" s="794"/>
      <c r="CE112" s="794"/>
      <c r="CF112" s="858">
        <v>10.8</v>
      </c>
      <c r="CG112" s="859"/>
      <c r="CH112" s="859"/>
      <c r="CI112" s="859"/>
      <c r="CJ112" s="859"/>
      <c r="CK112" s="913"/>
      <c r="CL112" s="798"/>
      <c r="CM112" s="801" t="s">
        <v>387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93">
        <v>13854548</v>
      </c>
      <c r="DH112" s="794"/>
      <c r="DI112" s="794"/>
      <c r="DJ112" s="794"/>
      <c r="DK112" s="794"/>
      <c r="DL112" s="794">
        <v>12800496</v>
      </c>
      <c r="DM112" s="794"/>
      <c r="DN112" s="794"/>
      <c r="DO112" s="794"/>
      <c r="DP112" s="794"/>
      <c r="DQ112" s="794">
        <v>10659772</v>
      </c>
      <c r="DR112" s="794"/>
      <c r="DS112" s="794"/>
      <c r="DT112" s="794"/>
      <c r="DU112" s="794"/>
      <c r="DV112" s="771">
        <v>2.5</v>
      </c>
      <c r="DW112" s="771"/>
      <c r="DX112" s="771"/>
      <c r="DY112" s="771"/>
      <c r="DZ112" s="772"/>
    </row>
    <row r="113" spans="1:130" s="191" customFormat="1" ht="26.25" customHeight="1">
      <c r="A113" s="900"/>
      <c r="B113" s="901"/>
      <c r="C113" s="727" t="s">
        <v>388</v>
      </c>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8"/>
      <c r="AA113" s="756">
        <v>3377804</v>
      </c>
      <c r="AB113" s="757"/>
      <c r="AC113" s="757"/>
      <c r="AD113" s="757"/>
      <c r="AE113" s="758"/>
      <c r="AF113" s="759">
        <v>3591518</v>
      </c>
      <c r="AG113" s="757"/>
      <c r="AH113" s="757"/>
      <c r="AI113" s="757"/>
      <c r="AJ113" s="758"/>
      <c r="AK113" s="759">
        <v>2441720</v>
      </c>
      <c r="AL113" s="757"/>
      <c r="AM113" s="757"/>
      <c r="AN113" s="757"/>
      <c r="AO113" s="758"/>
      <c r="AP113" s="804">
        <v>0.6</v>
      </c>
      <c r="AQ113" s="805"/>
      <c r="AR113" s="805"/>
      <c r="AS113" s="805"/>
      <c r="AT113" s="806"/>
      <c r="AU113" s="918"/>
      <c r="AV113" s="919"/>
      <c r="AW113" s="919"/>
      <c r="AX113" s="919"/>
      <c r="AY113" s="919"/>
      <c r="AZ113" s="792" t="s">
        <v>389</v>
      </c>
      <c r="BA113" s="727"/>
      <c r="BB113" s="727"/>
      <c r="BC113" s="727"/>
      <c r="BD113" s="727"/>
      <c r="BE113" s="727"/>
      <c r="BF113" s="727"/>
      <c r="BG113" s="727"/>
      <c r="BH113" s="727"/>
      <c r="BI113" s="727"/>
      <c r="BJ113" s="727"/>
      <c r="BK113" s="727"/>
      <c r="BL113" s="727"/>
      <c r="BM113" s="727"/>
      <c r="BN113" s="727"/>
      <c r="BO113" s="727"/>
      <c r="BP113" s="728"/>
      <c r="BQ113" s="793" t="s">
        <v>101</v>
      </c>
      <c r="BR113" s="794"/>
      <c r="BS113" s="794"/>
      <c r="BT113" s="794"/>
      <c r="BU113" s="794"/>
      <c r="BV113" s="794" t="s">
        <v>101</v>
      </c>
      <c r="BW113" s="794"/>
      <c r="BX113" s="794"/>
      <c r="BY113" s="794"/>
      <c r="BZ113" s="794"/>
      <c r="CA113" s="794" t="s">
        <v>101</v>
      </c>
      <c r="CB113" s="794"/>
      <c r="CC113" s="794"/>
      <c r="CD113" s="794"/>
      <c r="CE113" s="794"/>
      <c r="CF113" s="858" t="s">
        <v>101</v>
      </c>
      <c r="CG113" s="859"/>
      <c r="CH113" s="859"/>
      <c r="CI113" s="859"/>
      <c r="CJ113" s="859"/>
      <c r="CK113" s="913"/>
      <c r="CL113" s="798"/>
      <c r="CM113" s="801" t="s">
        <v>390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93">
        <v>3378061</v>
      </c>
      <c r="DH113" s="794"/>
      <c r="DI113" s="794"/>
      <c r="DJ113" s="794"/>
      <c r="DK113" s="794"/>
      <c r="DL113" s="794">
        <v>1697398</v>
      </c>
      <c r="DM113" s="794"/>
      <c r="DN113" s="794"/>
      <c r="DO113" s="794"/>
      <c r="DP113" s="794"/>
      <c r="DQ113" s="794">
        <v>1419148</v>
      </c>
      <c r="DR113" s="794"/>
      <c r="DS113" s="794"/>
      <c r="DT113" s="794"/>
      <c r="DU113" s="794"/>
      <c r="DV113" s="771">
        <v>0.3</v>
      </c>
      <c r="DW113" s="771"/>
      <c r="DX113" s="771"/>
      <c r="DY113" s="771"/>
      <c r="DZ113" s="772"/>
    </row>
    <row r="114" spans="1:130" s="191" customFormat="1" ht="26.25" customHeight="1">
      <c r="A114" s="900"/>
      <c r="B114" s="901"/>
      <c r="C114" s="727" t="s">
        <v>391</v>
      </c>
      <c r="D114" s="727"/>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8"/>
      <c r="AA114" s="756" t="s">
        <v>101</v>
      </c>
      <c r="AB114" s="757"/>
      <c r="AC114" s="757"/>
      <c r="AD114" s="757"/>
      <c r="AE114" s="758"/>
      <c r="AF114" s="759" t="s">
        <v>101</v>
      </c>
      <c r="AG114" s="757"/>
      <c r="AH114" s="757"/>
      <c r="AI114" s="757"/>
      <c r="AJ114" s="758"/>
      <c r="AK114" s="759" t="s">
        <v>101</v>
      </c>
      <c r="AL114" s="757"/>
      <c r="AM114" s="757"/>
      <c r="AN114" s="757"/>
      <c r="AO114" s="758"/>
      <c r="AP114" s="804" t="s">
        <v>101</v>
      </c>
      <c r="AQ114" s="805"/>
      <c r="AR114" s="805"/>
      <c r="AS114" s="805"/>
      <c r="AT114" s="806"/>
      <c r="AU114" s="918"/>
      <c r="AV114" s="919"/>
      <c r="AW114" s="919"/>
      <c r="AX114" s="919"/>
      <c r="AY114" s="919"/>
      <c r="AZ114" s="792" t="s">
        <v>392</v>
      </c>
      <c r="BA114" s="727"/>
      <c r="BB114" s="727"/>
      <c r="BC114" s="727"/>
      <c r="BD114" s="727"/>
      <c r="BE114" s="727"/>
      <c r="BF114" s="727"/>
      <c r="BG114" s="727"/>
      <c r="BH114" s="727"/>
      <c r="BI114" s="727"/>
      <c r="BJ114" s="727"/>
      <c r="BK114" s="727"/>
      <c r="BL114" s="727"/>
      <c r="BM114" s="727"/>
      <c r="BN114" s="727"/>
      <c r="BO114" s="727"/>
      <c r="BP114" s="728"/>
      <c r="BQ114" s="793">
        <v>249519399</v>
      </c>
      <c r="BR114" s="794"/>
      <c r="BS114" s="794"/>
      <c r="BT114" s="794"/>
      <c r="BU114" s="794"/>
      <c r="BV114" s="794">
        <v>250619971</v>
      </c>
      <c r="BW114" s="794"/>
      <c r="BX114" s="794"/>
      <c r="BY114" s="794"/>
      <c r="BZ114" s="794"/>
      <c r="CA114" s="794">
        <v>246720326</v>
      </c>
      <c r="CB114" s="794"/>
      <c r="CC114" s="794"/>
      <c r="CD114" s="794"/>
      <c r="CE114" s="794"/>
      <c r="CF114" s="858">
        <v>58.4</v>
      </c>
      <c r="CG114" s="859"/>
      <c r="CH114" s="859"/>
      <c r="CI114" s="859"/>
      <c r="CJ114" s="859"/>
      <c r="CK114" s="913"/>
      <c r="CL114" s="798"/>
      <c r="CM114" s="801" t="s">
        <v>393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93">
        <v>656996</v>
      </c>
      <c r="DH114" s="794"/>
      <c r="DI114" s="794"/>
      <c r="DJ114" s="794"/>
      <c r="DK114" s="794"/>
      <c r="DL114" s="794">
        <v>496465</v>
      </c>
      <c r="DM114" s="794"/>
      <c r="DN114" s="794"/>
      <c r="DO114" s="794"/>
      <c r="DP114" s="794"/>
      <c r="DQ114" s="794">
        <v>332864</v>
      </c>
      <c r="DR114" s="794"/>
      <c r="DS114" s="794"/>
      <c r="DT114" s="794"/>
      <c r="DU114" s="794"/>
      <c r="DV114" s="771">
        <v>0.1</v>
      </c>
      <c r="DW114" s="771"/>
      <c r="DX114" s="771"/>
      <c r="DY114" s="771"/>
      <c r="DZ114" s="772"/>
    </row>
    <row r="115" spans="1:130" s="191" customFormat="1" ht="26.25" customHeight="1">
      <c r="A115" s="900"/>
      <c r="B115" s="901"/>
      <c r="C115" s="727" t="s">
        <v>394</v>
      </c>
      <c r="D115" s="727"/>
      <c r="E115" s="727"/>
      <c r="F115" s="727"/>
      <c r="G115" s="727"/>
      <c r="H115" s="727"/>
      <c r="I115" s="727"/>
      <c r="J115" s="727"/>
      <c r="K115" s="727"/>
      <c r="L115" s="727"/>
      <c r="M115" s="727"/>
      <c r="N115" s="727"/>
      <c r="O115" s="727"/>
      <c r="P115" s="727"/>
      <c r="Q115" s="727"/>
      <c r="R115" s="727"/>
      <c r="S115" s="727"/>
      <c r="T115" s="727"/>
      <c r="U115" s="727"/>
      <c r="V115" s="727"/>
      <c r="W115" s="727"/>
      <c r="X115" s="727"/>
      <c r="Y115" s="727"/>
      <c r="Z115" s="728"/>
      <c r="AA115" s="756">
        <v>2043850</v>
      </c>
      <c r="AB115" s="757"/>
      <c r="AC115" s="757"/>
      <c r="AD115" s="757"/>
      <c r="AE115" s="758"/>
      <c r="AF115" s="759">
        <v>1498940</v>
      </c>
      <c r="AG115" s="757"/>
      <c r="AH115" s="757"/>
      <c r="AI115" s="757"/>
      <c r="AJ115" s="758"/>
      <c r="AK115" s="759">
        <v>1229278</v>
      </c>
      <c r="AL115" s="757"/>
      <c r="AM115" s="757"/>
      <c r="AN115" s="757"/>
      <c r="AO115" s="758"/>
      <c r="AP115" s="804">
        <v>0.3</v>
      </c>
      <c r="AQ115" s="805"/>
      <c r="AR115" s="805"/>
      <c r="AS115" s="805"/>
      <c r="AT115" s="806"/>
      <c r="AU115" s="918"/>
      <c r="AV115" s="919"/>
      <c r="AW115" s="919"/>
      <c r="AX115" s="919"/>
      <c r="AY115" s="919"/>
      <c r="AZ115" s="792" t="s">
        <v>395</v>
      </c>
      <c r="BA115" s="727"/>
      <c r="BB115" s="727"/>
      <c r="BC115" s="727"/>
      <c r="BD115" s="727"/>
      <c r="BE115" s="727"/>
      <c r="BF115" s="727"/>
      <c r="BG115" s="727"/>
      <c r="BH115" s="727"/>
      <c r="BI115" s="727"/>
      <c r="BJ115" s="727"/>
      <c r="BK115" s="727"/>
      <c r="BL115" s="727"/>
      <c r="BM115" s="727"/>
      <c r="BN115" s="727"/>
      <c r="BO115" s="727"/>
      <c r="BP115" s="728"/>
      <c r="BQ115" s="793">
        <v>16075786</v>
      </c>
      <c r="BR115" s="794"/>
      <c r="BS115" s="794"/>
      <c r="BT115" s="794"/>
      <c r="BU115" s="794"/>
      <c r="BV115" s="794">
        <v>16420233</v>
      </c>
      <c r="BW115" s="794"/>
      <c r="BX115" s="794"/>
      <c r="BY115" s="794"/>
      <c r="BZ115" s="794"/>
      <c r="CA115" s="794">
        <v>15641932</v>
      </c>
      <c r="CB115" s="794"/>
      <c r="CC115" s="794"/>
      <c r="CD115" s="794"/>
      <c r="CE115" s="794"/>
      <c r="CF115" s="858">
        <v>3.7</v>
      </c>
      <c r="CG115" s="859"/>
      <c r="CH115" s="859"/>
      <c r="CI115" s="859"/>
      <c r="CJ115" s="859"/>
      <c r="CK115" s="913"/>
      <c r="CL115" s="798"/>
      <c r="CM115" s="792" t="s">
        <v>396</v>
      </c>
      <c r="CN115" s="897"/>
      <c r="CO115" s="897"/>
      <c r="CP115" s="897"/>
      <c r="CQ115" s="897"/>
      <c r="CR115" s="897"/>
      <c r="CS115" s="897"/>
      <c r="CT115" s="897"/>
      <c r="CU115" s="897"/>
      <c r="CV115" s="897"/>
      <c r="CW115" s="897"/>
      <c r="CX115" s="897"/>
      <c r="CY115" s="897"/>
      <c r="CZ115" s="897"/>
      <c r="DA115" s="897"/>
      <c r="DB115" s="897"/>
      <c r="DC115" s="897"/>
      <c r="DD115" s="897"/>
      <c r="DE115" s="897"/>
      <c r="DF115" s="728"/>
      <c r="DG115" s="793" t="s">
        <v>101</v>
      </c>
      <c r="DH115" s="794"/>
      <c r="DI115" s="794"/>
      <c r="DJ115" s="794"/>
      <c r="DK115" s="794"/>
      <c r="DL115" s="794" t="s">
        <v>101</v>
      </c>
      <c r="DM115" s="794"/>
      <c r="DN115" s="794"/>
      <c r="DO115" s="794"/>
      <c r="DP115" s="794"/>
      <c r="DQ115" s="794" t="s">
        <v>101</v>
      </c>
      <c r="DR115" s="794"/>
      <c r="DS115" s="794"/>
      <c r="DT115" s="794"/>
      <c r="DU115" s="794"/>
      <c r="DV115" s="771" t="s">
        <v>101</v>
      </c>
      <c r="DW115" s="771"/>
      <c r="DX115" s="771"/>
      <c r="DY115" s="771"/>
      <c r="DZ115" s="772"/>
    </row>
    <row r="116" spans="1:130" s="191" customFormat="1" ht="26.25" customHeight="1">
      <c r="A116" s="902"/>
      <c r="B116" s="903"/>
      <c r="C116" s="863" t="s">
        <v>397</v>
      </c>
      <c r="D116" s="863"/>
      <c r="E116" s="863"/>
      <c r="F116" s="863"/>
      <c r="G116" s="863"/>
      <c r="H116" s="863"/>
      <c r="I116" s="863"/>
      <c r="J116" s="863"/>
      <c r="K116" s="863"/>
      <c r="L116" s="863"/>
      <c r="M116" s="863"/>
      <c r="N116" s="863"/>
      <c r="O116" s="863"/>
      <c r="P116" s="863"/>
      <c r="Q116" s="863"/>
      <c r="R116" s="863"/>
      <c r="S116" s="863"/>
      <c r="T116" s="863"/>
      <c r="U116" s="863"/>
      <c r="V116" s="863"/>
      <c r="W116" s="863"/>
      <c r="X116" s="863"/>
      <c r="Y116" s="863"/>
      <c r="Z116" s="864"/>
      <c r="AA116" s="756" t="s">
        <v>101</v>
      </c>
      <c r="AB116" s="757"/>
      <c r="AC116" s="757"/>
      <c r="AD116" s="757"/>
      <c r="AE116" s="758"/>
      <c r="AF116" s="759" t="s">
        <v>101</v>
      </c>
      <c r="AG116" s="757"/>
      <c r="AH116" s="757"/>
      <c r="AI116" s="757"/>
      <c r="AJ116" s="758"/>
      <c r="AK116" s="759" t="s">
        <v>101</v>
      </c>
      <c r="AL116" s="757"/>
      <c r="AM116" s="757"/>
      <c r="AN116" s="757"/>
      <c r="AO116" s="758"/>
      <c r="AP116" s="804" t="s">
        <v>101</v>
      </c>
      <c r="AQ116" s="805"/>
      <c r="AR116" s="805"/>
      <c r="AS116" s="805"/>
      <c r="AT116" s="806"/>
      <c r="AU116" s="918"/>
      <c r="AV116" s="919"/>
      <c r="AW116" s="919"/>
      <c r="AX116" s="919"/>
      <c r="AY116" s="919"/>
      <c r="AZ116" s="846" t="s">
        <v>398</v>
      </c>
      <c r="BA116" s="847"/>
      <c r="BB116" s="847"/>
      <c r="BC116" s="847"/>
      <c r="BD116" s="847"/>
      <c r="BE116" s="847"/>
      <c r="BF116" s="847"/>
      <c r="BG116" s="847"/>
      <c r="BH116" s="847"/>
      <c r="BI116" s="847"/>
      <c r="BJ116" s="847"/>
      <c r="BK116" s="847"/>
      <c r="BL116" s="847"/>
      <c r="BM116" s="847"/>
      <c r="BN116" s="847"/>
      <c r="BO116" s="847"/>
      <c r="BP116" s="848"/>
      <c r="BQ116" s="793" t="s">
        <v>101</v>
      </c>
      <c r="BR116" s="794"/>
      <c r="BS116" s="794"/>
      <c r="BT116" s="794"/>
      <c r="BU116" s="794"/>
      <c r="BV116" s="794" t="s">
        <v>101</v>
      </c>
      <c r="BW116" s="794"/>
      <c r="BX116" s="794"/>
      <c r="BY116" s="794"/>
      <c r="BZ116" s="794"/>
      <c r="CA116" s="794" t="s">
        <v>101</v>
      </c>
      <c r="CB116" s="794"/>
      <c r="CC116" s="794"/>
      <c r="CD116" s="794"/>
      <c r="CE116" s="794"/>
      <c r="CF116" s="858" t="s">
        <v>101</v>
      </c>
      <c r="CG116" s="859"/>
      <c r="CH116" s="859"/>
      <c r="CI116" s="859"/>
      <c r="CJ116" s="859"/>
      <c r="CK116" s="913"/>
      <c r="CL116" s="798"/>
      <c r="CM116" s="801" t="s">
        <v>399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93" t="s">
        <v>101</v>
      </c>
      <c r="DH116" s="794"/>
      <c r="DI116" s="794"/>
      <c r="DJ116" s="794"/>
      <c r="DK116" s="794"/>
      <c r="DL116" s="794" t="s">
        <v>101</v>
      </c>
      <c r="DM116" s="794"/>
      <c r="DN116" s="794"/>
      <c r="DO116" s="794"/>
      <c r="DP116" s="794"/>
      <c r="DQ116" s="794" t="s">
        <v>101</v>
      </c>
      <c r="DR116" s="794"/>
      <c r="DS116" s="794"/>
      <c r="DT116" s="794"/>
      <c r="DU116" s="794"/>
      <c r="DV116" s="771" t="s">
        <v>101</v>
      </c>
      <c r="DW116" s="771"/>
      <c r="DX116" s="771"/>
      <c r="DY116" s="771"/>
      <c r="DZ116" s="772"/>
    </row>
    <row r="117" spans="1:130" s="191" customFormat="1" ht="26.25" customHeight="1">
      <c r="A117" s="883" t="s">
        <v>137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60" t="s">
        <v>400</v>
      </c>
      <c r="Z117" s="885"/>
      <c r="AA117" s="890">
        <v>120269659</v>
      </c>
      <c r="AB117" s="891"/>
      <c r="AC117" s="891"/>
      <c r="AD117" s="891"/>
      <c r="AE117" s="892"/>
      <c r="AF117" s="893">
        <v>118061248</v>
      </c>
      <c r="AG117" s="891"/>
      <c r="AH117" s="891"/>
      <c r="AI117" s="891"/>
      <c r="AJ117" s="892"/>
      <c r="AK117" s="893">
        <v>114232253</v>
      </c>
      <c r="AL117" s="891"/>
      <c r="AM117" s="891"/>
      <c r="AN117" s="891"/>
      <c r="AO117" s="892"/>
      <c r="AP117" s="894"/>
      <c r="AQ117" s="895"/>
      <c r="AR117" s="895"/>
      <c r="AS117" s="895"/>
      <c r="AT117" s="896"/>
      <c r="AU117" s="918"/>
      <c r="AV117" s="919"/>
      <c r="AW117" s="919"/>
      <c r="AX117" s="919"/>
      <c r="AY117" s="919"/>
      <c r="AZ117" s="792" t="s">
        <v>401</v>
      </c>
      <c r="BA117" s="727"/>
      <c r="BB117" s="727"/>
      <c r="BC117" s="727"/>
      <c r="BD117" s="727"/>
      <c r="BE117" s="727"/>
      <c r="BF117" s="727"/>
      <c r="BG117" s="727"/>
      <c r="BH117" s="727"/>
      <c r="BI117" s="727"/>
      <c r="BJ117" s="727"/>
      <c r="BK117" s="727"/>
      <c r="BL117" s="727"/>
      <c r="BM117" s="727"/>
      <c r="BN117" s="727"/>
      <c r="BO117" s="727"/>
      <c r="BP117" s="728"/>
      <c r="BQ117" s="793" t="s">
        <v>101</v>
      </c>
      <c r="BR117" s="794"/>
      <c r="BS117" s="794"/>
      <c r="BT117" s="794"/>
      <c r="BU117" s="794"/>
      <c r="BV117" s="794" t="s">
        <v>101</v>
      </c>
      <c r="BW117" s="794"/>
      <c r="BX117" s="794"/>
      <c r="BY117" s="794"/>
      <c r="BZ117" s="794"/>
      <c r="CA117" s="794" t="s">
        <v>101</v>
      </c>
      <c r="CB117" s="794"/>
      <c r="CC117" s="794"/>
      <c r="CD117" s="794"/>
      <c r="CE117" s="794"/>
      <c r="CF117" s="858" t="s">
        <v>101</v>
      </c>
      <c r="CG117" s="859"/>
      <c r="CH117" s="859"/>
      <c r="CI117" s="859"/>
      <c r="CJ117" s="859"/>
      <c r="CK117" s="913"/>
      <c r="CL117" s="798"/>
      <c r="CM117" s="801" t="s">
        <v>402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93" t="s">
        <v>101</v>
      </c>
      <c r="DH117" s="794"/>
      <c r="DI117" s="794"/>
      <c r="DJ117" s="794"/>
      <c r="DK117" s="794"/>
      <c r="DL117" s="794" t="s">
        <v>101</v>
      </c>
      <c r="DM117" s="794"/>
      <c r="DN117" s="794"/>
      <c r="DO117" s="794"/>
      <c r="DP117" s="794"/>
      <c r="DQ117" s="794" t="s">
        <v>101</v>
      </c>
      <c r="DR117" s="794"/>
      <c r="DS117" s="794"/>
      <c r="DT117" s="794"/>
      <c r="DU117" s="794"/>
      <c r="DV117" s="771" t="s">
        <v>101</v>
      </c>
      <c r="DW117" s="771"/>
      <c r="DX117" s="771"/>
      <c r="DY117" s="771"/>
      <c r="DZ117" s="772"/>
    </row>
    <row r="118" spans="1:130" s="191" customFormat="1" ht="26.25" customHeight="1">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275</v>
      </c>
      <c r="AG118" s="884"/>
      <c r="AH118" s="884"/>
      <c r="AI118" s="884"/>
      <c r="AJ118" s="885"/>
      <c r="AK118" s="886" t="s">
        <v>274</v>
      </c>
      <c r="AL118" s="884"/>
      <c r="AM118" s="884"/>
      <c r="AN118" s="884"/>
      <c r="AO118" s="885"/>
      <c r="AP118" s="887" t="s">
        <v>375</v>
      </c>
      <c r="AQ118" s="888"/>
      <c r="AR118" s="888"/>
      <c r="AS118" s="888"/>
      <c r="AT118" s="889"/>
      <c r="AU118" s="918"/>
      <c r="AV118" s="919"/>
      <c r="AW118" s="919"/>
      <c r="AX118" s="919"/>
      <c r="AY118" s="919"/>
      <c r="AZ118" s="862" t="s">
        <v>403</v>
      </c>
      <c r="BA118" s="863"/>
      <c r="BB118" s="863"/>
      <c r="BC118" s="863"/>
      <c r="BD118" s="863"/>
      <c r="BE118" s="863"/>
      <c r="BF118" s="863"/>
      <c r="BG118" s="863"/>
      <c r="BH118" s="863"/>
      <c r="BI118" s="863"/>
      <c r="BJ118" s="863"/>
      <c r="BK118" s="863"/>
      <c r="BL118" s="863"/>
      <c r="BM118" s="863"/>
      <c r="BN118" s="863"/>
      <c r="BO118" s="863"/>
      <c r="BP118" s="864"/>
      <c r="BQ118" s="845" t="s">
        <v>101</v>
      </c>
      <c r="BR118" s="825"/>
      <c r="BS118" s="825"/>
      <c r="BT118" s="825"/>
      <c r="BU118" s="825"/>
      <c r="BV118" s="825" t="s">
        <v>101</v>
      </c>
      <c r="BW118" s="825"/>
      <c r="BX118" s="825"/>
      <c r="BY118" s="825"/>
      <c r="BZ118" s="825"/>
      <c r="CA118" s="825" t="s">
        <v>101</v>
      </c>
      <c r="CB118" s="825"/>
      <c r="CC118" s="825"/>
      <c r="CD118" s="825"/>
      <c r="CE118" s="825"/>
      <c r="CF118" s="858" t="s">
        <v>101</v>
      </c>
      <c r="CG118" s="859"/>
      <c r="CH118" s="859"/>
      <c r="CI118" s="859"/>
      <c r="CJ118" s="859"/>
      <c r="CK118" s="913"/>
      <c r="CL118" s="798"/>
      <c r="CM118" s="801" t="s">
        <v>404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93" t="s">
        <v>101</v>
      </c>
      <c r="DH118" s="794"/>
      <c r="DI118" s="794"/>
      <c r="DJ118" s="794"/>
      <c r="DK118" s="794"/>
      <c r="DL118" s="794" t="s">
        <v>101</v>
      </c>
      <c r="DM118" s="794"/>
      <c r="DN118" s="794"/>
      <c r="DO118" s="794"/>
      <c r="DP118" s="794"/>
      <c r="DQ118" s="794" t="s">
        <v>101</v>
      </c>
      <c r="DR118" s="794"/>
      <c r="DS118" s="794"/>
      <c r="DT118" s="794"/>
      <c r="DU118" s="794"/>
      <c r="DV118" s="771" t="s">
        <v>101</v>
      </c>
      <c r="DW118" s="771"/>
      <c r="DX118" s="771"/>
      <c r="DY118" s="771"/>
      <c r="DZ118" s="772"/>
    </row>
    <row r="119" spans="1:130" s="191" customFormat="1" ht="26.25" customHeight="1">
      <c r="A119" s="795" t="s">
        <v>379</v>
      </c>
      <c r="B119" s="796"/>
      <c r="C119" s="873" t="s">
        <v>380</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101</v>
      </c>
      <c r="AB119" s="877"/>
      <c r="AC119" s="877"/>
      <c r="AD119" s="877"/>
      <c r="AE119" s="878"/>
      <c r="AF119" s="879" t="s">
        <v>101</v>
      </c>
      <c r="AG119" s="877"/>
      <c r="AH119" s="877"/>
      <c r="AI119" s="877"/>
      <c r="AJ119" s="878"/>
      <c r="AK119" s="879" t="s">
        <v>101</v>
      </c>
      <c r="AL119" s="877"/>
      <c r="AM119" s="877"/>
      <c r="AN119" s="877"/>
      <c r="AO119" s="878"/>
      <c r="AP119" s="880" t="s">
        <v>101</v>
      </c>
      <c r="AQ119" s="881"/>
      <c r="AR119" s="881"/>
      <c r="AS119" s="881"/>
      <c r="AT119" s="882"/>
      <c r="AU119" s="920"/>
      <c r="AV119" s="921"/>
      <c r="AW119" s="921"/>
      <c r="AX119" s="921"/>
      <c r="AY119" s="921"/>
      <c r="AZ119" s="221" t="s">
        <v>137</v>
      </c>
      <c r="BA119" s="221"/>
      <c r="BB119" s="221"/>
      <c r="BC119" s="221"/>
      <c r="BD119" s="221"/>
      <c r="BE119" s="221"/>
      <c r="BF119" s="221"/>
      <c r="BG119" s="221"/>
      <c r="BH119" s="221"/>
      <c r="BI119" s="221"/>
      <c r="BJ119" s="221"/>
      <c r="BK119" s="221"/>
      <c r="BL119" s="221"/>
      <c r="BM119" s="221"/>
      <c r="BN119" s="221"/>
      <c r="BO119" s="860" t="s">
        <v>405</v>
      </c>
      <c r="BP119" s="861"/>
      <c r="BQ119" s="845">
        <v>1814774900</v>
      </c>
      <c r="BR119" s="825"/>
      <c r="BS119" s="825"/>
      <c r="BT119" s="825"/>
      <c r="BU119" s="825"/>
      <c r="BV119" s="825">
        <v>1833248757</v>
      </c>
      <c r="BW119" s="825"/>
      <c r="BX119" s="825"/>
      <c r="BY119" s="825"/>
      <c r="BZ119" s="825"/>
      <c r="CA119" s="825">
        <v>1843877642</v>
      </c>
      <c r="CB119" s="825"/>
      <c r="CC119" s="825"/>
      <c r="CD119" s="825"/>
      <c r="CE119" s="825"/>
      <c r="CF119" s="723"/>
      <c r="CG119" s="724"/>
      <c r="CH119" s="724"/>
      <c r="CI119" s="724"/>
      <c r="CJ119" s="814"/>
      <c r="CK119" s="914"/>
      <c r="CL119" s="800"/>
      <c r="CM119" s="818" t="s">
        <v>406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93" t="s">
        <v>101</v>
      </c>
      <c r="DH119" s="794"/>
      <c r="DI119" s="794"/>
      <c r="DJ119" s="794"/>
      <c r="DK119" s="794"/>
      <c r="DL119" s="794" t="s">
        <v>101</v>
      </c>
      <c r="DM119" s="794"/>
      <c r="DN119" s="794"/>
      <c r="DO119" s="794"/>
      <c r="DP119" s="794"/>
      <c r="DQ119" s="794" t="s">
        <v>101</v>
      </c>
      <c r="DR119" s="794"/>
      <c r="DS119" s="794"/>
      <c r="DT119" s="794"/>
      <c r="DU119" s="794"/>
      <c r="DV119" s="771" t="s">
        <v>101</v>
      </c>
      <c r="DW119" s="771"/>
      <c r="DX119" s="771"/>
      <c r="DY119" s="771"/>
      <c r="DZ119" s="772"/>
    </row>
    <row r="120" spans="1:130" s="191" customFormat="1" ht="26.25" customHeight="1">
      <c r="A120" s="797"/>
      <c r="B120" s="798"/>
      <c r="C120" s="801" t="s">
        <v>383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56" t="s">
        <v>101</v>
      </c>
      <c r="AB120" s="757"/>
      <c r="AC120" s="757"/>
      <c r="AD120" s="757"/>
      <c r="AE120" s="758"/>
      <c r="AF120" s="759" t="s">
        <v>101</v>
      </c>
      <c r="AG120" s="757"/>
      <c r="AH120" s="757"/>
      <c r="AI120" s="757"/>
      <c r="AJ120" s="758"/>
      <c r="AK120" s="759" t="s">
        <v>101</v>
      </c>
      <c r="AL120" s="757"/>
      <c r="AM120" s="757"/>
      <c r="AN120" s="757"/>
      <c r="AO120" s="758"/>
      <c r="AP120" s="804" t="s">
        <v>101</v>
      </c>
      <c r="AQ120" s="805"/>
      <c r="AR120" s="805"/>
      <c r="AS120" s="805"/>
      <c r="AT120" s="806"/>
      <c r="AU120" s="865" t="s">
        <v>407</v>
      </c>
      <c r="AV120" s="866"/>
      <c r="AW120" s="866"/>
      <c r="AX120" s="866"/>
      <c r="AY120" s="867"/>
      <c r="AZ120" s="839" t="s">
        <v>408</v>
      </c>
      <c r="BA120" s="785"/>
      <c r="BB120" s="785"/>
      <c r="BC120" s="785"/>
      <c r="BD120" s="785"/>
      <c r="BE120" s="785"/>
      <c r="BF120" s="785"/>
      <c r="BG120" s="785"/>
      <c r="BH120" s="785"/>
      <c r="BI120" s="785"/>
      <c r="BJ120" s="785"/>
      <c r="BK120" s="785"/>
      <c r="BL120" s="785"/>
      <c r="BM120" s="785"/>
      <c r="BN120" s="785"/>
      <c r="BO120" s="785"/>
      <c r="BP120" s="786"/>
      <c r="BQ120" s="840">
        <v>231996346</v>
      </c>
      <c r="BR120" s="822"/>
      <c r="BS120" s="822"/>
      <c r="BT120" s="822"/>
      <c r="BU120" s="822"/>
      <c r="BV120" s="822">
        <v>246230372</v>
      </c>
      <c r="BW120" s="822"/>
      <c r="BX120" s="822"/>
      <c r="BY120" s="822"/>
      <c r="BZ120" s="822"/>
      <c r="CA120" s="822">
        <v>259511724</v>
      </c>
      <c r="CB120" s="822"/>
      <c r="CC120" s="822"/>
      <c r="CD120" s="822"/>
      <c r="CE120" s="822"/>
      <c r="CF120" s="849">
        <v>61.5</v>
      </c>
      <c r="CG120" s="850"/>
      <c r="CH120" s="850"/>
      <c r="CI120" s="850"/>
      <c r="CJ120" s="850"/>
      <c r="CK120" s="851" t="s">
        <v>409</v>
      </c>
      <c r="CL120" s="831"/>
      <c r="CM120" s="831"/>
      <c r="CN120" s="831"/>
      <c r="CO120" s="832"/>
      <c r="CP120" s="855" t="s">
        <v>357</v>
      </c>
      <c r="CQ120" s="856"/>
      <c r="CR120" s="856"/>
      <c r="CS120" s="856"/>
      <c r="CT120" s="856"/>
      <c r="CU120" s="856"/>
      <c r="CV120" s="856"/>
      <c r="CW120" s="856"/>
      <c r="CX120" s="856"/>
      <c r="CY120" s="856"/>
      <c r="CZ120" s="856"/>
      <c r="DA120" s="856"/>
      <c r="DB120" s="856"/>
      <c r="DC120" s="856"/>
      <c r="DD120" s="856"/>
      <c r="DE120" s="856"/>
      <c r="DF120" s="857"/>
      <c r="DG120" s="840">
        <v>16607204</v>
      </c>
      <c r="DH120" s="822"/>
      <c r="DI120" s="822"/>
      <c r="DJ120" s="822"/>
      <c r="DK120" s="822"/>
      <c r="DL120" s="822">
        <v>16343441</v>
      </c>
      <c r="DM120" s="822"/>
      <c r="DN120" s="822"/>
      <c r="DO120" s="822"/>
      <c r="DP120" s="822"/>
      <c r="DQ120" s="822">
        <v>15110247</v>
      </c>
      <c r="DR120" s="822"/>
      <c r="DS120" s="822"/>
      <c r="DT120" s="822"/>
      <c r="DU120" s="822"/>
      <c r="DV120" s="823">
        <v>3.6</v>
      </c>
      <c r="DW120" s="823"/>
      <c r="DX120" s="823"/>
      <c r="DY120" s="823"/>
      <c r="DZ120" s="824"/>
    </row>
    <row r="121" spans="1:130" s="191" customFormat="1" ht="26.25" customHeight="1">
      <c r="A121" s="797"/>
      <c r="B121" s="798"/>
      <c r="C121" s="846" t="s">
        <v>410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56">
        <v>1838824</v>
      </c>
      <c r="AB121" s="757"/>
      <c r="AC121" s="757"/>
      <c r="AD121" s="757"/>
      <c r="AE121" s="758"/>
      <c r="AF121" s="759">
        <v>1316863</v>
      </c>
      <c r="AG121" s="757"/>
      <c r="AH121" s="757"/>
      <c r="AI121" s="757"/>
      <c r="AJ121" s="758"/>
      <c r="AK121" s="759">
        <v>1047760</v>
      </c>
      <c r="AL121" s="757"/>
      <c r="AM121" s="757"/>
      <c r="AN121" s="757"/>
      <c r="AO121" s="758"/>
      <c r="AP121" s="804">
        <v>0.2</v>
      </c>
      <c r="AQ121" s="805"/>
      <c r="AR121" s="805"/>
      <c r="AS121" s="805"/>
      <c r="AT121" s="806"/>
      <c r="AU121" s="868"/>
      <c r="AV121" s="869"/>
      <c r="AW121" s="869"/>
      <c r="AX121" s="869"/>
      <c r="AY121" s="870"/>
      <c r="AZ121" s="792" t="s">
        <v>411</v>
      </c>
      <c r="BA121" s="727"/>
      <c r="BB121" s="727"/>
      <c r="BC121" s="727"/>
      <c r="BD121" s="727"/>
      <c r="BE121" s="727"/>
      <c r="BF121" s="727"/>
      <c r="BG121" s="727"/>
      <c r="BH121" s="727"/>
      <c r="BI121" s="727"/>
      <c r="BJ121" s="727"/>
      <c r="BK121" s="727"/>
      <c r="BL121" s="727"/>
      <c r="BM121" s="727"/>
      <c r="BN121" s="727"/>
      <c r="BO121" s="727"/>
      <c r="BP121" s="728"/>
      <c r="BQ121" s="793">
        <v>120803544</v>
      </c>
      <c r="BR121" s="794"/>
      <c r="BS121" s="794"/>
      <c r="BT121" s="794"/>
      <c r="BU121" s="794"/>
      <c r="BV121" s="794">
        <v>122074007</v>
      </c>
      <c r="BW121" s="794"/>
      <c r="BX121" s="794"/>
      <c r="BY121" s="794"/>
      <c r="BZ121" s="794"/>
      <c r="CA121" s="794">
        <v>124937204</v>
      </c>
      <c r="CB121" s="794"/>
      <c r="CC121" s="794"/>
      <c r="CD121" s="794"/>
      <c r="CE121" s="794"/>
      <c r="CF121" s="858">
        <v>29.6</v>
      </c>
      <c r="CG121" s="859"/>
      <c r="CH121" s="859"/>
      <c r="CI121" s="859"/>
      <c r="CJ121" s="859"/>
      <c r="CK121" s="852"/>
      <c r="CL121" s="834"/>
      <c r="CM121" s="834"/>
      <c r="CN121" s="834"/>
      <c r="CO121" s="835"/>
      <c r="CP121" s="815" t="s">
        <v>355</v>
      </c>
      <c r="CQ121" s="816"/>
      <c r="CR121" s="816"/>
      <c r="CS121" s="816"/>
      <c r="CT121" s="816"/>
      <c r="CU121" s="816"/>
      <c r="CV121" s="816"/>
      <c r="CW121" s="816"/>
      <c r="CX121" s="816"/>
      <c r="CY121" s="816"/>
      <c r="CZ121" s="816"/>
      <c r="DA121" s="816"/>
      <c r="DB121" s="816"/>
      <c r="DC121" s="816"/>
      <c r="DD121" s="816"/>
      <c r="DE121" s="816"/>
      <c r="DF121" s="817"/>
      <c r="DG121" s="793">
        <v>12749232</v>
      </c>
      <c r="DH121" s="794"/>
      <c r="DI121" s="794"/>
      <c r="DJ121" s="794"/>
      <c r="DK121" s="794"/>
      <c r="DL121" s="794">
        <v>12345416</v>
      </c>
      <c r="DM121" s="794"/>
      <c r="DN121" s="794"/>
      <c r="DO121" s="794"/>
      <c r="DP121" s="794"/>
      <c r="DQ121" s="794">
        <v>11489857</v>
      </c>
      <c r="DR121" s="794"/>
      <c r="DS121" s="794"/>
      <c r="DT121" s="794"/>
      <c r="DU121" s="794"/>
      <c r="DV121" s="771">
        <v>2.7</v>
      </c>
      <c r="DW121" s="771"/>
      <c r="DX121" s="771"/>
      <c r="DY121" s="771"/>
      <c r="DZ121" s="772"/>
    </row>
    <row r="122" spans="1:130" s="191" customFormat="1" ht="26.25" customHeight="1">
      <c r="A122" s="797"/>
      <c r="B122" s="798"/>
      <c r="C122" s="801" t="s">
        <v>393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56">
        <v>157199</v>
      </c>
      <c r="AB122" s="757"/>
      <c r="AC122" s="757"/>
      <c r="AD122" s="757"/>
      <c r="AE122" s="758"/>
      <c r="AF122" s="759">
        <v>135129</v>
      </c>
      <c r="AG122" s="757"/>
      <c r="AH122" s="757"/>
      <c r="AI122" s="757"/>
      <c r="AJ122" s="758"/>
      <c r="AK122" s="759">
        <v>135252</v>
      </c>
      <c r="AL122" s="757"/>
      <c r="AM122" s="757"/>
      <c r="AN122" s="757"/>
      <c r="AO122" s="758"/>
      <c r="AP122" s="804">
        <v>0</v>
      </c>
      <c r="AQ122" s="805"/>
      <c r="AR122" s="805"/>
      <c r="AS122" s="805"/>
      <c r="AT122" s="806"/>
      <c r="AU122" s="868"/>
      <c r="AV122" s="869"/>
      <c r="AW122" s="869"/>
      <c r="AX122" s="869"/>
      <c r="AY122" s="870"/>
      <c r="AZ122" s="862" t="s">
        <v>412</v>
      </c>
      <c r="BA122" s="863"/>
      <c r="BB122" s="863"/>
      <c r="BC122" s="863"/>
      <c r="BD122" s="863"/>
      <c r="BE122" s="863"/>
      <c r="BF122" s="863"/>
      <c r="BG122" s="863"/>
      <c r="BH122" s="863"/>
      <c r="BI122" s="863"/>
      <c r="BJ122" s="863"/>
      <c r="BK122" s="863"/>
      <c r="BL122" s="863"/>
      <c r="BM122" s="863"/>
      <c r="BN122" s="863"/>
      <c r="BO122" s="863"/>
      <c r="BP122" s="864"/>
      <c r="BQ122" s="845">
        <v>877614656</v>
      </c>
      <c r="BR122" s="825"/>
      <c r="BS122" s="825"/>
      <c r="BT122" s="825"/>
      <c r="BU122" s="825"/>
      <c r="BV122" s="825">
        <v>877567124</v>
      </c>
      <c r="BW122" s="825"/>
      <c r="BX122" s="825"/>
      <c r="BY122" s="825"/>
      <c r="BZ122" s="825"/>
      <c r="CA122" s="825">
        <v>871758630</v>
      </c>
      <c r="CB122" s="825"/>
      <c r="CC122" s="825"/>
      <c r="CD122" s="825"/>
      <c r="CE122" s="825"/>
      <c r="CF122" s="826">
        <v>206.5</v>
      </c>
      <c r="CG122" s="827"/>
      <c r="CH122" s="827"/>
      <c r="CI122" s="827"/>
      <c r="CJ122" s="827"/>
      <c r="CK122" s="852"/>
      <c r="CL122" s="834"/>
      <c r="CM122" s="834"/>
      <c r="CN122" s="834"/>
      <c r="CO122" s="835"/>
      <c r="CP122" s="815" t="s">
        <v>359</v>
      </c>
      <c r="CQ122" s="816"/>
      <c r="CR122" s="816"/>
      <c r="CS122" s="816"/>
      <c r="CT122" s="816"/>
      <c r="CU122" s="816"/>
      <c r="CV122" s="816"/>
      <c r="CW122" s="816"/>
      <c r="CX122" s="816"/>
      <c r="CY122" s="816"/>
      <c r="CZ122" s="816"/>
      <c r="DA122" s="816"/>
      <c r="DB122" s="816"/>
      <c r="DC122" s="816"/>
      <c r="DD122" s="816"/>
      <c r="DE122" s="816"/>
      <c r="DF122" s="817"/>
      <c r="DG122" s="793">
        <v>9287125</v>
      </c>
      <c r="DH122" s="794"/>
      <c r="DI122" s="794"/>
      <c r="DJ122" s="794"/>
      <c r="DK122" s="794"/>
      <c r="DL122" s="794">
        <v>9849940</v>
      </c>
      <c r="DM122" s="794"/>
      <c r="DN122" s="794"/>
      <c r="DO122" s="794"/>
      <c r="DP122" s="794"/>
      <c r="DQ122" s="794">
        <v>10189726</v>
      </c>
      <c r="DR122" s="794"/>
      <c r="DS122" s="794"/>
      <c r="DT122" s="794"/>
      <c r="DU122" s="794"/>
      <c r="DV122" s="771">
        <v>2.4</v>
      </c>
      <c r="DW122" s="771"/>
      <c r="DX122" s="771"/>
      <c r="DY122" s="771"/>
      <c r="DZ122" s="772"/>
    </row>
    <row r="123" spans="1:130" s="191" customFormat="1" ht="26.25" customHeight="1">
      <c r="A123" s="797"/>
      <c r="B123" s="798"/>
      <c r="C123" s="801" t="s">
        <v>399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56" t="s">
        <v>101</v>
      </c>
      <c r="AB123" s="757"/>
      <c r="AC123" s="757"/>
      <c r="AD123" s="757"/>
      <c r="AE123" s="758"/>
      <c r="AF123" s="759" t="s">
        <v>101</v>
      </c>
      <c r="AG123" s="757"/>
      <c r="AH123" s="757"/>
      <c r="AI123" s="757"/>
      <c r="AJ123" s="758"/>
      <c r="AK123" s="759" t="s">
        <v>101</v>
      </c>
      <c r="AL123" s="757"/>
      <c r="AM123" s="757"/>
      <c r="AN123" s="757"/>
      <c r="AO123" s="758"/>
      <c r="AP123" s="804" t="s">
        <v>101</v>
      </c>
      <c r="AQ123" s="805"/>
      <c r="AR123" s="805"/>
      <c r="AS123" s="805"/>
      <c r="AT123" s="806"/>
      <c r="AU123" s="871"/>
      <c r="AV123" s="872"/>
      <c r="AW123" s="872"/>
      <c r="AX123" s="872"/>
      <c r="AY123" s="872"/>
      <c r="AZ123" s="221" t="s">
        <v>137</v>
      </c>
      <c r="BA123" s="221"/>
      <c r="BB123" s="221"/>
      <c r="BC123" s="221"/>
      <c r="BD123" s="221"/>
      <c r="BE123" s="221"/>
      <c r="BF123" s="221"/>
      <c r="BG123" s="221"/>
      <c r="BH123" s="221"/>
      <c r="BI123" s="221"/>
      <c r="BJ123" s="221"/>
      <c r="BK123" s="221"/>
      <c r="BL123" s="221"/>
      <c r="BM123" s="221"/>
      <c r="BN123" s="221"/>
      <c r="BO123" s="860" t="s">
        <v>413</v>
      </c>
      <c r="BP123" s="861"/>
      <c r="BQ123" s="812">
        <v>1230414546</v>
      </c>
      <c r="BR123" s="813"/>
      <c r="BS123" s="813"/>
      <c r="BT123" s="813"/>
      <c r="BU123" s="813"/>
      <c r="BV123" s="813">
        <v>1245871503</v>
      </c>
      <c r="BW123" s="813"/>
      <c r="BX123" s="813"/>
      <c r="BY123" s="813"/>
      <c r="BZ123" s="813"/>
      <c r="CA123" s="813">
        <v>1256207558</v>
      </c>
      <c r="CB123" s="813"/>
      <c r="CC123" s="813"/>
      <c r="CD123" s="813"/>
      <c r="CE123" s="813"/>
      <c r="CF123" s="723"/>
      <c r="CG123" s="724"/>
      <c r="CH123" s="724"/>
      <c r="CI123" s="724"/>
      <c r="CJ123" s="814"/>
      <c r="CK123" s="852"/>
      <c r="CL123" s="834"/>
      <c r="CM123" s="834"/>
      <c r="CN123" s="834"/>
      <c r="CO123" s="835"/>
      <c r="CP123" s="815" t="s">
        <v>356</v>
      </c>
      <c r="CQ123" s="816"/>
      <c r="CR123" s="816"/>
      <c r="CS123" s="816"/>
      <c r="CT123" s="816"/>
      <c r="CU123" s="816"/>
      <c r="CV123" s="816"/>
      <c r="CW123" s="816"/>
      <c r="CX123" s="816"/>
      <c r="CY123" s="816"/>
      <c r="CZ123" s="816"/>
      <c r="DA123" s="816"/>
      <c r="DB123" s="816"/>
      <c r="DC123" s="816"/>
      <c r="DD123" s="816"/>
      <c r="DE123" s="816"/>
      <c r="DF123" s="817"/>
      <c r="DG123" s="793">
        <v>8045703</v>
      </c>
      <c r="DH123" s="794"/>
      <c r="DI123" s="794"/>
      <c r="DJ123" s="794"/>
      <c r="DK123" s="794"/>
      <c r="DL123" s="794">
        <v>7999786</v>
      </c>
      <c r="DM123" s="794"/>
      <c r="DN123" s="794"/>
      <c r="DO123" s="794"/>
      <c r="DP123" s="794"/>
      <c r="DQ123" s="794">
        <v>7959985</v>
      </c>
      <c r="DR123" s="794"/>
      <c r="DS123" s="794"/>
      <c r="DT123" s="794"/>
      <c r="DU123" s="794"/>
      <c r="DV123" s="771">
        <v>1.9</v>
      </c>
      <c r="DW123" s="771"/>
      <c r="DX123" s="771"/>
      <c r="DY123" s="771"/>
      <c r="DZ123" s="772"/>
    </row>
    <row r="124" spans="1:130" s="191" customFormat="1" ht="26.25" customHeight="1" thickBot="1">
      <c r="A124" s="797"/>
      <c r="B124" s="798"/>
      <c r="C124" s="801" t="s">
        <v>402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56" t="s">
        <v>101</v>
      </c>
      <c r="AB124" s="757"/>
      <c r="AC124" s="757"/>
      <c r="AD124" s="757"/>
      <c r="AE124" s="758"/>
      <c r="AF124" s="759" t="s">
        <v>101</v>
      </c>
      <c r="AG124" s="757"/>
      <c r="AH124" s="757"/>
      <c r="AI124" s="757"/>
      <c r="AJ124" s="758"/>
      <c r="AK124" s="759" t="s">
        <v>101</v>
      </c>
      <c r="AL124" s="757"/>
      <c r="AM124" s="757"/>
      <c r="AN124" s="757"/>
      <c r="AO124" s="758"/>
      <c r="AP124" s="804" t="s">
        <v>101</v>
      </c>
      <c r="AQ124" s="805"/>
      <c r="AR124" s="805"/>
      <c r="AS124" s="805"/>
      <c r="AT124" s="806"/>
      <c r="AU124" s="807" t="s">
        <v>414</v>
      </c>
      <c r="AV124" s="808"/>
      <c r="AW124" s="808"/>
      <c r="AX124" s="808"/>
      <c r="AY124" s="808"/>
      <c r="AZ124" s="808"/>
      <c r="BA124" s="808"/>
      <c r="BB124" s="808"/>
      <c r="BC124" s="808"/>
      <c r="BD124" s="808"/>
      <c r="BE124" s="808"/>
      <c r="BF124" s="808"/>
      <c r="BG124" s="808"/>
      <c r="BH124" s="808"/>
      <c r="BI124" s="808"/>
      <c r="BJ124" s="808"/>
      <c r="BK124" s="808"/>
      <c r="BL124" s="808"/>
      <c r="BM124" s="808"/>
      <c r="BN124" s="808"/>
      <c r="BO124" s="808"/>
      <c r="BP124" s="809"/>
      <c r="BQ124" s="810">
        <v>140</v>
      </c>
      <c r="BR124" s="811"/>
      <c r="BS124" s="811"/>
      <c r="BT124" s="811"/>
      <c r="BU124" s="811"/>
      <c r="BV124" s="811">
        <v>137.5</v>
      </c>
      <c r="BW124" s="811"/>
      <c r="BX124" s="811"/>
      <c r="BY124" s="811"/>
      <c r="BZ124" s="811"/>
      <c r="CA124" s="811">
        <v>139.19999999999999</v>
      </c>
      <c r="CB124" s="811"/>
      <c r="CC124" s="811"/>
      <c r="CD124" s="811"/>
      <c r="CE124" s="811"/>
      <c r="CF124" s="701"/>
      <c r="CG124" s="702"/>
      <c r="CH124" s="702"/>
      <c r="CI124" s="702"/>
      <c r="CJ124" s="841"/>
      <c r="CK124" s="853"/>
      <c r="CL124" s="853"/>
      <c r="CM124" s="853"/>
      <c r="CN124" s="853"/>
      <c r="CO124" s="854"/>
      <c r="CP124" s="842" t="s">
        <v>415</v>
      </c>
      <c r="CQ124" s="843"/>
      <c r="CR124" s="843"/>
      <c r="CS124" s="843"/>
      <c r="CT124" s="843"/>
      <c r="CU124" s="843"/>
      <c r="CV124" s="843"/>
      <c r="CW124" s="843"/>
      <c r="CX124" s="843"/>
      <c r="CY124" s="843"/>
      <c r="CZ124" s="843"/>
      <c r="DA124" s="843"/>
      <c r="DB124" s="843"/>
      <c r="DC124" s="843"/>
      <c r="DD124" s="843"/>
      <c r="DE124" s="843"/>
      <c r="DF124" s="844"/>
      <c r="DG124" s="845">
        <v>1563931</v>
      </c>
      <c r="DH124" s="825"/>
      <c r="DI124" s="825"/>
      <c r="DJ124" s="825"/>
      <c r="DK124" s="825"/>
      <c r="DL124" s="825">
        <v>1052522</v>
      </c>
      <c r="DM124" s="825"/>
      <c r="DN124" s="825"/>
      <c r="DO124" s="825"/>
      <c r="DP124" s="825"/>
      <c r="DQ124" s="825">
        <v>1000544</v>
      </c>
      <c r="DR124" s="825"/>
      <c r="DS124" s="825"/>
      <c r="DT124" s="825"/>
      <c r="DU124" s="825"/>
      <c r="DV124" s="828">
        <v>0.2</v>
      </c>
      <c r="DW124" s="828"/>
      <c r="DX124" s="828"/>
      <c r="DY124" s="828"/>
      <c r="DZ124" s="829"/>
    </row>
    <row r="125" spans="1:130" s="191" customFormat="1" ht="26.25" customHeight="1">
      <c r="A125" s="797"/>
      <c r="B125" s="798"/>
      <c r="C125" s="801" t="s">
        <v>404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56" t="s">
        <v>101</v>
      </c>
      <c r="AB125" s="757"/>
      <c r="AC125" s="757"/>
      <c r="AD125" s="757"/>
      <c r="AE125" s="758"/>
      <c r="AF125" s="759" t="s">
        <v>101</v>
      </c>
      <c r="AG125" s="757"/>
      <c r="AH125" s="757"/>
      <c r="AI125" s="757"/>
      <c r="AJ125" s="758"/>
      <c r="AK125" s="759" t="s">
        <v>101</v>
      </c>
      <c r="AL125" s="757"/>
      <c r="AM125" s="757"/>
      <c r="AN125" s="757"/>
      <c r="AO125" s="758"/>
      <c r="AP125" s="804" t="s">
        <v>101</v>
      </c>
      <c r="AQ125" s="805"/>
      <c r="AR125" s="805"/>
      <c r="AS125" s="805"/>
      <c r="AT125" s="806"/>
      <c r="AU125" s="222"/>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4"/>
      <c r="BR125" s="224"/>
      <c r="BS125" s="224"/>
      <c r="BT125" s="224"/>
      <c r="BU125" s="224"/>
      <c r="BV125" s="224"/>
      <c r="BW125" s="224"/>
      <c r="BX125" s="224"/>
      <c r="BY125" s="224"/>
      <c r="BZ125" s="224"/>
      <c r="CA125" s="224"/>
      <c r="CB125" s="224"/>
      <c r="CC125" s="224"/>
      <c r="CD125" s="224"/>
      <c r="CE125" s="224"/>
      <c r="CF125" s="224"/>
      <c r="CG125" s="224"/>
      <c r="CH125" s="224"/>
      <c r="CI125" s="224"/>
      <c r="CJ125" s="225"/>
      <c r="CK125" s="830" t="s">
        <v>416</v>
      </c>
      <c r="CL125" s="831"/>
      <c r="CM125" s="831"/>
      <c r="CN125" s="831"/>
      <c r="CO125" s="832"/>
      <c r="CP125" s="839" t="s">
        <v>417</v>
      </c>
      <c r="CQ125" s="785"/>
      <c r="CR125" s="785"/>
      <c r="CS125" s="785"/>
      <c r="CT125" s="785"/>
      <c r="CU125" s="785"/>
      <c r="CV125" s="785"/>
      <c r="CW125" s="785"/>
      <c r="CX125" s="785"/>
      <c r="CY125" s="785"/>
      <c r="CZ125" s="785"/>
      <c r="DA125" s="785"/>
      <c r="DB125" s="785"/>
      <c r="DC125" s="785"/>
      <c r="DD125" s="785"/>
      <c r="DE125" s="785"/>
      <c r="DF125" s="786"/>
      <c r="DG125" s="840">
        <v>608060</v>
      </c>
      <c r="DH125" s="822"/>
      <c r="DI125" s="822"/>
      <c r="DJ125" s="822"/>
      <c r="DK125" s="822"/>
      <c r="DL125" s="822">
        <v>1627265</v>
      </c>
      <c r="DM125" s="822"/>
      <c r="DN125" s="822"/>
      <c r="DO125" s="822"/>
      <c r="DP125" s="822"/>
      <c r="DQ125" s="822">
        <v>1234747</v>
      </c>
      <c r="DR125" s="822"/>
      <c r="DS125" s="822"/>
      <c r="DT125" s="822"/>
      <c r="DU125" s="822"/>
      <c r="DV125" s="823">
        <v>0.3</v>
      </c>
      <c r="DW125" s="823"/>
      <c r="DX125" s="823"/>
      <c r="DY125" s="823"/>
      <c r="DZ125" s="824"/>
    </row>
    <row r="126" spans="1:130" s="191" customFormat="1" ht="26.25" customHeight="1" thickBot="1">
      <c r="A126" s="797"/>
      <c r="B126" s="798"/>
      <c r="C126" s="801" t="s">
        <v>406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56" t="s">
        <v>101</v>
      </c>
      <c r="AB126" s="757"/>
      <c r="AC126" s="757"/>
      <c r="AD126" s="757"/>
      <c r="AE126" s="758"/>
      <c r="AF126" s="759" t="s">
        <v>101</v>
      </c>
      <c r="AG126" s="757"/>
      <c r="AH126" s="757"/>
      <c r="AI126" s="757"/>
      <c r="AJ126" s="758"/>
      <c r="AK126" s="759" t="s">
        <v>101</v>
      </c>
      <c r="AL126" s="757"/>
      <c r="AM126" s="757"/>
      <c r="AN126" s="757"/>
      <c r="AO126" s="758"/>
      <c r="AP126" s="804" t="s">
        <v>101</v>
      </c>
      <c r="AQ126" s="805"/>
      <c r="AR126" s="805"/>
      <c r="AS126" s="805"/>
      <c r="AT126" s="80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7"/>
      <c r="CE126" s="227"/>
      <c r="CF126" s="227"/>
      <c r="CG126" s="224"/>
      <c r="CH126" s="224"/>
      <c r="CI126" s="224"/>
      <c r="CJ126" s="225"/>
      <c r="CK126" s="833"/>
      <c r="CL126" s="834"/>
      <c r="CM126" s="834"/>
      <c r="CN126" s="834"/>
      <c r="CO126" s="835"/>
      <c r="CP126" s="792" t="s">
        <v>418</v>
      </c>
      <c r="CQ126" s="727"/>
      <c r="CR126" s="727"/>
      <c r="CS126" s="727"/>
      <c r="CT126" s="727"/>
      <c r="CU126" s="727"/>
      <c r="CV126" s="727"/>
      <c r="CW126" s="727"/>
      <c r="CX126" s="727"/>
      <c r="CY126" s="727"/>
      <c r="CZ126" s="727"/>
      <c r="DA126" s="727"/>
      <c r="DB126" s="727"/>
      <c r="DC126" s="727"/>
      <c r="DD126" s="727"/>
      <c r="DE126" s="727"/>
      <c r="DF126" s="728"/>
      <c r="DG126" s="793" t="s">
        <v>101</v>
      </c>
      <c r="DH126" s="794"/>
      <c r="DI126" s="794"/>
      <c r="DJ126" s="794"/>
      <c r="DK126" s="794"/>
      <c r="DL126" s="794" t="s">
        <v>101</v>
      </c>
      <c r="DM126" s="794"/>
      <c r="DN126" s="794"/>
      <c r="DO126" s="794"/>
      <c r="DP126" s="794"/>
      <c r="DQ126" s="794" t="s">
        <v>101</v>
      </c>
      <c r="DR126" s="794"/>
      <c r="DS126" s="794"/>
      <c r="DT126" s="794"/>
      <c r="DU126" s="794"/>
      <c r="DV126" s="771" t="s">
        <v>101</v>
      </c>
      <c r="DW126" s="771"/>
      <c r="DX126" s="771"/>
      <c r="DY126" s="771"/>
      <c r="DZ126" s="772"/>
    </row>
    <row r="127" spans="1:130" s="191" customFormat="1" ht="26.25" customHeight="1">
      <c r="A127" s="799"/>
      <c r="B127" s="800"/>
      <c r="C127" s="818" t="s">
        <v>419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56">
        <v>47827</v>
      </c>
      <c r="AB127" s="757"/>
      <c r="AC127" s="757"/>
      <c r="AD127" s="757"/>
      <c r="AE127" s="758"/>
      <c r="AF127" s="759">
        <v>46948</v>
      </c>
      <c r="AG127" s="757"/>
      <c r="AH127" s="757"/>
      <c r="AI127" s="757"/>
      <c r="AJ127" s="758"/>
      <c r="AK127" s="759">
        <v>46266</v>
      </c>
      <c r="AL127" s="757"/>
      <c r="AM127" s="757"/>
      <c r="AN127" s="757"/>
      <c r="AO127" s="758"/>
      <c r="AP127" s="804">
        <v>0</v>
      </c>
      <c r="AQ127" s="805"/>
      <c r="AR127" s="805"/>
      <c r="AS127" s="805"/>
      <c r="AT127" s="806"/>
      <c r="AU127" s="226"/>
      <c r="AV127" s="226"/>
      <c r="AW127" s="226"/>
      <c r="AX127" s="821" t="s">
        <v>420</v>
      </c>
      <c r="AY127" s="789"/>
      <c r="AZ127" s="789"/>
      <c r="BA127" s="789"/>
      <c r="BB127" s="789"/>
      <c r="BC127" s="789"/>
      <c r="BD127" s="789"/>
      <c r="BE127" s="790"/>
      <c r="BF127" s="788" t="s">
        <v>421</v>
      </c>
      <c r="BG127" s="789"/>
      <c r="BH127" s="789"/>
      <c r="BI127" s="789"/>
      <c r="BJ127" s="789"/>
      <c r="BK127" s="789"/>
      <c r="BL127" s="790"/>
      <c r="BM127" s="788" t="s">
        <v>422</v>
      </c>
      <c r="BN127" s="789"/>
      <c r="BO127" s="789"/>
      <c r="BP127" s="789"/>
      <c r="BQ127" s="789"/>
      <c r="BR127" s="789"/>
      <c r="BS127" s="790"/>
      <c r="BT127" s="788" t="s">
        <v>423</v>
      </c>
      <c r="BU127" s="789"/>
      <c r="BV127" s="789"/>
      <c r="BW127" s="789"/>
      <c r="BX127" s="789"/>
      <c r="BY127" s="789"/>
      <c r="BZ127" s="791"/>
      <c r="CA127" s="226"/>
      <c r="CB127" s="226"/>
      <c r="CC127" s="226"/>
      <c r="CD127" s="227"/>
      <c r="CE127" s="227"/>
      <c r="CF127" s="227"/>
      <c r="CG127" s="224"/>
      <c r="CH127" s="224"/>
      <c r="CI127" s="224"/>
      <c r="CJ127" s="225"/>
      <c r="CK127" s="833"/>
      <c r="CL127" s="834"/>
      <c r="CM127" s="834"/>
      <c r="CN127" s="834"/>
      <c r="CO127" s="835"/>
      <c r="CP127" s="792" t="s">
        <v>424</v>
      </c>
      <c r="CQ127" s="727"/>
      <c r="CR127" s="727"/>
      <c r="CS127" s="727"/>
      <c r="CT127" s="727"/>
      <c r="CU127" s="727"/>
      <c r="CV127" s="727"/>
      <c r="CW127" s="727"/>
      <c r="CX127" s="727"/>
      <c r="CY127" s="727"/>
      <c r="CZ127" s="727"/>
      <c r="DA127" s="727"/>
      <c r="DB127" s="727"/>
      <c r="DC127" s="727"/>
      <c r="DD127" s="727"/>
      <c r="DE127" s="727"/>
      <c r="DF127" s="728"/>
      <c r="DG127" s="793" t="s">
        <v>101</v>
      </c>
      <c r="DH127" s="794"/>
      <c r="DI127" s="794"/>
      <c r="DJ127" s="794"/>
      <c r="DK127" s="794"/>
      <c r="DL127" s="794" t="s">
        <v>101</v>
      </c>
      <c r="DM127" s="794"/>
      <c r="DN127" s="794"/>
      <c r="DO127" s="794"/>
      <c r="DP127" s="794"/>
      <c r="DQ127" s="794" t="s">
        <v>101</v>
      </c>
      <c r="DR127" s="794"/>
      <c r="DS127" s="794"/>
      <c r="DT127" s="794"/>
      <c r="DU127" s="794"/>
      <c r="DV127" s="771" t="s">
        <v>101</v>
      </c>
      <c r="DW127" s="771"/>
      <c r="DX127" s="771"/>
      <c r="DY127" s="771"/>
      <c r="DZ127" s="772"/>
    </row>
    <row r="128" spans="1:130" s="191" customFormat="1" ht="26.25" customHeight="1" thickBot="1">
      <c r="A128" s="773" t="s">
        <v>425</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5" t="s">
        <v>426</v>
      </c>
      <c r="X128" s="775"/>
      <c r="Y128" s="775"/>
      <c r="Z128" s="776"/>
      <c r="AA128" s="777">
        <v>1877294</v>
      </c>
      <c r="AB128" s="778"/>
      <c r="AC128" s="778"/>
      <c r="AD128" s="778"/>
      <c r="AE128" s="779"/>
      <c r="AF128" s="780">
        <v>1854048</v>
      </c>
      <c r="AG128" s="778"/>
      <c r="AH128" s="778"/>
      <c r="AI128" s="778"/>
      <c r="AJ128" s="779"/>
      <c r="AK128" s="780">
        <v>1687164</v>
      </c>
      <c r="AL128" s="778"/>
      <c r="AM128" s="778"/>
      <c r="AN128" s="778"/>
      <c r="AO128" s="779"/>
      <c r="AP128" s="781"/>
      <c r="AQ128" s="782"/>
      <c r="AR128" s="782"/>
      <c r="AS128" s="782"/>
      <c r="AT128" s="783"/>
      <c r="AU128" s="226"/>
      <c r="AV128" s="226"/>
      <c r="AW128" s="226"/>
      <c r="AX128" s="784" t="s">
        <v>427</v>
      </c>
      <c r="AY128" s="785"/>
      <c r="AZ128" s="785"/>
      <c r="BA128" s="785"/>
      <c r="BB128" s="785"/>
      <c r="BC128" s="785"/>
      <c r="BD128" s="785"/>
      <c r="BE128" s="786"/>
      <c r="BF128" s="763" t="s">
        <v>101</v>
      </c>
      <c r="BG128" s="764"/>
      <c r="BH128" s="764"/>
      <c r="BI128" s="764"/>
      <c r="BJ128" s="764"/>
      <c r="BK128" s="764"/>
      <c r="BL128" s="787"/>
      <c r="BM128" s="763">
        <v>3.75</v>
      </c>
      <c r="BN128" s="764"/>
      <c r="BO128" s="764"/>
      <c r="BP128" s="764"/>
      <c r="BQ128" s="764"/>
      <c r="BR128" s="764"/>
      <c r="BS128" s="787"/>
      <c r="BT128" s="763">
        <v>5</v>
      </c>
      <c r="BU128" s="764"/>
      <c r="BV128" s="764"/>
      <c r="BW128" s="764"/>
      <c r="BX128" s="764"/>
      <c r="BY128" s="764"/>
      <c r="BZ128" s="765"/>
      <c r="CA128" s="227"/>
      <c r="CB128" s="227"/>
      <c r="CC128" s="227"/>
      <c r="CD128" s="227"/>
      <c r="CE128" s="227"/>
      <c r="CF128" s="227"/>
      <c r="CG128" s="224"/>
      <c r="CH128" s="224"/>
      <c r="CI128" s="224"/>
      <c r="CJ128" s="225"/>
      <c r="CK128" s="836"/>
      <c r="CL128" s="837"/>
      <c r="CM128" s="837"/>
      <c r="CN128" s="837"/>
      <c r="CO128" s="838"/>
      <c r="CP128" s="766" t="s">
        <v>428</v>
      </c>
      <c r="CQ128" s="705"/>
      <c r="CR128" s="705"/>
      <c r="CS128" s="705"/>
      <c r="CT128" s="705"/>
      <c r="CU128" s="705"/>
      <c r="CV128" s="705"/>
      <c r="CW128" s="705"/>
      <c r="CX128" s="705"/>
      <c r="CY128" s="705"/>
      <c r="CZ128" s="705"/>
      <c r="DA128" s="705"/>
      <c r="DB128" s="705"/>
      <c r="DC128" s="705"/>
      <c r="DD128" s="705"/>
      <c r="DE128" s="705"/>
      <c r="DF128" s="706"/>
      <c r="DG128" s="767">
        <v>15467726</v>
      </c>
      <c r="DH128" s="768"/>
      <c r="DI128" s="768"/>
      <c r="DJ128" s="768"/>
      <c r="DK128" s="768"/>
      <c r="DL128" s="768">
        <v>14792968</v>
      </c>
      <c r="DM128" s="768"/>
      <c r="DN128" s="768"/>
      <c r="DO128" s="768"/>
      <c r="DP128" s="768"/>
      <c r="DQ128" s="768">
        <v>14407185</v>
      </c>
      <c r="DR128" s="768"/>
      <c r="DS128" s="768"/>
      <c r="DT128" s="768"/>
      <c r="DU128" s="768"/>
      <c r="DV128" s="769">
        <v>3.4</v>
      </c>
      <c r="DW128" s="769"/>
      <c r="DX128" s="769"/>
      <c r="DY128" s="769"/>
      <c r="DZ128" s="770"/>
    </row>
    <row r="129" spans="1:131" s="191" customFormat="1" ht="26.25" customHeight="1">
      <c r="A129" s="751" t="s">
        <v>84</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753" t="s">
        <v>429</v>
      </c>
      <c r="X129" s="754"/>
      <c r="Y129" s="754"/>
      <c r="Z129" s="755"/>
      <c r="AA129" s="756">
        <v>486062229</v>
      </c>
      <c r="AB129" s="757"/>
      <c r="AC129" s="757"/>
      <c r="AD129" s="757"/>
      <c r="AE129" s="758"/>
      <c r="AF129" s="759">
        <v>498553488</v>
      </c>
      <c r="AG129" s="757"/>
      <c r="AH129" s="757"/>
      <c r="AI129" s="757"/>
      <c r="AJ129" s="758"/>
      <c r="AK129" s="759">
        <v>494472346</v>
      </c>
      <c r="AL129" s="757"/>
      <c r="AM129" s="757"/>
      <c r="AN129" s="757"/>
      <c r="AO129" s="758"/>
      <c r="AP129" s="760"/>
      <c r="AQ129" s="761"/>
      <c r="AR129" s="761"/>
      <c r="AS129" s="761"/>
      <c r="AT129" s="762"/>
      <c r="AU129" s="228"/>
      <c r="AV129" s="228"/>
      <c r="AW129" s="228"/>
      <c r="AX129" s="726" t="s">
        <v>430</v>
      </c>
      <c r="AY129" s="727"/>
      <c r="AZ129" s="727"/>
      <c r="BA129" s="727"/>
      <c r="BB129" s="727"/>
      <c r="BC129" s="727"/>
      <c r="BD129" s="727"/>
      <c r="BE129" s="728"/>
      <c r="BF129" s="746" t="s">
        <v>101</v>
      </c>
      <c r="BG129" s="747"/>
      <c r="BH129" s="747"/>
      <c r="BI129" s="747"/>
      <c r="BJ129" s="747"/>
      <c r="BK129" s="747"/>
      <c r="BL129" s="748"/>
      <c r="BM129" s="746">
        <v>8.75</v>
      </c>
      <c r="BN129" s="747"/>
      <c r="BO129" s="747"/>
      <c r="BP129" s="747"/>
      <c r="BQ129" s="747"/>
      <c r="BR129" s="747"/>
      <c r="BS129" s="748"/>
      <c r="BT129" s="746">
        <v>15</v>
      </c>
      <c r="BU129" s="749"/>
      <c r="BV129" s="749"/>
      <c r="BW129" s="749"/>
      <c r="BX129" s="749"/>
      <c r="BY129" s="749"/>
      <c r="BZ129" s="750"/>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198"/>
      <c r="DQ129" s="198"/>
      <c r="DR129" s="198"/>
      <c r="DS129" s="198"/>
      <c r="DT129" s="198"/>
      <c r="DU129" s="198"/>
      <c r="DV129" s="198"/>
      <c r="DW129" s="198"/>
      <c r="DX129" s="198"/>
      <c r="DY129" s="198"/>
      <c r="DZ129" s="202"/>
    </row>
    <row r="130" spans="1:131" s="191" customFormat="1" ht="26.25" customHeight="1">
      <c r="A130" s="751" t="s">
        <v>431</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753" t="s">
        <v>432</v>
      </c>
      <c r="X130" s="754"/>
      <c r="Y130" s="754"/>
      <c r="Z130" s="755"/>
      <c r="AA130" s="756">
        <v>68940859</v>
      </c>
      <c r="AB130" s="757"/>
      <c r="AC130" s="757"/>
      <c r="AD130" s="757"/>
      <c r="AE130" s="758"/>
      <c r="AF130" s="759">
        <v>71374508</v>
      </c>
      <c r="AG130" s="757"/>
      <c r="AH130" s="757"/>
      <c r="AI130" s="757"/>
      <c r="AJ130" s="758"/>
      <c r="AK130" s="759">
        <v>72333782</v>
      </c>
      <c r="AL130" s="757"/>
      <c r="AM130" s="757"/>
      <c r="AN130" s="757"/>
      <c r="AO130" s="758"/>
      <c r="AP130" s="760"/>
      <c r="AQ130" s="761"/>
      <c r="AR130" s="761"/>
      <c r="AS130" s="761"/>
      <c r="AT130" s="762"/>
      <c r="AU130" s="228"/>
      <c r="AV130" s="228"/>
      <c r="AW130" s="228"/>
      <c r="AX130" s="726" t="s">
        <v>433</v>
      </c>
      <c r="AY130" s="727"/>
      <c r="AZ130" s="727"/>
      <c r="BA130" s="727"/>
      <c r="BB130" s="727"/>
      <c r="BC130" s="727"/>
      <c r="BD130" s="727"/>
      <c r="BE130" s="728"/>
      <c r="BF130" s="729">
        <v>10.6</v>
      </c>
      <c r="BG130" s="730"/>
      <c r="BH130" s="730"/>
      <c r="BI130" s="730"/>
      <c r="BJ130" s="730"/>
      <c r="BK130" s="730"/>
      <c r="BL130" s="731"/>
      <c r="BM130" s="729">
        <v>25</v>
      </c>
      <c r="BN130" s="730"/>
      <c r="BO130" s="730"/>
      <c r="BP130" s="730"/>
      <c r="BQ130" s="730"/>
      <c r="BR130" s="730"/>
      <c r="BS130" s="731"/>
      <c r="BT130" s="729">
        <v>35</v>
      </c>
      <c r="BU130" s="732"/>
      <c r="BV130" s="732"/>
      <c r="BW130" s="732"/>
      <c r="BX130" s="732"/>
      <c r="BY130" s="732"/>
      <c r="BZ130" s="733"/>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198"/>
      <c r="DQ130" s="198"/>
      <c r="DR130" s="198"/>
      <c r="DS130" s="198"/>
      <c r="DT130" s="198"/>
      <c r="DU130" s="198"/>
      <c r="DV130" s="198"/>
      <c r="DW130" s="198"/>
      <c r="DX130" s="198"/>
      <c r="DY130" s="198"/>
      <c r="DZ130" s="202"/>
    </row>
    <row r="131" spans="1:131" s="191" customFormat="1" ht="26.25" customHeight="1" thickBot="1">
      <c r="A131" s="734"/>
      <c r="B131" s="735"/>
      <c r="C131" s="735"/>
      <c r="D131" s="735"/>
      <c r="E131" s="735"/>
      <c r="F131" s="735"/>
      <c r="G131" s="735"/>
      <c r="H131" s="735"/>
      <c r="I131" s="735"/>
      <c r="J131" s="735"/>
      <c r="K131" s="735"/>
      <c r="L131" s="735"/>
      <c r="M131" s="735"/>
      <c r="N131" s="735"/>
      <c r="O131" s="735"/>
      <c r="P131" s="735"/>
      <c r="Q131" s="735"/>
      <c r="R131" s="735"/>
      <c r="S131" s="735"/>
      <c r="T131" s="735"/>
      <c r="U131" s="735"/>
      <c r="V131" s="735"/>
      <c r="W131" s="736" t="s">
        <v>434</v>
      </c>
      <c r="X131" s="737"/>
      <c r="Y131" s="737"/>
      <c r="Z131" s="738"/>
      <c r="AA131" s="739">
        <v>417121370</v>
      </c>
      <c r="AB131" s="740"/>
      <c r="AC131" s="740"/>
      <c r="AD131" s="740"/>
      <c r="AE131" s="741"/>
      <c r="AF131" s="742">
        <v>427178980</v>
      </c>
      <c r="AG131" s="740"/>
      <c r="AH131" s="740"/>
      <c r="AI131" s="740"/>
      <c r="AJ131" s="741"/>
      <c r="AK131" s="742">
        <v>422138564</v>
      </c>
      <c r="AL131" s="740"/>
      <c r="AM131" s="740"/>
      <c r="AN131" s="740"/>
      <c r="AO131" s="741"/>
      <c r="AP131" s="743"/>
      <c r="AQ131" s="744"/>
      <c r="AR131" s="744"/>
      <c r="AS131" s="744"/>
      <c r="AT131" s="745"/>
      <c r="AU131" s="228"/>
      <c r="AV131" s="228"/>
      <c r="AW131" s="228"/>
      <c r="AX131" s="704" t="s">
        <v>435</v>
      </c>
      <c r="AY131" s="705"/>
      <c r="AZ131" s="705"/>
      <c r="BA131" s="705"/>
      <c r="BB131" s="705"/>
      <c r="BC131" s="705"/>
      <c r="BD131" s="705"/>
      <c r="BE131" s="706"/>
      <c r="BF131" s="707">
        <v>139.19999999999999</v>
      </c>
      <c r="BG131" s="708"/>
      <c r="BH131" s="708"/>
      <c r="BI131" s="708"/>
      <c r="BJ131" s="708"/>
      <c r="BK131" s="708"/>
      <c r="BL131" s="709"/>
      <c r="BM131" s="707">
        <v>400</v>
      </c>
      <c r="BN131" s="708"/>
      <c r="BO131" s="708"/>
      <c r="BP131" s="708"/>
      <c r="BQ131" s="708"/>
      <c r="BR131" s="708"/>
      <c r="BS131" s="709"/>
      <c r="BT131" s="710"/>
      <c r="BU131" s="711"/>
      <c r="BV131" s="711"/>
      <c r="BW131" s="711"/>
      <c r="BX131" s="711"/>
      <c r="BY131" s="711"/>
      <c r="BZ131" s="712"/>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198"/>
      <c r="DQ131" s="198"/>
      <c r="DR131" s="198"/>
      <c r="DS131" s="198"/>
      <c r="DT131" s="198"/>
      <c r="DU131" s="198"/>
      <c r="DV131" s="198"/>
      <c r="DW131" s="198"/>
      <c r="DX131" s="198"/>
      <c r="DY131" s="198"/>
      <c r="DZ131" s="202"/>
    </row>
    <row r="132" spans="1:131" s="191" customFormat="1" ht="26.25" customHeight="1">
      <c r="A132" s="713" t="s">
        <v>436</v>
      </c>
      <c r="B132" s="714"/>
      <c r="C132" s="714"/>
      <c r="D132" s="714"/>
      <c r="E132" s="714"/>
      <c r="F132" s="714"/>
      <c r="G132" s="714"/>
      <c r="H132" s="714"/>
      <c r="I132" s="714"/>
      <c r="J132" s="714"/>
      <c r="K132" s="714"/>
      <c r="L132" s="714"/>
      <c r="M132" s="714"/>
      <c r="N132" s="714"/>
      <c r="O132" s="714"/>
      <c r="P132" s="714"/>
      <c r="Q132" s="714"/>
      <c r="R132" s="714"/>
      <c r="S132" s="714"/>
      <c r="T132" s="714"/>
      <c r="U132" s="714"/>
      <c r="V132" s="717" t="s">
        <v>437</v>
      </c>
      <c r="W132" s="717"/>
      <c r="X132" s="717"/>
      <c r="Y132" s="717"/>
      <c r="Z132" s="718"/>
      <c r="AA132" s="719">
        <v>11.855423760000001</v>
      </c>
      <c r="AB132" s="720"/>
      <c r="AC132" s="720"/>
      <c r="AD132" s="720"/>
      <c r="AE132" s="721"/>
      <c r="AF132" s="722">
        <v>10.495060410000001</v>
      </c>
      <c r="AG132" s="720"/>
      <c r="AH132" s="720"/>
      <c r="AI132" s="720"/>
      <c r="AJ132" s="721"/>
      <c r="AK132" s="722">
        <v>9.5256179910000007</v>
      </c>
      <c r="AL132" s="720"/>
      <c r="AM132" s="720"/>
      <c r="AN132" s="720"/>
      <c r="AO132" s="721"/>
      <c r="AP132" s="723"/>
      <c r="AQ132" s="724"/>
      <c r="AR132" s="724"/>
      <c r="AS132" s="724"/>
      <c r="AT132" s="725"/>
      <c r="AU132" s="230"/>
      <c r="AV132" s="231"/>
      <c r="AW132" s="231"/>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02"/>
      <c r="DQ132" s="202"/>
      <c r="DR132" s="202"/>
      <c r="DS132" s="202"/>
      <c r="DT132" s="202"/>
      <c r="DU132" s="202"/>
      <c r="DV132" s="202"/>
      <c r="DW132" s="202"/>
      <c r="DX132" s="202"/>
      <c r="DY132" s="202"/>
      <c r="DZ132" s="202"/>
    </row>
    <row r="133" spans="1:131" s="191" customFormat="1" ht="26.25" customHeight="1" thickBot="1">
      <c r="A133" s="715"/>
      <c r="B133" s="716"/>
      <c r="C133" s="716"/>
      <c r="D133" s="716"/>
      <c r="E133" s="716"/>
      <c r="F133" s="716"/>
      <c r="G133" s="716"/>
      <c r="H133" s="716"/>
      <c r="I133" s="716"/>
      <c r="J133" s="716"/>
      <c r="K133" s="716"/>
      <c r="L133" s="716"/>
      <c r="M133" s="716"/>
      <c r="N133" s="716"/>
      <c r="O133" s="716"/>
      <c r="P133" s="716"/>
      <c r="Q133" s="716"/>
      <c r="R133" s="716"/>
      <c r="S133" s="716"/>
      <c r="T133" s="716"/>
      <c r="U133" s="716"/>
      <c r="V133" s="696" t="s">
        <v>438</v>
      </c>
      <c r="W133" s="696"/>
      <c r="X133" s="696"/>
      <c r="Y133" s="696"/>
      <c r="Z133" s="697"/>
      <c r="AA133" s="698">
        <v>12.7</v>
      </c>
      <c r="AB133" s="699"/>
      <c r="AC133" s="699"/>
      <c r="AD133" s="699"/>
      <c r="AE133" s="700"/>
      <c r="AF133" s="698">
        <v>11.7</v>
      </c>
      <c r="AG133" s="699"/>
      <c r="AH133" s="699"/>
      <c r="AI133" s="699"/>
      <c r="AJ133" s="700"/>
      <c r="AK133" s="698">
        <v>10.6</v>
      </c>
      <c r="AL133" s="699"/>
      <c r="AM133" s="699"/>
      <c r="AN133" s="699"/>
      <c r="AO133" s="700"/>
      <c r="AP133" s="701"/>
      <c r="AQ133" s="702"/>
      <c r="AR133" s="702"/>
      <c r="AS133" s="702"/>
      <c r="AT133" s="703"/>
      <c r="AU133" s="231"/>
      <c r="AV133" s="231"/>
      <c r="AW133" s="231"/>
      <c r="AX133" s="231"/>
      <c r="AY133" s="231"/>
      <c r="AZ133" s="231"/>
      <c r="BA133" s="231"/>
      <c r="BB133" s="231"/>
      <c r="BC133" s="231"/>
      <c r="BD133" s="231"/>
      <c r="BE133" s="231"/>
      <c r="BF133" s="231"/>
      <c r="BG133" s="231"/>
      <c r="BH133" s="231"/>
      <c r="BI133" s="231"/>
      <c r="BJ133" s="231"/>
      <c r="BK133" s="231"/>
      <c r="BL133" s="231"/>
      <c r="BM133" s="231"/>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02"/>
      <c r="DQ133" s="202"/>
      <c r="DR133" s="202"/>
      <c r="DS133" s="202"/>
      <c r="DT133" s="202"/>
      <c r="DU133" s="202"/>
      <c r="DV133" s="202"/>
      <c r="DW133" s="202"/>
      <c r="DX133" s="202"/>
      <c r="DY133" s="202"/>
      <c r="DZ133" s="202"/>
    </row>
    <row r="134" spans="1:131" s="192" customFormat="1" ht="11.25"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1"/>
      <c r="AV134" s="231"/>
      <c r="AW134" s="231"/>
      <c r="AX134" s="231"/>
      <c r="AY134" s="231"/>
      <c r="AZ134" s="231"/>
      <c r="BA134" s="231"/>
      <c r="BB134" s="231"/>
      <c r="BC134" s="231"/>
      <c r="BD134" s="231"/>
      <c r="BE134" s="231"/>
      <c r="BF134" s="231"/>
      <c r="BG134" s="231"/>
      <c r="BH134" s="231"/>
      <c r="BI134" s="231"/>
      <c r="BJ134" s="231"/>
      <c r="BK134" s="231"/>
      <c r="BL134" s="231"/>
      <c r="BM134" s="231"/>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02"/>
      <c r="DQ134" s="202"/>
      <c r="DR134" s="202"/>
      <c r="DS134" s="202"/>
      <c r="DT134" s="202"/>
      <c r="DU134" s="202"/>
      <c r="DV134" s="202"/>
      <c r="DW134" s="202"/>
      <c r="DX134" s="202"/>
      <c r="DY134" s="202"/>
      <c r="DZ134" s="202"/>
      <c r="EA134" s="191"/>
    </row>
    <row r="135" spans="1:131" ht="14.4" hidden="1">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c r="DQ135" s="232"/>
      <c r="DR135" s="232"/>
      <c r="DS135" s="232"/>
      <c r="DT135" s="232"/>
      <c r="DU135" s="232"/>
      <c r="DV135" s="232"/>
      <c r="DW135" s="232"/>
      <c r="DX135" s="232"/>
      <c r="DY135" s="232"/>
      <c r="DZ135" s="232"/>
    </row>
    <row r="136" spans="1:131" hidden="1"/>
  </sheetData>
  <sheetProtection password="851F" sheet="1" objects="1" scenarios="1" formatRows="0"/>
  <customSheetViews>
    <customSheetView guid="{3AB1F1A4-E2D9-44CD-A629-D59D30AE2F41}"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r:id="rId2"/>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5" customWidth="1"/>
    <col min="37" max="16384" width="9" style="234" hidden="1"/>
  </cols>
  <sheetData>
    <row r="1" spans="1:36" ht="13.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4"/>
    </row>
    <row r="18" spans="34:36" ht="13.2"/>
    <row r="19" spans="34:36" ht="13.2"/>
    <row r="20" spans="34:36" ht="13.2">
      <c r="AI20" s="234"/>
      <c r="AJ20" s="234"/>
    </row>
    <row r="21" spans="34:36" ht="13.2">
      <c r="AJ21" s="234"/>
    </row>
    <row r="22" spans="34:36" ht="13.2"/>
    <row r="23" spans="34:36" ht="13.2">
      <c r="AI23" s="234"/>
      <c r="AJ23" s="234"/>
    </row>
    <row r="24" spans="34:36" ht="13.2">
      <c r="AJ24" s="234"/>
    </row>
    <row r="25" spans="34:36" ht="13.2">
      <c r="AJ25" s="234"/>
    </row>
    <row r="26" spans="34:36" ht="13.2">
      <c r="AI26" s="234"/>
      <c r="AJ26" s="234"/>
    </row>
    <row r="27" spans="34:36" ht="13.2"/>
    <row r="28" spans="34:36" ht="13.2">
      <c r="AI28" s="234"/>
      <c r="AJ28" s="234"/>
    </row>
    <row r="29" spans="34:36" ht="13.2">
      <c r="AJ29" s="234"/>
    </row>
    <row r="30" spans="34:36" ht="13.2"/>
    <row r="31" spans="34:36" ht="13.2">
      <c r="AH31" s="234"/>
      <c r="AI31" s="234"/>
      <c r="AJ31" s="234"/>
    </row>
    <row r="32" spans="34:36" ht="13.2"/>
    <row r="33" spans="28:36" ht="13.2">
      <c r="AI33" s="234"/>
      <c r="AJ33" s="234"/>
    </row>
    <row r="34" spans="28:36" ht="13.2">
      <c r="AF34" s="234"/>
    </row>
    <row r="35" spans="28:36" ht="13.2">
      <c r="AB35" s="234"/>
      <c r="AC35" s="234"/>
      <c r="AD35" s="234"/>
      <c r="AF35" s="234"/>
      <c r="AG35" s="234"/>
      <c r="AH35" s="234"/>
      <c r="AI35" s="234"/>
      <c r="AJ35" s="234"/>
    </row>
    <row r="36" spans="28:36" ht="13.2"/>
    <row r="37" spans="28:36" ht="13.2">
      <c r="AE37" s="234"/>
      <c r="AJ37" s="234"/>
    </row>
    <row r="38" spans="28:36" ht="13.2">
      <c r="AB38" s="234"/>
      <c r="AC38" s="234"/>
      <c r="AD38" s="234"/>
      <c r="AE38" s="234"/>
      <c r="AG38" s="234"/>
      <c r="AH38" s="234"/>
      <c r="AI38" s="234"/>
      <c r="AJ38" s="234"/>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4"/>
      <c r="AH49" s="234"/>
      <c r="AI49" s="234"/>
      <c r="AJ49" s="234"/>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4"/>
      <c r="AA63" s="234"/>
    </row>
    <row r="64" spans="22:36" ht="13.2">
      <c r="V64" s="234"/>
    </row>
    <row r="65" spans="15:36" ht="13.2">
      <c r="X65" s="234"/>
      <c r="Z65" s="234"/>
      <c r="AC65" s="234"/>
    </row>
    <row r="66" spans="15:36" ht="13.2">
      <c r="Q66" s="234"/>
      <c r="S66" s="234"/>
      <c r="U66" s="234"/>
      <c r="AF66" s="234"/>
    </row>
    <row r="67" spans="15:36" ht="13.2">
      <c r="O67" s="234"/>
      <c r="P67" s="234"/>
      <c r="R67" s="234"/>
      <c r="T67" s="234"/>
      <c r="Y67" s="234"/>
      <c r="AB67" s="234"/>
      <c r="AD67" s="234"/>
      <c r="AE67" s="234"/>
      <c r="AG67" s="234"/>
      <c r="AH67" s="234"/>
      <c r="AI67" s="234"/>
      <c r="AJ67" s="234"/>
    </row>
    <row r="68" spans="15:36" ht="13.2"/>
    <row r="69" spans="15:36" ht="13.2"/>
    <row r="70" spans="15:36" ht="13.2"/>
    <row r="71" spans="15:36" ht="13.2"/>
    <row r="72" spans="15:36" ht="13.2">
      <c r="AJ72" s="234"/>
    </row>
    <row r="73" spans="15:36" ht="13.2">
      <c r="AJ73" s="234"/>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4"/>
    </row>
    <row r="97" spans="24:36" ht="13.2">
      <c r="AA97" s="234"/>
    </row>
    <row r="98" spans="24:36" ht="13.2" hidden="1">
      <c r="AA98" s="234"/>
    </row>
    <row r="99" spans="24:36" ht="13.2" hidden="1">
      <c r="AA99" s="234"/>
    </row>
    <row r="100" spans="24:36" ht="13.2" hidden="1"/>
    <row r="101" spans="24:36" ht="12" hidden="1" customHeight="1">
      <c r="X101" s="234"/>
      <c r="Y101" s="234"/>
      <c r="Z101" s="234"/>
      <c r="AC101" s="234"/>
    </row>
    <row r="102" spans="24:36" ht="1.5" hidden="1" customHeight="1">
      <c r="AC102" s="234"/>
      <c r="AF102" s="234"/>
    </row>
    <row r="103" spans="24:36" ht="13.2" hidden="1">
      <c r="AB103" s="234"/>
      <c r="AD103" s="234"/>
      <c r="AE103" s="234"/>
      <c r="AF103" s="234"/>
      <c r="AG103" s="234"/>
      <c r="AH103" s="234"/>
      <c r="AI103" s="234"/>
      <c r="AJ103" s="234"/>
    </row>
    <row r="104" spans="24:36" ht="13.2" hidden="1">
      <c r="AD104" s="234"/>
      <c r="AE104" s="234"/>
      <c r="AG104" s="234"/>
      <c r="AH104" s="234"/>
      <c r="AI104" s="234"/>
      <c r="AJ104" s="234"/>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customSheetViews>
    <customSheetView guid="{3AB1F1A4-E2D9-44CD-A629-D59D30AE2F41}"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4" orientation="landscape" cellComments="asDisplayed" r:id="rId2"/>
  <headerFooter>
    <oddFooter>&amp;C&amp;P/&amp;N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2:34" ht="13.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2:34" ht="13.2">
      <c r="T2" s="234"/>
    </row>
    <row r="3" spans="2:34" ht="13.2">
      <c r="B3" s="234"/>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4"/>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4"/>
      <c r="T35" s="234"/>
      <c r="AC35" s="234"/>
      <c r="AD35" s="234"/>
      <c r="AE35" s="234"/>
      <c r="AF35" s="234"/>
      <c r="AG35" s="234"/>
      <c r="AH35" s="234"/>
    </row>
    <row r="36" spans="2:34" ht="13.2">
      <c r="B36" s="234"/>
      <c r="C36" s="234"/>
      <c r="D36" s="234"/>
      <c r="E36" s="234"/>
      <c r="F36" s="234"/>
      <c r="G36" s="234"/>
      <c r="H36" s="234"/>
      <c r="I36" s="234"/>
      <c r="J36" s="234"/>
      <c r="K36" s="234"/>
      <c r="L36" s="234"/>
      <c r="N36" s="234"/>
      <c r="O36" s="234"/>
      <c r="P36" s="234"/>
      <c r="Q36" s="234"/>
      <c r="R36" s="234"/>
      <c r="S36" s="234"/>
      <c r="U36" s="234"/>
      <c r="V36" s="234"/>
      <c r="W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row r="41" spans="2:34" ht="13.2"/>
    <row r="42" spans="2:34" ht="13.2">
      <c r="T42" s="234"/>
      <c r="U42" s="234"/>
    </row>
    <row r="43" spans="2:34" ht="13.2">
      <c r="Q43" s="234"/>
      <c r="R43" s="234"/>
      <c r="S43" s="234"/>
      <c r="V43" s="234"/>
      <c r="W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row r="49" spans="29:34" ht="13.2"/>
    <row r="50" spans="29:34" ht="13.2">
      <c r="AC50" s="234"/>
      <c r="AD50" s="234"/>
      <c r="AE50" s="234"/>
      <c r="AF50" s="234"/>
      <c r="AG50" s="234"/>
      <c r="AH50" s="234"/>
    </row>
    <row r="51" spans="29:34" ht="13.2"/>
    <row r="52" spans="29:34" ht="13.2"/>
    <row r="53" spans="29:34" ht="13.2">
      <c r="AH53" s="234"/>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4"/>
      <c r="AG67" s="234"/>
      <c r="AH67" s="234"/>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3AB1F1A4-E2D9-44CD-A629-D59D30AE2F41}"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7" orientation="landscape" cellComments="asDisplayed" r:id="rId2"/>
  <headerFooter>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6" customWidth="1"/>
    <col min="7" max="8" width="15.88671875" style="236" customWidth="1"/>
    <col min="9" max="14" width="16.109375" style="236" customWidth="1"/>
    <col min="15" max="15" width="6.109375" style="243" customWidth="1"/>
    <col min="16" max="16" width="3" style="241" customWidth="1"/>
    <col min="17" max="17" width="19.109375" style="236" hidden="1" customWidth="1"/>
    <col min="18" max="22" width="12.6640625" style="236" hidden="1" customWidth="1"/>
    <col min="23" max="16384" width="8.6640625" style="236" hidden="1"/>
  </cols>
  <sheetData>
    <row r="1" spans="1:16" ht="13.2">
      <c r="O1" s="237"/>
      <c r="P1" s="237"/>
    </row>
    <row r="2" spans="1:16" ht="13.2">
      <c r="O2" s="237"/>
      <c r="P2" s="237"/>
    </row>
    <row r="3" spans="1:16" ht="13.2">
      <c r="O3" s="237"/>
      <c r="P3" s="237"/>
    </row>
    <row r="4" spans="1:16" ht="13.2">
      <c r="O4" s="237"/>
      <c r="P4" s="237"/>
    </row>
    <row r="5" spans="1:16" ht="16.2">
      <c r="A5" s="238" t="s">
        <v>439</v>
      </c>
      <c r="B5" s="239"/>
      <c r="C5" s="239"/>
      <c r="D5" s="239"/>
      <c r="E5" s="239"/>
      <c r="F5" s="239"/>
      <c r="G5" s="239"/>
      <c r="H5" s="239"/>
      <c r="I5" s="239"/>
      <c r="J5" s="239"/>
      <c r="K5" s="239"/>
      <c r="L5" s="239"/>
      <c r="M5" s="239"/>
      <c r="N5" s="239"/>
      <c r="O5" s="240"/>
    </row>
    <row r="6" spans="1:16" ht="13.2">
      <c r="A6" s="241"/>
      <c r="B6" s="237"/>
      <c r="C6" s="237"/>
      <c r="D6" s="237"/>
      <c r="E6" s="237"/>
      <c r="F6" s="237"/>
      <c r="G6" s="242" t="s">
        <v>440</v>
      </c>
      <c r="H6" s="242"/>
      <c r="I6" s="242"/>
      <c r="J6" s="242"/>
      <c r="K6" s="237"/>
      <c r="L6" s="237"/>
      <c r="M6" s="237"/>
      <c r="N6" s="237"/>
    </row>
    <row r="7" spans="1:16" ht="13.2">
      <c r="A7" s="241"/>
      <c r="B7" s="237"/>
      <c r="C7" s="237"/>
      <c r="D7" s="237"/>
      <c r="E7" s="237"/>
      <c r="F7" s="237"/>
      <c r="G7" s="244"/>
      <c r="H7" s="245"/>
      <c r="I7" s="245"/>
      <c r="J7" s="246"/>
      <c r="K7" s="1161" t="s">
        <v>441</v>
      </c>
      <c r="L7" s="247"/>
      <c r="M7" s="248" t="s">
        <v>442</v>
      </c>
      <c r="N7" s="249"/>
    </row>
    <row r="8" spans="1:16" ht="13.2">
      <c r="A8" s="241"/>
      <c r="B8" s="237"/>
      <c r="C8" s="237"/>
      <c r="D8" s="237"/>
      <c r="E8" s="237"/>
      <c r="F8" s="237"/>
      <c r="G8" s="250"/>
      <c r="H8" s="251"/>
      <c r="I8" s="251"/>
      <c r="J8" s="252"/>
      <c r="K8" s="1162"/>
      <c r="L8" s="253" t="s">
        <v>443</v>
      </c>
      <c r="M8" s="254" t="s">
        <v>444</v>
      </c>
      <c r="N8" s="255" t="s">
        <v>445</v>
      </c>
    </row>
    <row r="9" spans="1:16" ht="13.2">
      <c r="A9" s="241"/>
      <c r="B9" s="237"/>
      <c r="C9" s="237"/>
      <c r="D9" s="237"/>
      <c r="E9" s="237"/>
      <c r="F9" s="237"/>
      <c r="G9" s="1155" t="s">
        <v>446</v>
      </c>
      <c r="H9" s="1156"/>
      <c r="I9" s="1156"/>
      <c r="J9" s="1157"/>
      <c r="K9" s="256">
        <v>256335490</v>
      </c>
      <c r="L9" s="257">
        <v>132230</v>
      </c>
      <c r="M9" s="258">
        <v>96663</v>
      </c>
      <c r="N9" s="259">
        <v>36.799999999999997</v>
      </c>
    </row>
    <row r="10" spans="1:16" ht="13.2">
      <c r="A10" s="241"/>
      <c r="B10" s="237"/>
      <c r="C10" s="237"/>
      <c r="D10" s="237"/>
      <c r="E10" s="237"/>
      <c r="F10" s="237"/>
      <c r="G10" s="1155" t="s">
        <v>447</v>
      </c>
      <c r="H10" s="1156"/>
      <c r="I10" s="1156"/>
      <c r="J10" s="1157"/>
      <c r="K10" s="256">
        <v>1066372</v>
      </c>
      <c r="L10" s="257">
        <v>550</v>
      </c>
      <c r="M10" s="258">
        <v>172</v>
      </c>
      <c r="N10" s="259">
        <v>219.8</v>
      </c>
    </row>
    <row r="11" spans="1:16" ht="13.5" customHeight="1">
      <c r="A11" s="241"/>
      <c r="B11" s="237"/>
      <c r="C11" s="237"/>
      <c r="D11" s="237"/>
      <c r="E11" s="237"/>
      <c r="F11" s="237"/>
      <c r="G11" s="1155" t="s">
        <v>448</v>
      </c>
      <c r="H11" s="1156"/>
      <c r="I11" s="1156"/>
      <c r="J11" s="1157"/>
      <c r="K11" s="256">
        <v>490798</v>
      </c>
      <c r="L11" s="257">
        <v>253</v>
      </c>
      <c r="M11" s="258">
        <v>495</v>
      </c>
      <c r="N11" s="259">
        <v>-48.9</v>
      </c>
    </row>
    <row r="12" spans="1:16" ht="13.5" customHeight="1">
      <c r="A12" s="241"/>
      <c r="B12" s="237"/>
      <c r="C12" s="237"/>
      <c r="D12" s="237"/>
      <c r="E12" s="237"/>
      <c r="F12" s="237"/>
      <c r="G12" s="1155" t="s">
        <v>449</v>
      </c>
      <c r="H12" s="1156"/>
      <c r="I12" s="1156"/>
      <c r="J12" s="1157"/>
      <c r="K12" s="256" t="s">
        <v>450</v>
      </c>
      <c r="L12" s="257" t="s">
        <v>450</v>
      </c>
      <c r="M12" s="258" t="s">
        <v>450</v>
      </c>
      <c r="N12" s="259" t="s">
        <v>450</v>
      </c>
    </row>
    <row r="13" spans="1:16" ht="13.5" customHeight="1">
      <c r="A13" s="241"/>
      <c r="B13" s="237"/>
      <c r="C13" s="237"/>
      <c r="D13" s="237"/>
      <c r="E13" s="237"/>
      <c r="F13" s="237"/>
      <c r="G13" s="1155" t="s">
        <v>451</v>
      </c>
      <c r="H13" s="1156"/>
      <c r="I13" s="1156"/>
      <c r="J13" s="1157"/>
      <c r="K13" s="256">
        <v>165265</v>
      </c>
      <c r="L13" s="257">
        <v>85</v>
      </c>
      <c r="M13" s="258">
        <v>36</v>
      </c>
      <c r="N13" s="259">
        <v>136.1</v>
      </c>
    </row>
    <row r="14" spans="1:16" ht="13.5" customHeight="1">
      <c r="A14" s="241"/>
      <c r="B14" s="237"/>
      <c r="C14" s="237"/>
      <c r="D14" s="237"/>
      <c r="E14" s="237"/>
      <c r="F14" s="237"/>
      <c r="G14" s="1155" t="s">
        <v>452</v>
      </c>
      <c r="H14" s="1156"/>
      <c r="I14" s="1156"/>
      <c r="J14" s="1157"/>
      <c r="K14" s="256">
        <v>4766046</v>
      </c>
      <c r="L14" s="257">
        <v>2459</v>
      </c>
      <c r="M14" s="258">
        <v>919</v>
      </c>
      <c r="N14" s="259">
        <v>167.6</v>
      </c>
    </row>
    <row r="15" spans="1:16" ht="13.2">
      <c r="A15" s="241"/>
      <c r="B15" s="237"/>
      <c r="C15" s="237"/>
      <c r="D15" s="237"/>
      <c r="E15" s="237"/>
      <c r="F15" s="237"/>
      <c r="G15" s="1155" t="s">
        <v>453</v>
      </c>
      <c r="H15" s="1156"/>
      <c r="I15" s="1156"/>
      <c r="J15" s="1157"/>
      <c r="K15" s="256">
        <v>-22493518</v>
      </c>
      <c r="L15" s="257">
        <v>-11603</v>
      </c>
      <c r="M15" s="258">
        <v>-8688</v>
      </c>
      <c r="N15" s="259">
        <v>33.6</v>
      </c>
    </row>
    <row r="16" spans="1:16" ht="13.2">
      <c r="A16" s="241"/>
      <c r="B16" s="237"/>
      <c r="C16" s="237"/>
      <c r="D16" s="237"/>
      <c r="E16" s="237"/>
      <c r="F16" s="237"/>
      <c r="G16" s="1147" t="s">
        <v>137</v>
      </c>
      <c r="H16" s="1148"/>
      <c r="I16" s="1148"/>
      <c r="J16" s="1149"/>
      <c r="K16" s="257">
        <v>240330453</v>
      </c>
      <c r="L16" s="257">
        <v>123974</v>
      </c>
      <c r="M16" s="258">
        <v>89598</v>
      </c>
      <c r="N16" s="259">
        <v>38.4</v>
      </c>
    </row>
    <row r="17" spans="1:16" ht="13.2">
      <c r="A17" s="241"/>
      <c r="B17" s="237"/>
      <c r="C17" s="237"/>
      <c r="D17" s="237"/>
      <c r="E17" s="237"/>
      <c r="F17" s="237"/>
      <c r="G17" s="260"/>
      <c r="H17" s="260"/>
      <c r="I17" s="260"/>
      <c r="J17" s="260"/>
      <c r="K17" s="261"/>
      <c r="L17" s="261"/>
      <c r="M17" s="261"/>
      <c r="N17" s="262"/>
    </row>
    <row r="18" spans="1:16" ht="13.2">
      <c r="A18" s="241"/>
      <c r="B18" s="237"/>
      <c r="C18" s="237"/>
      <c r="D18" s="237"/>
      <c r="E18" s="237"/>
      <c r="F18" s="237"/>
      <c r="G18" s="237"/>
      <c r="H18" s="237"/>
      <c r="I18" s="237"/>
      <c r="J18" s="237"/>
      <c r="K18" s="237"/>
      <c r="L18" s="237"/>
      <c r="M18" s="263"/>
      <c r="N18" s="263"/>
    </row>
    <row r="19" spans="1:16" ht="13.2">
      <c r="A19" s="241"/>
      <c r="B19" s="237"/>
      <c r="C19" s="237"/>
      <c r="D19" s="237"/>
      <c r="E19" s="237"/>
      <c r="F19" s="237"/>
      <c r="G19" s="237" t="s">
        <v>454</v>
      </c>
      <c r="H19" s="237"/>
      <c r="I19" s="237"/>
      <c r="J19" s="237"/>
      <c r="K19" s="237"/>
      <c r="L19" s="237"/>
      <c r="M19" s="237"/>
      <c r="N19" s="237"/>
    </row>
    <row r="20" spans="1:16" ht="13.2">
      <c r="A20" s="241"/>
      <c r="B20" s="237"/>
      <c r="C20" s="237"/>
      <c r="D20" s="237"/>
      <c r="E20" s="237"/>
      <c r="F20" s="237"/>
      <c r="G20" s="264"/>
      <c r="H20" s="265"/>
      <c r="I20" s="265"/>
      <c r="J20" s="266"/>
      <c r="K20" s="267" t="s">
        <v>455</v>
      </c>
      <c r="L20" s="268" t="s">
        <v>456</v>
      </c>
      <c r="M20" s="269" t="s">
        <v>457</v>
      </c>
      <c r="N20" s="270"/>
    </row>
    <row r="21" spans="1:16" s="276" customFormat="1" ht="13.2">
      <c r="A21" s="271"/>
      <c r="B21" s="242"/>
      <c r="C21" s="242"/>
      <c r="D21" s="242"/>
      <c r="E21" s="242"/>
      <c r="F21" s="242"/>
      <c r="G21" s="1158" t="s">
        <v>458</v>
      </c>
      <c r="H21" s="1159"/>
      <c r="I21" s="1159"/>
      <c r="J21" s="1160"/>
      <c r="K21" s="272">
        <v>1354.1</v>
      </c>
      <c r="L21" s="273">
        <v>858.82</v>
      </c>
      <c r="M21" s="274">
        <v>495.28</v>
      </c>
      <c r="N21" s="242"/>
      <c r="O21" s="275"/>
      <c r="P21" s="271"/>
    </row>
    <row r="22" spans="1:16" s="276" customFormat="1" ht="13.2">
      <c r="A22" s="271"/>
      <c r="B22" s="242"/>
      <c r="C22" s="242"/>
      <c r="D22" s="242"/>
      <c r="E22" s="242"/>
      <c r="F22" s="242"/>
      <c r="G22" s="1158" t="s">
        <v>459</v>
      </c>
      <c r="H22" s="1159"/>
      <c r="I22" s="1159"/>
      <c r="J22" s="1160"/>
      <c r="K22" s="277">
        <v>101</v>
      </c>
      <c r="L22" s="278">
        <v>101</v>
      </c>
      <c r="M22" s="279">
        <v>0</v>
      </c>
      <c r="N22" s="263"/>
      <c r="O22" s="275"/>
      <c r="P22" s="271"/>
    </row>
    <row r="23" spans="1:16" s="276" customFormat="1" ht="13.2">
      <c r="A23" s="271"/>
      <c r="B23" s="242"/>
      <c r="C23" s="242"/>
      <c r="D23" s="242"/>
      <c r="E23" s="242"/>
      <c r="F23" s="242"/>
      <c r="G23" s="242"/>
      <c r="H23" s="242"/>
      <c r="I23" s="242"/>
      <c r="J23" s="242"/>
      <c r="K23" s="242"/>
      <c r="L23" s="263"/>
      <c r="M23" s="263"/>
      <c r="N23" s="263"/>
      <c r="O23" s="275"/>
      <c r="P23" s="271"/>
    </row>
    <row r="24" spans="1:16" s="276" customFormat="1" ht="13.2">
      <c r="A24" s="271"/>
      <c r="B24" s="242"/>
      <c r="C24" s="242"/>
      <c r="D24" s="242"/>
      <c r="E24" s="242"/>
      <c r="F24" s="242"/>
      <c r="G24" s="242"/>
      <c r="H24" s="242"/>
      <c r="I24" s="242"/>
      <c r="J24" s="242"/>
      <c r="K24" s="242"/>
      <c r="L24" s="263"/>
      <c r="M24" s="263"/>
      <c r="N24" s="263"/>
      <c r="O24" s="275"/>
      <c r="P24" s="271"/>
    </row>
    <row r="25" spans="1:16" s="276" customFormat="1" ht="13.2">
      <c r="A25" s="280"/>
      <c r="B25" s="281"/>
      <c r="C25" s="281"/>
      <c r="D25" s="281"/>
      <c r="E25" s="281"/>
      <c r="F25" s="281"/>
      <c r="G25" s="281"/>
      <c r="H25" s="281"/>
      <c r="I25" s="281"/>
      <c r="J25" s="281"/>
      <c r="K25" s="281"/>
      <c r="L25" s="282"/>
      <c r="M25" s="282"/>
      <c r="N25" s="282"/>
      <c r="O25" s="283"/>
      <c r="P25" s="271"/>
    </row>
    <row r="26" spans="1:16" s="276" customFormat="1" ht="13.2">
      <c r="A26" s="242" t="s">
        <v>460</v>
      </c>
      <c r="B26" s="242"/>
      <c r="C26" s="242"/>
      <c r="D26" s="242"/>
      <c r="E26" s="242"/>
      <c r="F26" s="242"/>
      <c r="G26" s="242"/>
      <c r="H26" s="242"/>
      <c r="I26" s="242"/>
      <c r="J26" s="242"/>
      <c r="K26" s="242"/>
      <c r="L26" s="263"/>
      <c r="M26" s="263"/>
      <c r="N26" s="263"/>
      <c r="O26" s="242"/>
      <c r="P26" s="242"/>
    </row>
    <row r="27" spans="1:16" ht="13.2">
      <c r="K27" s="237"/>
      <c r="L27" s="237"/>
      <c r="M27" s="237"/>
      <c r="N27" s="237"/>
      <c r="O27" s="237"/>
      <c r="P27" s="237"/>
    </row>
    <row r="28" spans="1:16" ht="16.2">
      <c r="A28" s="238" t="s">
        <v>461</v>
      </c>
      <c r="B28" s="239"/>
      <c r="C28" s="239"/>
      <c r="D28" s="239"/>
      <c r="E28" s="239"/>
      <c r="F28" s="239"/>
      <c r="G28" s="239"/>
      <c r="H28" s="239"/>
      <c r="I28" s="239"/>
      <c r="J28" s="239"/>
      <c r="K28" s="239"/>
      <c r="L28" s="239"/>
      <c r="M28" s="239"/>
      <c r="N28" s="239"/>
      <c r="O28" s="284"/>
    </row>
    <row r="29" spans="1:16" ht="13.2">
      <c r="A29" s="241"/>
      <c r="B29" s="237"/>
      <c r="C29" s="237"/>
      <c r="D29" s="237"/>
      <c r="E29" s="237"/>
      <c r="F29" s="237"/>
      <c r="G29" s="242" t="s">
        <v>462</v>
      </c>
      <c r="H29" s="242"/>
      <c r="I29" s="242"/>
      <c r="J29" s="242"/>
      <c r="K29" s="237"/>
      <c r="L29" s="237"/>
      <c r="M29" s="237"/>
      <c r="N29" s="237"/>
      <c r="O29" s="285"/>
    </row>
    <row r="30" spans="1:16" ht="13.2">
      <c r="A30" s="241"/>
      <c r="B30" s="237"/>
      <c r="C30" s="237"/>
      <c r="D30" s="237"/>
      <c r="E30" s="237"/>
      <c r="F30" s="237"/>
      <c r="G30" s="244"/>
      <c r="H30" s="245"/>
      <c r="I30" s="245"/>
      <c r="J30" s="246"/>
      <c r="K30" s="1161" t="s">
        <v>441</v>
      </c>
      <c r="L30" s="247"/>
      <c r="M30" s="248" t="s">
        <v>442</v>
      </c>
      <c r="N30" s="249"/>
    </row>
    <row r="31" spans="1:16" ht="13.2">
      <c r="A31" s="241"/>
      <c r="B31" s="237"/>
      <c r="C31" s="237"/>
      <c r="D31" s="237"/>
      <c r="E31" s="237"/>
      <c r="F31" s="237"/>
      <c r="G31" s="250"/>
      <c r="H31" s="251"/>
      <c r="I31" s="251"/>
      <c r="J31" s="252"/>
      <c r="K31" s="1162"/>
      <c r="L31" s="253" t="s">
        <v>443</v>
      </c>
      <c r="M31" s="254" t="s">
        <v>444</v>
      </c>
      <c r="N31" s="255" t="s">
        <v>445</v>
      </c>
    </row>
    <row r="32" spans="1:16" ht="27" customHeight="1">
      <c r="A32" s="241"/>
      <c r="B32" s="237"/>
      <c r="C32" s="237"/>
      <c r="D32" s="237"/>
      <c r="E32" s="237"/>
      <c r="F32" s="237"/>
      <c r="G32" s="1144" t="s">
        <v>463</v>
      </c>
      <c r="H32" s="1145"/>
      <c r="I32" s="1145"/>
      <c r="J32" s="1146"/>
      <c r="K32" s="257">
        <v>95282522</v>
      </c>
      <c r="L32" s="257">
        <v>49151</v>
      </c>
      <c r="M32" s="258">
        <v>27098</v>
      </c>
      <c r="N32" s="259">
        <v>81.400000000000006</v>
      </c>
    </row>
    <row r="33" spans="1:16" ht="13.5" customHeight="1">
      <c r="A33" s="241"/>
      <c r="B33" s="237"/>
      <c r="C33" s="237"/>
      <c r="D33" s="237"/>
      <c r="E33" s="237"/>
      <c r="F33" s="237"/>
      <c r="G33" s="1144" t="s">
        <v>464</v>
      </c>
      <c r="H33" s="1145"/>
      <c r="I33" s="1145"/>
      <c r="J33" s="1146"/>
      <c r="K33" s="257" t="s">
        <v>450</v>
      </c>
      <c r="L33" s="257" t="s">
        <v>450</v>
      </c>
      <c r="M33" s="258">
        <v>3150</v>
      </c>
      <c r="N33" s="259" t="s">
        <v>450</v>
      </c>
    </row>
    <row r="34" spans="1:16" ht="27" customHeight="1">
      <c r="A34" s="241"/>
      <c r="B34" s="237"/>
      <c r="C34" s="237"/>
      <c r="D34" s="237"/>
      <c r="E34" s="237"/>
      <c r="F34" s="237"/>
      <c r="G34" s="1144" t="s">
        <v>465</v>
      </c>
      <c r="H34" s="1145"/>
      <c r="I34" s="1145"/>
      <c r="J34" s="1146"/>
      <c r="K34" s="257">
        <v>15278733</v>
      </c>
      <c r="L34" s="257">
        <v>7881</v>
      </c>
      <c r="M34" s="258">
        <v>17943</v>
      </c>
      <c r="N34" s="259">
        <v>-56.1</v>
      </c>
    </row>
    <row r="35" spans="1:16" ht="27" customHeight="1">
      <c r="A35" s="241"/>
      <c r="B35" s="237"/>
      <c r="C35" s="237"/>
      <c r="D35" s="237"/>
      <c r="E35" s="237"/>
      <c r="F35" s="237"/>
      <c r="G35" s="1144" t="s">
        <v>466</v>
      </c>
      <c r="H35" s="1145"/>
      <c r="I35" s="1145"/>
      <c r="J35" s="1146"/>
      <c r="K35" s="257">
        <v>2441720</v>
      </c>
      <c r="L35" s="257">
        <v>1260</v>
      </c>
      <c r="M35" s="258">
        <v>933</v>
      </c>
      <c r="N35" s="259">
        <v>35</v>
      </c>
    </row>
    <row r="36" spans="1:16" ht="27" customHeight="1">
      <c r="A36" s="241"/>
      <c r="B36" s="237"/>
      <c r="C36" s="237"/>
      <c r="D36" s="237"/>
      <c r="E36" s="237"/>
      <c r="F36" s="237"/>
      <c r="G36" s="1144" t="s">
        <v>467</v>
      </c>
      <c r="H36" s="1145"/>
      <c r="I36" s="1145"/>
      <c r="J36" s="1146"/>
      <c r="K36" s="257" t="s">
        <v>450</v>
      </c>
      <c r="L36" s="257" t="s">
        <v>450</v>
      </c>
      <c r="M36" s="258">
        <v>73</v>
      </c>
      <c r="N36" s="259" t="s">
        <v>450</v>
      </c>
    </row>
    <row r="37" spans="1:16" ht="13.5" customHeight="1">
      <c r="A37" s="241"/>
      <c r="B37" s="237"/>
      <c r="C37" s="237"/>
      <c r="D37" s="237"/>
      <c r="E37" s="237"/>
      <c r="F37" s="237"/>
      <c r="G37" s="1144" t="s">
        <v>468</v>
      </c>
      <c r="H37" s="1145"/>
      <c r="I37" s="1145"/>
      <c r="J37" s="1146"/>
      <c r="K37" s="257">
        <v>1229278</v>
      </c>
      <c r="L37" s="257">
        <v>634</v>
      </c>
      <c r="M37" s="258">
        <v>636</v>
      </c>
      <c r="N37" s="259">
        <v>-0.3</v>
      </c>
    </row>
    <row r="38" spans="1:16" ht="27" customHeight="1">
      <c r="A38" s="241"/>
      <c r="B38" s="237"/>
      <c r="C38" s="237"/>
      <c r="D38" s="237"/>
      <c r="E38" s="237"/>
      <c r="F38" s="237"/>
      <c r="G38" s="1141" t="s">
        <v>469</v>
      </c>
      <c r="H38" s="1142"/>
      <c r="I38" s="1142"/>
      <c r="J38" s="1143"/>
      <c r="K38" s="286" t="s">
        <v>450</v>
      </c>
      <c r="L38" s="286" t="s">
        <v>450</v>
      </c>
      <c r="M38" s="287">
        <v>0</v>
      </c>
      <c r="N38" s="288" t="s">
        <v>450</v>
      </c>
      <c r="O38" s="285"/>
    </row>
    <row r="39" spans="1:16" ht="13.2">
      <c r="A39" s="241"/>
      <c r="B39" s="237"/>
      <c r="C39" s="237"/>
      <c r="D39" s="237"/>
      <c r="E39" s="237"/>
      <c r="F39" s="237"/>
      <c r="G39" s="1141" t="s">
        <v>470</v>
      </c>
      <c r="H39" s="1142"/>
      <c r="I39" s="1142"/>
      <c r="J39" s="1143"/>
      <c r="K39" s="256">
        <v>-1687164</v>
      </c>
      <c r="L39" s="256">
        <v>-870</v>
      </c>
      <c r="M39" s="289">
        <v>-1999</v>
      </c>
      <c r="N39" s="290">
        <v>-56.5</v>
      </c>
      <c r="O39" s="285"/>
    </row>
    <row r="40" spans="1:16" ht="27" customHeight="1">
      <c r="A40" s="241"/>
      <c r="B40" s="237"/>
      <c r="C40" s="237"/>
      <c r="D40" s="237"/>
      <c r="E40" s="237"/>
      <c r="F40" s="237"/>
      <c r="G40" s="1144" t="s">
        <v>471</v>
      </c>
      <c r="H40" s="1145"/>
      <c r="I40" s="1145"/>
      <c r="J40" s="1146"/>
      <c r="K40" s="256">
        <v>-72333782</v>
      </c>
      <c r="L40" s="256">
        <v>-37313</v>
      </c>
      <c r="M40" s="289">
        <v>-26952</v>
      </c>
      <c r="N40" s="290">
        <v>38.4</v>
      </c>
      <c r="O40" s="285"/>
    </row>
    <row r="41" spans="1:16" ht="13.2">
      <c r="A41" s="241"/>
      <c r="B41" s="237"/>
      <c r="C41" s="237"/>
      <c r="D41" s="237"/>
      <c r="E41" s="237"/>
      <c r="F41" s="237"/>
      <c r="G41" s="1147" t="s">
        <v>472</v>
      </c>
      <c r="H41" s="1148"/>
      <c r="I41" s="1148"/>
      <c r="J41" s="1149"/>
      <c r="K41" s="257">
        <v>40211307</v>
      </c>
      <c r="L41" s="256">
        <v>20743</v>
      </c>
      <c r="M41" s="289">
        <v>20882</v>
      </c>
      <c r="N41" s="290">
        <v>-0.7</v>
      </c>
      <c r="O41" s="285"/>
    </row>
    <row r="42" spans="1:16" ht="13.2">
      <c r="A42" s="241"/>
      <c r="B42" s="237"/>
      <c r="C42" s="237"/>
      <c r="D42" s="237"/>
      <c r="E42" s="237"/>
      <c r="F42" s="237"/>
      <c r="G42" s="237"/>
      <c r="H42" s="237"/>
      <c r="I42" s="237"/>
      <c r="J42" s="237"/>
      <c r="K42" s="237"/>
      <c r="L42" s="237"/>
      <c r="M42" s="263"/>
      <c r="N42" s="263"/>
      <c r="O42" s="285"/>
    </row>
    <row r="43" spans="1:16" ht="13.2">
      <c r="A43" s="241"/>
      <c r="B43" s="237"/>
      <c r="C43" s="237"/>
      <c r="D43" s="237"/>
      <c r="E43" s="237"/>
      <c r="F43" s="237"/>
      <c r="G43" s="237"/>
      <c r="H43" s="237"/>
      <c r="I43" s="237"/>
      <c r="J43" s="237"/>
      <c r="K43" s="237"/>
      <c r="L43" s="291"/>
      <c r="M43" s="263"/>
      <c r="N43" s="237"/>
      <c r="O43" s="285"/>
    </row>
    <row r="44" spans="1:16" ht="13.2">
      <c r="A44" s="241"/>
      <c r="B44" s="237"/>
      <c r="C44" s="237"/>
      <c r="D44" s="237"/>
      <c r="E44" s="237"/>
      <c r="F44" s="237"/>
      <c r="G44" s="237"/>
      <c r="H44" s="237"/>
      <c r="I44" s="237"/>
      <c r="J44" s="237"/>
      <c r="K44" s="237"/>
      <c r="L44" s="237"/>
      <c r="M44" s="263"/>
      <c r="N44" s="237"/>
    </row>
    <row r="45" spans="1:16" ht="13.2">
      <c r="A45" s="239"/>
      <c r="B45" s="239"/>
      <c r="C45" s="239"/>
      <c r="D45" s="239"/>
      <c r="E45" s="239"/>
      <c r="F45" s="239"/>
      <c r="G45" s="239"/>
      <c r="H45" s="239"/>
      <c r="I45" s="239"/>
      <c r="J45" s="239"/>
      <c r="K45" s="239"/>
      <c r="L45" s="239"/>
      <c r="M45" s="292"/>
      <c r="N45" s="239"/>
      <c r="O45" s="239"/>
      <c r="P45" s="237"/>
    </row>
    <row r="46" spans="1:16" ht="13.2">
      <c r="A46" s="293"/>
      <c r="B46" s="293"/>
      <c r="C46" s="293"/>
      <c r="D46" s="293"/>
      <c r="E46" s="293"/>
      <c r="F46" s="293"/>
      <c r="G46" s="293"/>
      <c r="H46" s="293"/>
      <c r="I46" s="293"/>
      <c r="J46" s="293"/>
      <c r="K46" s="293"/>
      <c r="L46" s="293"/>
      <c r="M46" s="293"/>
      <c r="N46" s="293"/>
      <c r="O46" s="293"/>
      <c r="P46" s="237"/>
    </row>
    <row r="47" spans="1:16" ht="17.25" customHeight="1">
      <c r="A47" s="294" t="s">
        <v>473</v>
      </c>
      <c r="B47" s="237"/>
      <c r="C47" s="237"/>
      <c r="D47" s="237"/>
      <c r="E47" s="237"/>
      <c r="F47" s="237"/>
      <c r="G47" s="237"/>
      <c r="H47" s="237"/>
      <c r="I47" s="237"/>
      <c r="J47" s="237"/>
      <c r="K47" s="237"/>
      <c r="L47" s="237"/>
      <c r="M47" s="237"/>
      <c r="N47" s="237"/>
    </row>
    <row r="48" spans="1:16" ht="13.2">
      <c r="A48" s="241"/>
      <c r="B48" s="237"/>
      <c r="C48" s="237"/>
      <c r="D48" s="237"/>
      <c r="E48" s="237"/>
      <c r="F48" s="237"/>
      <c r="G48" s="295" t="s">
        <v>474</v>
      </c>
      <c r="H48" s="295"/>
      <c r="I48" s="295"/>
      <c r="J48" s="295"/>
      <c r="K48" s="295"/>
      <c r="L48" s="295"/>
      <c r="M48" s="296"/>
      <c r="N48" s="295"/>
    </row>
    <row r="49" spans="1:14" ht="13.5" customHeight="1">
      <c r="A49" s="241"/>
      <c r="B49" s="237"/>
      <c r="C49" s="237"/>
      <c r="D49" s="237"/>
      <c r="E49" s="237"/>
      <c r="F49" s="237"/>
      <c r="G49" s="297"/>
      <c r="H49" s="298"/>
      <c r="I49" s="1150" t="s">
        <v>441</v>
      </c>
      <c r="J49" s="1152" t="s">
        <v>475</v>
      </c>
      <c r="K49" s="1153"/>
      <c r="L49" s="1153"/>
      <c r="M49" s="1153"/>
      <c r="N49" s="1154"/>
    </row>
    <row r="50" spans="1:14" ht="13.2">
      <c r="A50" s="241"/>
      <c r="B50" s="237"/>
      <c r="C50" s="237"/>
      <c r="D50" s="237"/>
      <c r="E50" s="237"/>
      <c r="F50" s="237"/>
      <c r="G50" s="299"/>
      <c r="H50" s="300"/>
      <c r="I50" s="1151"/>
      <c r="J50" s="301" t="s">
        <v>476</v>
      </c>
      <c r="K50" s="302" t="s">
        <v>477</v>
      </c>
      <c r="L50" s="303" t="s">
        <v>478</v>
      </c>
      <c r="M50" s="304" t="s">
        <v>479</v>
      </c>
      <c r="N50" s="305" t="s">
        <v>480</v>
      </c>
    </row>
    <row r="51" spans="1:14" ht="13.2">
      <c r="A51" s="241"/>
      <c r="B51" s="237"/>
      <c r="C51" s="237"/>
      <c r="D51" s="237"/>
      <c r="E51" s="237"/>
      <c r="F51" s="237"/>
      <c r="G51" s="297" t="s">
        <v>481</v>
      </c>
      <c r="H51" s="298"/>
      <c r="I51" s="306">
        <v>149780423</v>
      </c>
      <c r="J51" s="307">
        <v>75637</v>
      </c>
      <c r="K51" s="308">
        <v>-26.9</v>
      </c>
      <c r="L51" s="309">
        <v>64604</v>
      </c>
      <c r="M51" s="310">
        <v>-6</v>
      </c>
      <c r="N51" s="311">
        <v>-20.9</v>
      </c>
    </row>
    <row r="52" spans="1:14" ht="13.2">
      <c r="A52" s="241"/>
      <c r="B52" s="237"/>
      <c r="C52" s="237"/>
      <c r="D52" s="237"/>
      <c r="E52" s="237"/>
      <c r="F52" s="237"/>
      <c r="G52" s="312"/>
      <c r="H52" s="313" t="s">
        <v>482</v>
      </c>
      <c r="I52" s="314">
        <v>46052439</v>
      </c>
      <c r="J52" s="315">
        <v>23256</v>
      </c>
      <c r="K52" s="316">
        <v>11.8</v>
      </c>
      <c r="L52" s="317">
        <v>19885</v>
      </c>
      <c r="M52" s="318">
        <v>-13.2</v>
      </c>
      <c r="N52" s="319">
        <v>25</v>
      </c>
    </row>
    <row r="53" spans="1:14" ht="13.2">
      <c r="A53" s="241"/>
      <c r="B53" s="237"/>
      <c r="C53" s="237"/>
      <c r="D53" s="237"/>
      <c r="E53" s="237"/>
      <c r="F53" s="237"/>
      <c r="G53" s="297" t="s">
        <v>483</v>
      </c>
      <c r="H53" s="298"/>
      <c r="I53" s="306">
        <v>209093129</v>
      </c>
      <c r="J53" s="307">
        <v>105811</v>
      </c>
      <c r="K53" s="308">
        <v>39.9</v>
      </c>
      <c r="L53" s="309">
        <v>75396</v>
      </c>
      <c r="M53" s="310">
        <v>16.7</v>
      </c>
      <c r="N53" s="311">
        <v>23.2</v>
      </c>
    </row>
    <row r="54" spans="1:14" ht="13.2">
      <c r="A54" s="241"/>
      <c r="B54" s="237"/>
      <c r="C54" s="237"/>
      <c r="D54" s="237"/>
      <c r="E54" s="237"/>
      <c r="F54" s="237"/>
      <c r="G54" s="312"/>
      <c r="H54" s="313" t="s">
        <v>482</v>
      </c>
      <c r="I54" s="314">
        <v>105442608</v>
      </c>
      <c r="J54" s="315">
        <v>53359</v>
      </c>
      <c r="K54" s="316">
        <v>129.4</v>
      </c>
      <c r="L54" s="317">
        <v>23659</v>
      </c>
      <c r="M54" s="318">
        <v>19</v>
      </c>
      <c r="N54" s="319">
        <v>110.4</v>
      </c>
    </row>
    <row r="55" spans="1:14" ht="13.2">
      <c r="A55" s="241"/>
      <c r="B55" s="237"/>
      <c r="C55" s="237"/>
      <c r="D55" s="237"/>
      <c r="E55" s="237"/>
      <c r="F55" s="237"/>
      <c r="G55" s="297" t="s">
        <v>484</v>
      </c>
      <c r="H55" s="298"/>
      <c r="I55" s="306">
        <v>251411540</v>
      </c>
      <c r="J55" s="307">
        <v>127920</v>
      </c>
      <c r="K55" s="308">
        <v>20.9</v>
      </c>
      <c r="L55" s="309">
        <v>79311</v>
      </c>
      <c r="M55" s="310">
        <v>5.2</v>
      </c>
      <c r="N55" s="311">
        <v>15.7</v>
      </c>
    </row>
    <row r="56" spans="1:14" ht="13.2">
      <c r="A56" s="241"/>
      <c r="B56" s="237"/>
      <c r="C56" s="237"/>
      <c r="D56" s="237"/>
      <c r="E56" s="237"/>
      <c r="F56" s="237"/>
      <c r="G56" s="312"/>
      <c r="H56" s="313" t="s">
        <v>482</v>
      </c>
      <c r="I56" s="314">
        <v>39737328</v>
      </c>
      <c r="J56" s="315">
        <v>20219</v>
      </c>
      <c r="K56" s="316">
        <v>-62.1</v>
      </c>
      <c r="L56" s="317">
        <v>22064</v>
      </c>
      <c r="M56" s="318">
        <v>-6.7</v>
      </c>
      <c r="N56" s="319">
        <v>-55.4</v>
      </c>
    </row>
    <row r="57" spans="1:14" ht="13.2">
      <c r="A57" s="241"/>
      <c r="B57" s="237"/>
      <c r="C57" s="237"/>
      <c r="D57" s="237"/>
      <c r="E57" s="237"/>
      <c r="F57" s="237"/>
      <c r="G57" s="297" t="s">
        <v>485</v>
      </c>
      <c r="H57" s="298"/>
      <c r="I57" s="306">
        <v>264004442</v>
      </c>
      <c r="J57" s="307">
        <v>135131</v>
      </c>
      <c r="K57" s="308">
        <v>5.6</v>
      </c>
      <c r="L57" s="309">
        <v>36736</v>
      </c>
      <c r="M57" s="310">
        <v>-53.7</v>
      </c>
      <c r="N57" s="311">
        <v>59.3</v>
      </c>
    </row>
    <row r="58" spans="1:14" ht="13.2">
      <c r="A58" s="241"/>
      <c r="B58" s="237"/>
      <c r="C58" s="237"/>
      <c r="D58" s="237"/>
      <c r="E58" s="237"/>
      <c r="F58" s="237"/>
      <c r="G58" s="312"/>
      <c r="H58" s="313" t="s">
        <v>482</v>
      </c>
      <c r="I58" s="314">
        <v>41715183</v>
      </c>
      <c r="J58" s="315">
        <v>21352</v>
      </c>
      <c r="K58" s="316">
        <v>5.6</v>
      </c>
      <c r="L58" s="317">
        <v>13410</v>
      </c>
      <c r="M58" s="318">
        <v>-39.200000000000003</v>
      </c>
      <c r="N58" s="319">
        <v>44.8</v>
      </c>
    </row>
    <row r="59" spans="1:14" ht="13.2">
      <c r="A59" s="241"/>
      <c r="B59" s="237"/>
      <c r="C59" s="237"/>
      <c r="D59" s="237"/>
      <c r="E59" s="237"/>
      <c r="F59" s="237"/>
      <c r="G59" s="297" t="s">
        <v>486</v>
      </c>
      <c r="H59" s="298"/>
      <c r="I59" s="306">
        <v>316199647</v>
      </c>
      <c r="J59" s="307">
        <v>163111</v>
      </c>
      <c r="K59" s="308">
        <v>20.7</v>
      </c>
      <c r="L59" s="309">
        <v>38259</v>
      </c>
      <c r="M59" s="310">
        <v>4.0999999999999996</v>
      </c>
      <c r="N59" s="311">
        <v>16.600000000000001</v>
      </c>
    </row>
    <row r="60" spans="1:14" ht="13.2">
      <c r="A60" s="241"/>
      <c r="B60" s="237"/>
      <c r="C60" s="237"/>
      <c r="D60" s="237"/>
      <c r="E60" s="237"/>
      <c r="F60" s="237"/>
      <c r="G60" s="312"/>
      <c r="H60" s="313" t="s">
        <v>482</v>
      </c>
      <c r="I60" s="320">
        <v>33215311</v>
      </c>
      <c r="J60" s="315">
        <v>17134</v>
      </c>
      <c r="K60" s="316">
        <v>-19.8</v>
      </c>
      <c r="L60" s="317">
        <v>13379</v>
      </c>
      <c r="M60" s="318">
        <v>-0.2</v>
      </c>
      <c r="N60" s="319">
        <v>-19.600000000000001</v>
      </c>
    </row>
    <row r="61" spans="1:14" ht="13.2">
      <c r="A61" s="241"/>
      <c r="B61" s="237"/>
      <c r="C61" s="237"/>
      <c r="D61" s="237"/>
      <c r="E61" s="237"/>
      <c r="F61" s="237"/>
      <c r="G61" s="297" t="s">
        <v>487</v>
      </c>
      <c r="H61" s="321"/>
      <c r="I61" s="322">
        <v>238097836</v>
      </c>
      <c r="J61" s="323">
        <v>121522</v>
      </c>
      <c r="K61" s="324">
        <v>12</v>
      </c>
      <c r="L61" s="325">
        <v>58861</v>
      </c>
      <c r="M61" s="326">
        <v>-6.7</v>
      </c>
      <c r="N61" s="311">
        <v>18.7</v>
      </c>
    </row>
    <row r="62" spans="1:14" ht="13.2">
      <c r="A62" s="241"/>
      <c r="B62" s="237"/>
      <c r="C62" s="237"/>
      <c r="D62" s="237"/>
      <c r="E62" s="237"/>
      <c r="F62" s="237"/>
      <c r="G62" s="312"/>
      <c r="H62" s="313" t="s">
        <v>482</v>
      </c>
      <c r="I62" s="314">
        <v>53232574</v>
      </c>
      <c r="J62" s="315">
        <v>27064</v>
      </c>
      <c r="K62" s="316">
        <v>13</v>
      </c>
      <c r="L62" s="317">
        <v>18479</v>
      </c>
      <c r="M62" s="318">
        <v>-8.1</v>
      </c>
      <c r="N62" s="319">
        <v>21.1</v>
      </c>
    </row>
    <row r="63" spans="1:14" ht="13.2">
      <c r="A63" s="241"/>
      <c r="B63" s="237"/>
      <c r="C63" s="237"/>
      <c r="D63" s="237"/>
      <c r="E63" s="237"/>
      <c r="F63" s="237"/>
      <c r="G63" s="237"/>
      <c r="H63" s="237"/>
      <c r="I63" s="237"/>
      <c r="J63" s="237"/>
      <c r="K63" s="237"/>
      <c r="L63" s="237"/>
      <c r="M63" s="237"/>
      <c r="N63" s="237"/>
    </row>
    <row r="64" spans="1:14" ht="13.2">
      <c r="A64" s="241"/>
      <c r="B64" s="237"/>
      <c r="C64" s="237"/>
      <c r="D64" s="237"/>
      <c r="E64" s="237"/>
      <c r="F64" s="237"/>
      <c r="G64" s="237"/>
      <c r="H64" s="237"/>
      <c r="I64" s="237"/>
      <c r="J64" s="237"/>
      <c r="K64" s="237"/>
      <c r="L64" s="237"/>
      <c r="M64" s="237"/>
      <c r="N64" s="237"/>
    </row>
    <row r="65" spans="1:16" ht="13.2">
      <c r="A65" s="241"/>
      <c r="B65" s="237"/>
      <c r="C65" s="237"/>
      <c r="D65" s="237"/>
      <c r="E65" s="237"/>
      <c r="F65" s="237"/>
      <c r="G65" s="237"/>
      <c r="H65" s="237"/>
      <c r="I65" s="237"/>
      <c r="J65" s="237"/>
      <c r="K65" s="237"/>
      <c r="L65" s="237"/>
      <c r="M65" s="237"/>
      <c r="N65" s="237"/>
    </row>
    <row r="66" spans="1:16" ht="13.2">
      <c r="A66" s="327"/>
      <c r="B66" s="293"/>
      <c r="C66" s="293"/>
      <c r="D66" s="293"/>
      <c r="E66" s="293"/>
      <c r="F66" s="293"/>
      <c r="G66" s="293"/>
      <c r="H66" s="293"/>
      <c r="I66" s="293"/>
      <c r="J66" s="293"/>
      <c r="K66" s="293"/>
      <c r="L66" s="293"/>
      <c r="M66" s="293"/>
      <c r="N66" s="293"/>
      <c r="O66" s="328"/>
    </row>
    <row r="67" spans="1:16" ht="13.5" hidden="1" customHeight="1">
      <c r="G67" s="237"/>
      <c r="H67" s="237"/>
      <c r="I67" s="237"/>
      <c r="J67" s="237"/>
      <c r="K67" s="237"/>
      <c r="L67" s="237"/>
      <c r="M67" s="237"/>
      <c r="N67" s="237"/>
      <c r="O67" s="237"/>
      <c r="P67" s="237"/>
    </row>
    <row r="68" spans="1:16" ht="13.5" hidden="1" customHeight="1">
      <c r="G68" s="237"/>
      <c r="H68" s="237"/>
      <c r="I68" s="237"/>
      <c r="J68" s="237"/>
      <c r="K68" s="237"/>
      <c r="L68" s="237"/>
      <c r="M68" s="237"/>
      <c r="N68" s="237"/>
    </row>
    <row r="69" spans="1:16" ht="13.5" hidden="1" customHeight="1">
      <c r="G69" s="237"/>
      <c r="H69" s="237"/>
      <c r="I69" s="237"/>
      <c r="J69" s="237"/>
      <c r="K69" s="237"/>
      <c r="L69" s="237"/>
      <c r="M69" s="237"/>
      <c r="N69" s="237"/>
    </row>
    <row r="70" spans="1:16" ht="13.2" hidden="1">
      <c r="G70" s="237"/>
      <c r="H70" s="237"/>
      <c r="I70" s="237"/>
      <c r="J70" s="237"/>
      <c r="K70" s="237"/>
      <c r="L70" s="237"/>
      <c r="M70" s="237"/>
      <c r="N70" s="237"/>
    </row>
    <row r="71" spans="1:16" ht="13.2" hidden="1">
      <c r="G71" s="237"/>
      <c r="H71" s="237"/>
      <c r="I71" s="237"/>
      <c r="J71" s="237"/>
      <c r="K71" s="237"/>
      <c r="L71" s="237"/>
      <c r="M71" s="237"/>
      <c r="N71" s="237"/>
    </row>
    <row r="72" spans="1:16" ht="13.2" hidden="1">
      <c r="G72" s="237"/>
      <c r="H72" s="237"/>
      <c r="I72" s="237"/>
      <c r="J72" s="237"/>
      <c r="K72" s="237"/>
      <c r="L72" s="237"/>
      <c r="M72" s="237"/>
      <c r="N72" s="237"/>
    </row>
    <row r="73" spans="1:16" ht="13.2" hidden="1">
      <c r="G73" s="237"/>
      <c r="H73" s="237"/>
      <c r="I73" s="237"/>
      <c r="J73" s="237"/>
      <c r="K73" s="237"/>
      <c r="L73" s="237"/>
      <c r="M73" s="237"/>
      <c r="N73" s="237"/>
    </row>
    <row r="74" spans="1:16" ht="13.2" hidden="1"/>
  </sheetData>
  <sheetProtection password="851F" sheet="1" objects="1" scenarios="1"/>
  <customSheetViews>
    <customSheetView guid="{3AB1F1A4-E2D9-44CD-A629-D59D30AE2F41}"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2"/>
  <headerFooter>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2:34" ht="13.2">
      <c r="AH17" s="234"/>
    </row>
    <row r="18" spans="2:34" ht="13.2"/>
    <row r="19" spans="2:34" ht="13.2"/>
    <row r="20" spans="2:34" ht="13.2">
      <c r="AH20" s="234"/>
    </row>
    <row r="21" spans="2:34" ht="13.2">
      <c r="AH21" s="234"/>
    </row>
    <row r="22" spans="2:34" ht="13.2"/>
    <row r="23" spans="2:34" ht="13.2"/>
    <row r="24" spans="2:34" ht="13.2"/>
    <row r="25" spans="2:34" ht="13.2"/>
    <row r="26" spans="2:34" ht="13.2"/>
    <row r="27" spans="2:34" ht="13.2"/>
    <row r="28" spans="2:34" ht="13.2">
      <c r="AH28" s="234"/>
    </row>
    <row r="29" spans="2:34" ht="13.2"/>
    <row r="30" spans="2:34" ht="13.2">
      <c r="B30" s="234"/>
    </row>
    <row r="31" spans="2:34" ht="13.2"/>
    <row r="32" spans="2:34" ht="13.2"/>
    <row r="33" spans="3:34" ht="13.2">
      <c r="G33" s="234"/>
      <c r="I33" s="234"/>
    </row>
    <row r="34" spans="3:34" ht="13.2">
      <c r="C34" s="234"/>
      <c r="P34" s="234"/>
      <c r="R34" s="234"/>
      <c r="U34" s="234"/>
    </row>
    <row r="35" spans="3:34" ht="13.2">
      <c r="D35" s="234"/>
      <c r="E35" s="234"/>
      <c r="T35" s="234"/>
      <c r="W35" s="234"/>
      <c r="AC35" s="234"/>
      <c r="AD35" s="234"/>
      <c r="AE35" s="234"/>
      <c r="AF35" s="234"/>
      <c r="AG35" s="234"/>
      <c r="AH35" s="234"/>
    </row>
    <row r="36" spans="3: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3:34" ht="13.2">
      <c r="AH37" s="234"/>
    </row>
    <row r="38" spans="3:34" ht="13.2">
      <c r="AG38" s="234"/>
      <c r="AH38" s="234"/>
    </row>
    <row r="39" spans="3:34" ht="13.2"/>
    <row r="40" spans="3:34" ht="13.2">
      <c r="U40" s="234"/>
    </row>
    <row r="41" spans="3:34" ht="13.2">
      <c r="R41" s="234"/>
    </row>
    <row r="42" spans="3:34" ht="13.2">
      <c r="T42" s="234"/>
      <c r="W42" s="234"/>
    </row>
    <row r="43" spans="3:34" ht="13.2">
      <c r="Q43" s="234"/>
      <c r="S43" s="234"/>
      <c r="V43" s="234"/>
      <c r="X43" s="234"/>
      <c r="Y43" s="234"/>
      <c r="Z43" s="234"/>
      <c r="AA43" s="234"/>
      <c r="AB43" s="234"/>
      <c r="AC43" s="234"/>
      <c r="AD43" s="234"/>
      <c r="AE43" s="234"/>
      <c r="AF43" s="234"/>
      <c r="AG43" s="234"/>
      <c r="AH43" s="234"/>
    </row>
    <row r="44" spans="3:34" ht="13.2">
      <c r="AH44" s="234"/>
    </row>
    <row r="45" spans="3:34" ht="13.2"/>
    <row r="46" spans="3:34" ht="13.2"/>
    <row r="47" spans="3:34" ht="13.2"/>
    <row r="48" spans="3:34" ht="13.2">
      <c r="AG48" s="234"/>
      <c r="AH48" s="234"/>
    </row>
    <row r="49" spans="29:34" ht="13.2"/>
    <row r="50" spans="29:34" ht="13.2">
      <c r="AH50" s="234"/>
    </row>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c r="AH121" s="23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3AB1F1A4-E2D9-44CD-A629-D59D30AE2F41}"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r:id="rId2"/>
  <headerFooter>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9:34" ht="13.2">
      <c r="AH17" s="234"/>
    </row>
    <row r="18" spans="9:34" ht="13.2"/>
    <row r="19" spans="9:34" ht="13.2"/>
    <row r="20" spans="9:34" ht="13.2">
      <c r="AH20" s="234"/>
    </row>
    <row r="21" spans="9:34" ht="13.2">
      <c r="AH21" s="234"/>
    </row>
    <row r="22" spans="9:34" ht="13.2"/>
    <row r="23" spans="9:34" ht="13.2"/>
    <row r="24" spans="9:34" ht="13.2"/>
    <row r="25" spans="9:34" ht="13.2"/>
    <row r="26" spans="9:34" ht="13.2"/>
    <row r="27" spans="9:34" ht="13.2"/>
    <row r="28" spans="9:34" ht="13.2">
      <c r="AH28" s="234"/>
    </row>
    <row r="29" spans="9:34" ht="13.2"/>
    <row r="30" spans="9:34" ht="13.2"/>
    <row r="31" spans="9:34" ht="13.2">
      <c r="I31" s="234"/>
    </row>
    <row r="32" spans="9:34" ht="13.2"/>
    <row r="33" spans="2:34" ht="13.2">
      <c r="G33" s="234"/>
    </row>
    <row r="34" spans="2:34" ht="13.2">
      <c r="C34" s="234"/>
      <c r="P34" s="234"/>
      <c r="R34" s="234"/>
      <c r="U34" s="234"/>
    </row>
    <row r="35" spans="2:34" ht="13.2">
      <c r="B35" s="234"/>
      <c r="D35" s="234"/>
      <c r="E35" s="234"/>
      <c r="T35" s="234"/>
      <c r="W35" s="234"/>
      <c r="AC35" s="234"/>
      <c r="AD35" s="234"/>
      <c r="AE35" s="234"/>
      <c r="AF35" s="234"/>
      <c r="AG35" s="234"/>
      <c r="AH35" s="234"/>
    </row>
    <row r="36" spans="2: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U40" s="234"/>
    </row>
    <row r="41" spans="2:34" ht="13.2">
      <c r="R41" s="234"/>
    </row>
    <row r="42" spans="2:34" ht="13.2">
      <c r="T42" s="234"/>
      <c r="W42" s="234"/>
    </row>
    <row r="43" spans="2:34" ht="13.2">
      <c r="Q43" s="234"/>
      <c r="S43" s="234"/>
      <c r="V43" s="234"/>
      <c r="X43" s="234"/>
      <c r="Y43" s="234"/>
      <c r="Z43" s="234"/>
      <c r="AA43" s="234"/>
      <c r="AB43" s="234"/>
      <c r="AC43" s="234"/>
      <c r="AD43" s="234"/>
      <c r="AE43" s="234"/>
      <c r="AF43" s="234"/>
      <c r="AG43" s="234"/>
      <c r="AH43" s="234"/>
    </row>
    <row r="44" spans="2:34" ht="13.2">
      <c r="AG44" s="234"/>
      <c r="AH44" s="234"/>
    </row>
    <row r="45" spans="2:34" ht="13.2"/>
    <row r="46" spans="2:34" ht="13.2"/>
    <row r="47" spans="2:34" ht="13.2"/>
    <row r="48" spans="2:34" ht="13.2">
      <c r="AG48" s="234"/>
      <c r="AH48" s="234"/>
    </row>
    <row r="49" spans="29:34" ht="13.2"/>
    <row r="50" spans="29:34" ht="13.2"/>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G94" s="234"/>
      <c r="AH94" s="234"/>
    </row>
    <row r="95" spans="25:34" ht="13.5" customHeight="1">
      <c r="AG95" s="234"/>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3AB1F1A4-E2D9-44CD-A629-D59D30AE2F41}"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r:id="rId2"/>
  <headerFooter>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9" t="s">
        <v>488</v>
      </c>
      <c r="G46" s="330" t="s">
        <v>489</v>
      </c>
      <c r="H46" s="330" t="s">
        <v>490</v>
      </c>
      <c r="I46" s="330" t="s">
        <v>491</v>
      </c>
      <c r="J46" s="331" t="s">
        <v>492</v>
      </c>
    </row>
    <row r="47" spans="2:10" ht="57.75" customHeight="1">
      <c r="B47" s="7"/>
      <c r="C47" s="1163" t="s">
        <v>3</v>
      </c>
      <c r="D47" s="1163"/>
      <c r="E47" s="1164"/>
      <c r="F47" s="332">
        <v>8.17</v>
      </c>
      <c r="G47" s="333">
        <v>8.9600000000000009</v>
      </c>
      <c r="H47" s="333">
        <v>7.58</v>
      </c>
      <c r="I47" s="333">
        <v>6.7</v>
      </c>
      <c r="J47" s="334">
        <v>5.7</v>
      </c>
    </row>
    <row r="48" spans="2:10" ht="57.75" customHeight="1">
      <c r="B48" s="8"/>
      <c r="C48" s="1165" t="s">
        <v>4</v>
      </c>
      <c r="D48" s="1165"/>
      <c r="E48" s="1166"/>
      <c r="F48" s="335">
        <v>1.24</v>
      </c>
      <c r="G48" s="336">
        <v>2.16</v>
      </c>
      <c r="H48" s="336">
        <v>1.46</v>
      </c>
      <c r="I48" s="336">
        <v>1.56</v>
      </c>
      <c r="J48" s="337">
        <v>1.69</v>
      </c>
    </row>
    <row r="49" spans="2:10" ht="57.75" customHeight="1" thickBot="1">
      <c r="B49" s="9"/>
      <c r="C49" s="1167" t="s">
        <v>5</v>
      </c>
      <c r="D49" s="1167"/>
      <c r="E49" s="1168"/>
      <c r="F49" s="338">
        <v>4.72</v>
      </c>
      <c r="G49" s="339">
        <v>1.78</v>
      </c>
      <c r="H49" s="339" t="s">
        <v>493</v>
      </c>
      <c r="I49" s="339" t="s">
        <v>494</v>
      </c>
      <c r="J49" s="340" t="s">
        <v>495</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3AB1F1A4-E2D9-44CD-A629-D59D30AE2F41}"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2018-03-05T08:47:27Z</cp:lastPrinted>
  <dcterms:created xsi:type="dcterms:W3CDTF">2018-01-24T03:02:46Z</dcterms:created>
  <dcterms:modified xsi:type="dcterms:W3CDTF">2018-11-28T07:11:29Z</dcterms:modified>
  <cp:category/>
</cp:coreProperties>
</file>