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65" windowWidth="20520" windowHeight="3780" tabRatio="655" activeTab="0"/>
  </bookViews>
  <sheets>
    <sheet name="第９表経常経費に対する一般財源等の充当状況" sheetId="1" r:id="rId1"/>
  </sheets>
  <definedNames>
    <definedName name="_xlnm.Print_Area" localSheetId="0">'第９表経常経費に対する一般財源等の充当状況'!$A$1:$AR$67</definedName>
    <definedName name="_xlnm.Print_Titles" localSheetId="0">'第９表経常経費に対する一般財源等の充当状況'!$A:$A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V18" authorId="0">
      <text>
        <r>
          <rPr>
            <sz val="16"/>
            <rFont val="ＭＳ Ｐゴシック"/>
            <family val="3"/>
          </rPr>
          <t>この行は加重平均</t>
        </r>
      </text>
    </comment>
  </commentList>
</comments>
</file>

<file path=xl/sharedStrings.xml><?xml version="1.0" encoding="utf-8"?>
<sst xmlns="http://schemas.openxmlformats.org/spreadsheetml/2006/main" count="132" uniqueCount="109">
  <si>
    <t>市町村名</t>
  </si>
  <si>
    <t>歳入決算額</t>
  </si>
  <si>
    <t>(b)のうち地方税</t>
  </si>
  <si>
    <t>(ｃ)+(d)</t>
  </si>
  <si>
    <t>(b)/(a)*100</t>
  </si>
  <si>
    <t>(ｅ)/(a)*100</t>
  </si>
  <si>
    <t>歳出総額</t>
  </si>
  <si>
    <t>(a)</t>
  </si>
  <si>
    <t>(b)</t>
  </si>
  <si>
    <t>(c)</t>
  </si>
  <si>
    <t>(d)</t>
  </si>
  <si>
    <t>(ｅ)</t>
  </si>
  <si>
    <t>(ｆ)</t>
  </si>
  <si>
    <t>%</t>
  </si>
  <si>
    <t>人件費</t>
  </si>
  <si>
    <t>物件費</t>
  </si>
  <si>
    <t>維持補修費</t>
  </si>
  <si>
    <t>扶助費</t>
  </si>
  <si>
    <t>補助費等</t>
  </si>
  <si>
    <t>公債費</t>
  </si>
  <si>
    <t>繰出金</t>
  </si>
  <si>
    <t>合計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</si>
  <si>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</si>
  <si>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</si>
  <si>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</si>
  <si>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</si>
  <si>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</si>
  <si>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</si>
  <si>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</si>
  <si>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</si>
  <si>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</si>
  <si>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</si>
  <si>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</si>
  <si>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</si>
  <si>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</si>
  <si>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</si>
  <si>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</si>
  <si>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</si>
  <si>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</si>
  <si>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</si>
  <si>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</si>
  <si>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</si>
  <si>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</si>
  <si>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</si>
  <si>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</si>
  <si>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</si>
  <si>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</si>
  <si>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</si>
  <si>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</si>
  <si>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</si>
  <si>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</si>
  <si>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</si>
  <si>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</si>
  <si>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</si>
  <si>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</si>
  <si>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</si>
  <si>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</si>
  <si>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</si>
  <si>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</si>
  <si>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</si>
  <si>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</si>
  <si>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</si>
  <si>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</si>
  <si>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</si>
  <si>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</si>
  <si>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</si>
  <si>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</si>
  <si>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</si>
  <si>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</si>
  <si>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</si>
  <si>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</si>
  <si>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</si>
  <si>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</si>
  <si>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</si>
  <si>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</si>
  <si>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</si>
  <si>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(g)</t>
  </si>
  <si>
    <t>((b)+(ｆ)+(g))/(a)*100</t>
  </si>
  <si>
    <t>((ｅ)+(ｆ)+(g))/(a)*100</t>
  </si>
  <si>
    <t>(i)</t>
  </si>
  <si>
    <t xml:space="preserve">(a)のうち経常 </t>
  </si>
  <si>
    <t>(b)のうち地方</t>
  </si>
  <si>
    <t>交付税</t>
  </si>
  <si>
    <t>一般財源等</t>
  </si>
  <si>
    <t>歳出決算額中</t>
  </si>
  <si>
    <t>占める割合</t>
  </si>
  <si>
    <t>歳出総額のうち</t>
  </si>
  <si>
    <t>(j)の歳出総額に</t>
  </si>
  <si>
    <t>(h)/(j)*100</t>
  </si>
  <si>
    <t>経常特定財源</t>
  </si>
  <si>
    <t>経常的経費</t>
  </si>
  <si>
    <t>田村市</t>
  </si>
  <si>
    <t>飯舘村</t>
  </si>
  <si>
    <t>(h)</t>
  </si>
  <si>
    <t>市計</t>
  </si>
  <si>
    <t>合計</t>
  </si>
  <si>
    <t>　　　経常経費に充当された一般財源等（経常収支比率：構成比,％）</t>
  </si>
  <si>
    <t>　　　経常経費に充当された一般財源等</t>
  </si>
  <si>
    <t>南会津町</t>
  </si>
  <si>
    <t>会津美里町</t>
  </si>
  <si>
    <t>南相馬市</t>
  </si>
  <si>
    <t>伊達市</t>
  </si>
  <si>
    <t>本宮市</t>
  </si>
  <si>
    <t>※　市計、町村計、合計は加重平均である。</t>
  </si>
  <si>
    <t>　(h)+(i)　　(j)</t>
  </si>
  <si>
    <t>　　　臨時財政対策債を除いた経常収支比率（構成比、％）</t>
  </si>
  <si>
    <t>投資及び出資金・貸付金</t>
  </si>
  <si>
    <t>平成28年度
減収補てん債特例分決算額</t>
  </si>
  <si>
    <t>平成28年度
臨時財政対策債決算額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</si>
</sst>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00_ "/>
    <numFmt numFmtId="178" formatCode="#,##0.0_ "/>
    <numFmt numFmtId="179" formatCode="#,##0_);[Red]\(#,##0\)"/>
    <numFmt numFmtId="180" formatCode="#,##0;&quot;▲ &quot;#,##0"/>
    <numFmt numFmtId="181" formatCode="#,##0.0;&quot;▲ &quot;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20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8" fillId="0" borderId="0">
      <alignment vertical="center"/>
      <protection/>
    </xf>
    <xf numFmtId="0" fontId="43" fillId="32" borderId="0" applyNumberFormat="0" applyBorder="0" applyAlignment="0" applyProtection="0"/>
  </cellStyleXfs>
  <cellXfs count="59">
    <xf numFmtId="3" fontId="0" fillId="0" borderId="0" xfId="0" applyAlignment="1">
      <alignment/>
    </xf>
    <xf numFmtId="3" fontId="7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shrinkToFit="1"/>
    </xf>
    <xf numFmtId="3" fontId="4" fillId="0" borderId="11" xfId="0" applyNumberFormat="1" applyFont="1" applyFill="1" applyBorder="1" applyAlignment="1">
      <alignment horizontal="center" vertical="center" shrinkToFit="1"/>
    </xf>
    <xf numFmtId="3" fontId="7" fillId="0" borderId="11" xfId="0" applyNumberFormat="1" applyFont="1" applyFill="1" applyBorder="1" applyAlignment="1">
      <alignment horizontal="center" vertical="center" wrapText="1"/>
    </xf>
    <xf numFmtId="3" fontId="0" fillId="0" borderId="0" xfId="0" applyFill="1" applyAlignment="1">
      <alignment/>
    </xf>
    <xf numFmtId="3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Font="1" applyFill="1" applyBorder="1" applyAlignment="1">
      <alignment horizontal="center" vertical="center" wrapText="1"/>
    </xf>
    <xf numFmtId="3" fontId="4" fillId="0" borderId="13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left" vertical="center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left" vertical="center"/>
    </xf>
    <xf numFmtId="3" fontId="7" fillId="0" borderId="15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top"/>
    </xf>
    <xf numFmtId="3" fontId="7" fillId="0" borderId="12" xfId="0" applyNumberFormat="1" applyFont="1" applyFill="1" applyBorder="1" applyAlignment="1">
      <alignment horizontal="center" vertical="top" wrapText="1"/>
    </xf>
    <xf numFmtId="3" fontId="5" fillId="0" borderId="0" xfId="0" applyFont="1" applyAlignment="1">
      <alignment horizontal="center"/>
    </xf>
    <xf numFmtId="3" fontId="5" fillId="0" borderId="0" xfId="0" applyFont="1" applyFill="1" applyBorder="1" applyAlignment="1">
      <alignment/>
    </xf>
    <xf numFmtId="3" fontId="5" fillId="0" borderId="0" xfId="0" applyFont="1" applyFill="1" applyAlignment="1">
      <alignment/>
    </xf>
    <xf numFmtId="3" fontId="0" fillId="0" borderId="14" xfId="0" applyFill="1" applyBorder="1" applyAlignment="1">
      <alignment/>
    </xf>
    <xf numFmtId="3" fontId="0" fillId="0" borderId="0" xfId="0" applyFill="1" applyBorder="1" applyAlignment="1">
      <alignment/>
    </xf>
    <xf numFmtId="3" fontId="0" fillId="0" borderId="16" xfId="0" applyFill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180" fontId="5" fillId="0" borderId="17" xfId="0" applyNumberFormat="1" applyFont="1" applyFill="1" applyBorder="1" applyAlignment="1">
      <alignment vertical="center" shrinkToFit="1"/>
    </xf>
    <xf numFmtId="3" fontId="5" fillId="0" borderId="18" xfId="55" applyNumberFormat="1" applyFont="1" applyBorder="1" applyAlignment="1">
      <alignment vertical="center" shrinkToFit="1"/>
      <protection/>
    </xf>
    <xf numFmtId="180" fontId="5" fillId="0" borderId="12" xfId="0" applyNumberFormat="1" applyFont="1" applyFill="1" applyBorder="1" applyAlignment="1">
      <alignment vertical="center" shrinkToFit="1"/>
    </xf>
    <xf numFmtId="181" fontId="5" fillId="0" borderId="12" xfId="0" applyNumberFormat="1" applyFont="1" applyFill="1" applyBorder="1" applyAlignment="1">
      <alignment vertical="center" shrinkToFit="1"/>
    </xf>
    <xf numFmtId="3" fontId="5" fillId="0" borderId="12" xfId="55" applyNumberFormat="1" applyFont="1" applyBorder="1" applyAlignment="1">
      <alignment vertical="center" shrinkToFit="1"/>
      <protection/>
    </xf>
    <xf numFmtId="180" fontId="5" fillId="0" borderId="18" xfId="0" applyNumberFormat="1" applyFont="1" applyFill="1" applyBorder="1" applyAlignment="1">
      <alignment vertical="center" shrinkToFit="1"/>
    </xf>
    <xf numFmtId="181" fontId="5" fillId="0" borderId="18" xfId="0" applyNumberFormat="1" applyFont="1" applyFill="1" applyBorder="1" applyAlignment="1">
      <alignment vertical="center" shrinkToFit="1"/>
    </xf>
    <xf numFmtId="3" fontId="5" fillId="0" borderId="11" xfId="55" applyNumberFormat="1" applyFont="1" applyBorder="1" applyAlignment="1">
      <alignment vertical="center" shrinkToFit="1"/>
      <protection/>
    </xf>
    <xf numFmtId="3" fontId="5" fillId="0" borderId="19" xfId="0" applyNumberFormat="1" applyFont="1" applyFill="1" applyBorder="1" applyAlignment="1">
      <alignment horizontal="center" vertical="center" shrinkToFit="1"/>
    </xf>
    <xf numFmtId="180" fontId="5" fillId="0" borderId="19" xfId="0" applyNumberFormat="1" applyFont="1" applyFill="1" applyBorder="1" applyAlignment="1">
      <alignment vertical="center" shrinkToFit="1"/>
    </xf>
    <xf numFmtId="181" fontId="5" fillId="0" borderId="19" xfId="0" applyNumberFormat="1" applyFont="1" applyFill="1" applyBorder="1" applyAlignment="1">
      <alignment vertical="center" shrinkToFit="1"/>
    </xf>
    <xf numFmtId="180" fontId="5" fillId="0" borderId="11" xfId="0" applyNumberFormat="1" applyFont="1" applyFill="1" applyBorder="1" applyAlignment="1">
      <alignment vertical="center" shrinkToFit="1"/>
    </xf>
    <xf numFmtId="181" fontId="5" fillId="0" borderId="11" xfId="0" applyNumberFormat="1" applyFont="1" applyFill="1" applyBorder="1" applyAlignment="1">
      <alignment vertical="center" shrinkToFit="1"/>
    </xf>
    <xf numFmtId="3" fontId="5" fillId="0" borderId="20" xfId="55" applyNumberFormat="1" applyFont="1" applyBorder="1" applyAlignment="1">
      <alignment vertical="center" shrinkToFit="1"/>
      <protection/>
    </xf>
    <xf numFmtId="180" fontId="5" fillId="0" borderId="20" xfId="0" applyNumberFormat="1" applyFont="1" applyFill="1" applyBorder="1" applyAlignment="1">
      <alignment vertical="center" shrinkToFit="1"/>
    </xf>
    <xf numFmtId="181" fontId="5" fillId="0" borderId="20" xfId="0" applyNumberFormat="1" applyFont="1" applyFill="1" applyBorder="1" applyAlignment="1">
      <alignment vertical="center" shrinkToFit="1"/>
    </xf>
    <xf numFmtId="3" fontId="5" fillId="0" borderId="19" xfId="0" applyNumberFormat="1" applyFont="1" applyFill="1" applyBorder="1" applyAlignment="1">
      <alignment vertical="center" shrinkToFit="1"/>
    </xf>
    <xf numFmtId="3" fontId="5" fillId="0" borderId="17" xfId="0" applyNumberFormat="1" applyFont="1" applyFill="1" applyBorder="1" applyAlignment="1">
      <alignment vertical="center" shrinkToFit="1"/>
    </xf>
    <xf numFmtId="181" fontId="5" fillId="0" borderId="17" xfId="0" applyNumberFormat="1" applyFont="1" applyFill="1" applyBorder="1" applyAlignment="1">
      <alignment vertical="center" shrinkToFit="1"/>
    </xf>
    <xf numFmtId="3" fontId="0" fillId="0" borderId="0" xfId="0" applyFill="1" applyAlignment="1">
      <alignment horizontal="right"/>
    </xf>
    <xf numFmtId="3" fontId="44" fillId="0" borderId="0" xfId="0" applyFont="1" applyFill="1" applyAlignment="1">
      <alignment/>
    </xf>
    <xf numFmtId="0" fontId="0" fillId="0" borderId="12" xfId="0" applyNumberFormat="1" applyFont="1" applyFill="1" applyBorder="1" applyAlignment="1">
      <alignment horizontal="center" vertical="center"/>
    </xf>
    <xf numFmtId="3" fontId="0" fillId="0" borderId="12" xfId="0" applyFont="1" applyFill="1" applyBorder="1" applyAlignment="1">
      <alignment/>
    </xf>
    <xf numFmtId="3" fontId="7" fillId="0" borderId="14" xfId="0" applyNumberFormat="1" applyFont="1" applyFill="1" applyBorder="1" applyAlignment="1">
      <alignment horizontal="center" vertical="center" shrinkToFit="1"/>
    </xf>
    <xf numFmtId="3" fontId="5" fillId="0" borderId="19" xfId="0" applyFont="1" applyFill="1" applyBorder="1" applyAlignment="1">
      <alignment vertical="center" shrinkToFit="1"/>
    </xf>
    <xf numFmtId="3" fontId="5" fillId="0" borderId="18" xfId="0" applyFont="1" applyBorder="1" applyAlignment="1">
      <alignment vertical="center" shrinkToFit="1"/>
    </xf>
    <xf numFmtId="3" fontId="5" fillId="0" borderId="12" xfId="0" applyFont="1" applyBorder="1" applyAlignment="1">
      <alignment vertical="center" shrinkToFit="1"/>
    </xf>
    <xf numFmtId="3" fontId="5" fillId="0" borderId="11" xfId="0" applyFont="1" applyBorder="1" applyAlignment="1">
      <alignment vertical="center" shrinkToFit="1"/>
    </xf>
    <xf numFmtId="3" fontId="5" fillId="0" borderId="20" xfId="0" applyFont="1" applyBorder="1" applyAlignment="1">
      <alignment vertical="center" shrinkToFit="1"/>
    </xf>
    <xf numFmtId="180" fontId="5" fillId="0" borderId="0" xfId="0" applyNumberFormat="1" applyFont="1" applyFill="1" applyBorder="1" applyAlignment="1">
      <alignment vertical="center" shrinkToFit="1"/>
    </xf>
    <xf numFmtId="181" fontId="5" fillId="0" borderId="0" xfId="0" applyNumberFormat="1" applyFont="1" applyFill="1" applyBorder="1" applyAlignment="1">
      <alignment vertical="center" shrinkToFi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181" fontId="5" fillId="0" borderId="14" xfId="0" applyNumberFormat="1" applyFont="1" applyFill="1" applyBorder="1" applyAlignment="1">
      <alignment horizontal="center" vertical="center" shrinkToFit="1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03_第３表歳入の状況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1"/>
  <sheetViews>
    <sheetView tabSelected="1" showOutlineSymbols="0" view="pageBreakPreview" zoomScale="55" zoomScaleSheetLayoutView="5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R66" sqref="AR66"/>
    </sheetView>
  </sheetViews>
  <sheetFormatPr defaultColWidth="24.75390625" defaultRowHeight="14.25"/>
  <cols>
    <col min="1" max="1" width="20.625" style="6" customWidth="1"/>
    <col min="2" max="44" width="19.375" style="6" customWidth="1"/>
    <col min="45" max="16384" width="24.75390625" style="6" customWidth="1"/>
  </cols>
  <sheetData>
    <row r="1" spans="1:44" ht="39" customHeight="1">
      <c r="A1" s="2" t="s">
        <v>0</v>
      </c>
      <c r="B1" s="1" t="s">
        <v>1</v>
      </c>
      <c r="C1" s="1" t="s">
        <v>80</v>
      </c>
      <c r="D1" s="1" t="s">
        <v>2</v>
      </c>
      <c r="E1" s="1" t="s">
        <v>81</v>
      </c>
      <c r="F1" s="1" t="s">
        <v>3</v>
      </c>
      <c r="G1" s="56" t="s">
        <v>107</v>
      </c>
      <c r="H1" s="56" t="s">
        <v>108</v>
      </c>
      <c r="I1" s="2" t="s">
        <v>4</v>
      </c>
      <c r="J1" s="3" t="s">
        <v>77</v>
      </c>
      <c r="K1" s="3" t="s">
        <v>5</v>
      </c>
      <c r="L1" s="4" t="s">
        <v>78</v>
      </c>
      <c r="M1" s="12" t="s">
        <v>97</v>
      </c>
      <c r="N1" s="13"/>
      <c r="O1" s="13"/>
      <c r="P1" s="13"/>
      <c r="Q1" s="14"/>
      <c r="R1" s="13"/>
      <c r="S1" s="13"/>
      <c r="T1" s="13"/>
      <c r="U1" s="15"/>
      <c r="V1" s="12" t="s">
        <v>96</v>
      </c>
      <c r="W1" s="13"/>
      <c r="X1" s="13"/>
      <c r="Y1" s="13"/>
      <c r="Z1" s="13"/>
      <c r="AA1" s="13"/>
      <c r="AB1" s="13"/>
      <c r="AC1" s="13"/>
      <c r="AD1" s="15"/>
      <c r="AE1" s="12" t="s">
        <v>105</v>
      </c>
      <c r="AF1" s="48"/>
      <c r="AG1" s="13"/>
      <c r="AH1" s="13"/>
      <c r="AI1" s="13"/>
      <c r="AJ1" s="13"/>
      <c r="AK1" s="13"/>
      <c r="AL1" s="13"/>
      <c r="AM1" s="15"/>
      <c r="AN1" s="1" t="s">
        <v>84</v>
      </c>
      <c r="AO1" s="1" t="s">
        <v>86</v>
      </c>
      <c r="AP1" s="1" t="s">
        <v>6</v>
      </c>
      <c r="AQ1" s="1" t="s">
        <v>87</v>
      </c>
      <c r="AR1" s="5" t="s">
        <v>88</v>
      </c>
    </row>
    <row r="2" spans="1:44" ht="39" customHeight="1">
      <c r="A2" s="7"/>
      <c r="B2" s="8"/>
      <c r="C2" s="16" t="s">
        <v>83</v>
      </c>
      <c r="D2" s="8"/>
      <c r="E2" s="16" t="s">
        <v>82</v>
      </c>
      <c r="F2" s="8"/>
      <c r="G2" s="57"/>
      <c r="H2" s="57"/>
      <c r="I2" s="46"/>
      <c r="J2" s="46"/>
      <c r="K2" s="47"/>
      <c r="L2" s="47"/>
      <c r="M2" s="5" t="s">
        <v>14</v>
      </c>
      <c r="N2" s="5" t="s">
        <v>15</v>
      </c>
      <c r="O2" s="5" t="s">
        <v>16</v>
      </c>
      <c r="P2" s="5" t="s">
        <v>17</v>
      </c>
      <c r="Q2" s="5" t="s">
        <v>18</v>
      </c>
      <c r="R2" s="5" t="s">
        <v>19</v>
      </c>
      <c r="S2" s="56" t="s">
        <v>106</v>
      </c>
      <c r="T2" s="5" t="s">
        <v>20</v>
      </c>
      <c r="U2" s="5" t="s">
        <v>95</v>
      </c>
      <c r="V2" s="5" t="s">
        <v>14</v>
      </c>
      <c r="W2" s="5" t="s">
        <v>15</v>
      </c>
      <c r="X2" s="5" t="s">
        <v>16</v>
      </c>
      <c r="Y2" s="5" t="s">
        <v>17</v>
      </c>
      <c r="Z2" s="5" t="s">
        <v>18</v>
      </c>
      <c r="AA2" s="5" t="s">
        <v>19</v>
      </c>
      <c r="AB2" s="56" t="s">
        <v>106</v>
      </c>
      <c r="AC2" s="5" t="s">
        <v>20</v>
      </c>
      <c r="AD2" s="5" t="s">
        <v>21</v>
      </c>
      <c r="AE2" s="5" t="s">
        <v>14</v>
      </c>
      <c r="AF2" s="5" t="s">
        <v>15</v>
      </c>
      <c r="AG2" s="5" t="s">
        <v>16</v>
      </c>
      <c r="AH2" s="5" t="s">
        <v>17</v>
      </c>
      <c r="AI2" s="5" t="s">
        <v>18</v>
      </c>
      <c r="AJ2" s="5" t="s">
        <v>19</v>
      </c>
      <c r="AK2" s="56" t="s">
        <v>106</v>
      </c>
      <c r="AL2" s="5" t="s">
        <v>20</v>
      </c>
      <c r="AM2" s="5" t="s">
        <v>21</v>
      </c>
      <c r="AN2" s="17" t="s">
        <v>89</v>
      </c>
      <c r="AO2" s="17" t="s">
        <v>90</v>
      </c>
      <c r="AP2" s="17"/>
      <c r="AQ2" s="17" t="s">
        <v>85</v>
      </c>
      <c r="AR2" s="7"/>
    </row>
    <row r="3" spans="1:44" ht="42">
      <c r="A3" s="9"/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9" t="s">
        <v>76</v>
      </c>
      <c r="I3" s="9" t="s">
        <v>13</v>
      </c>
      <c r="J3" s="9" t="s">
        <v>13</v>
      </c>
      <c r="K3" s="9" t="s">
        <v>13</v>
      </c>
      <c r="L3" s="9" t="s">
        <v>13</v>
      </c>
      <c r="M3" s="9"/>
      <c r="N3" s="9"/>
      <c r="O3" s="9"/>
      <c r="P3" s="9"/>
      <c r="Q3" s="9"/>
      <c r="R3" s="9"/>
      <c r="S3" s="57"/>
      <c r="T3" s="9"/>
      <c r="U3" s="9" t="s">
        <v>93</v>
      </c>
      <c r="V3" s="10"/>
      <c r="W3" s="10"/>
      <c r="X3" s="10"/>
      <c r="Y3" s="10"/>
      <c r="Z3" s="10"/>
      <c r="AA3" s="10"/>
      <c r="AB3" s="57"/>
      <c r="AC3" s="10"/>
      <c r="AD3" s="9"/>
      <c r="AE3" s="10"/>
      <c r="AF3" s="10"/>
      <c r="AG3" s="10"/>
      <c r="AH3" s="10"/>
      <c r="AI3" s="10"/>
      <c r="AJ3" s="10"/>
      <c r="AK3" s="57"/>
      <c r="AL3" s="10"/>
      <c r="AM3" s="9"/>
      <c r="AN3" s="9" t="s">
        <v>79</v>
      </c>
      <c r="AO3" s="9" t="s">
        <v>104</v>
      </c>
      <c r="AP3" s="9"/>
      <c r="AQ3" s="9" t="s">
        <v>13</v>
      </c>
      <c r="AR3" s="9" t="s">
        <v>13</v>
      </c>
    </row>
    <row r="4" spans="1:44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4" ht="33" customHeight="1">
      <c r="A5" s="26" t="s">
        <v>22</v>
      </c>
      <c r="B5" s="50">
        <v>196418713</v>
      </c>
      <c r="C5" s="50">
        <v>53417115</v>
      </c>
      <c r="D5" s="50">
        <v>36126176</v>
      </c>
      <c r="E5" s="50">
        <v>10558028</v>
      </c>
      <c r="F5" s="30">
        <f>D5+E5</f>
        <v>46684204</v>
      </c>
      <c r="G5" s="50">
        <v>0</v>
      </c>
      <c r="H5" s="50">
        <v>3360000</v>
      </c>
      <c r="I5" s="31">
        <f aca="true" t="shared" si="0" ref="I5:I14">C5/B5*100</f>
        <v>27.19553253563982</v>
      </c>
      <c r="J5" s="31">
        <f>(C5+G5+H5)/B5*100</f>
        <v>28.90616384397142</v>
      </c>
      <c r="K5" s="31">
        <f aca="true" t="shared" si="1" ref="K5:K14">F5/B5*100</f>
        <v>23.767696716351054</v>
      </c>
      <c r="L5" s="31">
        <f>(F5+G5+H5)/B5*100</f>
        <v>25.478328024682657</v>
      </c>
      <c r="M5" s="50">
        <v>14692238</v>
      </c>
      <c r="N5" s="50">
        <v>9528855</v>
      </c>
      <c r="O5" s="50">
        <v>1577717</v>
      </c>
      <c r="P5" s="50">
        <v>5470542</v>
      </c>
      <c r="Q5" s="50">
        <v>3505797</v>
      </c>
      <c r="R5" s="50">
        <v>8077701</v>
      </c>
      <c r="S5" s="50">
        <v>0</v>
      </c>
      <c r="T5" s="50">
        <v>6847334</v>
      </c>
      <c r="U5" s="50">
        <v>49700184</v>
      </c>
      <c r="V5" s="31">
        <f aca="true" t="shared" si="2" ref="V5:V36">M5/(C5+G5+H5)*100</f>
        <v>25.877042185042338</v>
      </c>
      <c r="W5" s="31">
        <f>N5/(C5+G5+H5)*100</f>
        <v>16.782915088235814</v>
      </c>
      <c r="X5" s="31">
        <f>O5/(C5+G5+H5)*100</f>
        <v>2.7787903629833957</v>
      </c>
      <c r="Y5" s="31">
        <f>P5/(C5+G5+H5)*100</f>
        <v>9.635117952012884</v>
      </c>
      <c r="Z5" s="31">
        <f>Q5/(C5+G5+H5)*100</f>
        <v>6.174665620118247</v>
      </c>
      <c r="AA5" s="31">
        <f>R5/(C5+G5+H5)*100</f>
        <v>14.227036720692835</v>
      </c>
      <c r="AB5" s="31">
        <f>S5/(C5+G5+H5)*100</f>
        <v>0</v>
      </c>
      <c r="AC5" s="31">
        <f aca="true" t="shared" si="3" ref="AC5:AC36">T5/(C5+G5+H5)*100</f>
        <v>12.060024536294245</v>
      </c>
      <c r="AD5" s="31">
        <f aca="true" t="shared" si="4" ref="AD5:AD18">U5/(C5+G5+H5)*100</f>
        <v>87.53559246537975</v>
      </c>
      <c r="AE5" s="31">
        <f aca="true" t="shared" si="5" ref="AE5:AE36">M5/(C5)*100</f>
        <v>27.50473888378285</v>
      </c>
      <c r="AF5" s="31">
        <f>N5/(C5)*100</f>
        <v>17.838580387578027</v>
      </c>
      <c r="AG5" s="31">
        <f>O5/(C5)*100</f>
        <v>2.9535795783804497</v>
      </c>
      <c r="AH5" s="31">
        <f>P5/(C5)*100</f>
        <v>10.241178318971365</v>
      </c>
      <c r="AI5" s="31">
        <f>Q5/(C5)*100</f>
        <v>6.563059423931825</v>
      </c>
      <c r="AJ5" s="31">
        <f>R5/(C5)*100</f>
        <v>15.12193423399972</v>
      </c>
      <c r="AK5" s="31">
        <f>S5/(C5)*100</f>
        <v>0</v>
      </c>
      <c r="AL5" s="31">
        <f aca="true" t="shared" si="6" ref="AL5:AL36">T5/(C5)*100</f>
        <v>12.818614408509333</v>
      </c>
      <c r="AM5" s="31">
        <f aca="true" t="shared" si="7" ref="AM5:AM17">U5/(C5)*100</f>
        <v>93.04168523515357</v>
      </c>
      <c r="AN5" s="50">
        <v>19358930</v>
      </c>
      <c r="AO5" s="30">
        <f>U5+AN5</f>
        <v>69059114</v>
      </c>
      <c r="AP5" s="50">
        <v>191792734</v>
      </c>
      <c r="AQ5" s="31">
        <f>AO5/AP5*100</f>
        <v>36.00715864449797</v>
      </c>
      <c r="AR5" s="31">
        <f aca="true" t="shared" si="8" ref="AR5:AR35">U5/AO5*100</f>
        <v>71.96759576150949</v>
      </c>
    </row>
    <row r="6" spans="1:44" ht="33" customHeight="1">
      <c r="A6" s="29" t="s">
        <v>23</v>
      </c>
      <c r="B6" s="51">
        <v>49806041</v>
      </c>
      <c r="C6" s="51">
        <v>27534918</v>
      </c>
      <c r="D6" s="51">
        <v>15329763</v>
      </c>
      <c r="E6" s="51">
        <v>9324706</v>
      </c>
      <c r="F6" s="27">
        <f>D6+E6</f>
        <v>24654469</v>
      </c>
      <c r="G6" s="51">
        <v>0</v>
      </c>
      <c r="H6" s="51">
        <v>1300000</v>
      </c>
      <c r="I6" s="28">
        <f t="shared" si="0"/>
        <v>55.28429372653812</v>
      </c>
      <c r="J6" s="28">
        <f aca="true" t="shared" si="9" ref="J6:J64">(C6+G6+H6)/B6*100</f>
        <v>57.894418871799104</v>
      </c>
      <c r="K6" s="28">
        <f t="shared" si="1"/>
        <v>49.50096113842897</v>
      </c>
      <c r="L6" s="28">
        <f aca="true" t="shared" si="10" ref="L6:L64">(F6+G6+H6)/B6*100</f>
        <v>52.111086283689964</v>
      </c>
      <c r="M6" s="51">
        <v>7058126</v>
      </c>
      <c r="N6" s="51">
        <v>3748426</v>
      </c>
      <c r="O6" s="51">
        <v>476038</v>
      </c>
      <c r="P6" s="51">
        <v>3318991</v>
      </c>
      <c r="Q6" s="51">
        <v>2416829</v>
      </c>
      <c r="R6" s="51">
        <v>4772064</v>
      </c>
      <c r="S6" s="51">
        <v>0</v>
      </c>
      <c r="T6" s="51">
        <v>3989344</v>
      </c>
      <c r="U6" s="51">
        <v>25779818</v>
      </c>
      <c r="V6" s="28">
        <f t="shared" si="2"/>
        <v>24.477704427666485</v>
      </c>
      <c r="W6" s="28">
        <f aca="true" t="shared" si="11" ref="W6:W64">N6/(C6+G6+H6)*100</f>
        <v>12.999606934897473</v>
      </c>
      <c r="X6" s="28">
        <f aca="true" t="shared" si="12" ref="X6:X64">O6/(C6+G6+H6)*100</f>
        <v>1.6509081107842927</v>
      </c>
      <c r="Y6" s="28">
        <f aca="true" t="shared" si="13" ref="Y6:Y64">P6/(C6+G6+H6)*100</f>
        <v>11.510318843285768</v>
      </c>
      <c r="Z6" s="28">
        <f aca="true" t="shared" si="14" ref="Z6:Z64">Q6/(C6+G6+H6)*100</f>
        <v>8.381605246805279</v>
      </c>
      <c r="AA6" s="28">
        <f aca="true" t="shared" si="15" ref="AA6:AA64">R6/(C6+G6+H6)*100</f>
        <v>16.54960142421768</v>
      </c>
      <c r="AB6" s="28">
        <f aca="true" t="shared" si="16" ref="AB6:AB66">S6/(C6+G6+H6)*100</f>
        <v>0</v>
      </c>
      <c r="AC6" s="28">
        <f t="shared" si="3"/>
        <v>13.83511477299849</v>
      </c>
      <c r="AD6" s="28">
        <f t="shared" si="4"/>
        <v>89.40485976065547</v>
      </c>
      <c r="AE6" s="28">
        <f t="shared" si="5"/>
        <v>25.63336487873325</v>
      </c>
      <c r="AF6" s="28">
        <f aca="true" t="shared" si="17" ref="AF6:AF64">N6/(C6)*100</f>
        <v>13.613354504996163</v>
      </c>
      <c r="AG6" s="28">
        <f aca="true" t="shared" si="18" ref="AG6:AG64">O6/(C6)*100</f>
        <v>1.7288520706689594</v>
      </c>
      <c r="AH6" s="28">
        <f aca="true" t="shared" si="19" ref="AH6:AH64">P6/(C6)*100</f>
        <v>12.053752983756842</v>
      </c>
      <c r="AI6" s="28">
        <f aca="true" t="shared" si="20" ref="AI6:AI64">Q6/(C6)*100</f>
        <v>8.777324123500204</v>
      </c>
      <c r="AJ6" s="28">
        <f aca="true" t="shared" si="21" ref="AJ6:AJ64">R6/(C6)*100</f>
        <v>17.33095409980883</v>
      </c>
      <c r="AK6" s="28">
        <f aca="true" t="shared" si="22" ref="AK6:AK66">S6/(C6)*100</f>
        <v>0</v>
      </c>
      <c r="AL6" s="28">
        <f t="shared" si="6"/>
        <v>14.488308990061274</v>
      </c>
      <c r="AM6" s="28">
        <f t="shared" si="7"/>
        <v>93.62591165152553</v>
      </c>
      <c r="AN6" s="51">
        <v>10141933</v>
      </c>
      <c r="AO6" s="27">
        <f aca="true" t="shared" si="23" ref="AO6:AO17">U6+AN6</f>
        <v>35921751</v>
      </c>
      <c r="AP6" s="51">
        <v>47756986</v>
      </c>
      <c r="AQ6" s="28">
        <f aca="true" t="shared" si="24" ref="AQ6:AQ64">AO6/AP6*100</f>
        <v>75.21779326693691</v>
      </c>
      <c r="AR6" s="28">
        <f t="shared" si="8"/>
        <v>71.76659623301771</v>
      </c>
    </row>
    <row r="7" spans="1:44" ht="33" customHeight="1">
      <c r="A7" s="29" t="s">
        <v>24</v>
      </c>
      <c r="B7" s="51">
        <v>173868482</v>
      </c>
      <c r="C7" s="51">
        <v>62395187</v>
      </c>
      <c r="D7" s="51">
        <v>44170434</v>
      </c>
      <c r="E7" s="51">
        <v>10314200</v>
      </c>
      <c r="F7" s="27">
        <f aca="true" t="shared" si="25" ref="F7:F17">D7+E7</f>
        <v>54484634</v>
      </c>
      <c r="G7" s="51">
        <v>0</v>
      </c>
      <c r="H7" s="51">
        <v>4800000</v>
      </c>
      <c r="I7" s="28">
        <f t="shared" si="0"/>
        <v>35.88642765052725</v>
      </c>
      <c r="J7" s="28">
        <f t="shared" si="9"/>
        <v>38.647135022436096</v>
      </c>
      <c r="K7" s="28">
        <f t="shared" si="1"/>
        <v>31.336693904073996</v>
      </c>
      <c r="L7" s="28">
        <f t="shared" si="10"/>
        <v>34.09740127598284</v>
      </c>
      <c r="M7" s="51">
        <v>13522555</v>
      </c>
      <c r="N7" s="51">
        <v>12908479</v>
      </c>
      <c r="O7" s="51">
        <v>1941835</v>
      </c>
      <c r="P7" s="51">
        <v>7227958</v>
      </c>
      <c r="Q7" s="51">
        <v>7928424</v>
      </c>
      <c r="R7" s="51">
        <v>9807230</v>
      </c>
      <c r="S7" s="51">
        <v>65081</v>
      </c>
      <c r="T7" s="51">
        <v>7447257</v>
      </c>
      <c r="U7" s="51">
        <v>60848819</v>
      </c>
      <c r="V7" s="28">
        <f t="shared" si="2"/>
        <v>20.124291044833313</v>
      </c>
      <c r="W7" s="28">
        <f t="shared" si="11"/>
        <v>19.210422020255706</v>
      </c>
      <c r="X7" s="28">
        <f t="shared" si="12"/>
        <v>2.889842393027346</v>
      </c>
      <c r="Y7" s="28">
        <f t="shared" si="13"/>
        <v>10.756660294732121</v>
      </c>
      <c r="Z7" s="28">
        <f t="shared" si="14"/>
        <v>11.799095075068397</v>
      </c>
      <c r="AA7" s="28">
        <f t="shared" si="15"/>
        <v>14.595137595197109</v>
      </c>
      <c r="AB7" s="28">
        <f t="shared" si="16"/>
        <v>0.0968536630458369</v>
      </c>
      <c r="AC7" s="28">
        <f t="shared" si="3"/>
        <v>11.08302146699882</v>
      </c>
      <c r="AD7" s="28">
        <f t="shared" si="4"/>
        <v>90.55532355315864</v>
      </c>
      <c r="AE7" s="28">
        <f t="shared" si="5"/>
        <v>21.672432843257607</v>
      </c>
      <c r="AF7" s="28">
        <f t="shared" si="17"/>
        <v>20.688260778832188</v>
      </c>
      <c r="AG7" s="28">
        <f t="shared" si="18"/>
        <v>3.112155109015059</v>
      </c>
      <c r="AH7" s="28">
        <f t="shared" si="19"/>
        <v>11.584159528202072</v>
      </c>
      <c r="AI7" s="28">
        <f t="shared" si="20"/>
        <v>12.70678778476936</v>
      </c>
      <c r="AJ7" s="28">
        <f t="shared" si="21"/>
        <v>15.717927089472461</v>
      </c>
      <c r="AK7" s="28">
        <f t="shared" si="22"/>
        <v>0.10430451951366057</v>
      </c>
      <c r="AL7" s="28">
        <f t="shared" si="6"/>
        <v>11.935627342538456</v>
      </c>
      <c r="AM7" s="28">
        <f t="shared" si="7"/>
        <v>97.52165499560085</v>
      </c>
      <c r="AN7" s="51">
        <v>23098547</v>
      </c>
      <c r="AO7" s="27">
        <f t="shared" si="23"/>
        <v>83947366</v>
      </c>
      <c r="AP7" s="51">
        <v>167859282</v>
      </c>
      <c r="AQ7" s="28">
        <f t="shared" si="24"/>
        <v>50.01055943990038</v>
      </c>
      <c r="AR7" s="28">
        <f t="shared" si="8"/>
        <v>72.48448867353385</v>
      </c>
    </row>
    <row r="8" spans="1:44" ht="33" customHeight="1">
      <c r="A8" s="29" t="s">
        <v>25</v>
      </c>
      <c r="B8" s="51">
        <v>163875143</v>
      </c>
      <c r="C8" s="51">
        <v>67361720</v>
      </c>
      <c r="D8" s="51">
        <v>46492543</v>
      </c>
      <c r="E8" s="51">
        <v>12795462</v>
      </c>
      <c r="F8" s="27">
        <f t="shared" si="25"/>
        <v>59288005</v>
      </c>
      <c r="G8" s="51">
        <v>0</v>
      </c>
      <c r="H8" s="51">
        <v>4757843</v>
      </c>
      <c r="I8" s="28">
        <f t="shared" si="0"/>
        <v>41.1055140925186</v>
      </c>
      <c r="J8" s="28">
        <f t="shared" si="9"/>
        <v>44.00884824857178</v>
      </c>
      <c r="K8" s="28">
        <f t="shared" si="1"/>
        <v>36.178766294043754</v>
      </c>
      <c r="L8" s="28">
        <f t="shared" si="10"/>
        <v>39.08210045009694</v>
      </c>
      <c r="M8" s="51">
        <v>16022008</v>
      </c>
      <c r="N8" s="51">
        <v>10493251</v>
      </c>
      <c r="O8" s="51">
        <v>1548267</v>
      </c>
      <c r="P8" s="51">
        <v>8247084</v>
      </c>
      <c r="Q8" s="51">
        <v>5272153</v>
      </c>
      <c r="R8" s="51">
        <v>11522644</v>
      </c>
      <c r="S8" s="51">
        <v>0</v>
      </c>
      <c r="T8" s="51">
        <v>8209884</v>
      </c>
      <c r="U8" s="51">
        <v>61315291</v>
      </c>
      <c r="V8" s="28">
        <f t="shared" si="2"/>
        <v>22.215897231656825</v>
      </c>
      <c r="W8" s="28">
        <f t="shared" si="11"/>
        <v>14.549798367469311</v>
      </c>
      <c r="X8" s="28">
        <f t="shared" si="12"/>
        <v>2.146805853496367</v>
      </c>
      <c r="Y8" s="28">
        <f t="shared" si="13"/>
        <v>11.435293916021095</v>
      </c>
      <c r="Z8" s="28">
        <f t="shared" si="14"/>
        <v>7.310295266209531</v>
      </c>
      <c r="AA8" s="28">
        <f t="shared" si="15"/>
        <v>15.977140626878175</v>
      </c>
      <c r="AB8" s="28">
        <f t="shared" si="16"/>
        <v>0</v>
      </c>
      <c r="AC8" s="28">
        <f t="shared" si="3"/>
        <v>11.38371290463865</v>
      </c>
      <c r="AD8" s="28">
        <f t="shared" si="4"/>
        <v>85.01894416636995</v>
      </c>
      <c r="AE8" s="28">
        <f t="shared" si="5"/>
        <v>23.785033992599953</v>
      </c>
      <c r="AF8" s="28">
        <f t="shared" si="17"/>
        <v>15.577468924487082</v>
      </c>
      <c r="AG8" s="28">
        <f t="shared" si="18"/>
        <v>2.298437450825187</v>
      </c>
      <c r="AH8" s="28">
        <f t="shared" si="19"/>
        <v>12.242983106725896</v>
      </c>
      <c r="AI8" s="28">
        <f t="shared" si="20"/>
        <v>7.82663061453894</v>
      </c>
      <c r="AJ8" s="28">
        <f t="shared" si="21"/>
        <v>17.105626162752376</v>
      </c>
      <c r="AK8" s="28">
        <f t="shared" si="22"/>
        <v>0</v>
      </c>
      <c r="AL8" s="28">
        <f t="shared" si="6"/>
        <v>12.187758863639468</v>
      </c>
      <c r="AM8" s="28">
        <f t="shared" si="7"/>
        <v>91.0239391155689</v>
      </c>
      <c r="AN8" s="51">
        <v>25462086</v>
      </c>
      <c r="AO8" s="27">
        <f t="shared" si="23"/>
        <v>86777377</v>
      </c>
      <c r="AP8" s="51">
        <v>154419398</v>
      </c>
      <c r="AQ8" s="28">
        <f t="shared" si="24"/>
        <v>56.19590422182581</v>
      </c>
      <c r="AR8" s="28">
        <f t="shared" si="8"/>
        <v>70.65815206652304</v>
      </c>
    </row>
    <row r="9" spans="1:44" ht="33" customHeight="1">
      <c r="A9" s="29" t="s">
        <v>26</v>
      </c>
      <c r="B9" s="51">
        <v>43166726</v>
      </c>
      <c r="C9" s="51">
        <v>16722086</v>
      </c>
      <c r="D9" s="51">
        <v>8658900</v>
      </c>
      <c r="E9" s="51">
        <v>6426893</v>
      </c>
      <c r="F9" s="27">
        <f t="shared" si="25"/>
        <v>15085793</v>
      </c>
      <c r="G9" s="51">
        <v>0</v>
      </c>
      <c r="H9" s="51">
        <v>956900</v>
      </c>
      <c r="I9" s="28">
        <f t="shared" si="0"/>
        <v>38.73836991946065</v>
      </c>
      <c r="J9" s="28">
        <f t="shared" si="9"/>
        <v>40.95512362925092</v>
      </c>
      <c r="K9" s="28">
        <f t="shared" si="1"/>
        <v>34.947734975314084</v>
      </c>
      <c r="L9" s="28">
        <f t="shared" si="10"/>
        <v>37.16448868510436</v>
      </c>
      <c r="M9" s="51">
        <v>3768165</v>
      </c>
      <c r="N9" s="51">
        <v>2635079</v>
      </c>
      <c r="O9" s="51">
        <v>267403</v>
      </c>
      <c r="P9" s="51">
        <v>1441797</v>
      </c>
      <c r="Q9" s="51">
        <v>2004671</v>
      </c>
      <c r="R9" s="51">
        <v>3235896</v>
      </c>
      <c r="S9" s="51">
        <v>78429</v>
      </c>
      <c r="T9" s="51">
        <v>2463739</v>
      </c>
      <c r="U9" s="51">
        <v>15895179</v>
      </c>
      <c r="V9" s="28">
        <f t="shared" si="2"/>
        <v>21.314372894463517</v>
      </c>
      <c r="W9" s="28">
        <f t="shared" si="11"/>
        <v>14.90514784049266</v>
      </c>
      <c r="X9" s="28">
        <f t="shared" si="12"/>
        <v>1.512547156267899</v>
      </c>
      <c r="Y9" s="28">
        <f t="shared" si="13"/>
        <v>8.15542814503049</v>
      </c>
      <c r="Z9" s="28">
        <f t="shared" si="14"/>
        <v>11.339287219300925</v>
      </c>
      <c r="AA9" s="28">
        <f t="shared" si="15"/>
        <v>18.30362895247499</v>
      </c>
      <c r="AB9" s="28">
        <f t="shared" si="16"/>
        <v>0.443628384569115</v>
      </c>
      <c r="AC9" s="28">
        <f t="shared" si="3"/>
        <v>13.935974608498475</v>
      </c>
      <c r="AD9" s="28">
        <f t="shared" si="4"/>
        <v>89.91001520109808</v>
      </c>
      <c r="AE9" s="28">
        <f t="shared" si="5"/>
        <v>22.534060642912614</v>
      </c>
      <c r="AF9" s="28">
        <f t="shared" si="17"/>
        <v>15.758075876418767</v>
      </c>
      <c r="AG9" s="28">
        <f t="shared" si="18"/>
        <v>1.5991007342026586</v>
      </c>
      <c r="AH9" s="28">
        <f t="shared" si="19"/>
        <v>8.622112097737089</v>
      </c>
      <c r="AI9" s="28">
        <f t="shared" si="20"/>
        <v>11.988163438460967</v>
      </c>
      <c r="AJ9" s="28">
        <f t="shared" si="21"/>
        <v>19.35103072666891</v>
      </c>
      <c r="AK9" s="28">
        <f t="shared" si="22"/>
        <v>0.46901445190510327</v>
      </c>
      <c r="AL9" s="28">
        <f t="shared" si="6"/>
        <v>14.733442944857478</v>
      </c>
      <c r="AM9" s="28">
        <f t="shared" si="7"/>
        <v>95.0550009131636</v>
      </c>
      <c r="AN9" s="51">
        <v>4365700</v>
      </c>
      <c r="AO9" s="27">
        <f t="shared" si="23"/>
        <v>20260879</v>
      </c>
      <c r="AP9" s="51">
        <v>41569616</v>
      </c>
      <c r="AQ9" s="28">
        <f t="shared" si="24"/>
        <v>48.739634737063724</v>
      </c>
      <c r="AR9" s="28">
        <f t="shared" si="8"/>
        <v>78.45256368196068</v>
      </c>
    </row>
    <row r="10" spans="1:44" ht="33" customHeight="1">
      <c r="A10" s="32" t="s">
        <v>27</v>
      </c>
      <c r="B10" s="52">
        <v>44778150</v>
      </c>
      <c r="C10" s="52">
        <v>17639842</v>
      </c>
      <c r="D10" s="52">
        <v>8927235</v>
      </c>
      <c r="E10" s="52">
        <v>6730020</v>
      </c>
      <c r="F10" s="36">
        <f t="shared" si="25"/>
        <v>15657255</v>
      </c>
      <c r="G10" s="52">
        <v>0</v>
      </c>
      <c r="H10" s="52">
        <v>1026100</v>
      </c>
      <c r="I10" s="37">
        <f t="shared" si="0"/>
        <v>39.393860621754136</v>
      </c>
      <c r="J10" s="37">
        <f t="shared" si="9"/>
        <v>41.6853800346821</v>
      </c>
      <c r="K10" s="37">
        <f t="shared" si="1"/>
        <v>34.96628377903062</v>
      </c>
      <c r="L10" s="37">
        <f t="shared" si="10"/>
        <v>37.25780319195858</v>
      </c>
      <c r="M10" s="52">
        <v>3872149</v>
      </c>
      <c r="N10" s="52">
        <v>3073979</v>
      </c>
      <c r="O10" s="52">
        <v>419655</v>
      </c>
      <c r="P10" s="52">
        <v>1826893</v>
      </c>
      <c r="Q10" s="52">
        <v>2150883</v>
      </c>
      <c r="R10" s="52">
        <v>2786934</v>
      </c>
      <c r="S10" s="52">
        <v>800</v>
      </c>
      <c r="T10" s="52">
        <v>2628053</v>
      </c>
      <c r="U10" s="52">
        <v>16759346</v>
      </c>
      <c r="V10" s="37">
        <f t="shared" si="2"/>
        <v>20.74446068674166</v>
      </c>
      <c r="W10" s="37">
        <f t="shared" si="11"/>
        <v>16.468383969049082</v>
      </c>
      <c r="X10" s="37">
        <f t="shared" si="12"/>
        <v>2.248239065566581</v>
      </c>
      <c r="Y10" s="37">
        <f t="shared" si="13"/>
        <v>9.787306742943914</v>
      </c>
      <c r="Z10" s="37">
        <f t="shared" si="14"/>
        <v>11.523034840673994</v>
      </c>
      <c r="AA10" s="37">
        <f t="shared" si="15"/>
        <v>14.930583197997722</v>
      </c>
      <c r="AB10" s="37">
        <f t="shared" si="16"/>
        <v>0.004285880669724571</v>
      </c>
      <c r="AC10" s="37">
        <f t="shared" si="3"/>
        <v>14.079401939639585</v>
      </c>
      <c r="AD10" s="37">
        <f t="shared" si="4"/>
        <v>89.78569632328227</v>
      </c>
      <c r="AE10" s="37">
        <f t="shared" si="5"/>
        <v>21.951154664537246</v>
      </c>
      <c r="AF10" s="37">
        <f t="shared" si="17"/>
        <v>17.426340893529545</v>
      </c>
      <c r="AG10" s="37">
        <f t="shared" si="18"/>
        <v>2.3790179073032514</v>
      </c>
      <c r="AH10" s="37">
        <f t="shared" si="19"/>
        <v>10.356629044636566</v>
      </c>
      <c r="AI10" s="37">
        <f t="shared" si="20"/>
        <v>12.193323500289855</v>
      </c>
      <c r="AJ10" s="37">
        <f t="shared" si="21"/>
        <v>15.799087089328806</v>
      </c>
      <c r="AK10" s="37">
        <f t="shared" si="22"/>
        <v>0.004535188013588784</v>
      </c>
      <c r="AL10" s="37">
        <f t="shared" si="6"/>
        <v>14.898393080845054</v>
      </c>
      <c r="AM10" s="37">
        <f t="shared" si="7"/>
        <v>95.00848136848391</v>
      </c>
      <c r="AN10" s="52">
        <v>5015379</v>
      </c>
      <c r="AO10" s="36">
        <f t="shared" si="23"/>
        <v>21774725</v>
      </c>
      <c r="AP10" s="52">
        <v>42635956</v>
      </c>
      <c r="AQ10" s="37">
        <f t="shared" si="24"/>
        <v>51.07127186265039</v>
      </c>
      <c r="AR10" s="37">
        <f t="shared" si="8"/>
        <v>76.96696973210913</v>
      </c>
    </row>
    <row r="11" spans="1:44" ht="33" customHeight="1">
      <c r="A11" s="29" t="s">
        <v>28</v>
      </c>
      <c r="B11" s="51">
        <v>26794411</v>
      </c>
      <c r="C11" s="51">
        <v>15427213</v>
      </c>
      <c r="D11" s="51">
        <v>4872229</v>
      </c>
      <c r="E11" s="51">
        <v>9353413</v>
      </c>
      <c r="F11" s="27">
        <f t="shared" si="25"/>
        <v>14225642</v>
      </c>
      <c r="G11" s="51">
        <v>0</v>
      </c>
      <c r="H11" s="51">
        <v>738352</v>
      </c>
      <c r="I11" s="28">
        <f t="shared" si="0"/>
        <v>57.576234834943754</v>
      </c>
      <c r="J11" s="28">
        <f t="shared" si="9"/>
        <v>60.331854281103624</v>
      </c>
      <c r="K11" s="28">
        <f t="shared" si="1"/>
        <v>53.091825754258984</v>
      </c>
      <c r="L11" s="28">
        <f t="shared" si="10"/>
        <v>55.847445200418846</v>
      </c>
      <c r="M11" s="51">
        <v>4364074</v>
      </c>
      <c r="N11" s="51">
        <v>2521057</v>
      </c>
      <c r="O11" s="51">
        <v>247418</v>
      </c>
      <c r="P11" s="51">
        <v>1114221</v>
      </c>
      <c r="Q11" s="51">
        <v>2081049</v>
      </c>
      <c r="R11" s="51">
        <v>2258279</v>
      </c>
      <c r="S11" s="51">
        <v>0</v>
      </c>
      <c r="T11" s="51">
        <v>1677512</v>
      </c>
      <c r="U11" s="51">
        <v>14263610</v>
      </c>
      <c r="V11" s="28">
        <f t="shared" si="2"/>
        <v>26.996111796896678</v>
      </c>
      <c r="W11" s="28">
        <f t="shared" si="11"/>
        <v>15.595229736789278</v>
      </c>
      <c r="X11" s="28">
        <f t="shared" si="12"/>
        <v>1.5305249151514346</v>
      </c>
      <c r="Y11" s="28">
        <f t="shared" si="13"/>
        <v>6.892558348563753</v>
      </c>
      <c r="Z11" s="28">
        <f t="shared" si="14"/>
        <v>12.87334528672521</v>
      </c>
      <c r="AA11" s="28">
        <f t="shared" si="15"/>
        <v>13.96968803750441</v>
      </c>
      <c r="AB11" s="28">
        <f t="shared" si="16"/>
        <v>0</v>
      </c>
      <c r="AC11" s="28">
        <f t="shared" si="3"/>
        <v>10.37707002508109</v>
      </c>
      <c r="AD11" s="28">
        <f t="shared" si="4"/>
        <v>88.23452814671185</v>
      </c>
      <c r="AE11" s="28">
        <f t="shared" si="5"/>
        <v>28.28815548213407</v>
      </c>
      <c r="AF11" s="28">
        <f t="shared" si="17"/>
        <v>16.341623078646805</v>
      </c>
      <c r="AG11" s="28">
        <f t="shared" si="18"/>
        <v>1.6037763917565668</v>
      </c>
      <c r="AH11" s="28">
        <f t="shared" si="19"/>
        <v>7.222438686754373</v>
      </c>
      <c r="AI11" s="28">
        <f t="shared" si="20"/>
        <v>13.48946825327426</v>
      </c>
      <c r="AJ11" s="28">
        <f t="shared" si="21"/>
        <v>14.638282365064903</v>
      </c>
      <c r="AK11" s="28">
        <f t="shared" si="22"/>
        <v>0</v>
      </c>
      <c r="AL11" s="28">
        <f t="shared" si="6"/>
        <v>10.873720353767073</v>
      </c>
      <c r="AM11" s="28">
        <f t="shared" si="7"/>
        <v>92.45746461139805</v>
      </c>
      <c r="AN11" s="51">
        <v>4204313</v>
      </c>
      <c r="AO11" s="27">
        <f t="shared" si="23"/>
        <v>18467923</v>
      </c>
      <c r="AP11" s="51">
        <v>26125179</v>
      </c>
      <c r="AQ11" s="28">
        <f t="shared" si="24"/>
        <v>70.69013000829582</v>
      </c>
      <c r="AR11" s="28">
        <f t="shared" si="8"/>
        <v>77.23451088679545</v>
      </c>
    </row>
    <row r="12" spans="1:44" ht="33" customHeight="1">
      <c r="A12" s="29" t="s">
        <v>29</v>
      </c>
      <c r="B12" s="51">
        <v>30894164</v>
      </c>
      <c r="C12" s="51">
        <v>9198500</v>
      </c>
      <c r="D12" s="51">
        <v>5176562</v>
      </c>
      <c r="E12" s="51">
        <v>2501354</v>
      </c>
      <c r="F12" s="27">
        <f t="shared" si="25"/>
        <v>7677916</v>
      </c>
      <c r="G12" s="51">
        <v>0</v>
      </c>
      <c r="H12" s="51">
        <v>420000</v>
      </c>
      <c r="I12" s="28">
        <f t="shared" si="0"/>
        <v>29.774231793422214</v>
      </c>
      <c r="J12" s="28">
        <f t="shared" si="9"/>
        <v>31.13371185574078</v>
      </c>
      <c r="K12" s="28">
        <f t="shared" si="1"/>
        <v>24.85231838608742</v>
      </c>
      <c r="L12" s="28">
        <f t="shared" si="10"/>
        <v>26.211798448405982</v>
      </c>
      <c r="M12" s="51">
        <v>2228633</v>
      </c>
      <c r="N12" s="51">
        <v>1578398</v>
      </c>
      <c r="O12" s="51">
        <v>37687</v>
      </c>
      <c r="P12" s="51">
        <v>548214</v>
      </c>
      <c r="Q12" s="51">
        <v>1622194</v>
      </c>
      <c r="R12" s="51">
        <v>1247288</v>
      </c>
      <c r="S12" s="51">
        <v>0</v>
      </c>
      <c r="T12" s="51">
        <v>1378114</v>
      </c>
      <c r="U12" s="51">
        <v>8640528</v>
      </c>
      <c r="V12" s="28">
        <f t="shared" si="2"/>
        <v>23.170276030566097</v>
      </c>
      <c r="W12" s="28">
        <f t="shared" si="11"/>
        <v>16.410022352757707</v>
      </c>
      <c r="X12" s="28">
        <f t="shared" si="12"/>
        <v>0.39181785101627076</v>
      </c>
      <c r="Y12" s="28">
        <f t="shared" si="13"/>
        <v>5.699578936424599</v>
      </c>
      <c r="Z12" s="28">
        <f t="shared" si="14"/>
        <v>16.865353225554923</v>
      </c>
      <c r="AA12" s="28">
        <f t="shared" si="15"/>
        <v>12.967593699641316</v>
      </c>
      <c r="AB12" s="28">
        <f t="shared" si="16"/>
        <v>0</v>
      </c>
      <c r="AC12" s="28">
        <f t="shared" si="3"/>
        <v>14.327743411134792</v>
      </c>
      <c r="AD12" s="28">
        <f t="shared" si="4"/>
        <v>89.83238550709571</v>
      </c>
      <c r="AE12" s="28">
        <f t="shared" si="5"/>
        <v>24.228221992716204</v>
      </c>
      <c r="AF12" s="28">
        <f t="shared" si="17"/>
        <v>17.15929771158341</v>
      </c>
      <c r="AG12" s="28">
        <f t="shared" si="18"/>
        <v>0.4097081045822688</v>
      </c>
      <c r="AH12" s="28">
        <f t="shared" si="19"/>
        <v>5.95981953579388</v>
      </c>
      <c r="AI12" s="28">
        <f t="shared" si="20"/>
        <v>17.63541881828559</v>
      </c>
      <c r="AJ12" s="28">
        <f t="shared" si="21"/>
        <v>13.559689079741263</v>
      </c>
      <c r="AK12" s="28">
        <f t="shared" si="22"/>
        <v>0</v>
      </c>
      <c r="AL12" s="28">
        <f t="shared" si="6"/>
        <v>14.981942708050225</v>
      </c>
      <c r="AM12" s="28">
        <f t="shared" si="7"/>
        <v>93.93409795075284</v>
      </c>
      <c r="AN12" s="51">
        <v>2726610</v>
      </c>
      <c r="AO12" s="27">
        <f t="shared" si="23"/>
        <v>11367138</v>
      </c>
      <c r="AP12" s="51">
        <v>29728585</v>
      </c>
      <c r="AQ12" s="28">
        <f t="shared" si="24"/>
        <v>38.23639100212809</v>
      </c>
      <c r="AR12" s="28">
        <f t="shared" si="8"/>
        <v>76.0132233812944</v>
      </c>
    </row>
    <row r="13" spans="1:44" ht="33" customHeight="1">
      <c r="A13" s="29" t="s">
        <v>30</v>
      </c>
      <c r="B13" s="51">
        <v>46941874</v>
      </c>
      <c r="C13" s="51">
        <v>16553547</v>
      </c>
      <c r="D13" s="51">
        <v>6209218</v>
      </c>
      <c r="E13" s="51">
        <v>8768202</v>
      </c>
      <c r="F13" s="27">
        <f t="shared" si="25"/>
        <v>14977420</v>
      </c>
      <c r="G13" s="51">
        <v>0</v>
      </c>
      <c r="H13" s="51">
        <v>844838</v>
      </c>
      <c r="I13" s="28">
        <f t="shared" si="0"/>
        <v>35.263924486696034</v>
      </c>
      <c r="J13" s="28">
        <f t="shared" si="9"/>
        <v>37.063677943492415</v>
      </c>
      <c r="K13" s="28">
        <f t="shared" si="1"/>
        <v>31.90631034457636</v>
      </c>
      <c r="L13" s="28">
        <f t="shared" si="10"/>
        <v>33.706063801372736</v>
      </c>
      <c r="M13" s="51">
        <v>3643780</v>
      </c>
      <c r="N13" s="51">
        <v>2552815</v>
      </c>
      <c r="O13" s="51">
        <v>454580</v>
      </c>
      <c r="P13" s="51">
        <v>1116613</v>
      </c>
      <c r="Q13" s="51">
        <v>3066848</v>
      </c>
      <c r="R13" s="51">
        <v>2966956</v>
      </c>
      <c r="S13" s="51">
        <v>0</v>
      </c>
      <c r="T13" s="51">
        <v>1994065</v>
      </c>
      <c r="U13" s="51">
        <v>15795657</v>
      </c>
      <c r="V13" s="28">
        <f t="shared" si="2"/>
        <v>20.943208234557403</v>
      </c>
      <c r="W13" s="28">
        <f t="shared" si="11"/>
        <v>14.672712438539554</v>
      </c>
      <c r="X13" s="28">
        <f t="shared" si="12"/>
        <v>2.612771242848115</v>
      </c>
      <c r="Y13" s="28">
        <f t="shared" si="13"/>
        <v>6.41791177744371</v>
      </c>
      <c r="Z13" s="28">
        <f t="shared" si="14"/>
        <v>17.627199306142497</v>
      </c>
      <c r="AA13" s="28">
        <f t="shared" si="15"/>
        <v>17.05305406220175</v>
      </c>
      <c r="AB13" s="28">
        <f t="shared" si="16"/>
        <v>0</v>
      </c>
      <c r="AC13" s="28">
        <f t="shared" si="3"/>
        <v>11.461207462646676</v>
      </c>
      <c r="AD13" s="28">
        <f t="shared" si="4"/>
        <v>90.7880645243797</v>
      </c>
      <c r="AE13" s="28">
        <f t="shared" si="5"/>
        <v>22.012079948786806</v>
      </c>
      <c r="AF13" s="28">
        <f t="shared" si="17"/>
        <v>15.42155889610849</v>
      </c>
      <c r="AG13" s="28">
        <f t="shared" si="18"/>
        <v>2.7461183998813063</v>
      </c>
      <c r="AH13" s="28">
        <f t="shared" si="19"/>
        <v>6.745460655652834</v>
      </c>
      <c r="AI13" s="28">
        <f t="shared" si="20"/>
        <v>18.526832950062</v>
      </c>
      <c r="AJ13" s="28">
        <f t="shared" si="21"/>
        <v>17.92338524184575</v>
      </c>
      <c r="AK13" s="28">
        <f t="shared" si="22"/>
        <v>0</v>
      </c>
      <c r="AL13" s="28">
        <f t="shared" si="6"/>
        <v>12.0461493841773</v>
      </c>
      <c r="AM13" s="28">
        <f t="shared" si="7"/>
        <v>95.4215854765145</v>
      </c>
      <c r="AN13" s="51">
        <v>4319695</v>
      </c>
      <c r="AO13" s="27">
        <f t="shared" si="23"/>
        <v>20115352</v>
      </c>
      <c r="AP13" s="51">
        <v>44799562</v>
      </c>
      <c r="AQ13" s="28">
        <f t="shared" si="24"/>
        <v>44.90077827100185</v>
      </c>
      <c r="AR13" s="28">
        <f t="shared" si="8"/>
        <v>78.52538200673794</v>
      </c>
    </row>
    <row r="14" spans="1:44" ht="33" customHeight="1">
      <c r="A14" s="38" t="s">
        <v>91</v>
      </c>
      <c r="B14" s="53">
        <v>27751421</v>
      </c>
      <c r="C14" s="53">
        <v>13381292</v>
      </c>
      <c r="D14" s="53">
        <v>3712520</v>
      </c>
      <c r="E14" s="53">
        <v>8707797</v>
      </c>
      <c r="F14" s="39">
        <f t="shared" si="25"/>
        <v>12420317</v>
      </c>
      <c r="G14" s="53">
        <v>0</v>
      </c>
      <c r="H14" s="53">
        <v>573500</v>
      </c>
      <c r="I14" s="40">
        <f t="shared" si="0"/>
        <v>48.218402942321404</v>
      </c>
      <c r="J14" s="40">
        <f t="shared" si="9"/>
        <v>50.284963786178736</v>
      </c>
      <c r="K14" s="40">
        <f t="shared" si="1"/>
        <v>44.75560728944294</v>
      </c>
      <c r="L14" s="40">
        <f t="shared" si="10"/>
        <v>46.82216813330027</v>
      </c>
      <c r="M14" s="53">
        <v>3337081</v>
      </c>
      <c r="N14" s="53">
        <v>1871524</v>
      </c>
      <c r="O14" s="53">
        <v>143512</v>
      </c>
      <c r="P14" s="53">
        <v>753998</v>
      </c>
      <c r="Q14" s="53">
        <v>2439366</v>
      </c>
      <c r="R14" s="53">
        <v>2910901</v>
      </c>
      <c r="S14" s="53">
        <v>0</v>
      </c>
      <c r="T14" s="53">
        <v>1183347</v>
      </c>
      <c r="U14" s="53">
        <v>12639729</v>
      </c>
      <c r="V14" s="40">
        <f t="shared" si="2"/>
        <v>23.913513006858146</v>
      </c>
      <c r="W14" s="40">
        <f t="shared" si="11"/>
        <v>13.411335690277577</v>
      </c>
      <c r="X14" s="40">
        <f t="shared" si="12"/>
        <v>1.0284065860673524</v>
      </c>
      <c r="Y14" s="40">
        <f t="shared" si="13"/>
        <v>5.403147535269605</v>
      </c>
      <c r="Z14" s="40">
        <f t="shared" si="14"/>
        <v>17.480489856101045</v>
      </c>
      <c r="AA14" s="40">
        <f t="shared" si="15"/>
        <v>20.859508332334872</v>
      </c>
      <c r="AB14" s="40">
        <f t="shared" si="16"/>
        <v>0</v>
      </c>
      <c r="AC14" s="40">
        <f t="shared" si="3"/>
        <v>8.479861254829165</v>
      </c>
      <c r="AD14" s="40">
        <f t="shared" si="4"/>
        <v>90.57626226173777</v>
      </c>
      <c r="AE14" s="40">
        <f t="shared" si="5"/>
        <v>24.938406545496502</v>
      </c>
      <c r="AF14" s="40">
        <f t="shared" si="17"/>
        <v>13.986123313055272</v>
      </c>
      <c r="AG14" s="40">
        <f t="shared" si="18"/>
        <v>1.0724823880982493</v>
      </c>
      <c r="AH14" s="40">
        <f t="shared" si="19"/>
        <v>5.634717484679356</v>
      </c>
      <c r="AI14" s="40">
        <f t="shared" si="20"/>
        <v>18.22967468313224</v>
      </c>
      <c r="AJ14" s="40">
        <f t="shared" si="21"/>
        <v>21.75351229163821</v>
      </c>
      <c r="AK14" s="40">
        <f t="shared" si="22"/>
        <v>0</v>
      </c>
      <c r="AL14" s="40">
        <f t="shared" si="6"/>
        <v>8.843294055611372</v>
      </c>
      <c r="AM14" s="40">
        <f t="shared" si="7"/>
        <v>94.4582107617112</v>
      </c>
      <c r="AN14" s="53">
        <v>2722762</v>
      </c>
      <c r="AO14" s="39">
        <f t="shared" si="23"/>
        <v>15362491</v>
      </c>
      <c r="AP14" s="53">
        <v>26377142</v>
      </c>
      <c r="AQ14" s="40">
        <f t="shared" si="24"/>
        <v>58.241681377004376</v>
      </c>
      <c r="AR14" s="40">
        <f t="shared" si="8"/>
        <v>82.27655918561645</v>
      </c>
    </row>
    <row r="15" spans="1:44" ht="33" customHeight="1">
      <c r="A15" s="29" t="s">
        <v>100</v>
      </c>
      <c r="B15" s="51">
        <v>113731270</v>
      </c>
      <c r="C15" s="51">
        <v>15773260</v>
      </c>
      <c r="D15" s="51">
        <v>8573018</v>
      </c>
      <c r="E15" s="51">
        <v>5484429</v>
      </c>
      <c r="F15" s="27">
        <f t="shared" si="25"/>
        <v>14057447</v>
      </c>
      <c r="G15" s="51">
        <v>0</v>
      </c>
      <c r="H15" s="51">
        <v>815639</v>
      </c>
      <c r="I15" s="28">
        <f>C15/B15*100</f>
        <v>13.868885839400194</v>
      </c>
      <c r="J15" s="28">
        <f>(C15+G15+H15)/B15*100</f>
        <v>14.58604920177186</v>
      </c>
      <c r="K15" s="28">
        <f>F15/B15*100</f>
        <v>12.360230392221945</v>
      </c>
      <c r="L15" s="28">
        <f>(F15+G15+H15)/B15*100</f>
        <v>13.077393754593613</v>
      </c>
      <c r="M15" s="51">
        <v>3840793</v>
      </c>
      <c r="N15" s="51">
        <v>2600334</v>
      </c>
      <c r="O15" s="51">
        <v>309784</v>
      </c>
      <c r="P15" s="51">
        <v>1390228</v>
      </c>
      <c r="Q15" s="51">
        <v>2138151</v>
      </c>
      <c r="R15" s="51">
        <v>2871518</v>
      </c>
      <c r="S15" s="51">
        <v>0</v>
      </c>
      <c r="T15" s="51">
        <v>1988599</v>
      </c>
      <c r="U15" s="51">
        <v>15139407</v>
      </c>
      <c r="V15" s="28">
        <f t="shared" si="2"/>
        <v>23.152790308748035</v>
      </c>
      <c r="W15" s="28">
        <f>N15/(C15+G15+H15)*100</f>
        <v>15.675145167861954</v>
      </c>
      <c r="X15" s="28">
        <f>O15/(C15+G15+H15)*100</f>
        <v>1.867417482016136</v>
      </c>
      <c r="Y15" s="28">
        <f>P15/(C15+G15+H15)*100</f>
        <v>8.38047178417326</v>
      </c>
      <c r="Z15" s="28">
        <f>Q15/(C15+G15+H15)*100</f>
        <v>12.889047066957247</v>
      </c>
      <c r="AA15" s="28">
        <f>R15/(C15+G15+H15)*100</f>
        <v>17.3098769243215</v>
      </c>
      <c r="AB15" s="28">
        <f t="shared" si="16"/>
        <v>0</v>
      </c>
      <c r="AC15" s="28">
        <f>T15/(C15+G15+H15)*100</f>
        <v>11.987528527360375</v>
      </c>
      <c r="AD15" s="28">
        <f t="shared" si="4"/>
        <v>91.26227726143851</v>
      </c>
      <c r="AE15" s="28">
        <f t="shared" si="5"/>
        <v>24.350026563944297</v>
      </c>
      <c r="AF15" s="28">
        <f>N15/(C15)*100</f>
        <v>16.48571062671889</v>
      </c>
      <c r="AG15" s="28">
        <f>O15/(C15)*100</f>
        <v>1.963982081066311</v>
      </c>
      <c r="AH15" s="28">
        <f>P15/(C15)*100</f>
        <v>8.813827959470649</v>
      </c>
      <c r="AI15" s="28">
        <f>Q15/(C15)*100</f>
        <v>13.555542734983131</v>
      </c>
      <c r="AJ15" s="28">
        <f>R15/(C15)*100</f>
        <v>18.20497474840331</v>
      </c>
      <c r="AK15" s="28">
        <f t="shared" si="22"/>
        <v>0</v>
      </c>
      <c r="AL15" s="28">
        <f>T15/(C15)*100</f>
        <v>12.607406458778971</v>
      </c>
      <c r="AM15" s="28">
        <f t="shared" si="7"/>
        <v>95.98147117336555</v>
      </c>
      <c r="AN15" s="51">
        <v>4079409</v>
      </c>
      <c r="AO15" s="27">
        <f t="shared" si="23"/>
        <v>19218816</v>
      </c>
      <c r="AP15" s="51">
        <v>109494093</v>
      </c>
      <c r="AQ15" s="28">
        <f>AO15/AP15*100</f>
        <v>17.552377003570413</v>
      </c>
      <c r="AR15" s="28">
        <f t="shared" si="8"/>
        <v>78.77387972287158</v>
      </c>
    </row>
    <row r="16" spans="1:44" ht="33" customHeight="1">
      <c r="A16" s="29" t="s">
        <v>101</v>
      </c>
      <c r="B16" s="51">
        <v>34731756</v>
      </c>
      <c r="C16" s="51">
        <v>16942140</v>
      </c>
      <c r="D16" s="51">
        <v>5555063</v>
      </c>
      <c r="E16" s="51">
        <v>9904853</v>
      </c>
      <c r="F16" s="27">
        <f t="shared" si="25"/>
        <v>15459916</v>
      </c>
      <c r="G16" s="51">
        <v>0</v>
      </c>
      <c r="H16" s="51">
        <v>814100</v>
      </c>
      <c r="I16" s="28">
        <f>C16/B16*100</f>
        <v>48.779969547177515</v>
      </c>
      <c r="J16" s="28">
        <f>(C16+G16+H16)/B16*100</f>
        <v>51.123933958306054</v>
      </c>
      <c r="K16" s="28">
        <f>F16/B16*100</f>
        <v>44.51233620321414</v>
      </c>
      <c r="L16" s="28">
        <f>(F16+G16+H16)/B16*100</f>
        <v>46.85630061434268</v>
      </c>
      <c r="M16" s="51">
        <v>3982337</v>
      </c>
      <c r="N16" s="51">
        <v>3150619</v>
      </c>
      <c r="O16" s="51">
        <v>139554</v>
      </c>
      <c r="P16" s="51">
        <v>1188789</v>
      </c>
      <c r="Q16" s="51">
        <v>2374701</v>
      </c>
      <c r="R16" s="51">
        <v>3341153</v>
      </c>
      <c r="S16" s="51">
        <v>47242</v>
      </c>
      <c r="T16" s="51">
        <v>1738898</v>
      </c>
      <c r="U16" s="51">
        <v>15963293</v>
      </c>
      <c r="V16" s="28">
        <f t="shared" si="2"/>
        <v>22.427816925204887</v>
      </c>
      <c r="W16" s="28">
        <f>N16/(C16+G16+H16)*100</f>
        <v>17.743728401958972</v>
      </c>
      <c r="X16" s="28">
        <f>O16/(C16+G16+H16)*100</f>
        <v>0.7859434204538799</v>
      </c>
      <c r="Y16" s="28">
        <f>P16/(C16+G16+H16)*100</f>
        <v>6.6950491770780305</v>
      </c>
      <c r="Z16" s="28">
        <f>Q16/(C16+G16+H16)*100</f>
        <v>13.373895599518818</v>
      </c>
      <c r="AA16" s="28">
        <f>R16/(C16+G16+H16)*100</f>
        <v>18.8167821565827</v>
      </c>
      <c r="AB16" s="28">
        <f t="shared" si="16"/>
        <v>0.2660585799696332</v>
      </c>
      <c r="AC16" s="28">
        <f>T16/(C16+G16+H16)*100</f>
        <v>9.793165670209458</v>
      </c>
      <c r="AD16" s="28">
        <f t="shared" si="4"/>
        <v>89.90243993097637</v>
      </c>
      <c r="AE16" s="28">
        <f t="shared" si="5"/>
        <v>23.50551347114355</v>
      </c>
      <c r="AF16" s="28">
        <f>N16/(C16)*100</f>
        <v>18.596346152257034</v>
      </c>
      <c r="AG16" s="28">
        <f>O16/(C16)*100</f>
        <v>0.8237094015277882</v>
      </c>
      <c r="AH16" s="28">
        <f>P16/(C16)*100</f>
        <v>7.016758213543271</v>
      </c>
      <c r="AI16" s="28">
        <f>Q16/(C16)*100</f>
        <v>14.016535101232783</v>
      </c>
      <c r="AJ16" s="28">
        <f>R16/(C16)*100</f>
        <v>19.720962050838914</v>
      </c>
      <c r="AK16" s="28">
        <f t="shared" si="22"/>
        <v>0.2788431685725652</v>
      </c>
      <c r="AL16" s="28">
        <f>T16/(C16)*100</f>
        <v>10.263744721741173</v>
      </c>
      <c r="AM16" s="28">
        <f t="shared" si="7"/>
        <v>94.22241228085709</v>
      </c>
      <c r="AN16" s="51">
        <v>4173003</v>
      </c>
      <c r="AO16" s="27">
        <f t="shared" si="23"/>
        <v>20136296</v>
      </c>
      <c r="AP16" s="51">
        <v>33002941</v>
      </c>
      <c r="AQ16" s="28">
        <f>AO16/AP16*100</f>
        <v>61.01364117822106</v>
      </c>
      <c r="AR16" s="28">
        <f t="shared" si="8"/>
        <v>79.27621346050933</v>
      </c>
    </row>
    <row r="17" spans="1:44" ht="33" customHeight="1" thickBot="1">
      <c r="A17" s="29" t="s">
        <v>102</v>
      </c>
      <c r="B17" s="51">
        <v>26193954</v>
      </c>
      <c r="C17" s="51">
        <v>7721749</v>
      </c>
      <c r="D17" s="51">
        <v>4110978</v>
      </c>
      <c r="E17" s="51">
        <v>2682725</v>
      </c>
      <c r="F17" s="27">
        <f t="shared" si="25"/>
        <v>6793703</v>
      </c>
      <c r="G17" s="51">
        <v>0</v>
      </c>
      <c r="H17" s="51">
        <v>453800</v>
      </c>
      <c r="I17" s="28">
        <f>C17/B17*100</f>
        <v>29.47912712987127</v>
      </c>
      <c r="J17" s="28">
        <f>(C17+G17+H17)/B17*100</f>
        <v>31.211587987059914</v>
      </c>
      <c r="K17" s="28">
        <f>F17/B17*100</f>
        <v>25.936149235048667</v>
      </c>
      <c r="L17" s="28">
        <f>(F17+G17+H17)/B17*100</f>
        <v>27.668610092237316</v>
      </c>
      <c r="M17" s="51">
        <v>1942099</v>
      </c>
      <c r="N17" s="51">
        <v>1293076</v>
      </c>
      <c r="O17" s="51">
        <v>76182</v>
      </c>
      <c r="P17" s="51">
        <v>407537</v>
      </c>
      <c r="Q17" s="51">
        <v>1273886</v>
      </c>
      <c r="R17" s="51">
        <v>934616</v>
      </c>
      <c r="S17" s="51">
        <v>81000</v>
      </c>
      <c r="T17" s="51">
        <v>1021535</v>
      </c>
      <c r="U17" s="51">
        <v>7029931</v>
      </c>
      <c r="V17" s="28">
        <f t="shared" si="2"/>
        <v>23.754967403412298</v>
      </c>
      <c r="W17" s="28">
        <f>N17/(C17+G17+H17)*100</f>
        <v>15.816381260756923</v>
      </c>
      <c r="X17" s="28">
        <f>O17/(C17+G17+H17)*100</f>
        <v>0.9318273304948695</v>
      </c>
      <c r="Y17" s="28">
        <f>P17/(C17+G17+H17)*100</f>
        <v>4.984827318630223</v>
      </c>
      <c r="Z17" s="28">
        <f>Q17/(C17+G17+H17)*100</f>
        <v>15.581656962731188</v>
      </c>
      <c r="AA17" s="28">
        <f>R17/(C17+G17+H17)*100</f>
        <v>11.431843904305387</v>
      </c>
      <c r="AB17" s="28">
        <f t="shared" si="16"/>
        <v>0.9907591526880947</v>
      </c>
      <c r="AC17" s="28">
        <f>T17/(C17+G17+H17)*100</f>
        <v>12.495001864706579</v>
      </c>
      <c r="AD17" s="28">
        <f t="shared" si="4"/>
        <v>85.98726519772556</v>
      </c>
      <c r="AE17" s="28">
        <f t="shared" si="5"/>
        <v>25.151024722507813</v>
      </c>
      <c r="AF17" s="28">
        <f>N17/(C17)*100</f>
        <v>16.745895262847835</v>
      </c>
      <c r="AG17" s="28">
        <f>O17/(C17)*100</f>
        <v>0.9865899552031541</v>
      </c>
      <c r="AH17" s="28">
        <f>P17/(C17)*100</f>
        <v>5.2777809794128245</v>
      </c>
      <c r="AI17" s="28">
        <f>Q17/(C17)*100</f>
        <v>16.497376436348812</v>
      </c>
      <c r="AJ17" s="28">
        <f>R17/(C17)*100</f>
        <v>12.103682727837956</v>
      </c>
      <c r="AK17" s="28">
        <f t="shared" si="22"/>
        <v>1.048985145722815</v>
      </c>
      <c r="AL17" s="28">
        <f>T17/(C17)*100</f>
        <v>13.22932149180192</v>
      </c>
      <c r="AM17" s="28">
        <f t="shared" si="7"/>
        <v>91.04065672168313</v>
      </c>
      <c r="AN17" s="51">
        <v>1549998</v>
      </c>
      <c r="AO17" s="27">
        <f t="shared" si="23"/>
        <v>8579929</v>
      </c>
      <c r="AP17" s="51">
        <v>25380365</v>
      </c>
      <c r="AQ17" s="28">
        <f>AO17/AP17*100</f>
        <v>33.80538065547915</v>
      </c>
      <c r="AR17" s="28">
        <f t="shared" si="8"/>
        <v>81.93460575256508</v>
      </c>
    </row>
    <row r="18" spans="1:44" ht="33" customHeight="1" thickBot="1" thickTop="1">
      <c r="A18" s="33" t="s">
        <v>94</v>
      </c>
      <c r="B18" s="49">
        <f aca="true" t="shared" si="26" ref="B18:H18">SUM(B5:B17)</f>
        <v>978952105</v>
      </c>
      <c r="C18" s="49">
        <f t="shared" si="26"/>
        <v>340068569</v>
      </c>
      <c r="D18" s="49">
        <f t="shared" si="26"/>
        <v>197914639</v>
      </c>
      <c r="E18" s="49">
        <f t="shared" si="26"/>
        <v>103552082</v>
      </c>
      <c r="F18" s="34">
        <f t="shared" si="26"/>
        <v>301466721</v>
      </c>
      <c r="G18" s="49">
        <f t="shared" si="26"/>
        <v>0</v>
      </c>
      <c r="H18" s="49">
        <f t="shared" si="26"/>
        <v>20861072</v>
      </c>
      <c r="I18" s="35">
        <f>C18/B18*100</f>
        <v>34.73801907806307</v>
      </c>
      <c r="J18" s="35">
        <f>(C18+G18+H18)/B18*100</f>
        <v>36.86897848797209</v>
      </c>
      <c r="K18" s="35">
        <f>F18/B18*100</f>
        <v>30.794838630026746</v>
      </c>
      <c r="L18" s="35">
        <f>(F18+G18+H18)/B18*100</f>
        <v>32.92579803993577</v>
      </c>
      <c r="M18" s="49">
        <f aca="true" t="shared" si="27" ref="M18:U18">SUM(M5:M17)</f>
        <v>82274038</v>
      </c>
      <c r="N18" s="49">
        <f t="shared" si="27"/>
        <v>57955892</v>
      </c>
      <c r="O18" s="49">
        <f t="shared" si="27"/>
        <v>7639632</v>
      </c>
      <c r="P18" s="49">
        <f t="shared" si="27"/>
        <v>34052865</v>
      </c>
      <c r="Q18" s="49">
        <f t="shared" si="27"/>
        <v>38274952</v>
      </c>
      <c r="R18" s="49">
        <f t="shared" si="27"/>
        <v>56733180</v>
      </c>
      <c r="S18" s="49">
        <f t="shared" si="27"/>
        <v>272552</v>
      </c>
      <c r="T18" s="49">
        <f t="shared" si="27"/>
        <v>42567681</v>
      </c>
      <c r="U18" s="49">
        <f t="shared" si="27"/>
        <v>319770792</v>
      </c>
      <c r="V18" s="35">
        <f t="shared" si="2"/>
        <v>22.795035002403697</v>
      </c>
      <c r="W18" s="35">
        <f>N18/(C18+G18+H18)*100</f>
        <v>16.05739330231401</v>
      </c>
      <c r="X18" s="35">
        <f>O18/(C18+G18+H18)*100</f>
        <v>2.1166540877145636</v>
      </c>
      <c r="Y18" s="35">
        <f>P18/(C18+G18+H18)*100</f>
        <v>9.434765431193833</v>
      </c>
      <c r="Z18" s="35">
        <f>Q18/(C18+G18+H18)*100</f>
        <v>10.604546607464695</v>
      </c>
      <c r="AA18" s="35">
        <f>R18/(C18+G18+H18)*100</f>
        <v>15.718625891410232</v>
      </c>
      <c r="AB18" s="35">
        <f t="shared" si="16"/>
        <v>0.0755138866524958</v>
      </c>
      <c r="AC18" s="35">
        <f>T18/(C18+G18+H18)*100</f>
        <v>11.793900019422345</v>
      </c>
      <c r="AD18" s="35">
        <f t="shared" si="4"/>
        <v>88.59643422857587</v>
      </c>
      <c r="AE18" s="35">
        <f t="shared" si="5"/>
        <v>24.19336730881471</v>
      </c>
      <c r="AF18" s="35">
        <f>N18/(C18)*100</f>
        <v>17.042413584538004</v>
      </c>
      <c r="AG18" s="35">
        <f>O18/(C18)*100</f>
        <v>2.2464975291497757</v>
      </c>
      <c r="AH18" s="35">
        <f>P18/(C18)*100</f>
        <v>10.013529065663224</v>
      </c>
      <c r="AI18" s="35">
        <f>Q18/(C18)*100</f>
        <v>11.255068974045642</v>
      </c>
      <c r="AJ18" s="35">
        <f>R18/(C18)*100</f>
        <v>16.682864919515687</v>
      </c>
      <c r="AK18" s="35">
        <f t="shared" si="22"/>
        <v>0.08014618957625572</v>
      </c>
      <c r="AL18" s="35">
        <f>T18/(C18)*100</f>
        <v>12.517381751913687</v>
      </c>
      <c r="AM18" s="35">
        <f>U18/(C18)*100</f>
        <v>94.03126932321699</v>
      </c>
      <c r="AN18" s="49">
        <f>SUM(AN5:AN17)</f>
        <v>111218365</v>
      </c>
      <c r="AO18" s="34">
        <f>SUM(AO5:AO17)</f>
        <v>430989157</v>
      </c>
      <c r="AP18" s="49">
        <f>SUM(AP5:AP17)</f>
        <v>940941839</v>
      </c>
      <c r="AQ18" s="35">
        <f>AO18/AP18*100</f>
        <v>45.80401669225807</v>
      </c>
      <c r="AR18" s="35">
        <f t="shared" si="8"/>
        <v>74.19462573625721</v>
      </c>
    </row>
    <row r="19" spans="1:44" ht="33" customHeight="1" thickTop="1">
      <c r="A19" s="29" t="s">
        <v>31</v>
      </c>
      <c r="B19" s="51">
        <v>7832906</v>
      </c>
      <c r="C19" s="51">
        <v>3245776</v>
      </c>
      <c r="D19" s="51">
        <v>1320147</v>
      </c>
      <c r="E19" s="51">
        <v>1619270</v>
      </c>
      <c r="F19" s="27">
        <f aca="true" t="shared" si="28" ref="F19:F64">D19+E19</f>
        <v>2939417</v>
      </c>
      <c r="G19" s="51">
        <v>0</v>
      </c>
      <c r="H19" s="51">
        <v>185600</v>
      </c>
      <c r="I19" s="28">
        <f aca="true" t="shared" si="29" ref="I19:I64">C19/B19*100</f>
        <v>41.437698856592945</v>
      </c>
      <c r="J19" s="28">
        <f t="shared" si="9"/>
        <v>43.80718982201497</v>
      </c>
      <c r="K19" s="28">
        <f aca="true" t="shared" si="30" ref="K19:K64">F19/B19*100</f>
        <v>37.52651953183148</v>
      </c>
      <c r="L19" s="28">
        <f t="shared" si="10"/>
        <v>39.896010497253506</v>
      </c>
      <c r="M19" s="51">
        <v>942790</v>
      </c>
      <c r="N19" s="51">
        <v>572695</v>
      </c>
      <c r="O19" s="51">
        <v>64054</v>
      </c>
      <c r="P19" s="51">
        <v>214013</v>
      </c>
      <c r="Q19" s="51">
        <v>327274</v>
      </c>
      <c r="R19" s="51">
        <v>412878</v>
      </c>
      <c r="S19" s="51">
        <v>0</v>
      </c>
      <c r="T19" s="51">
        <v>473205</v>
      </c>
      <c r="U19" s="51">
        <v>3006909</v>
      </c>
      <c r="V19" s="28">
        <f t="shared" si="2"/>
        <v>27.475566653144394</v>
      </c>
      <c r="W19" s="28">
        <f t="shared" si="11"/>
        <v>16.689951786105635</v>
      </c>
      <c r="X19" s="28">
        <f t="shared" si="12"/>
        <v>1.8667146940469361</v>
      </c>
      <c r="Y19" s="28">
        <f t="shared" si="13"/>
        <v>6.236944013130592</v>
      </c>
      <c r="Z19" s="28">
        <f t="shared" si="14"/>
        <v>9.537689836380506</v>
      </c>
      <c r="AA19" s="28">
        <f t="shared" si="15"/>
        <v>12.032432470239344</v>
      </c>
      <c r="AB19" s="28">
        <f t="shared" si="16"/>
        <v>0</v>
      </c>
      <c r="AC19" s="28">
        <f t="shared" si="3"/>
        <v>13.790531844950829</v>
      </c>
      <c r="AD19" s="28">
        <f aca="true" t="shared" si="31" ref="AD19:AD64">U19/(C19+G19+H19)*100</f>
        <v>87.62983129799824</v>
      </c>
      <c r="AE19" s="28">
        <f t="shared" si="5"/>
        <v>29.046674816746442</v>
      </c>
      <c r="AF19" s="28">
        <f t="shared" si="17"/>
        <v>17.644316798201725</v>
      </c>
      <c r="AG19" s="28">
        <f t="shared" si="18"/>
        <v>1.9734571948279858</v>
      </c>
      <c r="AH19" s="28">
        <f t="shared" si="19"/>
        <v>6.593585016341239</v>
      </c>
      <c r="AI19" s="28">
        <f t="shared" si="20"/>
        <v>10.083074124646926</v>
      </c>
      <c r="AJ19" s="28">
        <f t="shared" si="21"/>
        <v>12.720471160055407</v>
      </c>
      <c r="AK19" s="28">
        <f t="shared" si="22"/>
        <v>0</v>
      </c>
      <c r="AL19" s="28">
        <f t="shared" si="6"/>
        <v>14.579102193127314</v>
      </c>
      <c r="AM19" s="28">
        <f aca="true" t="shared" si="32" ref="AM19:AM63">U19/(C19)*100</f>
        <v>92.64068130394703</v>
      </c>
      <c r="AN19" s="51">
        <v>612470</v>
      </c>
      <c r="AO19" s="27">
        <f>U19+AN19</f>
        <v>3619379</v>
      </c>
      <c r="AP19" s="51">
        <v>7489053</v>
      </c>
      <c r="AQ19" s="28">
        <f t="shared" si="24"/>
        <v>48.32892756934689</v>
      </c>
      <c r="AR19" s="28">
        <f t="shared" si="8"/>
        <v>83.07803631506951</v>
      </c>
    </row>
    <row r="20" spans="1:44" ht="33" customHeight="1">
      <c r="A20" s="29" t="s">
        <v>32</v>
      </c>
      <c r="B20" s="51">
        <v>9459597</v>
      </c>
      <c r="C20" s="51">
        <v>3360965</v>
      </c>
      <c r="D20" s="51">
        <v>943709</v>
      </c>
      <c r="E20" s="51">
        <v>2158806</v>
      </c>
      <c r="F20" s="27">
        <f t="shared" si="28"/>
        <v>3102515</v>
      </c>
      <c r="G20" s="51">
        <v>0</v>
      </c>
      <c r="H20" s="51">
        <v>152108</v>
      </c>
      <c r="I20" s="28">
        <f t="shared" si="29"/>
        <v>35.529684826954046</v>
      </c>
      <c r="J20" s="28">
        <f t="shared" si="9"/>
        <v>37.13766030413346</v>
      </c>
      <c r="K20" s="28">
        <f t="shared" si="30"/>
        <v>32.79753883807101</v>
      </c>
      <c r="L20" s="28">
        <f t="shared" si="10"/>
        <v>34.40551431525043</v>
      </c>
      <c r="M20" s="51">
        <v>897329</v>
      </c>
      <c r="N20" s="51">
        <v>469091</v>
      </c>
      <c r="O20" s="51">
        <v>37980</v>
      </c>
      <c r="P20" s="51">
        <v>104831</v>
      </c>
      <c r="Q20" s="51">
        <v>668656</v>
      </c>
      <c r="R20" s="51">
        <v>359988</v>
      </c>
      <c r="S20" s="51">
        <v>0</v>
      </c>
      <c r="T20" s="51">
        <v>375511</v>
      </c>
      <c r="U20" s="51">
        <v>2913386</v>
      </c>
      <c r="V20" s="28">
        <f t="shared" si="2"/>
        <v>25.542566294523343</v>
      </c>
      <c r="W20" s="28">
        <f t="shared" si="11"/>
        <v>13.352725662119747</v>
      </c>
      <c r="X20" s="28">
        <f t="shared" si="12"/>
        <v>1.0811047763596144</v>
      </c>
      <c r="Y20" s="28">
        <f t="shared" si="13"/>
        <v>2.9840256664179767</v>
      </c>
      <c r="Z20" s="28">
        <f t="shared" si="14"/>
        <v>19.03336480625367</v>
      </c>
      <c r="AA20" s="28">
        <f t="shared" si="15"/>
        <v>10.247097057191809</v>
      </c>
      <c r="AB20" s="28">
        <f t="shared" si="16"/>
        <v>0</v>
      </c>
      <c r="AC20" s="28">
        <f t="shared" si="3"/>
        <v>10.688960918261591</v>
      </c>
      <c r="AD20" s="28">
        <f t="shared" si="31"/>
        <v>82.92984518112775</v>
      </c>
      <c r="AE20" s="28">
        <f t="shared" si="5"/>
        <v>26.698552350292253</v>
      </c>
      <c r="AF20" s="28">
        <f t="shared" si="17"/>
        <v>13.957033173508204</v>
      </c>
      <c r="AG20" s="28">
        <f t="shared" si="18"/>
        <v>1.130032594805361</v>
      </c>
      <c r="AH20" s="28">
        <f t="shared" si="19"/>
        <v>3.1190744324918587</v>
      </c>
      <c r="AI20" s="28">
        <f t="shared" si="20"/>
        <v>19.894762367355803</v>
      </c>
      <c r="AJ20" s="28">
        <f t="shared" si="21"/>
        <v>10.710852389120387</v>
      </c>
      <c r="AK20" s="28">
        <f t="shared" si="22"/>
        <v>0</v>
      </c>
      <c r="AL20" s="28">
        <f t="shared" si="6"/>
        <v>11.172713789045705</v>
      </c>
      <c r="AM20" s="28">
        <f t="shared" si="32"/>
        <v>86.68302109661957</v>
      </c>
      <c r="AN20" s="51">
        <v>594303</v>
      </c>
      <c r="AO20" s="27">
        <f aca="true" t="shared" si="33" ref="AO20:AO64">U20+AN20</f>
        <v>3507689</v>
      </c>
      <c r="AP20" s="51">
        <v>8902940</v>
      </c>
      <c r="AQ20" s="28">
        <f t="shared" si="24"/>
        <v>39.39922093151252</v>
      </c>
      <c r="AR20" s="28">
        <f t="shared" si="8"/>
        <v>83.05713533896534</v>
      </c>
    </row>
    <row r="21" spans="1:44" ht="33" customHeight="1">
      <c r="A21" s="29" t="s">
        <v>33</v>
      </c>
      <c r="B21" s="51">
        <v>12896769</v>
      </c>
      <c r="C21" s="51">
        <v>3767293</v>
      </c>
      <c r="D21" s="51">
        <v>1161120</v>
      </c>
      <c r="E21" s="51">
        <v>2244436</v>
      </c>
      <c r="F21" s="27">
        <f t="shared" si="28"/>
        <v>3405556</v>
      </c>
      <c r="G21" s="51">
        <v>0</v>
      </c>
      <c r="H21" s="51">
        <v>179291</v>
      </c>
      <c r="I21" s="28">
        <f t="shared" si="29"/>
        <v>29.211138076521337</v>
      </c>
      <c r="J21" s="28">
        <f t="shared" si="9"/>
        <v>30.601338986532205</v>
      </c>
      <c r="K21" s="28">
        <f t="shared" si="30"/>
        <v>26.40627276490724</v>
      </c>
      <c r="L21" s="28">
        <f t="shared" si="10"/>
        <v>27.796473674918115</v>
      </c>
      <c r="M21" s="51">
        <v>940898</v>
      </c>
      <c r="N21" s="51">
        <v>820009</v>
      </c>
      <c r="O21" s="51">
        <v>40460</v>
      </c>
      <c r="P21" s="51">
        <v>168686</v>
      </c>
      <c r="Q21" s="51">
        <v>527124</v>
      </c>
      <c r="R21" s="51">
        <v>439516</v>
      </c>
      <c r="S21" s="51">
        <v>0</v>
      </c>
      <c r="T21" s="51">
        <v>594840</v>
      </c>
      <c r="U21" s="51">
        <v>3531533</v>
      </c>
      <c r="V21" s="28">
        <f t="shared" si="2"/>
        <v>23.84082031447956</v>
      </c>
      <c r="W21" s="28">
        <f t="shared" si="11"/>
        <v>20.77769027594497</v>
      </c>
      <c r="X21" s="28">
        <f t="shared" si="12"/>
        <v>1.0251903925014647</v>
      </c>
      <c r="Y21" s="28">
        <f t="shared" si="13"/>
        <v>4.274228041263027</v>
      </c>
      <c r="Z21" s="28">
        <f t="shared" si="14"/>
        <v>13.356462196167623</v>
      </c>
      <c r="AA21" s="28">
        <f t="shared" si="15"/>
        <v>11.136618402142206</v>
      </c>
      <c r="AB21" s="28">
        <f t="shared" si="16"/>
        <v>0</v>
      </c>
      <c r="AC21" s="28">
        <f t="shared" si="3"/>
        <v>15.072275162520295</v>
      </c>
      <c r="AD21" s="28">
        <f t="shared" si="31"/>
        <v>89.48328478501915</v>
      </c>
      <c r="AE21" s="28">
        <f t="shared" si="5"/>
        <v>24.97543992463554</v>
      </c>
      <c r="AF21" s="28">
        <f t="shared" si="17"/>
        <v>21.766531034352784</v>
      </c>
      <c r="AG21" s="28">
        <f t="shared" si="18"/>
        <v>1.0739807071018899</v>
      </c>
      <c r="AH21" s="28">
        <f t="shared" si="19"/>
        <v>4.4776448234846615</v>
      </c>
      <c r="AI21" s="28">
        <f t="shared" si="20"/>
        <v>13.992115824280194</v>
      </c>
      <c r="AJ21" s="28">
        <f t="shared" si="21"/>
        <v>11.666626407874302</v>
      </c>
      <c r="AK21" s="28">
        <f t="shared" si="22"/>
        <v>0</v>
      </c>
      <c r="AL21" s="28">
        <f t="shared" si="6"/>
        <v>15.789586846576572</v>
      </c>
      <c r="AM21" s="28">
        <f t="shared" si="32"/>
        <v>93.74192556830594</v>
      </c>
      <c r="AN21" s="51">
        <v>668244</v>
      </c>
      <c r="AO21" s="27">
        <f t="shared" si="33"/>
        <v>4199777</v>
      </c>
      <c r="AP21" s="51">
        <v>12260229</v>
      </c>
      <c r="AQ21" s="28">
        <f t="shared" si="24"/>
        <v>34.25529001130403</v>
      </c>
      <c r="AR21" s="28">
        <f t="shared" si="8"/>
        <v>84.08858375099439</v>
      </c>
    </row>
    <row r="22" spans="1:44" ht="33" customHeight="1">
      <c r="A22" s="29" t="s">
        <v>34</v>
      </c>
      <c r="B22" s="51">
        <v>5781261</v>
      </c>
      <c r="C22" s="51">
        <v>2661332</v>
      </c>
      <c r="D22" s="51">
        <v>889238</v>
      </c>
      <c r="E22" s="51">
        <v>1517966</v>
      </c>
      <c r="F22" s="27">
        <f t="shared" si="28"/>
        <v>2407204</v>
      </c>
      <c r="G22" s="51">
        <v>0</v>
      </c>
      <c r="H22" s="51">
        <v>126100</v>
      </c>
      <c r="I22" s="28">
        <f t="shared" si="29"/>
        <v>46.03376322224511</v>
      </c>
      <c r="J22" s="28">
        <f t="shared" si="9"/>
        <v>48.21494826128763</v>
      </c>
      <c r="K22" s="28">
        <f t="shared" si="30"/>
        <v>41.63804401842435</v>
      </c>
      <c r="L22" s="28">
        <f t="shared" si="10"/>
        <v>43.81922905746688</v>
      </c>
      <c r="M22" s="51">
        <v>865141</v>
      </c>
      <c r="N22" s="51">
        <v>402276</v>
      </c>
      <c r="O22" s="51">
        <v>47017</v>
      </c>
      <c r="P22" s="51">
        <v>109726</v>
      </c>
      <c r="Q22" s="51">
        <v>372842</v>
      </c>
      <c r="R22" s="51">
        <v>351579</v>
      </c>
      <c r="S22" s="51">
        <v>2500</v>
      </c>
      <c r="T22" s="51">
        <v>284807</v>
      </c>
      <c r="U22" s="51">
        <v>2435888</v>
      </c>
      <c r="V22" s="28">
        <f t="shared" si="2"/>
        <v>31.03720557129286</v>
      </c>
      <c r="W22" s="28">
        <f t="shared" si="11"/>
        <v>14.431778066693646</v>
      </c>
      <c r="X22" s="28">
        <f t="shared" si="12"/>
        <v>1.6867496677945866</v>
      </c>
      <c r="Y22" s="28">
        <f t="shared" si="13"/>
        <v>3.9364547727083568</v>
      </c>
      <c r="Z22" s="28">
        <f t="shared" si="14"/>
        <v>13.37582405597697</v>
      </c>
      <c r="AA22" s="28">
        <f t="shared" si="15"/>
        <v>12.613007241073504</v>
      </c>
      <c r="AB22" s="28">
        <f t="shared" si="16"/>
        <v>0.08968828656627319</v>
      </c>
      <c r="AC22" s="28">
        <f t="shared" si="3"/>
        <v>10.217540732832227</v>
      </c>
      <c r="AD22" s="28">
        <f t="shared" si="31"/>
        <v>87.38824839493843</v>
      </c>
      <c r="AE22" s="28">
        <f t="shared" si="5"/>
        <v>32.50781939269508</v>
      </c>
      <c r="AF22" s="28">
        <f t="shared" si="17"/>
        <v>15.115588735264899</v>
      </c>
      <c r="AG22" s="28">
        <f t="shared" si="18"/>
        <v>1.7666717267894423</v>
      </c>
      <c r="AH22" s="28">
        <f t="shared" si="19"/>
        <v>4.122973007501507</v>
      </c>
      <c r="AI22" s="28">
        <f t="shared" si="20"/>
        <v>14.009601207215033</v>
      </c>
      <c r="AJ22" s="28">
        <f t="shared" si="21"/>
        <v>13.21064038609238</v>
      </c>
      <c r="AK22" s="28">
        <f t="shared" si="22"/>
        <v>0.09393792281459058</v>
      </c>
      <c r="AL22" s="28">
        <f t="shared" si="6"/>
        <v>10.701671193222042</v>
      </c>
      <c r="AM22" s="28">
        <f t="shared" si="32"/>
        <v>91.52890357159498</v>
      </c>
      <c r="AN22" s="51">
        <v>598691</v>
      </c>
      <c r="AO22" s="27">
        <f t="shared" si="33"/>
        <v>3034579</v>
      </c>
      <c r="AP22" s="51">
        <v>5248024</v>
      </c>
      <c r="AQ22" s="28">
        <f t="shared" si="24"/>
        <v>57.82326833871186</v>
      </c>
      <c r="AR22" s="28">
        <f t="shared" si="8"/>
        <v>80.27103594930301</v>
      </c>
    </row>
    <row r="23" spans="1:44" ht="33" customHeight="1">
      <c r="A23" s="29" t="s">
        <v>35</v>
      </c>
      <c r="B23" s="51">
        <v>6459934</v>
      </c>
      <c r="C23" s="51">
        <v>3091994</v>
      </c>
      <c r="D23" s="51">
        <v>1617236</v>
      </c>
      <c r="E23" s="51">
        <v>1150931</v>
      </c>
      <c r="F23" s="27">
        <f t="shared" si="28"/>
        <v>2768167</v>
      </c>
      <c r="G23" s="51">
        <v>0</v>
      </c>
      <c r="H23" s="51">
        <v>179100</v>
      </c>
      <c r="I23" s="28">
        <f t="shared" si="29"/>
        <v>47.864173225299204</v>
      </c>
      <c r="J23" s="28">
        <f t="shared" si="9"/>
        <v>50.63664737131989</v>
      </c>
      <c r="K23" s="28">
        <f t="shared" si="30"/>
        <v>42.851320152806515</v>
      </c>
      <c r="L23" s="28">
        <f t="shared" si="10"/>
        <v>45.6237942988272</v>
      </c>
      <c r="M23" s="51">
        <v>753166</v>
      </c>
      <c r="N23" s="51">
        <v>557724</v>
      </c>
      <c r="O23" s="51">
        <v>8848</v>
      </c>
      <c r="P23" s="51">
        <v>215084</v>
      </c>
      <c r="Q23" s="51">
        <v>435063</v>
      </c>
      <c r="R23" s="51">
        <v>465132</v>
      </c>
      <c r="S23" s="51">
        <v>6734</v>
      </c>
      <c r="T23" s="51">
        <v>325434</v>
      </c>
      <c r="U23" s="51">
        <v>2767185</v>
      </c>
      <c r="V23" s="28">
        <f t="shared" si="2"/>
        <v>23.024896257949177</v>
      </c>
      <c r="W23" s="28">
        <f t="shared" si="11"/>
        <v>17.050075601618296</v>
      </c>
      <c r="X23" s="28">
        <f t="shared" si="12"/>
        <v>0.2704905453649452</v>
      </c>
      <c r="Y23" s="28">
        <f t="shared" si="13"/>
        <v>6.575292547386287</v>
      </c>
      <c r="Z23" s="28">
        <f t="shared" si="14"/>
        <v>13.300229219949046</v>
      </c>
      <c r="AA23" s="28">
        <f t="shared" si="15"/>
        <v>14.219462968658192</v>
      </c>
      <c r="AB23" s="28">
        <f t="shared" si="16"/>
        <v>0.2058638486084472</v>
      </c>
      <c r="AC23" s="28">
        <f t="shared" si="3"/>
        <v>9.94878166142581</v>
      </c>
      <c r="AD23" s="28">
        <f t="shared" si="31"/>
        <v>84.5950926509602</v>
      </c>
      <c r="AE23" s="28">
        <f t="shared" si="5"/>
        <v>24.358585430631496</v>
      </c>
      <c r="AF23" s="28">
        <f t="shared" si="17"/>
        <v>18.03768053883675</v>
      </c>
      <c r="AG23" s="28">
        <f t="shared" si="18"/>
        <v>0.2861583819373517</v>
      </c>
      <c r="AH23" s="28">
        <f t="shared" si="19"/>
        <v>6.95615838840567</v>
      </c>
      <c r="AI23" s="28">
        <f t="shared" si="20"/>
        <v>14.070628856330252</v>
      </c>
      <c r="AJ23" s="28">
        <f t="shared" si="21"/>
        <v>15.04310810434949</v>
      </c>
      <c r="AK23" s="28">
        <f t="shared" si="22"/>
        <v>0.21778826220231995</v>
      </c>
      <c r="AL23" s="28">
        <f t="shared" si="6"/>
        <v>10.525052765302908</v>
      </c>
      <c r="AM23" s="28">
        <f t="shared" si="32"/>
        <v>89.49516072799624</v>
      </c>
      <c r="AN23" s="51">
        <v>771095</v>
      </c>
      <c r="AO23" s="27">
        <f t="shared" si="33"/>
        <v>3538280</v>
      </c>
      <c r="AP23" s="51">
        <v>6331287</v>
      </c>
      <c r="AQ23" s="28">
        <f t="shared" si="24"/>
        <v>55.885635890459554</v>
      </c>
      <c r="AR23" s="28">
        <f t="shared" si="8"/>
        <v>78.20706671037905</v>
      </c>
    </row>
    <row r="24" spans="1:44" s="21" customFormat="1" ht="33" customHeight="1">
      <c r="A24" s="32" t="s">
        <v>36</v>
      </c>
      <c r="B24" s="52">
        <v>6076331</v>
      </c>
      <c r="C24" s="52">
        <v>2661648</v>
      </c>
      <c r="D24" s="52">
        <v>754157</v>
      </c>
      <c r="E24" s="52">
        <v>1669759</v>
      </c>
      <c r="F24" s="36">
        <f t="shared" si="28"/>
        <v>2423916</v>
      </c>
      <c r="G24" s="52">
        <v>0</v>
      </c>
      <c r="H24" s="52">
        <v>117651</v>
      </c>
      <c r="I24" s="37">
        <f t="shared" si="29"/>
        <v>43.803538681483936</v>
      </c>
      <c r="J24" s="37">
        <f t="shared" si="9"/>
        <v>45.73975644183966</v>
      </c>
      <c r="K24" s="37">
        <f t="shared" si="30"/>
        <v>39.89111192263884</v>
      </c>
      <c r="L24" s="37">
        <f t="shared" si="10"/>
        <v>41.82732968299456</v>
      </c>
      <c r="M24" s="52">
        <v>706982</v>
      </c>
      <c r="N24" s="52">
        <v>431549</v>
      </c>
      <c r="O24" s="52">
        <v>77192</v>
      </c>
      <c r="P24" s="52">
        <v>69206</v>
      </c>
      <c r="Q24" s="52">
        <v>285300</v>
      </c>
      <c r="R24" s="52">
        <v>380671</v>
      </c>
      <c r="S24" s="52">
        <v>0</v>
      </c>
      <c r="T24" s="52">
        <v>381132</v>
      </c>
      <c r="U24" s="52">
        <v>2332032</v>
      </c>
      <c r="V24" s="37">
        <f t="shared" si="2"/>
        <v>25.43742145051684</v>
      </c>
      <c r="W24" s="37">
        <f t="shared" si="11"/>
        <v>15.527260650977098</v>
      </c>
      <c r="X24" s="37">
        <f t="shared" si="12"/>
        <v>2.7773909895984565</v>
      </c>
      <c r="Y24" s="37">
        <f t="shared" si="13"/>
        <v>2.490052347732288</v>
      </c>
      <c r="Z24" s="37">
        <f t="shared" si="14"/>
        <v>10.265178377713228</v>
      </c>
      <c r="AA24" s="37">
        <f t="shared" si="15"/>
        <v>13.696655163766113</v>
      </c>
      <c r="AB24" s="37">
        <f t="shared" si="16"/>
        <v>0</v>
      </c>
      <c r="AC24" s="37">
        <f t="shared" si="3"/>
        <v>13.71324208010725</v>
      </c>
      <c r="AD24" s="37">
        <f t="shared" si="31"/>
        <v>83.90720106041127</v>
      </c>
      <c r="AE24" s="37">
        <f t="shared" si="5"/>
        <v>26.561814334577676</v>
      </c>
      <c r="AF24" s="37">
        <f t="shared" si="17"/>
        <v>16.213601498019273</v>
      </c>
      <c r="AG24" s="37">
        <f t="shared" si="18"/>
        <v>2.9001580975395695</v>
      </c>
      <c r="AH24" s="37">
        <f t="shared" si="19"/>
        <v>2.600118422871845</v>
      </c>
      <c r="AI24" s="37">
        <f t="shared" si="20"/>
        <v>10.718923013110675</v>
      </c>
      <c r="AJ24" s="37">
        <f t="shared" si="21"/>
        <v>14.302079012701904</v>
      </c>
      <c r="AK24" s="37">
        <f t="shared" si="22"/>
        <v>0</v>
      </c>
      <c r="AL24" s="37">
        <f t="shared" si="6"/>
        <v>14.31939910912337</v>
      </c>
      <c r="AM24" s="37">
        <f t="shared" si="32"/>
        <v>87.61609348794431</v>
      </c>
      <c r="AN24" s="52">
        <v>306447</v>
      </c>
      <c r="AO24" s="36">
        <f t="shared" si="33"/>
        <v>2638479</v>
      </c>
      <c r="AP24" s="52">
        <v>5830002</v>
      </c>
      <c r="AQ24" s="37">
        <f t="shared" si="24"/>
        <v>45.256914148571475</v>
      </c>
      <c r="AR24" s="37">
        <f t="shared" si="8"/>
        <v>88.38546753641018</v>
      </c>
    </row>
    <row r="25" spans="1:44" s="22" customFormat="1" ht="33" customHeight="1">
      <c r="A25" s="29" t="s">
        <v>37</v>
      </c>
      <c r="B25" s="51">
        <v>4874284</v>
      </c>
      <c r="C25" s="51">
        <v>2956054</v>
      </c>
      <c r="D25" s="51">
        <v>1073985</v>
      </c>
      <c r="E25" s="51">
        <v>1679869</v>
      </c>
      <c r="F25" s="27">
        <f t="shared" si="28"/>
        <v>2753854</v>
      </c>
      <c r="G25" s="51">
        <v>0</v>
      </c>
      <c r="H25" s="51">
        <v>155838</v>
      </c>
      <c r="I25" s="28">
        <f t="shared" si="29"/>
        <v>60.64591230219659</v>
      </c>
      <c r="J25" s="28">
        <f t="shared" si="9"/>
        <v>63.843058795917514</v>
      </c>
      <c r="K25" s="28">
        <f t="shared" si="30"/>
        <v>56.49761072600612</v>
      </c>
      <c r="L25" s="28">
        <f t="shared" si="10"/>
        <v>59.694757219727045</v>
      </c>
      <c r="M25" s="51">
        <v>732728</v>
      </c>
      <c r="N25" s="51">
        <v>326131</v>
      </c>
      <c r="O25" s="51">
        <v>113696</v>
      </c>
      <c r="P25" s="51">
        <v>99934</v>
      </c>
      <c r="Q25" s="51">
        <v>509258</v>
      </c>
      <c r="R25" s="51">
        <v>383199</v>
      </c>
      <c r="S25" s="51">
        <v>0</v>
      </c>
      <c r="T25" s="51">
        <v>343825</v>
      </c>
      <c r="U25" s="51">
        <v>2508771</v>
      </c>
      <c r="V25" s="28">
        <f t="shared" si="2"/>
        <v>23.54606136716827</v>
      </c>
      <c r="W25" s="28">
        <f t="shared" si="11"/>
        <v>10.480151624799317</v>
      </c>
      <c r="X25" s="28">
        <f t="shared" si="12"/>
        <v>3.653597232808851</v>
      </c>
      <c r="Y25" s="28">
        <f t="shared" si="13"/>
        <v>3.211358234797351</v>
      </c>
      <c r="Z25" s="28">
        <f t="shared" si="14"/>
        <v>16.36489955306932</v>
      </c>
      <c r="AA25" s="28">
        <f t="shared" si="15"/>
        <v>12.314019895291995</v>
      </c>
      <c r="AB25" s="28">
        <f t="shared" si="16"/>
        <v>0</v>
      </c>
      <c r="AC25" s="28">
        <f t="shared" si="3"/>
        <v>11.048744622242674</v>
      </c>
      <c r="AD25" s="28">
        <f t="shared" si="31"/>
        <v>80.61883253017778</v>
      </c>
      <c r="AE25" s="28">
        <f t="shared" si="5"/>
        <v>24.787368566338774</v>
      </c>
      <c r="AF25" s="28">
        <f t="shared" si="17"/>
        <v>11.032646900225775</v>
      </c>
      <c r="AG25" s="28">
        <f t="shared" si="18"/>
        <v>3.846208492808318</v>
      </c>
      <c r="AH25" s="28">
        <f t="shared" si="19"/>
        <v>3.3806554278101824</v>
      </c>
      <c r="AI25" s="28">
        <f t="shared" si="20"/>
        <v>17.22762845333678</v>
      </c>
      <c r="AJ25" s="28">
        <f t="shared" si="21"/>
        <v>12.963193500524687</v>
      </c>
      <c r="AK25" s="28">
        <f t="shared" si="22"/>
        <v>0</v>
      </c>
      <c r="AL25" s="28">
        <f t="shared" si="6"/>
        <v>11.631215126651949</v>
      </c>
      <c r="AM25" s="28">
        <f t="shared" si="32"/>
        <v>84.86891646769647</v>
      </c>
      <c r="AN25" s="51">
        <v>355018</v>
      </c>
      <c r="AO25" s="27">
        <f t="shared" si="33"/>
        <v>2863789</v>
      </c>
      <c r="AP25" s="51">
        <v>4509007</v>
      </c>
      <c r="AQ25" s="28">
        <f t="shared" si="24"/>
        <v>63.51263149513851</v>
      </c>
      <c r="AR25" s="28">
        <f t="shared" si="8"/>
        <v>87.60320680050101</v>
      </c>
    </row>
    <row r="26" spans="1:44" s="22" customFormat="1" ht="33" customHeight="1">
      <c r="A26" s="29" t="s">
        <v>38</v>
      </c>
      <c r="B26" s="51">
        <v>2126045</v>
      </c>
      <c r="C26" s="51">
        <v>1028652</v>
      </c>
      <c r="D26" s="51">
        <v>454979</v>
      </c>
      <c r="E26" s="51">
        <v>550726</v>
      </c>
      <c r="F26" s="27">
        <f t="shared" si="28"/>
        <v>1005705</v>
      </c>
      <c r="G26" s="51">
        <v>0</v>
      </c>
      <c r="H26" s="51">
        <v>49361</v>
      </c>
      <c r="I26" s="28">
        <f t="shared" si="29"/>
        <v>48.383359712517844</v>
      </c>
      <c r="J26" s="28">
        <f t="shared" si="9"/>
        <v>50.70508855645106</v>
      </c>
      <c r="K26" s="28">
        <f t="shared" si="30"/>
        <v>47.30403166442855</v>
      </c>
      <c r="L26" s="28">
        <f t="shared" si="10"/>
        <v>49.62576050836177</v>
      </c>
      <c r="M26" s="51">
        <v>346978</v>
      </c>
      <c r="N26" s="51">
        <v>177824</v>
      </c>
      <c r="O26" s="51">
        <v>5904</v>
      </c>
      <c r="P26" s="51">
        <v>6424</v>
      </c>
      <c r="Q26" s="51">
        <v>123772</v>
      </c>
      <c r="R26" s="51">
        <v>101443</v>
      </c>
      <c r="S26" s="51">
        <v>0</v>
      </c>
      <c r="T26" s="51">
        <v>49737</v>
      </c>
      <c r="U26" s="51">
        <v>812082</v>
      </c>
      <c r="V26" s="28">
        <f t="shared" si="2"/>
        <v>32.18681036314033</v>
      </c>
      <c r="W26" s="28">
        <f t="shared" si="11"/>
        <v>16.495533912856338</v>
      </c>
      <c r="X26" s="28">
        <f t="shared" si="12"/>
        <v>0.5476742859316167</v>
      </c>
      <c r="Y26" s="28">
        <f t="shared" si="13"/>
        <v>0.5959111810339949</v>
      </c>
      <c r="Z26" s="28">
        <f t="shared" si="14"/>
        <v>11.481494193483751</v>
      </c>
      <c r="AA26" s="28">
        <f t="shared" si="15"/>
        <v>9.410183365135671</v>
      </c>
      <c r="AB26" s="28">
        <f t="shared" si="16"/>
        <v>0</v>
      </c>
      <c r="AC26" s="28">
        <f t="shared" si="3"/>
        <v>4.61376625328266</v>
      </c>
      <c r="AD26" s="28">
        <f t="shared" si="31"/>
        <v>75.33137355486437</v>
      </c>
      <c r="AE26" s="28">
        <f t="shared" si="5"/>
        <v>33.73132993471067</v>
      </c>
      <c r="AF26" s="28">
        <f t="shared" si="17"/>
        <v>17.28709028903847</v>
      </c>
      <c r="AG26" s="28">
        <f t="shared" si="18"/>
        <v>0.5739550401885185</v>
      </c>
      <c r="AH26" s="28">
        <f t="shared" si="19"/>
        <v>0.6245066358690791</v>
      </c>
      <c r="AI26" s="28">
        <f t="shared" si="20"/>
        <v>12.032446347258354</v>
      </c>
      <c r="AJ26" s="28">
        <f t="shared" si="21"/>
        <v>9.861741385813668</v>
      </c>
      <c r="AK26" s="28">
        <f t="shared" si="22"/>
        <v>0</v>
      </c>
      <c r="AL26" s="28">
        <f t="shared" si="6"/>
        <v>4.835162912238541</v>
      </c>
      <c r="AM26" s="28">
        <f t="shared" si="32"/>
        <v>78.9462325451173</v>
      </c>
      <c r="AN26" s="51">
        <v>103516</v>
      </c>
      <c r="AO26" s="27">
        <f t="shared" si="33"/>
        <v>915598</v>
      </c>
      <c r="AP26" s="51">
        <v>1994292</v>
      </c>
      <c r="AQ26" s="28">
        <f t="shared" si="24"/>
        <v>45.91092979363102</v>
      </c>
      <c r="AR26" s="28">
        <f t="shared" si="8"/>
        <v>88.69416490643273</v>
      </c>
    </row>
    <row r="27" spans="1:44" s="22" customFormat="1" ht="33" customHeight="1">
      <c r="A27" s="29" t="s">
        <v>39</v>
      </c>
      <c r="B27" s="51">
        <v>6381533</v>
      </c>
      <c r="C27" s="51">
        <v>3438538</v>
      </c>
      <c r="D27" s="51">
        <v>903059</v>
      </c>
      <c r="E27" s="51">
        <v>2354546</v>
      </c>
      <c r="F27" s="27">
        <f t="shared" si="28"/>
        <v>3257605</v>
      </c>
      <c r="G27" s="51">
        <v>0</v>
      </c>
      <c r="H27" s="51">
        <v>146000</v>
      </c>
      <c r="I27" s="28">
        <f t="shared" si="29"/>
        <v>53.88263290341051</v>
      </c>
      <c r="J27" s="28">
        <f t="shared" si="9"/>
        <v>56.17048442748788</v>
      </c>
      <c r="K27" s="28">
        <f t="shared" si="30"/>
        <v>51.04737372665784</v>
      </c>
      <c r="L27" s="28">
        <f t="shared" si="10"/>
        <v>53.335225250735206</v>
      </c>
      <c r="M27" s="51">
        <v>775677</v>
      </c>
      <c r="N27" s="51">
        <v>575635</v>
      </c>
      <c r="O27" s="51">
        <v>162569</v>
      </c>
      <c r="P27" s="51">
        <v>36343</v>
      </c>
      <c r="Q27" s="51">
        <v>421374</v>
      </c>
      <c r="R27" s="51">
        <v>460393</v>
      </c>
      <c r="S27" s="51">
        <v>0</v>
      </c>
      <c r="T27" s="51">
        <v>227431</v>
      </c>
      <c r="U27" s="51">
        <v>2659422</v>
      </c>
      <c r="V27" s="28">
        <f t="shared" si="2"/>
        <v>21.63952509361039</v>
      </c>
      <c r="W27" s="28">
        <f t="shared" si="11"/>
        <v>16.058833802291954</v>
      </c>
      <c r="X27" s="28">
        <f t="shared" si="12"/>
        <v>4.535284602925119</v>
      </c>
      <c r="Y27" s="28">
        <f t="shared" si="13"/>
        <v>1.013882402697363</v>
      </c>
      <c r="Z27" s="28">
        <f t="shared" si="14"/>
        <v>11.755322443226992</v>
      </c>
      <c r="AA27" s="28">
        <f t="shared" si="15"/>
        <v>12.843858818068046</v>
      </c>
      <c r="AB27" s="28">
        <f t="shared" si="16"/>
        <v>0</v>
      </c>
      <c r="AC27" s="28">
        <f t="shared" si="3"/>
        <v>6.344778601872822</v>
      </c>
      <c r="AD27" s="28">
        <f t="shared" si="31"/>
        <v>74.19148576469269</v>
      </c>
      <c r="AE27" s="28">
        <f t="shared" si="5"/>
        <v>22.558337293349673</v>
      </c>
      <c r="AF27" s="28">
        <f t="shared" si="17"/>
        <v>16.74069037480464</v>
      </c>
      <c r="AG27" s="28">
        <f t="shared" si="18"/>
        <v>4.72785236050903</v>
      </c>
      <c r="AH27" s="28">
        <f t="shared" si="19"/>
        <v>1.0569317541350423</v>
      </c>
      <c r="AI27" s="28">
        <f t="shared" si="20"/>
        <v>12.254452328286034</v>
      </c>
      <c r="AJ27" s="28">
        <f t="shared" si="21"/>
        <v>13.389207855198926</v>
      </c>
      <c r="AK27" s="28">
        <f t="shared" si="22"/>
        <v>0</v>
      </c>
      <c r="AL27" s="28">
        <f t="shared" si="6"/>
        <v>6.614177304424147</v>
      </c>
      <c r="AM27" s="28">
        <f t="shared" si="32"/>
        <v>77.34164927070749</v>
      </c>
      <c r="AN27" s="51">
        <v>249940</v>
      </c>
      <c r="AO27" s="27">
        <f t="shared" si="33"/>
        <v>2909362</v>
      </c>
      <c r="AP27" s="51">
        <v>6176318</v>
      </c>
      <c r="AQ27" s="28">
        <f t="shared" si="24"/>
        <v>47.105119911248096</v>
      </c>
      <c r="AR27" s="28">
        <f t="shared" si="8"/>
        <v>91.40911306327641</v>
      </c>
    </row>
    <row r="28" spans="1:44" s="23" customFormat="1" ht="33" customHeight="1">
      <c r="A28" s="38" t="s">
        <v>98</v>
      </c>
      <c r="B28" s="53">
        <v>15181971</v>
      </c>
      <c r="C28" s="53">
        <v>8454358</v>
      </c>
      <c r="D28" s="53">
        <v>1615402</v>
      </c>
      <c r="E28" s="53">
        <v>6302376</v>
      </c>
      <c r="F28" s="39">
        <f t="shared" si="28"/>
        <v>7917778</v>
      </c>
      <c r="G28" s="53">
        <v>0</v>
      </c>
      <c r="H28" s="53">
        <v>337568</v>
      </c>
      <c r="I28" s="40">
        <f t="shared" si="29"/>
        <v>55.68682748768259</v>
      </c>
      <c r="J28" s="40">
        <f t="shared" si="9"/>
        <v>57.910306902838904</v>
      </c>
      <c r="K28" s="40">
        <f t="shared" si="30"/>
        <v>52.15250378228229</v>
      </c>
      <c r="L28" s="40">
        <f t="shared" si="10"/>
        <v>54.37598319743859</v>
      </c>
      <c r="M28" s="53">
        <v>1817214</v>
      </c>
      <c r="N28" s="53">
        <v>1148548</v>
      </c>
      <c r="O28" s="53">
        <v>367934</v>
      </c>
      <c r="P28" s="53">
        <v>347914</v>
      </c>
      <c r="Q28" s="53">
        <v>1371595</v>
      </c>
      <c r="R28" s="53">
        <v>1570973</v>
      </c>
      <c r="S28" s="53">
        <v>0</v>
      </c>
      <c r="T28" s="53">
        <v>927586</v>
      </c>
      <c r="U28" s="53">
        <v>7551764</v>
      </c>
      <c r="V28" s="40">
        <f t="shared" si="2"/>
        <v>20.669123011271935</v>
      </c>
      <c r="W28" s="40">
        <f t="shared" si="11"/>
        <v>13.063667733327144</v>
      </c>
      <c r="X28" s="40">
        <f t="shared" si="12"/>
        <v>4.184907834756571</v>
      </c>
      <c r="Y28" s="40">
        <f t="shared" si="13"/>
        <v>3.9571989118197766</v>
      </c>
      <c r="Z28" s="40">
        <f t="shared" si="14"/>
        <v>15.600620387387245</v>
      </c>
      <c r="AA28" s="40">
        <f t="shared" si="15"/>
        <v>17.868360129509732</v>
      </c>
      <c r="AB28" s="40">
        <f t="shared" si="16"/>
        <v>0</v>
      </c>
      <c r="AC28" s="40">
        <f t="shared" si="3"/>
        <v>10.550430019542931</v>
      </c>
      <c r="AD28" s="40">
        <f t="shared" si="31"/>
        <v>85.89430802761534</v>
      </c>
      <c r="AE28" s="40">
        <f t="shared" si="5"/>
        <v>21.494405607143676</v>
      </c>
      <c r="AF28" s="40">
        <f t="shared" si="17"/>
        <v>13.58527755744434</v>
      </c>
      <c r="AG28" s="40">
        <f t="shared" si="18"/>
        <v>4.352004019702028</v>
      </c>
      <c r="AH28" s="40">
        <f t="shared" si="19"/>
        <v>4.115203070416464</v>
      </c>
      <c r="AI28" s="40">
        <f t="shared" si="20"/>
        <v>16.22352637539125</v>
      </c>
      <c r="AJ28" s="40">
        <f t="shared" si="21"/>
        <v>18.58181307202747</v>
      </c>
      <c r="AK28" s="40">
        <f t="shared" si="22"/>
        <v>0</v>
      </c>
      <c r="AL28" s="40">
        <f t="shared" si="6"/>
        <v>10.971690576623322</v>
      </c>
      <c r="AM28" s="40">
        <f t="shared" si="32"/>
        <v>89.32392027874855</v>
      </c>
      <c r="AN28" s="53">
        <v>1020687</v>
      </c>
      <c r="AO28" s="39">
        <f t="shared" si="33"/>
        <v>8572451</v>
      </c>
      <c r="AP28" s="53">
        <v>14171184</v>
      </c>
      <c r="AQ28" s="40">
        <f t="shared" si="24"/>
        <v>60.4921296625603</v>
      </c>
      <c r="AR28" s="40">
        <f t="shared" si="8"/>
        <v>88.09340525830945</v>
      </c>
    </row>
    <row r="29" spans="1:44" s="21" customFormat="1" ht="33" customHeight="1">
      <c r="A29" s="29" t="s">
        <v>40</v>
      </c>
      <c r="B29" s="51">
        <v>3510486</v>
      </c>
      <c r="C29" s="51">
        <v>1977789</v>
      </c>
      <c r="D29" s="51">
        <v>482965</v>
      </c>
      <c r="E29" s="51">
        <v>1401844</v>
      </c>
      <c r="F29" s="27">
        <f t="shared" si="28"/>
        <v>1884809</v>
      </c>
      <c r="G29" s="51">
        <v>0</v>
      </c>
      <c r="H29" s="51">
        <v>90100</v>
      </c>
      <c r="I29" s="28">
        <f t="shared" si="29"/>
        <v>56.33946410838841</v>
      </c>
      <c r="J29" s="28">
        <f t="shared" si="9"/>
        <v>58.90606030048261</v>
      </c>
      <c r="K29" s="28">
        <f t="shared" si="30"/>
        <v>53.69082799361684</v>
      </c>
      <c r="L29" s="28">
        <f t="shared" si="10"/>
        <v>56.25742418571104</v>
      </c>
      <c r="M29" s="51">
        <v>490974</v>
      </c>
      <c r="N29" s="51">
        <v>240923</v>
      </c>
      <c r="O29" s="51">
        <v>73024</v>
      </c>
      <c r="P29" s="51">
        <v>50870</v>
      </c>
      <c r="Q29" s="51">
        <v>324501</v>
      </c>
      <c r="R29" s="51">
        <v>404581</v>
      </c>
      <c r="S29" s="51">
        <v>0</v>
      </c>
      <c r="T29" s="51">
        <v>239214</v>
      </c>
      <c r="U29" s="51">
        <v>1824087</v>
      </c>
      <c r="V29" s="28">
        <f t="shared" si="2"/>
        <v>23.742763755694817</v>
      </c>
      <c r="W29" s="28">
        <f t="shared" si="11"/>
        <v>11.650673706373988</v>
      </c>
      <c r="X29" s="28">
        <f t="shared" si="12"/>
        <v>3.531330743574727</v>
      </c>
      <c r="Y29" s="28">
        <f t="shared" si="13"/>
        <v>2.4599966439204426</v>
      </c>
      <c r="Z29" s="28">
        <f t="shared" si="14"/>
        <v>15.692380006857235</v>
      </c>
      <c r="AA29" s="28">
        <f t="shared" si="15"/>
        <v>19.564928291605593</v>
      </c>
      <c r="AB29" s="28">
        <f t="shared" si="16"/>
        <v>0</v>
      </c>
      <c r="AC29" s="28">
        <f t="shared" si="3"/>
        <v>11.568029038309117</v>
      </c>
      <c r="AD29" s="28">
        <f t="shared" si="31"/>
        <v>88.21010218633593</v>
      </c>
      <c r="AE29" s="28">
        <f t="shared" si="5"/>
        <v>24.824387232409524</v>
      </c>
      <c r="AF29" s="28">
        <f t="shared" si="17"/>
        <v>12.181430880645003</v>
      </c>
      <c r="AG29" s="28">
        <f t="shared" si="18"/>
        <v>3.6922037689561424</v>
      </c>
      <c r="AH29" s="28">
        <f t="shared" si="19"/>
        <v>2.5720640573893374</v>
      </c>
      <c r="AI29" s="28">
        <f t="shared" si="20"/>
        <v>16.407260835205374</v>
      </c>
      <c r="AJ29" s="28">
        <f t="shared" si="21"/>
        <v>20.45622662478151</v>
      </c>
      <c r="AK29" s="28">
        <f t="shared" si="22"/>
        <v>0</v>
      </c>
      <c r="AL29" s="28">
        <f t="shared" si="6"/>
        <v>12.095021258587241</v>
      </c>
      <c r="AM29" s="28">
        <f t="shared" si="32"/>
        <v>92.22859465797413</v>
      </c>
      <c r="AN29" s="51">
        <v>205506</v>
      </c>
      <c r="AO29" s="27">
        <f t="shared" si="33"/>
        <v>2029593</v>
      </c>
      <c r="AP29" s="51">
        <v>3245105</v>
      </c>
      <c r="AQ29" s="28">
        <f t="shared" si="24"/>
        <v>62.54321508857187</v>
      </c>
      <c r="AR29" s="28">
        <f t="shared" si="8"/>
        <v>89.87452164054567</v>
      </c>
    </row>
    <row r="30" spans="1:44" s="22" customFormat="1" ht="33" customHeight="1">
      <c r="A30" s="29" t="s">
        <v>41</v>
      </c>
      <c r="B30" s="51">
        <v>7673592</v>
      </c>
      <c r="C30" s="51">
        <v>3446008</v>
      </c>
      <c r="D30" s="51">
        <v>608210</v>
      </c>
      <c r="E30" s="51">
        <v>2618995</v>
      </c>
      <c r="F30" s="27">
        <f t="shared" si="28"/>
        <v>3227205</v>
      </c>
      <c r="G30" s="51">
        <v>0</v>
      </c>
      <c r="H30" s="51">
        <v>143700</v>
      </c>
      <c r="I30" s="28">
        <f t="shared" si="29"/>
        <v>44.907365416352604</v>
      </c>
      <c r="J30" s="28">
        <f t="shared" si="9"/>
        <v>46.78002166390915</v>
      </c>
      <c r="K30" s="28">
        <f t="shared" si="30"/>
        <v>42.05598890324114</v>
      </c>
      <c r="L30" s="28">
        <f t="shared" si="10"/>
        <v>43.9286451507977</v>
      </c>
      <c r="M30" s="51">
        <v>869025</v>
      </c>
      <c r="N30" s="51">
        <v>465073</v>
      </c>
      <c r="O30" s="51">
        <v>49427</v>
      </c>
      <c r="P30" s="51">
        <v>119615</v>
      </c>
      <c r="Q30" s="51">
        <v>340095</v>
      </c>
      <c r="R30" s="51">
        <v>704261</v>
      </c>
      <c r="S30" s="51">
        <v>0</v>
      </c>
      <c r="T30" s="51">
        <v>458640</v>
      </c>
      <c r="U30" s="51">
        <v>3006136</v>
      </c>
      <c r="V30" s="28">
        <f t="shared" si="2"/>
        <v>24.208793584324965</v>
      </c>
      <c r="W30" s="28">
        <f t="shared" si="11"/>
        <v>12.955733446843029</v>
      </c>
      <c r="X30" s="28">
        <f t="shared" si="12"/>
        <v>1.376908651065769</v>
      </c>
      <c r="Y30" s="28">
        <f t="shared" si="13"/>
        <v>3.3321651788947735</v>
      </c>
      <c r="Z30" s="28">
        <f t="shared" si="14"/>
        <v>9.474168929617674</v>
      </c>
      <c r="AA30" s="28">
        <f t="shared" si="15"/>
        <v>19.61889379303275</v>
      </c>
      <c r="AB30" s="28">
        <f t="shared" si="16"/>
        <v>0</v>
      </c>
      <c r="AC30" s="28">
        <f t="shared" si="3"/>
        <v>12.776526670135842</v>
      </c>
      <c r="AD30" s="28">
        <f t="shared" si="31"/>
        <v>83.7431902539148</v>
      </c>
      <c r="AE30" s="28">
        <f t="shared" si="5"/>
        <v>25.218310578501267</v>
      </c>
      <c r="AF30" s="28">
        <f t="shared" si="17"/>
        <v>13.495993044705642</v>
      </c>
      <c r="AG30" s="28">
        <f t="shared" si="18"/>
        <v>1.4343263277392275</v>
      </c>
      <c r="AH30" s="28">
        <f t="shared" si="19"/>
        <v>3.4711178848104827</v>
      </c>
      <c r="AI30" s="28">
        <f t="shared" si="20"/>
        <v>9.869245805581414</v>
      </c>
      <c r="AJ30" s="28">
        <f t="shared" si="21"/>
        <v>20.437010012745183</v>
      </c>
      <c r="AK30" s="28">
        <f t="shared" si="22"/>
        <v>0</v>
      </c>
      <c r="AL30" s="28">
        <f t="shared" si="6"/>
        <v>13.309313269150854</v>
      </c>
      <c r="AM30" s="28">
        <f t="shared" si="32"/>
        <v>87.23531692323408</v>
      </c>
      <c r="AN30" s="51">
        <v>557245</v>
      </c>
      <c r="AO30" s="27">
        <f t="shared" si="33"/>
        <v>3563381</v>
      </c>
      <c r="AP30" s="51">
        <v>7458610</v>
      </c>
      <c r="AQ30" s="28">
        <f t="shared" si="24"/>
        <v>47.77540319174752</v>
      </c>
      <c r="AR30" s="28">
        <f t="shared" si="8"/>
        <v>84.36190236182995</v>
      </c>
    </row>
    <row r="31" spans="1:44" s="22" customFormat="1" ht="33" customHeight="1">
      <c r="A31" s="29" t="s">
        <v>42</v>
      </c>
      <c r="B31" s="51">
        <v>4237912</v>
      </c>
      <c r="C31" s="51">
        <v>2079524</v>
      </c>
      <c r="D31" s="51">
        <v>590612</v>
      </c>
      <c r="E31" s="51">
        <v>1364800</v>
      </c>
      <c r="F31" s="27">
        <f t="shared" si="28"/>
        <v>1955412</v>
      </c>
      <c r="G31" s="51">
        <v>0</v>
      </c>
      <c r="H31" s="51">
        <v>96231</v>
      </c>
      <c r="I31" s="28">
        <f t="shared" si="29"/>
        <v>49.0695417932227</v>
      </c>
      <c r="J31" s="28">
        <f t="shared" si="9"/>
        <v>51.34025907097646</v>
      </c>
      <c r="K31" s="28">
        <f t="shared" si="30"/>
        <v>46.140929778626834</v>
      </c>
      <c r="L31" s="28">
        <f t="shared" si="10"/>
        <v>48.411647056380595</v>
      </c>
      <c r="M31" s="51">
        <v>580516</v>
      </c>
      <c r="N31" s="51">
        <v>325951</v>
      </c>
      <c r="O31" s="51">
        <v>73753</v>
      </c>
      <c r="P31" s="51">
        <v>44588</v>
      </c>
      <c r="Q31" s="51">
        <v>272835</v>
      </c>
      <c r="R31" s="51">
        <v>488330</v>
      </c>
      <c r="S31" s="51">
        <v>0</v>
      </c>
      <c r="T31" s="51">
        <v>189484</v>
      </c>
      <c r="U31" s="51">
        <v>1975457</v>
      </c>
      <c r="V31" s="28">
        <f t="shared" si="2"/>
        <v>26.681129079331082</v>
      </c>
      <c r="W31" s="28">
        <f t="shared" si="11"/>
        <v>14.981052554170851</v>
      </c>
      <c r="X31" s="28">
        <f t="shared" si="12"/>
        <v>3.3897658513941136</v>
      </c>
      <c r="Y31" s="28">
        <f t="shared" si="13"/>
        <v>2.0493116182658433</v>
      </c>
      <c r="Z31" s="28">
        <f t="shared" si="14"/>
        <v>12.539785040135493</v>
      </c>
      <c r="AA31" s="28">
        <f t="shared" si="15"/>
        <v>22.444163060638722</v>
      </c>
      <c r="AB31" s="28">
        <f t="shared" si="16"/>
        <v>0</v>
      </c>
      <c r="AC31" s="28">
        <f t="shared" si="3"/>
        <v>8.708884961771892</v>
      </c>
      <c r="AD31" s="28">
        <f t="shared" si="31"/>
        <v>90.794092165708</v>
      </c>
      <c r="AE31" s="28">
        <f t="shared" si="5"/>
        <v>27.915811503017036</v>
      </c>
      <c r="AF31" s="28">
        <f t="shared" si="17"/>
        <v>15.674308158982535</v>
      </c>
      <c r="AG31" s="28">
        <f t="shared" si="18"/>
        <v>3.5466289400843656</v>
      </c>
      <c r="AH31" s="28">
        <f t="shared" si="19"/>
        <v>2.14414452538177</v>
      </c>
      <c r="AI31" s="28">
        <f t="shared" si="20"/>
        <v>13.120069785200844</v>
      </c>
      <c r="AJ31" s="28">
        <f t="shared" si="21"/>
        <v>23.482777789532605</v>
      </c>
      <c r="AK31" s="28">
        <f t="shared" si="22"/>
        <v>0</v>
      </c>
      <c r="AL31" s="28">
        <f t="shared" si="6"/>
        <v>9.111892913955309</v>
      </c>
      <c r="AM31" s="28">
        <f t="shared" si="32"/>
        <v>94.99563361615446</v>
      </c>
      <c r="AN31" s="51">
        <v>287046</v>
      </c>
      <c r="AO31" s="27">
        <f t="shared" si="33"/>
        <v>2262503</v>
      </c>
      <c r="AP31" s="51">
        <v>4047842</v>
      </c>
      <c r="AQ31" s="28">
        <f t="shared" si="24"/>
        <v>55.894054165157634</v>
      </c>
      <c r="AR31" s="28">
        <f t="shared" si="8"/>
        <v>87.31290080057352</v>
      </c>
    </row>
    <row r="32" spans="1:44" s="22" customFormat="1" ht="33" customHeight="1">
      <c r="A32" s="29" t="s">
        <v>43</v>
      </c>
      <c r="B32" s="51">
        <v>9219175</v>
      </c>
      <c r="C32" s="51">
        <v>4962955</v>
      </c>
      <c r="D32" s="51">
        <v>1855275</v>
      </c>
      <c r="E32" s="51">
        <v>2695995</v>
      </c>
      <c r="F32" s="27">
        <f t="shared" si="28"/>
        <v>4551270</v>
      </c>
      <c r="G32" s="51">
        <v>0</v>
      </c>
      <c r="H32" s="51">
        <v>259400</v>
      </c>
      <c r="I32" s="28">
        <f t="shared" si="29"/>
        <v>53.832962276993335</v>
      </c>
      <c r="J32" s="28">
        <f t="shared" si="9"/>
        <v>56.646663069092405</v>
      </c>
      <c r="K32" s="28">
        <f t="shared" si="30"/>
        <v>49.367432552261995</v>
      </c>
      <c r="L32" s="28">
        <f t="shared" si="10"/>
        <v>52.18113334436107</v>
      </c>
      <c r="M32" s="51">
        <v>1286425</v>
      </c>
      <c r="N32" s="51">
        <v>818963</v>
      </c>
      <c r="O32" s="51">
        <v>228282</v>
      </c>
      <c r="P32" s="51">
        <v>144844</v>
      </c>
      <c r="Q32" s="51">
        <v>763050</v>
      </c>
      <c r="R32" s="51">
        <v>851157</v>
      </c>
      <c r="S32" s="51">
        <v>0</v>
      </c>
      <c r="T32" s="51">
        <v>486642</v>
      </c>
      <c r="U32" s="51">
        <v>4579363</v>
      </c>
      <c r="V32" s="28">
        <f t="shared" si="2"/>
        <v>24.633043904522005</v>
      </c>
      <c r="W32" s="28">
        <f t="shared" si="11"/>
        <v>15.68187149284183</v>
      </c>
      <c r="X32" s="28">
        <f t="shared" si="12"/>
        <v>4.371246305546061</v>
      </c>
      <c r="Y32" s="28">
        <f t="shared" si="13"/>
        <v>2.773537991959566</v>
      </c>
      <c r="Z32" s="28">
        <f t="shared" si="14"/>
        <v>14.611224246532457</v>
      </c>
      <c r="AA32" s="28">
        <f t="shared" si="15"/>
        <v>16.298336669950626</v>
      </c>
      <c r="AB32" s="28">
        <f t="shared" si="16"/>
        <v>0</v>
      </c>
      <c r="AC32" s="28">
        <f t="shared" si="3"/>
        <v>9.318439669459467</v>
      </c>
      <c r="AD32" s="28">
        <f t="shared" si="31"/>
        <v>87.68770028081201</v>
      </c>
      <c r="AE32" s="28">
        <f t="shared" si="5"/>
        <v>25.920545320277938</v>
      </c>
      <c r="AF32" s="28">
        <f t="shared" si="17"/>
        <v>16.501519759901107</v>
      </c>
      <c r="AG32" s="28">
        <f t="shared" si="18"/>
        <v>4.599719320445178</v>
      </c>
      <c r="AH32" s="28">
        <f t="shared" si="19"/>
        <v>2.9185031901357155</v>
      </c>
      <c r="AI32" s="28">
        <f t="shared" si="20"/>
        <v>15.374912728404752</v>
      </c>
      <c r="AJ32" s="28">
        <f t="shared" si="21"/>
        <v>17.15020587533032</v>
      </c>
      <c r="AK32" s="28">
        <f t="shared" si="22"/>
        <v>0</v>
      </c>
      <c r="AL32" s="28">
        <f t="shared" si="6"/>
        <v>9.80548886701572</v>
      </c>
      <c r="AM32" s="28">
        <f t="shared" si="32"/>
        <v>92.27089506151074</v>
      </c>
      <c r="AN32" s="51">
        <v>810502</v>
      </c>
      <c r="AO32" s="27">
        <f t="shared" si="33"/>
        <v>5389865</v>
      </c>
      <c r="AP32" s="51">
        <v>8974342</v>
      </c>
      <c r="AQ32" s="28">
        <f t="shared" si="24"/>
        <v>60.058609310855324</v>
      </c>
      <c r="AR32" s="28">
        <f t="shared" si="8"/>
        <v>84.96248050739675</v>
      </c>
    </row>
    <row r="33" spans="1:44" s="23" customFormat="1" ht="33" customHeight="1">
      <c r="A33" s="29" t="s">
        <v>44</v>
      </c>
      <c r="B33" s="51">
        <v>7752155</v>
      </c>
      <c r="C33" s="51">
        <v>4631169</v>
      </c>
      <c r="D33" s="51">
        <v>1593295</v>
      </c>
      <c r="E33" s="51">
        <v>2631640</v>
      </c>
      <c r="F33" s="27">
        <f t="shared" si="28"/>
        <v>4224935</v>
      </c>
      <c r="G33" s="51">
        <v>0</v>
      </c>
      <c r="H33" s="51">
        <v>235902</v>
      </c>
      <c r="I33" s="28">
        <f t="shared" si="29"/>
        <v>59.74040766728736</v>
      </c>
      <c r="J33" s="28">
        <f t="shared" si="9"/>
        <v>62.783458277085536</v>
      </c>
      <c r="K33" s="28">
        <f t="shared" si="30"/>
        <v>54.50013576869915</v>
      </c>
      <c r="L33" s="28">
        <f t="shared" si="10"/>
        <v>57.54318637849734</v>
      </c>
      <c r="M33" s="51">
        <v>1166127</v>
      </c>
      <c r="N33" s="51">
        <v>631431</v>
      </c>
      <c r="O33" s="51">
        <v>20730</v>
      </c>
      <c r="P33" s="51">
        <v>153815</v>
      </c>
      <c r="Q33" s="51">
        <v>450617</v>
      </c>
      <c r="R33" s="51">
        <v>1169488</v>
      </c>
      <c r="S33" s="51">
        <v>18290</v>
      </c>
      <c r="T33" s="51">
        <v>755223</v>
      </c>
      <c r="U33" s="51">
        <v>4365721</v>
      </c>
      <c r="V33" s="28">
        <f t="shared" si="2"/>
        <v>23.959523088937885</v>
      </c>
      <c r="W33" s="28">
        <f t="shared" si="11"/>
        <v>12.973531719590694</v>
      </c>
      <c r="X33" s="28">
        <f t="shared" si="12"/>
        <v>0.4259235174502283</v>
      </c>
      <c r="Y33" s="28">
        <f t="shared" si="13"/>
        <v>3.160319625499607</v>
      </c>
      <c r="Z33" s="28">
        <f t="shared" si="14"/>
        <v>9.25848420949684</v>
      </c>
      <c r="AA33" s="28">
        <f t="shared" si="15"/>
        <v>24.028578995457433</v>
      </c>
      <c r="AB33" s="28">
        <f t="shared" si="16"/>
        <v>0.37579069629352024</v>
      </c>
      <c r="AC33" s="28">
        <f t="shared" si="3"/>
        <v>15.516991636242825</v>
      </c>
      <c r="AD33" s="28">
        <f t="shared" si="31"/>
        <v>89.69914348896904</v>
      </c>
      <c r="AE33" s="28">
        <f t="shared" si="5"/>
        <v>25.17997075900275</v>
      </c>
      <c r="AF33" s="28">
        <f t="shared" si="17"/>
        <v>13.634376115404123</v>
      </c>
      <c r="AG33" s="28">
        <f t="shared" si="18"/>
        <v>0.4476191648372149</v>
      </c>
      <c r="AH33" s="28">
        <f t="shared" si="19"/>
        <v>3.3212996545796534</v>
      </c>
      <c r="AI33" s="28">
        <f t="shared" si="20"/>
        <v>9.730091905521046</v>
      </c>
      <c r="AJ33" s="28">
        <f t="shared" si="21"/>
        <v>25.252544228034</v>
      </c>
      <c r="AK33" s="28">
        <f t="shared" si="22"/>
        <v>0.39493268330307096</v>
      </c>
      <c r="AL33" s="28">
        <f t="shared" si="6"/>
        <v>16.307394526090498</v>
      </c>
      <c r="AM33" s="28">
        <f t="shared" si="32"/>
        <v>94.26822903677235</v>
      </c>
      <c r="AN33" s="51">
        <v>923536</v>
      </c>
      <c r="AO33" s="27">
        <f t="shared" si="33"/>
        <v>5289257</v>
      </c>
      <c r="AP33" s="51">
        <v>7603047</v>
      </c>
      <c r="AQ33" s="28">
        <f t="shared" si="24"/>
        <v>69.5675957283968</v>
      </c>
      <c r="AR33" s="28">
        <f t="shared" si="8"/>
        <v>82.53940014637216</v>
      </c>
    </row>
    <row r="34" spans="1:44" s="21" customFormat="1" ht="33" customHeight="1">
      <c r="A34" s="32" t="s">
        <v>45</v>
      </c>
      <c r="B34" s="52">
        <v>2806063</v>
      </c>
      <c r="C34" s="52">
        <v>1491526</v>
      </c>
      <c r="D34" s="52">
        <v>345571</v>
      </c>
      <c r="E34" s="52">
        <v>1063407</v>
      </c>
      <c r="F34" s="36">
        <f t="shared" si="28"/>
        <v>1408978</v>
      </c>
      <c r="G34" s="52">
        <v>0</v>
      </c>
      <c r="H34" s="52">
        <v>66268</v>
      </c>
      <c r="I34" s="37">
        <f t="shared" si="29"/>
        <v>53.153688994153015</v>
      </c>
      <c r="J34" s="37">
        <f t="shared" si="9"/>
        <v>55.51528957118924</v>
      </c>
      <c r="K34" s="37">
        <f t="shared" si="30"/>
        <v>50.21191612590309</v>
      </c>
      <c r="L34" s="37">
        <f t="shared" si="10"/>
        <v>52.573516702939315</v>
      </c>
      <c r="M34" s="52">
        <v>491195</v>
      </c>
      <c r="N34" s="52">
        <v>275319</v>
      </c>
      <c r="O34" s="52">
        <v>22997</v>
      </c>
      <c r="P34" s="52">
        <v>39055</v>
      </c>
      <c r="Q34" s="52">
        <v>212997</v>
      </c>
      <c r="R34" s="52">
        <v>201304</v>
      </c>
      <c r="S34" s="52">
        <v>0</v>
      </c>
      <c r="T34" s="52">
        <v>155448</v>
      </c>
      <c r="U34" s="52">
        <v>1398315</v>
      </c>
      <c r="V34" s="37">
        <f t="shared" si="2"/>
        <v>31.531447675366575</v>
      </c>
      <c r="W34" s="37">
        <f t="shared" si="11"/>
        <v>17.673646194554607</v>
      </c>
      <c r="X34" s="37">
        <f t="shared" si="12"/>
        <v>1.4762542415749451</v>
      </c>
      <c r="Y34" s="37">
        <f t="shared" si="13"/>
        <v>2.5070708964086394</v>
      </c>
      <c r="Z34" s="37">
        <f t="shared" si="14"/>
        <v>13.672988854752296</v>
      </c>
      <c r="AA34" s="37">
        <f t="shared" si="15"/>
        <v>12.922376129321336</v>
      </c>
      <c r="AB34" s="37">
        <f t="shared" si="16"/>
        <v>0</v>
      </c>
      <c r="AC34" s="37">
        <f t="shared" si="3"/>
        <v>9.978726327101016</v>
      </c>
      <c r="AD34" s="37">
        <f t="shared" si="31"/>
        <v>89.76251031907941</v>
      </c>
      <c r="AE34" s="37">
        <f t="shared" si="5"/>
        <v>32.93237932158072</v>
      </c>
      <c r="AF34" s="37">
        <f t="shared" si="17"/>
        <v>18.458880368159857</v>
      </c>
      <c r="AG34" s="37">
        <f t="shared" si="18"/>
        <v>1.541843722469471</v>
      </c>
      <c r="AH34" s="37">
        <f t="shared" si="19"/>
        <v>2.618459215595303</v>
      </c>
      <c r="AI34" s="37">
        <f t="shared" si="20"/>
        <v>14.280475164361869</v>
      </c>
      <c r="AJ34" s="37">
        <f t="shared" si="21"/>
        <v>13.496512967256352</v>
      </c>
      <c r="AK34" s="37">
        <f t="shared" si="22"/>
        <v>0</v>
      </c>
      <c r="AL34" s="37">
        <f t="shared" si="6"/>
        <v>10.422077791469944</v>
      </c>
      <c r="AM34" s="37">
        <f t="shared" si="32"/>
        <v>93.75062855089351</v>
      </c>
      <c r="AN34" s="52">
        <v>195230</v>
      </c>
      <c r="AO34" s="36">
        <f t="shared" si="33"/>
        <v>1593545</v>
      </c>
      <c r="AP34" s="52">
        <v>2577420</v>
      </c>
      <c r="AQ34" s="37">
        <f t="shared" si="24"/>
        <v>61.827137214734115</v>
      </c>
      <c r="AR34" s="37">
        <f t="shared" si="8"/>
        <v>87.74869865614086</v>
      </c>
    </row>
    <row r="35" spans="1:44" s="22" customFormat="1" ht="33" customHeight="1">
      <c r="A35" s="29" t="s">
        <v>46</v>
      </c>
      <c r="B35" s="51">
        <v>3758250</v>
      </c>
      <c r="C35" s="51">
        <v>2386701</v>
      </c>
      <c r="D35" s="51">
        <v>395033</v>
      </c>
      <c r="E35" s="51">
        <v>1860880</v>
      </c>
      <c r="F35" s="27">
        <f t="shared" si="28"/>
        <v>2255913</v>
      </c>
      <c r="G35" s="51">
        <v>0</v>
      </c>
      <c r="H35" s="51">
        <v>94000</v>
      </c>
      <c r="I35" s="28">
        <f t="shared" si="29"/>
        <v>63.505647575334265</v>
      </c>
      <c r="J35" s="28">
        <f t="shared" si="9"/>
        <v>66.00681168096854</v>
      </c>
      <c r="K35" s="28">
        <f t="shared" si="30"/>
        <v>60.02562362801835</v>
      </c>
      <c r="L35" s="28">
        <f t="shared" si="10"/>
        <v>62.52678773365263</v>
      </c>
      <c r="M35" s="51">
        <v>541926</v>
      </c>
      <c r="N35" s="51">
        <v>385362</v>
      </c>
      <c r="O35" s="51">
        <v>102686</v>
      </c>
      <c r="P35" s="51">
        <v>38507</v>
      </c>
      <c r="Q35" s="51">
        <v>325983</v>
      </c>
      <c r="R35" s="51">
        <v>384257</v>
      </c>
      <c r="S35" s="51">
        <v>0</v>
      </c>
      <c r="T35" s="51">
        <v>167956</v>
      </c>
      <c r="U35" s="51">
        <v>1946677</v>
      </c>
      <c r="V35" s="28">
        <f t="shared" si="2"/>
        <v>21.845679910638165</v>
      </c>
      <c r="W35" s="28">
        <f t="shared" si="11"/>
        <v>15.53439934921621</v>
      </c>
      <c r="X35" s="28">
        <f t="shared" si="12"/>
        <v>4.139394469547116</v>
      </c>
      <c r="Y35" s="28">
        <f t="shared" si="13"/>
        <v>1.55226284828361</v>
      </c>
      <c r="Z35" s="28">
        <f t="shared" si="14"/>
        <v>13.140761421872286</v>
      </c>
      <c r="AA35" s="28">
        <f t="shared" si="15"/>
        <v>15.489855488428471</v>
      </c>
      <c r="AB35" s="28">
        <f t="shared" si="16"/>
        <v>0</v>
      </c>
      <c r="AC35" s="28">
        <f t="shared" si="3"/>
        <v>6.770505594991093</v>
      </c>
      <c r="AD35" s="28">
        <f t="shared" si="31"/>
        <v>78.47285908297695</v>
      </c>
      <c r="AE35" s="28">
        <f t="shared" si="5"/>
        <v>22.70607001044538</v>
      </c>
      <c r="AF35" s="28">
        <f t="shared" si="17"/>
        <v>16.146220242921085</v>
      </c>
      <c r="AG35" s="28">
        <f t="shared" si="18"/>
        <v>4.302424141105233</v>
      </c>
      <c r="AH35" s="28">
        <f t="shared" si="19"/>
        <v>1.6133985782048106</v>
      </c>
      <c r="AI35" s="28">
        <f t="shared" si="20"/>
        <v>13.658309105329911</v>
      </c>
      <c r="AJ35" s="28">
        <f t="shared" si="21"/>
        <v>16.099922026261353</v>
      </c>
      <c r="AK35" s="28">
        <f t="shared" si="22"/>
        <v>0</v>
      </c>
      <c r="AL35" s="28">
        <f t="shared" si="6"/>
        <v>7.0371613369249015</v>
      </c>
      <c r="AM35" s="28">
        <f t="shared" si="32"/>
        <v>81.56350544119267</v>
      </c>
      <c r="AN35" s="51">
        <v>300713</v>
      </c>
      <c r="AO35" s="27">
        <f t="shared" si="33"/>
        <v>2247390</v>
      </c>
      <c r="AP35" s="51">
        <v>3559359</v>
      </c>
      <c r="AQ35" s="28">
        <f t="shared" si="24"/>
        <v>63.140301385727035</v>
      </c>
      <c r="AR35" s="28">
        <f t="shared" si="8"/>
        <v>86.61945634714046</v>
      </c>
    </row>
    <row r="36" spans="1:44" s="22" customFormat="1" ht="33" customHeight="1">
      <c r="A36" s="29" t="s">
        <v>47</v>
      </c>
      <c r="B36" s="51">
        <v>2776364</v>
      </c>
      <c r="C36" s="51">
        <v>1258155</v>
      </c>
      <c r="D36" s="51">
        <v>176481</v>
      </c>
      <c r="E36" s="51">
        <v>1036204</v>
      </c>
      <c r="F36" s="27">
        <f t="shared" si="28"/>
        <v>1212685</v>
      </c>
      <c r="G36" s="51">
        <v>0</v>
      </c>
      <c r="H36" s="51">
        <v>46742</v>
      </c>
      <c r="I36" s="28">
        <f t="shared" si="29"/>
        <v>45.316644359313116</v>
      </c>
      <c r="J36" s="28">
        <f t="shared" si="9"/>
        <v>47.00021322852479</v>
      </c>
      <c r="K36" s="28">
        <f t="shared" si="30"/>
        <v>43.67889080826578</v>
      </c>
      <c r="L36" s="28">
        <f t="shared" si="10"/>
        <v>45.36245967747745</v>
      </c>
      <c r="M36" s="51">
        <v>354049</v>
      </c>
      <c r="N36" s="51">
        <v>224004</v>
      </c>
      <c r="O36" s="51">
        <v>47780</v>
      </c>
      <c r="P36" s="51">
        <v>13449</v>
      </c>
      <c r="Q36" s="51">
        <v>106184</v>
      </c>
      <c r="R36" s="51">
        <v>170335</v>
      </c>
      <c r="S36" s="51">
        <v>0</v>
      </c>
      <c r="T36" s="51">
        <v>168392</v>
      </c>
      <c r="U36" s="51">
        <v>1084193</v>
      </c>
      <c r="V36" s="28">
        <f t="shared" si="2"/>
        <v>27.132333050041495</v>
      </c>
      <c r="W36" s="28">
        <f t="shared" si="11"/>
        <v>17.16641236817925</v>
      </c>
      <c r="X36" s="28">
        <f t="shared" si="12"/>
        <v>3.6615916811824993</v>
      </c>
      <c r="Y36" s="28">
        <f t="shared" si="13"/>
        <v>1.0306560594437721</v>
      </c>
      <c r="Z36" s="28">
        <f t="shared" si="14"/>
        <v>8.137347238900848</v>
      </c>
      <c r="AA36" s="28">
        <f t="shared" si="15"/>
        <v>13.05352069933489</v>
      </c>
      <c r="AB36" s="28">
        <f t="shared" si="16"/>
        <v>0</v>
      </c>
      <c r="AC36" s="28">
        <f t="shared" si="3"/>
        <v>12.904620058134855</v>
      </c>
      <c r="AD36" s="28">
        <f t="shared" si="31"/>
        <v>83.08648115521761</v>
      </c>
      <c r="AE36" s="28">
        <f t="shared" si="5"/>
        <v>28.14033247095946</v>
      </c>
      <c r="AF36" s="28">
        <f t="shared" si="17"/>
        <v>17.804165623472464</v>
      </c>
      <c r="AG36" s="28">
        <f t="shared" si="18"/>
        <v>3.7976242990728486</v>
      </c>
      <c r="AH36" s="28">
        <f t="shared" si="19"/>
        <v>1.0689461950236656</v>
      </c>
      <c r="AI36" s="28">
        <f t="shared" si="20"/>
        <v>8.439659660375709</v>
      </c>
      <c r="AJ36" s="28">
        <f t="shared" si="21"/>
        <v>13.538474989170652</v>
      </c>
      <c r="AK36" s="28">
        <f t="shared" si="22"/>
        <v>0</v>
      </c>
      <c r="AL36" s="28">
        <f t="shared" si="6"/>
        <v>13.384042506686377</v>
      </c>
      <c r="AM36" s="28">
        <f t="shared" si="32"/>
        <v>86.17324574476118</v>
      </c>
      <c r="AN36" s="51">
        <v>106596</v>
      </c>
      <c r="AO36" s="27">
        <f t="shared" si="33"/>
        <v>1190789</v>
      </c>
      <c r="AP36" s="51">
        <v>2557076</v>
      </c>
      <c r="AQ36" s="28">
        <f t="shared" si="24"/>
        <v>46.56838513990198</v>
      </c>
      <c r="AR36" s="28">
        <f aca="true" t="shared" si="34" ref="AR36:AR66">U36/AO36*100</f>
        <v>91.04828815180524</v>
      </c>
    </row>
    <row r="37" spans="1:44" s="22" customFormat="1" ht="33" customHeight="1">
      <c r="A37" s="29" t="s">
        <v>48</v>
      </c>
      <c r="B37" s="51">
        <v>3386163</v>
      </c>
      <c r="C37" s="51">
        <v>1996056</v>
      </c>
      <c r="D37" s="51">
        <v>530367</v>
      </c>
      <c r="E37" s="51">
        <v>1391424</v>
      </c>
      <c r="F37" s="27">
        <f t="shared" si="28"/>
        <v>1921791</v>
      </c>
      <c r="G37" s="51">
        <v>0</v>
      </c>
      <c r="H37" s="51">
        <v>78335</v>
      </c>
      <c r="I37" s="28">
        <f t="shared" si="29"/>
        <v>58.947428106680036</v>
      </c>
      <c r="J37" s="28">
        <f t="shared" si="9"/>
        <v>61.260813493030305</v>
      </c>
      <c r="K37" s="28">
        <f t="shared" si="30"/>
        <v>56.75423776114735</v>
      </c>
      <c r="L37" s="28">
        <f t="shared" si="10"/>
        <v>59.06762314749763</v>
      </c>
      <c r="M37" s="51">
        <v>492603</v>
      </c>
      <c r="N37" s="51">
        <v>237984</v>
      </c>
      <c r="O37" s="51">
        <v>86916</v>
      </c>
      <c r="P37" s="51">
        <v>30947</v>
      </c>
      <c r="Q37" s="51">
        <v>225524</v>
      </c>
      <c r="R37" s="51">
        <v>295868</v>
      </c>
      <c r="S37" s="51">
        <v>1326</v>
      </c>
      <c r="T37" s="51">
        <v>216253</v>
      </c>
      <c r="U37" s="51">
        <v>1587421</v>
      </c>
      <c r="V37" s="28">
        <f aca="true" t="shared" si="35" ref="V37:V66">M37/(C37+G37+H37)*100</f>
        <v>23.74687317868232</v>
      </c>
      <c r="W37" s="28">
        <f t="shared" si="11"/>
        <v>11.472475536193514</v>
      </c>
      <c r="X37" s="28">
        <f t="shared" si="12"/>
        <v>4.189952617418799</v>
      </c>
      <c r="Y37" s="28">
        <f t="shared" si="13"/>
        <v>1.4918595385344422</v>
      </c>
      <c r="Z37" s="28">
        <f t="shared" si="14"/>
        <v>10.871817318914323</v>
      </c>
      <c r="AA37" s="28">
        <f t="shared" si="15"/>
        <v>14.262884865967893</v>
      </c>
      <c r="AB37" s="28">
        <f t="shared" si="16"/>
        <v>0.06392237528990437</v>
      </c>
      <c r="AC37" s="28">
        <f aca="true" t="shared" si="36" ref="AC37:AC64">T37/(C37+G37+H37)*100</f>
        <v>10.424890967999763</v>
      </c>
      <c r="AD37" s="28">
        <f t="shared" si="31"/>
        <v>76.52467639900095</v>
      </c>
      <c r="AE37" s="28">
        <f aca="true" t="shared" si="37" ref="AE37:AE66">M37/(C37)*100</f>
        <v>24.678816626387235</v>
      </c>
      <c r="AF37" s="28">
        <f t="shared" si="17"/>
        <v>11.922711587250056</v>
      </c>
      <c r="AG37" s="28">
        <f t="shared" si="18"/>
        <v>4.354386850869915</v>
      </c>
      <c r="AH37" s="28">
        <f t="shared" si="19"/>
        <v>1.550407403399504</v>
      </c>
      <c r="AI37" s="28">
        <f t="shared" si="20"/>
        <v>11.298480603750596</v>
      </c>
      <c r="AJ37" s="28">
        <f t="shared" si="21"/>
        <v>14.822630226807265</v>
      </c>
      <c r="AK37" s="28">
        <f t="shared" si="22"/>
        <v>0.06643100193581744</v>
      </c>
      <c r="AL37" s="28">
        <f aca="true" t="shared" si="38" ref="AL37:AL64">T37/(C37)*100</f>
        <v>10.834014676942932</v>
      </c>
      <c r="AM37" s="28">
        <f t="shared" si="32"/>
        <v>79.52787897734332</v>
      </c>
      <c r="AN37" s="51">
        <v>161622</v>
      </c>
      <c r="AO37" s="27">
        <f t="shared" si="33"/>
        <v>1749043</v>
      </c>
      <c r="AP37" s="51">
        <v>3178937</v>
      </c>
      <c r="AQ37" s="28">
        <f t="shared" si="24"/>
        <v>55.01974402135053</v>
      </c>
      <c r="AR37" s="28">
        <f t="shared" si="34"/>
        <v>90.759403856852</v>
      </c>
    </row>
    <row r="38" spans="1:44" s="23" customFormat="1" ht="33" customHeight="1">
      <c r="A38" s="38" t="s">
        <v>49</v>
      </c>
      <c r="B38" s="53">
        <v>2375656</v>
      </c>
      <c r="C38" s="53">
        <v>1363576</v>
      </c>
      <c r="D38" s="53">
        <v>86609</v>
      </c>
      <c r="E38" s="53">
        <v>1215406</v>
      </c>
      <c r="F38" s="39">
        <f t="shared" si="28"/>
        <v>1302015</v>
      </c>
      <c r="G38" s="53">
        <v>0</v>
      </c>
      <c r="H38" s="53">
        <v>49443</v>
      </c>
      <c r="I38" s="40">
        <f t="shared" si="29"/>
        <v>57.39787241923915</v>
      </c>
      <c r="J38" s="40">
        <f t="shared" si="9"/>
        <v>59.479108086355936</v>
      </c>
      <c r="K38" s="40">
        <f t="shared" si="30"/>
        <v>54.80654606559199</v>
      </c>
      <c r="L38" s="40">
        <f t="shared" si="10"/>
        <v>56.887781732708774</v>
      </c>
      <c r="M38" s="53">
        <v>247101</v>
      </c>
      <c r="N38" s="53">
        <v>209341</v>
      </c>
      <c r="O38" s="53">
        <v>125721</v>
      </c>
      <c r="P38" s="53">
        <v>36443</v>
      </c>
      <c r="Q38" s="53">
        <v>246179</v>
      </c>
      <c r="R38" s="53">
        <v>127410</v>
      </c>
      <c r="S38" s="53">
        <v>0</v>
      </c>
      <c r="T38" s="53">
        <v>220520</v>
      </c>
      <c r="U38" s="53">
        <v>1212715</v>
      </c>
      <c r="V38" s="40">
        <f t="shared" si="35"/>
        <v>17.487450628760122</v>
      </c>
      <c r="W38" s="40">
        <f t="shared" si="11"/>
        <v>14.815158182586362</v>
      </c>
      <c r="X38" s="40">
        <f t="shared" si="12"/>
        <v>8.897332590715342</v>
      </c>
      <c r="Y38" s="40">
        <f t="shared" si="13"/>
        <v>2.579087754658642</v>
      </c>
      <c r="Z38" s="40">
        <f t="shared" si="14"/>
        <v>17.422200267653867</v>
      </c>
      <c r="AA38" s="40">
        <f t="shared" si="15"/>
        <v>9.0168638921345</v>
      </c>
      <c r="AB38" s="40">
        <f t="shared" si="16"/>
        <v>0</v>
      </c>
      <c r="AC38" s="40">
        <f t="shared" si="36"/>
        <v>15.606301118385527</v>
      </c>
      <c r="AD38" s="40">
        <f t="shared" si="31"/>
        <v>85.82439443489437</v>
      </c>
      <c r="AE38" s="40">
        <f t="shared" si="37"/>
        <v>18.12154218026718</v>
      </c>
      <c r="AF38" s="40">
        <f t="shared" si="17"/>
        <v>15.352352930823072</v>
      </c>
      <c r="AG38" s="40">
        <f t="shared" si="18"/>
        <v>9.219948136370837</v>
      </c>
      <c r="AH38" s="40">
        <f t="shared" si="19"/>
        <v>2.6726049739801816</v>
      </c>
      <c r="AI38" s="40">
        <f t="shared" si="20"/>
        <v>18.05392585378446</v>
      </c>
      <c r="AJ38" s="40">
        <f t="shared" si="21"/>
        <v>9.343813619482889</v>
      </c>
      <c r="AK38" s="40">
        <f t="shared" si="22"/>
        <v>0</v>
      </c>
      <c r="AL38" s="40">
        <f t="shared" si="38"/>
        <v>16.172182555281115</v>
      </c>
      <c r="AM38" s="40">
        <f t="shared" si="32"/>
        <v>88.93637024998974</v>
      </c>
      <c r="AN38" s="53">
        <v>122004</v>
      </c>
      <c r="AO38" s="39">
        <f t="shared" si="33"/>
        <v>1334719</v>
      </c>
      <c r="AP38" s="53">
        <v>2257968</v>
      </c>
      <c r="AQ38" s="40">
        <f t="shared" si="24"/>
        <v>59.11151088057935</v>
      </c>
      <c r="AR38" s="40">
        <f t="shared" si="34"/>
        <v>90.85919957683977</v>
      </c>
    </row>
    <row r="39" spans="1:44" s="21" customFormat="1" ht="33" customHeight="1">
      <c r="A39" s="29" t="s">
        <v>99</v>
      </c>
      <c r="B39" s="51">
        <v>12597431</v>
      </c>
      <c r="C39" s="51">
        <v>7298753</v>
      </c>
      <c r="D39" s="51">
        <v>1620090</v>
      </c>
      <c r="E39" s="51">
        <v>5197724</v>
      </c>
      <c r="F39" s="27">
        <f t="shared" si="28"/>
        <v>6817814</v>
      </c>
      <c r="G39" s="51">
        <v>0</v>
      </c>
      <c r="H39" s="51">
        <v>200000</v>
      </c>
      <c r="I39" s="28">
        <f t="shared" si="29"/>
        <v>57.938424112027285</v>
      </c>
      <c r="J39" s="28">
        <f t="shared" si="9"/>
        <v>59.5260493984845</v>
      </c>
      <c r="K39" s="28">
        <f t="shared" si="30"/>
        <v>54.12066952381005</v>
      </c>
      <c r="L39" s="28">
        <f t="shared" si="10"/>
        <v>55.70829481026727</v>
      </c>
      <c r="M39" s="51">
        <v>1639302</v>
      </c>
      <c r="N39" s="51">
        <v>1215236</v>
      </c>
      <c r="O39" s="51">
        <v>165060</v>
      </c>
      <c r="P39" s="51">
        <v>290987</v>
      </c>
      <c r="Q39" s="51">
        <v>848165</v>
      </c>
      <c r="R39" s="51">
        <v>1211298</v>
      </c>
      <c r="S39" s="51">
        <v>60580</v>
      </c>
      <c r="T39" s="51">
        <v>857243</v>
      </c>
      <c r="U39" s="51">
        <v>6287871</v>
      </c>
      <c r="V39" s="28">
        <f t="shared" si="35"/>
        <v>21.860994754727887</v>
      </c>
      <c r="W39" s="28">
        <f t="shared" si="11"/>
        <v>16.20584115785651</v>
      </c>
      <c r="X39" s="28">
        <f t="shared" si="12"/>
        <v>2.2011659805303627</v>
      </c>
      <c r="Y39" s="28">
        <f t="shared" si="13"/>
        <v>3.880471859787887</v>
      </c>
      <c r="Z39" s="28">
        <f t="shared" si="14"/>
        <v>11.310747266912244</v>
      </c>
      <c r="AA39" s="28">
        <f t="shared" si="15"/>
        <v>16.153325759629634</v>
      </c>
      <c r="AB39" s="28">
        <f t="shared" si="16"/>
        <v>0.807867654795404</v>
      </c>
      <c r="AC39" s="28">
        <f t="shared" si="36"/>
        <v>11.431807395176238</v>
      </c>
      <c r="AD39" s="28">
        <f t="shared" si="31"/>
        <v>83.85222182941618</v>
      </c>
      <c r="AE39" s="28">
        <f t="shared" si="37"/>
        <v>22.460028445955082</v>
      </c>
      <c r="AF39" s="28">
        <f t="shared" si="17"/>
        <v>16.649912663163146</v>
      </c>
      <c r="AG39" s="28">
        <f t="shared" si="18"/>
        <v>2.2614822011376465</v>
      </c>
      <c r="AH39" s="28">
        <f t="shared" si="19"/>
        <v>3.9868043212313116</v>
      </c>
      <c r="AI39" s="28">
        <f t="shared" si="20"/>
        <v>11.620683697612455</v>
      </c>
      <c r="AJ39" s="28">
        <f t="shared" si="21"/>
        <v>16.59595824108584</v>
      </c>
      <c r="AK39" s="28">
        <f t="shared" si="22"/>
        <v>0.8300047967097941</v>
      </c>
      <c r="AL39" s="28">
        <f t="shared" si="38"/>
        <v>11.745061108383856</v>
      </c>
      <c r="AM39" s="28">
        <f t="shared" si="32"/>
        <v>86.14993547527914</v>
      </c>
      <c r="AN39" s="51">
        <v>1181271</v>
      </c>
      <c r="AO39" s="27">
        <f t="shared" si="33"/>
        <v>7469142</v>
      </c>
      <c r="AP39" s="51">
        <v>12321682</v>
      </c>
      <c r="AQ39" s="28">
        <f t="shared" si="24"/>
        <v>60.6178766827451</v>
      </c>
      <c r="AR39" s="28">
        <f t="shared" si="34"/>
        <v>84.184649321167</v>
      </c>
    </row>
    <row r="40" spans="1:44" s="22" customFormat="1" ht="33" customHeight="1">
      <c r="A40" s="29" t="s">
        <v>50</v>
      </c>
      <c r="B40" s="51">
        <v>30515762</v>
      </c>
      <c r="C40" s="51">
        <v>4485526</v>
      </c>
      <c r="D40" s="51">
        <v>3526045</v>
      </c>
      <c r="E40" s="51">
        <v>357170</v>
      </c>
      <c r="F40" s="27">
        <f t="shared" si="28"/>
        <v>3883215</v>
      </c>
      <c r="G40" s="51">
        <v>0</v>
      </c>
      <c r="H40" s="51">
        <v>214689</v>
      </c>
      <c r="I40" s="28">
        <f t="shared" si="29"/>
        <v>14.699046348572256</v>
      </c>
      <c r="J40" s="28">
        <f t="shared" si="9"/>
        <v>15.402581131678769</v>
      </c>
      <c r="K40" s="28">
        <f t="shared" si="30"/>
        <v>12.725276203163466</v>
      </c>
      <c r="L40" s="28">
        <f t="shared" si="10"/>
        <v>13.428810986269982</v>
      </c>
      <c r="M40" s="51">
        <v>1227688</v>
      </c>
      <c r="N40" s="51">
        <v>794785</v>
      </c>
      <c r="O40" s="51">
        <v>47091</v>
      </c>
      <c r="P40" s="51">
        <v>294779</v>
      </c>
      <c r="Q40" s="51">
        <v>667351</v>
      </c>
      <c r="R40" s="51">
        <v>625263</v>
      </c>
      <c r="S40" s="51">
        <v>0</v>
      </c>
      <c r="T40" s="51">
        <v>758320</v>
      </c>
      <c r="U40" s="51">
        <v>4415277</v>
      </c>
      <c r="V40" s="28">
        <f t="shared" si="35"/>
        <v>26.11982643347166</v>
      </c>
      <c r="W40" s="28">
        <f t="shared" si="11"/>
        <v>16.909545627168118</v>
      </c>
      <c r="X40" s="28">
        <f t="shared" si="12"/>
        <v>1.001890339058958</v>
      </c>
      <c r="Y40" s="28">
        <f t="shared" si="13"/>
        <v>6.271606724373246</v>
      </c>
      <c r="Z40" s="28">
        <f t="shared" si="14"/>
        <v>14.198307949742725</v>
      </c>
      <c r="AA40" s="28">
        <f t="shared" si="15"/>
        <v>13.302859550041859</v>
      </c>
      <c r="AB40" s="28">
        <f t="shared" si="16"/>
        <v>0</v>
      </c>
      <c r="AC40" s="28">
        <f t="shared" si="36"/>
        <v>16.13373005277418</v>
      </c>
      <c r="AD40" s="28">
        <f t="shared" si="31"/>
        <v>93.93776667663076</v>
      </c>
      <c r="AE40" s="28">
        <f t="shared" si="37"/>
        <v>27.369989606570112</v>
      </c>
      <c r="AF40" s="28">
        <f t="shared" si="17"/>
        <v>17.718880684227443</v>
      </c>
      <c r="AG40" s="28">
        <f t="shared" si="18"/>
        <v>1.0498434297337704</v>
      </c>
      <c r="AH40" s="28">
        <f t="shared" si="19"/>
        <v>6.571782216845917</v>
      </c>
      <c r="AI40" s="28">
        <f t="shared" si="20"/>
        <v>14.877876084098052</v>
      </c>
      <c r="AJ40" s="28">
        <f t="shared" si="21"/>
        <v>13.939569183190557</v>
      </c>
      <c r="AK40" s="28">
        <f t="shared" si="22"/>
        <v>0</v>
      </c>
      <c r="AL40" s="28">
        <f t="shared" si="38"/>
        <v>16.905932548378942</v>
      </c>
      <c r="AM40" s="28">
        <f t="shared" si="32"/>
        <v>98.4338737530448</v>
      </c>
      <c r="AN40" s="51">
        <v>1108476</v>
      </c>
      <c r="AO40" s="27">
        <f t="shared" si="33"/>
        <v>5523753</v>
      </c>
      <c r="AP40" s="51">
        <v>29958973</v>
      </c>
      <c r="AQ40" s="28">
        <f t="shared" si="24"/>
        <v>18.43772481787009</v>
      </c>
      <c r="AR40" s="28">
        <f t="shared" si="34"/>
        <v>79.93255672366234</v>
      </c>
    </row>
    <row r="41" spans="1:44" s="22" customFormat="1" ht="33" customHeight="1">
      <c r="A41" s="29" t="s">
        <v>51</v>
      </c>
      <c r="B41" s="51">
        <v>4588684</v>
      </c>
      <c r="C41" s="51">
        <v>2324201</v>
      </c>
      <c r="D41" s="51">
        <v>1231710</v>
      </c>
      <c r="E41" s="51">
        <v>884298</v>
      </c>
      <c r="F41" s="27">
        <f t="shared" si="28"/>
        <v>2116008</v>
      </c>
      <c r="G41" s="51">
        <v>0</v>
      </c>
      <c r="H41" s="51">
        <v>148346</v>
      </c>
      <c r="I41" s="28">
        <f t="shared" si="29"/>
        <v>50.65070944087673</v>
      </c>
      <c r="J41" s="28">
        <f t="shared" si="9"/>
        <v>53.88357533445319</v>
      </c>
      <c r="K41" s="28">
        <f t="shared" si="30"/>
        <v>46.113613402012426</v>
      </c>
      <c r="L41" s="28">
        <f t="shared" si="10"/>
        <v>49.346479295588885</v>
      </c>
      <c r="M41" s="51">
        <v>641798</v>
      </c>
      <c r="N41" s="51">
        <v>382994</v>
      </c>
      <c r="O41" s="51">
        <v>15898</v>
      </c>
      <c r="P41" s="51">
        <v>119636</v>
      </c>
      <c r="Q41" s="51">
        <v>315972</v>
      </c>
      <c r="R41" s="51">
        <v>316183</v>
      </c>
      <c r="S41" s="51">
        <v>12241</v>
      </c>
      <c r="T41" s="51">
        <v>193405</v>
      </c>
      <c r="U41" s="51">
        <v>1998127</v>
      </c>
      <c r="V41" s="28">
        <f t="shared" si="35"/>
        <v>25.956958553265114</v>
      </c>
      <c r="W41" s="28">
        <f t="shared" si="11"/>
        <v>15.48985722010542</v>
      </c>
      <c r="X41" s="28">
        <f t="shared" si="12"/>
        <v>0.6429806996590964</v>
      </c>
      <c r="Y41" s="28">
        <f t="shared" si="13"/>
        <v>4.838573341578542</v>
      </c>
      <c r="Z41" s="28">
        <f t="shared" si="14"/>
        <v>12.779211072630773</v>
      </c>
      <c r="AA41" s="28">
        <f t="shared" si="15"/>
        <v>12.787744783011204</v>
      </c>
      <c r="AB41" s="28">
        <f t="shared" si="16"/>
        <v>0.49507653443999244</v>
      </c>
      <c r="AC41" s="28">
        <f t="shared" si="36"/>
        <v>7.8220960006018085</v>
      </c>
      <c r="AD41" s="28">
        <f t="shared" si="31"/>
        <v>80.81249820529194</v>
      </c>
      <c r="AE41" s="28">
        <f t="shared" si="37"/>
        <v>27.613704666679002</v>
      </c>
      <c r="AF41" s="28">
        <f t="shared" si="17"/>
        <v>16.478523156990292</v>
      </c>
      <c r="AG41" s="28">
        <f t="shared" si="18"/>
        <v>0.6840200137595673</v>
      </c>
      <c r="AH41" s="28">
        <f t="shared" si="19"/>
        <v>5.147403344203019</v>
      </c>
      <c r="AI41" s="28">
        <f t="shared" si="20"/>
        <v>13.594865504317397</v>
      </c>
      <c r="AJ41" s="28">
        <f t="shared" si="21"/>
        <v>13.603943892976552</v>
      </c>
      <c r="AK41" s="28">
        <f t="shared" si="22"/>
        <v>0.526675618847079</v>
      </c>
      <c r="AL41" s="28">
        <f t="shared" si="38"/>
        <v>8.321354306275577</v>
      </c>
      <c r="AM41" s="28">
        <f t="shared" si="32"/>
        <v>85.97049050404848</v>
      </c>
      <c r="AN41" s="51">
        <v>438490</v>
      </c>
      <c r="AO41" s="27">
        <f t="shared" si="33"/>
        <v>2436617</v>
      </c>
      <c r="AP41" s="51">
        <v>4200587</v>
      </c>
      <c r="AQ41" s="28">
        <f t="shared" si="24"/>
        <v>58.00658336561057</v>
      </c>
      <c r="AR41" s="28">
        <f t="shared" si="34"/>
        <v>82.00414755375999</v>
      </c>
    </row>
    <row r="42" spans="1:44" s="22" customFormat="1" ht="33" customHeight="1">
      <c r="A42" s="29" t="s">
        <v>52</v>
      </c>
      <c r="B42" s="51">
        <v>3441995</v>
      </c>
      <c r="C42" s="51">
        <v>1798777</v>
      </c>
      <c r="D42" s="51">
        <v>532080</v>
      </c>
      <c r="E42" s="51">
        <v>1150871</v>
      </c>
      <c r="F42" s="27">
        <f t="shared" si="28"/>
        <v>1682951</v>
      </c>
      <c r="G42" s="51">
        <v>0</v>
      </c>
      <c r="H42" s="51">
        <v>76402</v>
      </c>
      <c r="I42" s="28">
        <f t="shared" si="29"/>
        <v>52.25972146967093</v>
      </c>
      <c r="J42" s="28">
        <f t="shared" si="9"/>
        <v>54.47942254419312</v>
      </c>
      <c r="K42" s="28">
        <f t="shared" si="30"/>
        <v>48.89463813863762</v>
      </c>
      <c r="L42" s="28">
        <f t="shared" si="10"/>
        <v>51.11433921315981</v>
      </c>
      <c r="M42" s="51">
        <v>466003</v>
      </c>
      <c r="N42" s="51">
        <v>229629</v>
      </c>
      <c r="O42" s="51">
        <v>40133</v>
      </c>
      <c r="P42" s="51">
        <v>74802</v>
      </c>
      <c r="Q42" s="51">
        <v>293590</v>
      </c>
      <c r="R42" s="51">
        <v>209978</v>
      </c>
      <c r="S42" s="51">
        <v>0</v>
      </c>
      <c r="T42" s="51">
        <v>305558</v>
      </c>
      <c r="U42" s="51">
        <v>1619693</v>
      </c>
      <c r="V42" s="28">
        <f t="shared" si="35"/>
        <v>24.851120879660023</v>
      </c>
      <c r="W42" s="28">
        <f t="shared" si="11"/>
        <v>12.245710942795327</v>
      </c>
      <c r="X42" s="28">
        <f t="shared" si="12"/>
        <v>2.1402223467732946</v>
      </c>
      <c r="Y42" s="28">
        <f t="shared" si="13"/>
        <v>3.989059177817158</v>
      </c>
      <c r="Z42" s="28">
        <f t="shared" si="14"/>
        <v>15.656638646230572</v>
      </c>
      <c r="AA42" s="28">
        <f t="shared" si="15"/>
        <v>11.197757654069292</v>
      </c>
      <c r="AB42" s="28">
        <f t="shared" si="16"/>
        <v>0</v>
      </c>
      <c r="AC42" s="28">
        <f t="shared" si="36"/>
        <v>16.294871049643795</v>
      </c>
      <c r="AD42" s="28">
        <f t="shared" si="31"/>
        <v>86.37538069698945</v>
      </c>
      <c r="AE42" s="28">
        <f t="shared" si="37"/>
        <v>25.90665769019728</v>
      </c>
      <c r="AF42" s="28">
        <f t="shared" si="17"/>
        <v>12.7658403459684</v>
      </c>
      <c r="AG42" s="28">
        <f t="shared" si="18"/>
        <v>2.231127037981918</v>
      </c>
      <c r="AH42" s="28">
        <f t="shared" si="19"/>
        <v>4.158492131042369</v>
      </c>
      <c r="AI42" s="28">
        <f t="shared" si="20"/>
        <v>16.321645206715452</v>
      </c>
      <c r="AJ42" s="28">
        <f t="shared" si="21"/>
        <v>11.67337585481691</v>
      </c>
      <c r="AK42" s="28">
        <f t="shared" si="22"/>
        <v>0</v>
      </c>
      <c r="AL42" s="28">
        <f t="shared" si="38"/>
        <v>16.986986157817228</v>
      </c>
      <c r="AM42" s="28">
        <f t="shared" si="32"/>
        <v>90.04412442453956</v>
      </c>
      <c r="AN42" s="51">
        <v>239803</v>
      </c>
      <c r="AO42" s="27">
        <f t="shared" si="33"/>
        <v>1859496</v>
      </c>
      <c r="AP42" s="51">
        <v>3197932</v>
      </c>
      <c r="AQ42" s="28">
        <f t="shared" si="24"/>
        <v>58.146827387198975</v>
      </c>
      <c r="AR42" s="28">
        <f t="shared" si="34"/>
        <v>87.10387115648541</v>
      </c>
    </row>
    <row r="43" spans="1:44" s="23" customFormat="1" ht="33" customHeight="1">
      <c r="A43" s="29" t="s">
        <v>53</v>
      </c>
      <c r="B43" s="51">
        <v>8395227</v>
      </c>
      <c r="C43" s="51">
        <v>4241032</v>
      </c>
      <c r="D43" s="51">
        <v>2259263</v>
      </c>
      <c r="E43" s="51">
        <v>1528815</v>
      </c>
      <c r="F43" s="27">
        <f t="shared" si="28"/>
        <v>3788078</v>
      </c>
      <c r="G43" s="51">
        <v>0</v>
      </c>
      <c r="H43" s="51">
        <v>241496</v>
      </c>
      <c r="I43" s="28">
        <f t="shared" si="29"/>
        <v>50.51718077426614</v>
      </c>
      <c r="J43" s="28">
        <f t="shared" si="9"/>
        <v>53.39376767298847</v>
      </c>
      <c r="K43" s="28">
        <f t="shared" si="30"/>
        <v>45.121805521161015</v>
      </c>
      <c r="L43" s="28">
        <f t="shared" si="10"/>
        <v>47.998392419883345</v>
      </c>
      <c r="M43" s="51">
        <v>877592</v>
      </c>
      <c r="N43" s="51">
        <v>584360</v>
      </c>
      <c r="O43" s="51">
        <v>21841</v>
      </c>
      <c r="P43" s="51">
        <v>171557</v>
      </c>
      <c r="Q43" s="51">
        <v>663058</v>
      </c>
      <c r="R43" s="51">
        <v>718185</v>
      </c>
      <c r="S43" s="51">
        <v>0</v>
      </c>
      <c r="T43" s="51">
        <v>631282</v>
      </c>
      <c r="U43" s="51">
        <v>3667875</v>
      </c>
      <c r="V43" s="28">
        <f t="shared" si="35"/>
        <v>19.57805952355457</v>
      </c>
      <c r="W43" s="28">
        <f t="shared" si="11"/>
        <v>13.036393749241498</v>
      </c>
      <c r="X43" s="28">
        <f t="shared" si="12"/>
        <v>0.4872473746957074</v>
      </c>
      <c r="Y43" s="28">
        <f t="shared" si="13"/>
        <v>3.8272376658885348</v>
      </c>
      <c r="Z43" s="28">
        <f t="shared" si="14"/>
        <v>14.792054840482871</v>
      </c>
      <c r="AA43" s="28">
        <f t="shared" si="15"/>
        <v>16.021874263808282</v>
      </c>
      <c r="AB43" s="28">
        <f t="shared" si="16"/>
        <v>0</v>
      </c>
      <c r="AC43" s="28">
        <f t="shared" si="36"/>
        <v>14.083169140270845</v>
      </c>
      <c r="AD43" s="28">
        <f t="shared" si="31"/>
        <v>81.8260365579423</v>
      </c>
      <c r="AE43" s="28">
        <f t="shared" si="37"/>
        <v>20.692887957459412</v>
      </c>
      <c r="AF43" s="28">
        <f t="shared" si="17"/>
        <v>13.778721782811354</v>
      </c>
      <c r="AG43" s="28">
        <f t="shared" si="18"/>
        <v>0.5149925772783606</v>
      </c>
      <c r="AH43" s="28">
        <f t="shared" si="19"/>
        <v>4.0451710810010395</v>
      </c>
      <c r="AI43" s="28">
        <f t="shared" si="20"/>
        <v>15.6343550343407</v>
      </c>
      <c r="AJ43" s="28">
        <f t="shared" si="21"/>
        <v>16.93420375040792</v>
      </c>
      <c r="AK43" s="28">
        <f t="shared" si="22"/>
        <v>0</v>
      </c>
      <c r="AL43" s="28">
        <f t="shared" si="38"/>
        <v>14.885103437087954</v>
      </c>
      <c r="AM43" s="28">
        <f t="shared" si="32"/>
        <v>86.48543562038674</v>
      </c>
      <c r="AN43" s="51">
        <v>973964</v>
      </c>
      <c r="AO43" s="27">
        <f t="shared" si="33"/>
        <v>4641839</v>
      </c>
      <c r="AP43" s="51">
        <v>8175630</v>
      </c>
      <c r="AQ43" s="28">
        <f t="shared" si="24"/>
        <v>56.7765297597861</v>
      </c>
      <c r="AR43" s="28">
        <f t="shared" si="34"/>
        <v>79.01771259192746</v>
      </c>
    </row>
    <row r="44" spans="1:44" s="21" customFormat="1" ht="33" customHeight="1">
      <c r="A44" s="32" t="s">
        <v>54</v>
      </c>
      <c r="B44" s="52">
        <v>7079359</v>
      </c>
      <c r="C44" s="52">
        <v>3887470</v>
      </c>
      <c r="D44" s="52">
        <v>2033601</v>
      </c>
      <c r="E44" s="52">
        <v>1497692</v>
      </c>
      <c r="F44" s="36">
        <f t="shared" si="28"/>
        <v>3531293</v>
      </c>
      <c r="G44" s="52">
        <v>0</v>
      </c>
      <c r="H44" s="52">
        <v>251200</v>
      </c>
      <c r="I44" s="37">
        <f t="shared" si="29"/>
        <v>54.91273998111976</v>
      </c>
      <c r="J44" s="37">
        <f t="shared" si="9"/>
        <v>58.46108383541504</v>
      </c>
      <c r="K44" s="37">
        <f t="shared" si="30"/>
        <v>49.88153588481669</v>
      </c>
      <c r="L44" s="37">
        <f t="shared" si="10"/>
        <v>53.429879739111975</v>
      </c>
      <c r="M44" s="52">
        <v>958408</v>
      </c>
      <c r="N44" s="52">
        <v>519772</v>
      </c>
      <c r="O44" s="52">
        <v>12496</v>
      </c>
      <c r="P44" s="52">
        <v>262478</v>
      </c>
      <c r="Q44" s="52">
        <v>346468</v>
      </c>
      <c r="R44" s="52">
        <v>769214</v>
      </c>
      <c r="S44" s="52">
        <v>0</v>
      </c>
      <c r="T44" s="52">
        <v>655138</v>
      </c>
      <c r="U44" s="52">
        <v>3523974</v>
      </c>
      <c r="V44" s="37">
        <f t="shared" si="35"/>
        <v>23.157391142565125</v>
      </c>
      <c r="W44" s="37">
        <f t="shared" si="11"/>
        <v>12.55891385396758</v>
      </c>
      <c r="X44" s="37">
        <f t="shared" si="12"/>
        <v>0.30193274651035235</v>
      </c>
      <c r="Y44" s="37">
        <f t="shared" si="13"/>
        <v>6.342085742521148</v>
      </c>
      <c r="Z44" s="37">
        <f t="shared" si="14"/>
        <v>8.371481659566962</v>
      </c>
      <c r="AA44" s="37">
        <f t="shared" si="15"/>
        <v>18.586019180074757</v>
      </c>
      <c r="AB44" s="37">
        <f t="shared" si="16"/>
        <v>0</v>
      </c>
      <c r="AC44" s="37">
        <f t="shared" si="36"/>
        <v>15.829674750584125</v>
      </c>
      <c r="AD44" s="37">
        <f t="shared" si="31"/>
        <v>85.14749907579005</v>
      </c>
      <c r="AE44" s="37">
        <f t="shared" si="37"/>
        <v>24.653772247760113</v>
      </c>
      <c r="AF44" s="37">
        <f t="shared" si="17"/>
        <v>13.37044401628823</v>
      </c>
      <c r="AG44" s="37">
        <f t="shared" si="18"/>
        <v>0.3214429950584828</v>
      </c>
      <c r="AH44" s="37">
        <f t="shared" si="19"/>
        <v>6.751897763841265</v>
      </c>
      <c r="AI44" s="37">
        <f t="shared" si="20"/>
        <v>8.912428906203777</v>
      </c>
      <c r="AJ44" s="37">
        <f t="shared" si="21"/>
        <v>19.787008002634103</v>
      </c>
      <c r="AK44" s="37">
        <f t="shared" si="22"/>
        <v>0</v>
      </c>
      <c r="AL44" s="37">
        <f t="shared" si="38"/>
        <v>16.852554489166476</v>
      </c>
      <c r="AM44" s="37">
        <f t="shared" si="32"/>
        <v>90.64954842095244</v>
      </c>
      <c r="AN44" s="52">
        <v>998069</v>
      </c>
      <c r="AO44" s="36">
        <f t="shared" si="33"/>
        <v>4522043</v>
      </c>
      <c r="AP44" s="52">
        <v>6708662</v>
      </c>
      <c r="AQ44" s="37">
        <f t="shared" si="24"/>
        <v>67.40603416895948</v>
      </c>
      <c r="AR44" s="37">
        <f t="shared" si="34"/>
        <v>77.92880341916253</v>
      </c>
    </row>
    <row r="45" spans="1:44" s="22" customFormat="1" ht="33" customHeight="1">
      <c r="A45" s="29" t="s">
        <v>55</v>
      </c>
      <c r="B45" s="51">
        <v>5578498</v>
      </c>
      <c r="C45" s="51">
        <v>2229687</v>
      </c>
      <c r="D45" s="51">
        <v>744765</v>
      </c>
      <c r="E45" s="51">
        <v>1326130</v>
      </c>
      <c r="F45" s="27">
        <f t="shared" si="28"/>
        <v>2070895</v>
      </c>
      <c r="G45" s="51">
        <v>0</v>
      </c>
      <c r="H45" s="51">
        <v>105486</v>
      </c>
      <c r="I45" s="28">
        <f t="shared" si="29"/>
        <v>39.96930715041934</v>
      </c>
      <c r="J45" s="28">
        <f t="shared" si="9"/>
        <v>41.86024625266514</v>
      </c>
      <c r="K45" s="28">
        <f t="shared" si="30"/>
        <v>37.12280617470868</v>
      </c>
      <c r="L45" s="28">
        <f t="shared" si="10"/>
        <v>39.013745276954474</v>
      </c>
      <c r="M45" s="51">
        <v>511393</v>
      </c>
      <c r="N45" s="51">
        <v>423547</v>
      </c>
      <c r="O45" s="51">
        <v>20538</v>
      </c>
      <c r="P45" s="51">
        <v>78186</v>
      </c>
      <c r="Q45" s="51">
        <v>557169</v>
      </c>
      <c r="R45" s="51">
        <v>337411</v>
      </c>
      <c r="S45" s="51">
        <v>0</v>
      </c>
      <c r="T45" s="51">
        <v>329015</v>
      </c>
      <c r="U45" s="51">
        <v>2257259</v>
      </c>
      <c r="V45" s="28">
        <f t="shared" si="35"/>
        <v>21.899576605245095</v>
      </c>
      <c r="W45" s="28">
        <f t="shared" si="11"/>
        <v>18.137713993781187</v>
      </c>
      <c r="X45" s="28">
        <f t="shared" si="12"/>
        <v>0.8795065718899627</v>
      </c>
      <c r="Y45" s="28">
        <f t="shared" si="13"/>
        <v>3.3481887637446994</v>
      </c>
      <c r="Z45" s="28">
        <f t="shared" si="14"/>
        <v>23.85985963352608</v>
      </c>
      <c r="AA45" s="28">
        <f t="shared" si="15"/>
        <v>14.449079361571926</v>
      </c>
      <c r="AB45" s="28">
        <f t="shared" si="16"/>
        <v>0</v>
      </c>
      <c r="AC45" s="28">
        <f t="shared" si="36"/>
        <v>14.089534265769602</v>
      </c>
      <c r="AD45" s="28">
        <f t="shared" si="31"/>
        <v>96.66345919552856</v>
      </c>
      <c r="AE45" s="28">
        <f t="shared" si="37"/>
        <v>22.935640742400164</v>
      </c>
      <c r="AF45" s="28">
        <f t="shared" si="17"/>
        <v>18.99580524082528</v>
      </c>
      <c r="AG45" s="28">
        <f t="shared" si="18"/>
        <v>0.9211158337470685</v>
      </c>
      <c r="AH45" s="28">
        <f t="shared" si="19"/>
        <v>3.506590835395282</v>
      </c>
      <c r="AI45" s="28">
        <f t="shared" si="20"/>
        <v>24.988664328221855</v>
      </c>
      <c r="AJ45" s="28">
        <f t="shared" si="21"/>
        <v>15.132662118046165</v>
      </c>
      <c r="AK45" s="28">
        <f t="shared" si="22"/>
        <v>0</v>
      </c>
      <c r="AL45" s="28">
        <f t="shared" si="38"/>
        <v>14.756107023093376</v>
      </c>
      <c r="AM45" s="28">
        <f t="shared" si="32"/>
        <v>101.23658612172919</v>
      </c>
      <c r="AN45" s="51">
        <v>329112</v>
      </c>
      <c r="AO45" s="27">
        <f t="shared" si="33"/>
        <v>2586371</v>
      </c>
      <c r="AP45" s="51">
        <v>5376344</v>
      </c>
      <c r="AQ45" s="28">
        <f t="shared" si="24"/>
        <v>48.10650136970403</v>
      </c>
      <c r="AR45" s="28">
        <f t="shared" si="34"/>
        <v>87.27514343456527</v>
      </c>
    </row>
    <row r="46" spans="1:44" s="22" customFormat="1" ht="33" customHeight="1">
      <c r="A46" s="29" t="s">
        <v>56</v>
      </c>
      <c r="B46" s="51">
        <v>6689849</v>
      </c>
      <c r="C46" s="51">
        <v>3415605</v>
      </c>
      <c r="D46" s="51">
        <v>911246</v>
      </c>
      <c r="E46" s="51">
        <v>2280023</v>
      </c>
      <c r="F46" s="27">
        <f t="shared" si="28"/>
        <v>3191269</v>
      </c>
      <c r="G46" s="51">
        <v>0</v>
      </c>
      <c r="H46" s="51">
        <v>146700</v>
      </c>
      <c r="I46" s="28">
        <f t="shared" si="29"/>
        <v>51.05653356301465</v>
      </c>
      <c r="J46" s="28">
        <f t="shared" si="9"/>
        <v>53.24940817049831</v>
      </c>
      <c r="K46" s="28">
        <f t="shared" si="30"/>
        <v>47.703154435922244</v>
      </c>
      <c r="L46" s="28">
        <f t="shared" si="10"/>
        <v>49.89602904340592</v>
      </c>
      <c r="M46" s="51">
        <v>794649</v>
      </c>
      <c r="N46" s="51">
        <v>443278</v>
      </c>
      <c r="O46" s="51">
        <v>109241</v>
      </c>
      <c r="P46" s="51">
        <v>148355</v>
      </c>
      <c r="Q46" s="51">
        <v>398531</v>
      </c>
      <c r="R46" s="51">
        <v>592038</v>
      </c>
      <c r="S46" s="51">
        <v>0</v>
      </c>
      <c r="T46" s="51">
        <v>600190</v>
      </c>
      <c r="U46" s="51">
        <v>3086282</v>
      </c>
      <c r="V46" s="28">
        <f t="shared" si="35"/>
        <v>22.307157865483163</v>
      </c>
      <c r="W46" s="28">
        <f t="shared" si="11"/>
        <v>12.44357234992512</v>
      </c>
      <c r="X46" s="28">
        <f t="shared" si="12"/>
        <v>3.0665818900964403</v>
      </c>
      <c r="Y46" s="28">
        <f t="shared" si="13"/>
        <v>4.164578833087004</v>
      </c>
      <c r="Z46" s="28">
        <f t="shared" si="14"/>
        <v>11.187447453264108</v>
      </c>
      <c r="AA46" s="28">
        <f t="shared" si="15"/>
        <v>16.619520226370284</v>
      </c>
      <c r="AB46" s="28">
        <f t="shared" si="16"/>
        <v>0</v>
      </c>
      <c r="AC46" s="28">
        <f t="shared" si="36"/>
        <v>16.848360822557304</v>
      </c>
      <c r="AD46" s="28">
        <f t="shared" si="31"/>
        <v>86.63721944078343</v>
      </c>
      <c r="AE46" s="28">
        <f t="shared" si="37"/>
        <v>23.2652487626643</v>
      </c>
      <c r="AF46" s="28">
        <f t="shared" si="17"/>
        <v>12.978022927124183</v>
      </c>
      <c r="AG46" s="28">
        <f t="shared" si="18"/>
        <v>3.1982913715139776</v>
      </c>
      <c r="AH46" s="28">
        <f t="shared" si="19"/>
        <v>4.343447207742114</v>
      </c>
      <c r="AI46" s="28">
        <f t="shared" si="20"/>
        <v>11.667947552483382</v>
      </c>
      <c r="AJ46" s="28">
        <f t="shared" si="21"/>
        <v>17.333327477855313</v>
      </c>
      <c r="AK46" s="28">
        <f t="shared" si="22"/>
        <v>0</v>
      </c>
      <c r="AL46" s="28">
        <f t="shared" si="38"/>
        <v>17.571996761920655</v>
      </c>
      <c r="AM46" s="28">
        <f t="shared" si="32"/>
        <v>90.35828206130392</v>
      </c>
      <c r="AN46" s="51">
        <v>547901</v>
      </c>
      <c r="AO46" s="27">
        <f t="shared" si="33"/>
        <v>3634183</v>
      </c>
      <c r="AP46" s="51">
        <v>6370573</v>
      </c>
      <c r="AQ46" s="28">
        <f t="shared" si="24"/>
        <v>57.046406971554994</v>
      </c>
      <c r="AR46" s="28">
        <f t="shared" si="34"/>
        <v>84.92368160876875</v>
      </c>
    </row>
    <row r="47" spans="1:44" s="22" customFormat="1" ht="33" customHeight="1">
      <c r="A47" s="29" t="s">
        <v>57</v>
      </c>
      <c r="B47" s="51">
        <v>3642024</v>
      </c>
      <c r="C47" s="51">
        <v>2007216</v>
      </c>
      <c r="D47" s="51">
        <v>287044</v>
      </c>
      <c r="E47" s="51">
        <v>1612414</v>
      </c>
      <c r="F47" s="27">
        <f t="shared" si="28"/>
        <v>1899458</v>
      </c>
      <c r="G47" s="51">
        <v>0</v>
      </c>
      <c r="H47" s="51">
        <v>79400</v>
      </c>
      <c r="I47" s="28">
        <f t="shared" si="29"/>
        <v>55.11265164644714</v>
      </c>
      <c r="J47" s="28">
        <f t="shared" si="9"/>
        <v>57.29275809275281</v>
      </c>
      <c r="K47" s="28">
        <f t="shared" si="30"/>
        <v>52.15391222023798</v>
      </c>
      <c r="L47" s="28">
        <f t="shared" si="10"/>
        <v>54.334018666543656</v>
      </c>
      <c r="M47" s="51">
        <v>542483</v>
      </c>
      <c r="N47" s="51">
        <v>303523</v>
      </c>
      <c r="O47" s="51">
        <v>16839</v>
      </c>
      <c r="P47" s="51">
        <v>89884</v>
      </c>
      <c r="Q47" s="51">
        <v>229471</v>
      </c>
      <c r="R47" s="51">
        <v>363400</v>
      </c>
      <c r="S47" s="51">
        <v>0</v>
      </c>
      <c r="T47" s="51">
        <v>153003</v>
      </c>
      <c r="U47" s="51">
        <v>1698603</v>
      </c>
      <c r="V47" s="28">
        <f t="shared" si="35"/>
        <v>25.998219126087406</v>
      </c>
      <c r="W47" s="28">
        <f t="shared" si="11"/>
        <v>14.546183869001291</v>
      </c>
      <c r="X47" s="28">
        <f t="shared" si="12"/>
        <v>0.8070004255694387</v>
      </c>
      <c r="Y47" s="28">
        <f t="shared" si="13"/>
        <v>4.30764453066592</v>
      </c>
      <c r="Z47" s="28">
        <f t="shared" si="14"/>
        <v>10.997279806155037</v>
      </c>
      <c r="AA47" s="28">
        <f t="shared" si="15"/>
        <v>17.415758337902133</v>
      </c>
      <c r="AB47" s="28">
        <f t="shared" si="16"/>
        <v>0</v>
      </c>
      <c r="AC47" s="28">
        <f t="shared" si="36"/>
        <v>7.332590184298404</v>
      </c>
      <c r="AD47" s="28">
        <f t="shared" si="31"/>
        <v>81.40467627967963</v>
      </c>
      <c r="AE47" s="28">
        <f t="shared" si="37"/>
        <v>27.026637890491106</v>
      </c>
      <c r="AF47" s="28">
        <f t="shared" si="17"/>
        <v>15.12159129859467</v>
      </c>
      <c r="AG47" s="28">
        <f t="shared" si="18"/>
        <v>0.8389231652198866</v>
      </c>
      <c r="AH47" s="28">
        <f t="shared" si="19"/>
        <v>4.478043220062016</v>
      </c>
      <c r="AI47" s="28">
        <f t="shared" si="20"/>
        <v>11.432302253469482</v>
      </c>
      <c r="AJ47" s="28">
        <f t="shared" si="21"/>
        <v>18.104678320619204</v>
      </c>
      <c r="AK47" s="28">
        <f t="shared" si="22"/>
        <v>0</v>
      </c>
      <c r="AL47" s="28">
        <f t="shared" si="38"/>
        <v>7.622647487863787</v>
      </c>
      <c r="AM47" s="28">
        <f t="shared" si="32"/>
        <v>84.62482363632016</v>
      </c>
      <c r="AN47" s="51">
        <v>450660</v>
      </c>
      <c r="AO47" s="27">
        <f t="shared" si="33"/>
        <v>2149263</v>
      </c>
      <c r="AP47" s="51">
        <v>3477833</v>
      </c>
      <c r="AQ47" s="28">
        <f t="shared" si="24"/>
        <v>61.79891328882094</v>
      </c>
      <c r="AR47" s="28">
        <f t="shared" si="34"/>
        <v>79.03188209167514</v>
      </c>
    </row>
    <row r="48" spans="1:44" s="23" customFormat="1" ht="33" customHeight="1">
      <c r="A48" s="38" t="s">
        <v>58</v>
      </c>
      <c r="B48" s="53">
        <v>8090917</v>
      </c>
      <c r="C48" s="53">
        <v>4378936</v>
      </c>
      <c r="D48" s="53">
        <v>1670707</v>
      </c>
      <c r="E48" s="53">
        <v>2281456</v>
      </c>
      <c r="F48" s="39">
        <f t="shared" si="28"/>
        <v>3952163</v>
      </c>
      <c r="G48" s="53">
        <v>0</v>
      </c>
      <c r="H48" s="53">
        <v>227505</v>
      </c>
      <c r="I48" s="40">
        <f t="shared" si="29"/>
        <v>54.12162799346477</v>
      </c>
      <c r="J48" s="40">
        <f t="shared" si="9"/>
        <v>56.93348479535756</v>
      </c>
      <c r="K48" s="40">
        <f t="shared" si="30"/>
        <v>48.846910677739004</v>
      </c>
      <c r="L48" s="40">
        <f t="shared" si="10"/>
        <v>51.658767479631784</v>
      </c>
      <c r="M48" s="53">
        <v>1145789</v>
      </c>
      <c r="N48" s="53">
        <v>567299</v>
      </c>
      <c r="O48" s="53">
        <v>113070</v>
      </c>
      <c r="P48" s="53">
        <v>245958</v>
      </c>
      <c r="Q48" s="53">
        <v>785313</v>
      </c>
      <c r="R48" s="53">
        <v>487452</v>
      </c>
      <c r="S48" s="53">
        <v>0</v>
      </c>
      <c r="T48" s="53">
        <v>518111</v>
      </c>
      <c r="U48" s="53">
        <v>3862992</v>
      </c>
      <c r="V48" s="40">
        <f t="shared" si="35"/>
        <v>24.873628035179436</v>
      </c>
      <c r="W48" s="40">
        <f t="shared" si="11"/>
        <v>12.315342799354209</v>
      </c>
      <c r="X48" s="40">
        <f t="shared" si="12"/>
        <v>2.454606495556982</v>
      </c>
      <c r="Y48" s="40">
        <f t="shared" si="13"/>
        <v>5.339436671391211</v>
      </c>
      <c r="Z48" s="40">
        <f t="shared" si="14"/>
        <v>17.048150622139737</v>
      </c>
      <c r="AA48" s="40">
        <f t="shared" si="15"/>
        <v>10.581965556489273</v>
      </c>
      <c r="AB48" s="40">
        <f t="shared" si="16"/>
        <v>0</v>
      </c>
      <c r="AC48" s="40">
        <f t="shared" si="36"/>
        <v>11.247533616516526</v>
      </c>
      <c r="AD48" s="40">
        <f t="shared" si="31"/>
        <v>83.86066379662738</v>
      </c>
      <c r="AE48" s="40">
        <f t="shared" si="37"/>
        <v>26.165922498068024</v>
      </c>
      <c r="AF48" s="40">
        <f t="shared" si="17"/>
        <v>12.955179066330269</v>
      </c>
      <c r="AG48" s="40">
        <f t="shared" si="18"/>
        <v>2.582134107463548</v>
      </c>
      <c r="AH48" s="40">
        <f t="shared" si="19"/>
        <v>5.616843909113995</v>
      </c>
      <c r="AI48" s="40">
        <f t="shared" si="20"/>
        <v>17.93387708795013</v>
      </c>
      <c r="AJ48" s="40">
        <f t="shared" si="21"/>
        <v>11.131745245877081</v>
      </c>
      <c r="AK48" s="40">
        <f t="shared" si="22"/>
        <v>0</v>
      </c>
      <c r="AL48" s="40">
        <f t="shared" si="38"/>
        <v>11.831892496259364</v>
      </c>
      <c r="AM48" s="40">
        <f t="shared" si="32"/>
        <v>88.21759441106242</v>
      </c>
      <c r="AN48" s="53">
        <v>944987</v>
      </c>
      <c r="AO48" s="39">
        <f t="shared" si="33"/>
        <v>4807979</v>
      </c>
      <c r="AP48" s="53">
        <v>7652791</v>
      </c>
      <c r="AQ48" s="40">
        <f t="shared" si="24"/>
        <v>62.826477294362284</v>
      </c>
      <c r="AR48" s="40">
        <f t="shared" si="34"/>
        <v>80.34544244057639</v>
      </c>
    </row>
    <row r="49" spans="1:44" s="21" customFormat="1" ht="33" customHeight="1">
      <c r="A49" s="29" t="s">
        <v>59</v>
      </c>
      <c r="B49" s="51">
        <v>3902050</v>
      </c>
      <c r="C49" s="51">
        <v>2310374</v>
      </c>
      <c r="D49" s="51">
        <v>726598</v>
      </c>
      <c r="E49" s="51">
        <v>1377835</v>
      </c>
      <c r="F49" s="27">
        <f t="shared" si="28"/>
        <v>2104433</v>
      </c>
      <c r="G49" s="51">
        <v>0</v>
      </c>
      <c r="H49" s="51">
        <v>105634</v>
      </c>
      <c r="I49" s="28">
        <f t="shared" si="29"/>
        <v>59.209236170730776</v>
      </c>
      <c r="J49" s="28">
        <f t="shared" si="9"/>
        <v>61.91637728886098</v>
      </c>
      <c r="K49" s="28">
        <f t="shared" si="30"/>
        <v>53.93147191860689</v>
      </c>
      <c r="L49" s="28">
        <f t="shared" si="10"/>
        <v>56.6386130367371</v>
      </c>
      <c r="M49" s="51">
        <v>511935</v>
      </c>
      <c r="N49" s="51">
        <v>349553</v>
      </c>
      <c r="O49" s="51">
        <v>34695</v>
      </c>
      <c r="P49" s="51">
        <v>148472</v>
      </c>
      <c r="Q49" s="51">
        <v>336887</v>
      </c>
      <c r="R49" s="51">
        <v>386783</v>
      </c>
      <c r="S49" s="51">
        <v>0</v>
      </c>
      <c r="T49" s="51">
        <v>218395</v>
      </c>
      <c r="U49" s="51">
        <v>1986720</v>
      </c>
      <c r="V49" s="28">
        <f t="shared" si="35"/>
        <v>21.189292419561525</v>
      </c>
      <c r="W49" s="28">
        <f t="shared" si="11"/>
        <v>14.468205403293366</v>
      </c>
      <c r="X49" s="28">
        <f t="shared" si="12"/>
        <v>1.4360465693822206</v>
      </c>
      <c r="Y49" s="28">
        <f t="shared" si="13"/>
        <v>6.145343889589769</v>
      </c>
      <c r="Z49" s="28">
        <f t="shared" si="14"/>
        <v>13.943952172343801</v>
      </c>
      <c r="AA49" s="28">
        <f t="shared" si="15"/>
        <v>16.00917712193006</v>
      </c>
      <c r="AB49" s="28">
        <f t="shared" si="16"/>
        <v>0</v>
      </c>
      <c r="AC49" s="28">
        <f t="shared" si="36"/>
        <v>9.039498213582075</v>
      </c>
      <c r="AD49" s="28">
        <f t="shared" si="31"/>
        <v>82.23151578968282</v>
      </c>
      <c r="AE49" s="28">
        <f t="shared" si="37"/>
        <v>22.158100809652463</v>
      </c>
      <c r="AF49" s="28">
        <f t="shared" si="17"/>
        <v>15.12971492927119</v>
      </c>
      <c r="AG49" s="28">
        <f t="shared" si="18"/>
        <v>1.5017049187707272</v>
      </c>
      <c r="AH49" s="28">
        <f t="shared" si="19"/>
        <v>6.426318855735046</v>
      </c>
      <c r="AI49" s="28">
        <f t="shared" si="20"/>
        <v>14.581492000862198</v>
      </c>
      <c r="AJ49" s="28">
        <f t="shared" si="21"/>
        <v>16.741142343187725</v>
      </c>
      <c r="AK49" s="28">
        <f t="shared" si="22"/>
        <v>0</v>
      </c>
      <c r="AL49" s="28">
        <f t="shared" si="38"/>
        <v>9.452798551230233</v>
      </c>
      <c r="AM49" s="28">
        <f t="shared" si="32"/>
        <v>85.99127240870959</v>
      </c>
      <c r="AN49" s="51">
        <v>422355</v>
      </c>
      <c r="AO49" s="27">
        <f t="shared" si="33"/>
        <v>2409075</v>
      </c>
      <c r="AP49" s="51">
        <v>3730570</v>
      </c>
      <c r="AQ49" s="28">
        <f t="shared" si="24"/>
        <v>64.57659285310288</v>
      </c>
      <c r="AR49" s="28">
        <f t="shared" si="34"/>
        <v>82.46816724261386</v>
      </c>
    </row>
    <row r="50" spans="1:44" s="22" customFormat="1" ht="33" customHeight="1">
      <c r="A50" s="29" t="s">
        <v>60</v>
      </c>
      <c r="B50" s="51">
        <v>5069121</v>
      </c>
      <c r="C50" s="51">
        <v>2587413</v>
      </c>
      <c r="D50" s="51">
        <v>622983</v>
      </c>
      <c r="E50" s="51">
        <v>1744873</v>
      </c>
      <c r="F50" s="27">
        <f t="shared" si="28"/>
        <v>2367856</v>
      </c>
      <c r="G50" s="51">
        <v>0</v>
      </c>
      <c r="H50" s="51">
        <v>112225</v>
      </c>
      <c r="I50" s="28">
        <f t="shared" si="29"/>
        <v>51.04263638607167</v>
      </c>
      <c r="J50" s="28">
        <f t="shared" si="9"/>
        <v>53.25653106327507</v>
      </c>
      <c r="K50" s="28">
        <f t="shared" si="30"/>
        <v>46.71137264231807</v>
      </c>
      <c r="L50" s="28">
        <f t="shared" si="10"/>
        <v>48.92526731952147</v>
      </c>
      <c r="M50" s="51">
        <v>642871</v>
      </c>
      <c r="N50" s="51">
        <v>395420</v>
      </c>
      <c r="O50" s="51">
        <v>40554</v>
      </c>
      <c r="P50" s="51">
        <v>134505</v>
      </c>
      <c r="Q50" s="51">
        <v>308824</v>
      </c>
      <c r="R50" s="51">
        <v>406055</v>
      </c>
      <c r="S50" s="51">
        <v>0</v>
      </c>
      <c r="T50" s="51">
        <v>342578</v>
      </c>
      <c r="U50" s="51">
        <v>2270807</v>
      </c>
      <c r="V50" s="28">
        <f t="shared" si="35"/>
        <v>23.813229773769667</v>
      </c>
      <c r="W50" s="28">
        <f t="shared" si="11"/>
        <v>14.647148988123593</v>
      </c>
      <c r="X50" s="28">
        <f t="shared" si="12"/>
        <v>1.5022014062626174</v>
      </c>
      <c r="Y50" s="28">
        <f t="shared" si="13"/>
        <v>4.982334668574083</v>
      </c>
      <c r="Z50" s="28">
        <f t="shared" si="14"/>
        <v>11.439459660887866</v>
      </c>
      <c r="AA50" s="28">
        <f t="shared" si="15"/>
        <v>15.041090694381987</v>
      </c>
      <c r="AB50" s="28">
        <f t="shared" si="16"/>
        <v>0</v>
      </c>
      <c r="AC50" s="28">
        <f t="shared" si="36"/>
        <v>12.689775443966933</v>
      </c>
      <c r="AD50" s="28">
        <f t="shared" si="31"/>
        <v>84.11524063596674</v>
      </c>
      <c r="AE50" s="28">
        <f t="shared" si="37"/>
        <v>24.846091443461095</v>
      </c>
      <c r="AF50" s="28">
        <f t="shared" si="17"/>
        <v>15.282446211718037</v>
      </c>
      <c r="AG50" s="28">
        <f t="shared" si="18"/>
        <v>1.5673570473673897</v>
      </c>
      <c r="AH50" s="28">
        <f t="shared" si="19"/>
        <v>5.198435657546747</v>
      </c>
      <c r="AI50" s="28">
        <f t="shared" si="20"/>
        <v>11.935628367021422</v>
      </c>
      <c r="AJ50" s="28">
        <f t="shared" si="21"/>
        <v>15.693474524554063</v>
      </c>
      <c r="AK50" s="28">
        <f t="shared" si="22"/>
        <v>0</v>
      </c>
      <c r="AL50" s="28">
        <f t="shared" si="38"/>
        <v>13.240174645485665</v>
      </c>
      <c r="AM50" s="28">
        <f t="shared" si="32"/>
        <v>87.76360789715442</v>
      </c>
      <c r="AN50" s="51">
        <v>390788</v>
      </c>
      <c r="AO50" s="27">
        <f t="shared" si="33"/>
        <v>2661595</v>
      </c>
      <c r="AP50" s="51">
        <v>4763786</v>
      </c>
      <c r="AQ50" s="28">
        <f t="shared" si="24"/>
        <v>55.871422435852494</v>
      </c>
      <c r="AR50" s="28">
        <f t="shared" si="34"/>
        <v>85.31752576932253</v>
      </c>
    </row>
    <row r="51" spans="1:44" s="22" customFormat="1" ht="33" customHeight="1">
      <c r="A51" s="29" t="s">
        <v>61</v>
      </c>
      <c r="B51" s="51">
        <v>4133975</v>
      </c>
      <c r="C51" s="51">
        <v>2092556</v>
      </c>
      <c r="D51" s="51">
        <v>687977</v>
      </c>
      <c r="E51" s="51">
        <v>1232975</v>
      </c>
      <c r="F51" s="27">
        <f t="shared" si="28"/>
        <v>1920952</v>
      </c>
      <c r="G51" s="51">
        <v>0</v>
      </c>
      <c r="H51" s="51">
        <v>98488</v>
      </c>
      <c r="I51" s="28">
        <f t="shared" si="29"/>
        <v>50.61849672530676</v>
      </c>
      <c r="J51" s="28">
        <f t="shared" si="9"/>
        <v>53.000901069793606</v>
      </c>
      <c r="K51" s="28">
        <f t="shared" si="30"/>
        <v>46.46743146729237</v>
      </c>
      <c r="L51" s="28">
        <f t="shared" si="10"/>
        <v>48.849835811779215</v>
      </c>
      <c r="M51" s="51">
        <v>502473</v>
      </c>
      <c r="N51" s="51">
        <v>315398</v>
      </c>
      <c r="O51" s="51">
        <v>32728</v>
      </c>
      <c r="P51" s="51">
        <v>120168</v>
      </c>
      <c r="Q51" s="51">
        <v>308888</v>
      </c>
      <c r="R51" s="51">
        <v>290629</v>
      </c>
      <c r="S51" s="51">
        <v>0</v>
      </c>
      <c r="T51" s="51">
        <v>253888</v>
      </c>
      <c r="U51" s="51">
        <v>1824172</v>
      </c>
      <c r="V51" s="28">
        <f t="shared" si="35"/>
        <v>22.933040139768988</v>
      </c>
      <c r="W51" s="28">
        <f t="shared" si="11"/>
        <v>14.39487294641276</v>
      </c>
      <c r="X51" s="28">
        <f t="shared" si="12"/>
        <v>1.493717150363023</v>
      </c>
      <c r="Y51" s="28">
        <f t="shared" si="13"/>
        <v>5.484508754730621</v>
      </c>
      <c r="Z51" s="28">
        <f t="shared" si="14"/>
        <v>14.097754312556024</v>
      </c>
      <c r="AA51" s="28">
        <f t="shared" si="15"/>
        <v>13.264407287119747</v>
      </c>
      <c r="AB51" s="28">
        <f t="shared" si="16"/>
        <v>0</v>
      </c>
      <c r="AC51" s="28">
        <f t="shared" si="36"/>
        <v>11.58753543972645</v>
      </c>
      <c r="AD51" s="28">
        <f t="shared" si="31"/>
        <v>83.25583603067761</v>
      </c>
      <c r="AE51" s="28">
        <f t="shared" si="37"/>
        <v>24.012403969117194</v>
      </c>
      <c r="AF51" s="28">
        <f t="shared" si="17"/>
        <v>15.072380380740109</v>
      </c>
      <c r="AG51" s="28">
        <f t="shared" si="18"/>
        <v>1.5640202699473753</v>
      </c>
      <c r="AH51" s="28">
        <f t="shared" si="19"/>
        <v>5.742642012925819</v>
      </c>
      <c r="AI51" s="28">
        <f t="shared" si="20"/>
        <v>14.761277595438308</v>
      </c>
      <c r="AJ51" s="28">
        <f t="shared" si="21"/>
        <v>13.888708354758487</v>
      </c>
      <c r="AK51" s="28">
        <f t="shared" si="22"/>
        <v>0</v>
      </c>
      <c r="AL51" s="28">
        <f t="shared" si="38"/>
        <v>12.132913049877757</v>
      </c>
      <c r="AM51" s="28">
        <f t="shared" si="32"/>
        <v>87.17434563280506</v>
      </c>
      <c r="AN51" s="51">
        <v>326729</v>
      </c>
      <c r="AO51" s="27">
        <f t="shared" si="33"/>
        <v>2150901</v>
      </c>
      <c r="AP51" s="51">
        <v>3802366</v>
      </c>
      <c r="AQ51" s="28">
        <f t="shared" si="24"/>
        <v>56.56743722198231</v>
      </c>
      <c r="AR51" s="28">
        <f t="shared" si="34"/>
        <v>84.80966813442366</v>
      </c>
    </row>
    <row r="52" spans="1:44" s="22" customFormat="1" ht="33" customHeight="1">
      <c r="A52" s="29" t="s">
        <v>62</v>
      </c>
      <c r="B52" s="51">
        <v>5202579</v>
      </c>
      <c r="C52" s="51">
        <v>2530547</v>
      </c>
      <c r="D52" s="51">
        <v>521717</v>
      </c>
      <c r="E52" s="51">
        <v>1833253</v>
      </c>
      <c r="F52" s="27">
        <f t="shared" si="28"/>
        <v>2354970</v>
      </c>
      <c r="G52" s="51">
        <v>0</v>
      </c>
      <c r="H52" s="51">
        <v>106848</v>
      </c>
      <c r="I52" s="28">
        <f t="shared" si="29"/>
        <v>48.640241695512934</v>
      </c>
      <c r="J52" s="28">
        <f t="shared" si="9"/>
        <v>50.69399234495046</v>
      </c>
      <c r="K52" s="28">
        <f t="shared" si="30"/>
        <v>45.2654347007513</v>
      </c>
      <c r="L52" s="28">
        <f t="shared" si="10"/>
        <v>47.31918535018882</v>
      </c>
      <c r="M52" s="51">
        <v>600118</v>
      </c>
      <c r="N52" s="51">
        <v>473086</v>
      </c>
      <c r="O52" s="51">
        <v>66187</v>
      </c>
      <c r="P52" s="51">
        <v>71454</v>
      </c>
      <c r="Q52" s="51">
        <v>341271</v>
      </c>
      <c r="R52" s="51">
        <v>508698</v>
      </c>
      <c r="S52" s="51">
        <v>0</v>
      </c>
      <c r="T52" s="51">
        <v>308961</v>
      </c>
      <c r="U52" s="51">
        <v>2369775</v>
      </c>
      <c r="V52" s="28">
        <f t="shared" si="35"/>
        <v>22.754194953732757</v>
      </c>
      <c r="W52" s="28">
        <f t="shared" si="11"/>
        <v>17.937624057071467</v>
      </c>
      <c r="X52" s="28">
        <f t="shared" si="12"/>
        <v>2.5095596222788017</v>
      </c>
      <c r="Y52" s="28">
        <f t="shared" si="13"/>
        <v>2.7092642550698702</v>
      </c>
      <c r="Z52" s="28">
        <f t="shared" si="14"/>
        <v>12.939699969098296</v>
      </c>
      <c r="AA52" s="28">
        <f t="shared" si="15"/>
        <v>19.287895821445026</v>
      </c>
      <c r="AB52" s="28">
        <f t="shared" si="16"/>
        <v>0</v>
      </c>
      <c r="AC52" s="28">
        <f t="shared" si="36"/>
        <v>11.714627501758363</v>
      </c>
      <c r="AD52" s="28">
        <f t="shared" si="31"/>
        <v>89.85286618045458</v>
      </c>
      <c r="AE52" s="28">
        <f t="shared" si="37"/>
        <v>23.71495174758659</v>
      </c>
      <c r="AF52" s="28">
        <f t="shared" si="17"/>
        <v>18.695009418912196</v>
      </c>
      <c r="AG52" s="28">
        <f t="shared" si="18"/>
        <v>2.615521466307482</v>
      </c>
      <c r="AH52" s="28">
        <f t="shared" si="19"/>
        <v>2.8236582841575357</v>
      </c>
      <c r="AI52" s="28">
        <f t="shared" si="20"/>
        <v>13.486056571958551</v>
      </c>
      <c r="AJ52" s="28">
        <f t="shared" si="21"/>
        <v>20.102294088985502</v>
      </c>
      <c r="AK52" s="28">
        <f t="shared" si="22"/>
        <v>0</v>
      </c>
      <c r="AL52" s="28">
        <f t="shared" si="38"/>
        <v>12.209257524163748</v>
      </c>
      <c r="AM52" s="28">
        <f t="shared" si="32"/>
        <v>93.6467491020716</v>
      </c>
      <c r="AN52" s="51">
        <v>361384</v>
      </c>
      <c r="AO52" s="27">
        <f t="shared" si="33"/>
        <v>2731159</v>
      </c>
      <c r="AP52" s="51">
        <v>4837890</v>
      </c>
      <c r="AQ52" s="28">
        <f t="shared" si="24"/>
        <v>56.45351589225881</v>
      </c>
      <c r="AR52" s="28">
        <f t="shared" si="34"/>
        <v>86.76810833788878</v>
      </c>
    </row>
    <row r="53" spans="1:44" s="23" customFormat="1" ht="33" customHeight="1">
      <c r="A53" s="29" t="s">
        <v>63</v>
      </c>
      <c r="B53" s="51">
        <v>10595681</v>
      </c>
      <c r="C53" s="51">
        <v>4518355</v>
      </c>
      <c r="D53" s="51">
        <v>1681683</v>
      </c>
      <c r="E53" s="51">
        <v>2393948</v>
      </c>
      <c r="F53" s="27">
        <f t="shared" si="28"/>
        <v>4075631</v>
      </c>
      <c r="G53" s="51">
        <v>0</v>
      </c>
      <c r="H53" s="51">
        <v>0</v>
      </c>
      <c r="I53" s="28">
        <f t="shared" si="29"/>
        <v>42.6433657260916</v>
      </c>
      <c r="J53" s="28">
        <f t="shared" si="9"/>
        <v>42.6433657260916</v>
      </c>
      <c r="K53" s="28">
        <f t="shared" si="30"/>
        <v>38.46502173857442</v>
      </c>
      <c r="L53" s="28">
        <f t="shared" si="10"/>
        <v>38.46502173857442</v>
      </c>
      <c r="M53" s="51">
        <v>1024782</v>
      </c>
      <c r="N53" s="51">
        <v>974920</v>
      </c>
      <c r="O53" s="51">
        <v>134938</v>
      </c>
      <c r="P53" s="51">
        <v>233560</v>
      </c>
      <c r="Q53" s="51">
        <v>640688</v>
      </c>
      <c r="R53" s="51">
        <v>705537</v>
      </c>
      <c r="S53" s="51">
        <v>0</v>
      </c>
      <c r="T53" s="51">
        <v>531602</v>
      </c>
      <c r="U53" s="51">
        <v>4246027</v>
      </c>
      <c r="V53" s="28">
        <f t="shared" si="35"/>
        <v>22.680422410368376</v>
      </c>
      <c r="W53" s="28">
        <f t="shared" si="11"/>
        <v>21.576879196079105</v>
      </c>
      <c r="X53" s="28">
        <f t="shared" si="12"/>
        <v>2.986440861773809</v>
      </c>
      <c r="Y53" s="28">
        <f t="shared" si="13"/>
        <v>5.169137883145526</v>
      </c>
      <c r="Z53" s="28">
        <f t="shared" si="14"/>
        <v>14.179673797211596</v>
      </c>
      <c r="AA53" s="28">
        <f t="shared" si="15"/>
        <v>15.614908523124013</v>
      </c>
      <c r="AB53" s="28">
        <f t="shared" si="16"/>
        <v>0</v>
      </c>
      <c r="AC53" s="28">
        <f t="shared" si="36"/>
        <v>11.765388067117346</v>
      </c>
      <c r="AD53" s="28">
        <f t="shared" si="31"/>
        <v>93.97285073881977</v>
      </c>
      <c r="AE53" s="28">
        <f t="shared" si="37"/>
        <v>22.680422410368376</v>
      </c>
      <c r="AF53" s="28">
        <f t="shared" si="17"/>
        <v>21.576879196079105</v>
      </c>
      <c r="AG53" s="28">
        <f t="shared" si="18"/>
        <v>2.986440861773809</v>
      </c>
      <c r="AH53" s="28">
        <f t="shared" si="19"/>
        <v>5.169137883145526</v>
      </c>
      <c r="AI53" s="28">
        <f t="shared" si="20"/>
        <v>14.179673797211596</v>
      </c>
      <c r="AJ53" s="28">
        <f t="shared" si="21"/>
        <v>15.614908523124013</v>
      </c>
      <c r="AK53" s="28">
        <f t="shared" si="22"/>
        <v>0</v>
      </c>
      <c r="AL53" s="28">
        <f t="shared" si="38"/>
        <v>11.765388067117346</v>
      </c>
      <c r="AM53" s="28">
        <f t="shared" si="32"/>
        <v>93.97285073881977</v>
      </c>
      <c r="AN53" s="51">
        <v>1048712</v>
      </c>
      <c r="AO53" s="27">
        <f t="shared" si="33"/>
        <v>5294739</v>
      </c>
      <c r="AP53" s="51">
        <v>10159155</v>
      </c>
      <c r="AQ53" s="28">
        <f t="shared" si="24"/>
        <v>52.11790744407384</v>
      </c>
      <c r="AR53" s="28">
        <f t="shared" si="34"/>
        <v>80.19332019954147</v>
      </c>
    </row>
    <row r="54" spans="1:44" s="21" customFormat="1" ht="33" customHeight="1">
      <c r="A54" s="32" t="s">
        <v>64</v>
      </c>
      <c r="B54" s="52">
        <v>5375867</v>
      </c>
      <c r="C54" s="52">
        <v>3130647</v>
      </c>
      <c r="D54" s="52">
        <v>977146</v>
      </c>
      <c r="E54" s="52">
        <v>1903161</v>
      </c>
      <c r="F54" s="36">
        <f t="shared" si="28"/>
        <v>2880307</v>
      </c>
      <c r="G54" s="52">
        <v>0</v>
      </c>
      <c r="H54" s="52">
        <v>145907</v>
      </c>
      <c r="I54" s="37">
        <f t="shared" si="29"/>
        <v>58.23520187534401</v>
      </c>
      <c r="J54" s="37">
        <f t="shared" si="9"/>
        <v>60.949312920129906</v>
      </c>
      <c r="K54" s="37">
        <f t="shared" si="30"/>
        <v>53.57846464579574</v>
      </c>
      <c r="L54" s="37">
        <f t="shared" si="10"/>
        <v>56.29257569058163</v>
      </c>
      <c r="M54" s="52">
        <v>858199</v>
      </c>
      <c r="N54" s="52">
        <v>429793</v>
      </c>
      <c r="O54" s="52">
        <v>26541</v>
      </c>
      <c r="P54" s="52">
        <v>126438</v>
      </c>
      <c r="Q54" s="52">
        <v>696254</v>
      </c>
      <c r="R54" s="52">
        <v>437847</v>
      </c>
      <c r="S54" s="52">
        <v>45585</v>
      </c>
      <c r="T54" s="52">
        <v>241547</v>
      </c>
      <c r="U54" s="52">
        <v>2862204</v>
      </c>
      <c r="V54" s="37">
        <f t="shared" si="35"/>
        <v>26.192121356766897</v>
      </c>
      <c r="W54" s="37">
        <f t="shared" si="11"/>
        <v>13.11722620777805</v>
      </c>
      <c r="X54" s="37">
        <f t="shared" si="12"/>
        <v>0.8100278524327693</v>
      </c>
      <c r="Y54" s="37">
        <f t="shared" si="13"/>
        <v>3.8588712409439916</v>
      </c>
      <c r="Z54" s="37">
        <f t="shared" si="14"/>
        <v>21.249581114793166</v>
      </c>
      <c r="AA54" s="37">
        <f t="shared" si="15"/>
        <v>13.363033235527325</v>
      </c>
      <c r="AB54" s="37">
        <f t="shared" si="16"/>
        <v>1.3912482443445155</v>
      </c>
      <c r="AC54" s="37">
        <f t="shared" si="36"/>
        <v>7.371982882015679</v>
      </c>
      <c r="AD54" s="37">
        <f t="shared" si="31"/>
        <v>87.3540921346024</v>
      </c>
      <c r="AE54" s="37">
        <f t="shared" si="37"/>
        <v>27.412831916214124</v>
      </c>
      <c r="AF54" s="37">
        <f t="shared" si="17"/>
        <v>13.728567928610284</v>
      </c>
      <c r="AG54" s="37">
        <f t="shared" si="18"/>
        <v>0.8477800275789636</v>
      </c>
      <c r="AH54" s="37">
        <f t="shared" si="19"/>
        <v>4.038717875250707</v>
      </c>
      <c r="AI54" s="37">
        <f t="shared" si="20"/>
        <v>22.239939539654262</v>
      </c>
      <c r="AJ54" s="37">
        <f t="shared" si="21"/>
        <v>13.985831043870483</v>
      </c>
      <c r="AK54" s="37">
        <f t="shared" si="22"/>
        <v>1.4560887893141579</v>
      </c>
      <c r="AL54" s="37">
        <f t="shared" si="38"/>
        <v>7.715561671437246</v>
      </c>
      <c r="AM54" s="37">
        <f t="shared" si="32"/>
        <v>91.42531879193024</v>
      </c>
      <c r="AN54" s="52">
        <v>471417</v>
      </c>
      <c r="AO54" s="36">
        <f t="shared" si="33"/>
        <v>3333621</v>
      </c>
      <c r="AP54" s="52">
        <v>5173880</v>
      </c>
      <c r="AQ54" s="37">
        <f t="shared" si="24"/>
        <v>64.4317417489389</v>
      </c>
      <c r="AR54" s="37">
        <f t="shared" si="34"/>
        <v>85.85871039329305</v>
      </c>
    </row>
    <row r="55" spans="1:44" s="22" customFormat="1" ht="33" customHeight="1">
      <c r="A55" s="29" t="s">
        <v>65</v>
      </c>
      <c r="B55" s="51">
        <v>13212320</v>
      </c>
      <c r="C55" s="51">
        <v>3021165</v>
      </c>
      <c r="D55" s="51">
        <v>2891535</v>
      </c>
      <c r="E55" s="51">
        <v>0</v>
      </c>
      <c r="F55" s="27">
        <f t="shared" si="28"/>
        <v>2891535</v>
      </c>
      <c r="G55" s="51">
        <v>0</v>
      </c>
      <c r="H55" s="51">
        <v>0</v>
      </c>
      <c r="I55" s="28">
        <f t="shared" si="29"/>
        <v>22.866271782699783</v>
      </c>
      <c r="J55" s="28">
        <f t="shared" si="9"/>
        <v>22.866271782699783</v>
      </c>
      <c r="K55" s="28">
        <f t="shared" si="30"/>
        <v>21.885142049238894</v>
      </c>
      <c r="L55" s="28">
        <f t="shared" si="10"/>
        <v>21.885142049238894</v>
      </c>
      <c r="M55" s="51">
        <v>637470</v>
      </c>
      <c r="N55" s="51">
        <v>438966</v>
      </c>
      <c r="O55" s="51">
        <v>19466</v>
      </c>
      <c r="P55" s="51">
        <v>63943</v>
      </c>
      <c r="Q55" s="51">
        <v>338455</v>
      </c>
      <c r="R55" s="51">
        <v>178434</v>
      </c>
      <c r="S55" s="51">
        <v>0</v>
      </c>
      <c r="T55" s="51">
        <v>322244</v>
      </c>
      <c r="U55" s="51">
        <v>1998978</v>
      </c>
      <c r="V55" s="28">
        <f t="shared" si="35"/>
        <v>21.100138522722194</v>
      </c>
      <c r="W55" s="28">
        <f t="shared" si="11"/>
        <v>14.529693015773718</v>
      </c>
      <c r="X55" s="28">
        <f t="shared" si="12"/>
        <v>0.6443209821376853</v>
      </c>
      <c r="Y55" s="28">
        <f t="shared" si="13"/>
        <v>2.11650141584455</v>
      </c>
      <c r="Z55" s="28">
        <f t="shared" si="14"/>
        <v>11.202797596291497</v>
      </c>
      <c r="AA55" s="28">
        <f t="shared" si="15"/>
        <v>5.906132237067489</v>
      </c>
      <c r="AB55" s="28">
        <f t="shared" si="16"/>
        <v>0</v>
      </c>
      <c r="AC55" s="28">
        <f t="shared" si="36"/>
        <v>10.666216509194301</v>
      </c>
      <c r="AD55" s="28">
        <f t="shared" si="31"/>
        <v>66.16580027903143</v>
      </c>
      <c r="AE55" s="28">
        <f t="shared" si="37"/>
        <v>21.100138522722194</v>
      </c>
      <c r="AF55" s="28">
        <f t="shared" si="17"/>
        <v>14.529693015773718</v>
      </c>
      <c r="AG55" s="28">
        <f t="shared" si="18"/>
        <v>0.6443209821376853</v>
      </c>
      <c r="AH55" s="28">
        <f t="shared" si="19"/>
        <v>2.11650141584455</v>
      </c>
      <c r="AI55" s="28">
        <f t="shared" si="20"/>
        <v>11.202797596291497</v>
      </c>
      <c r="AJ55" s="28">
        <f t="shared" si="21"/>
        <v>5.906132237067489</v>
      </c>
      <c r="AK55" s="28">
        <f t="shared" si="22"/>
        <v>0</v>
      </c>
      <c r="AL55" s="28">
        <f t="shared" si="38"/>
        <v>10.666216509194301</v>
      </c>
      <c r="AM55" s="28">
        <f t="shared" si="32"/>
        <v>66.16580027903143</v>
      </c>
      <c r="AN55" s="51">
        <v>226558</v>
      </c>
      <c r="AO55" s="27">
        <f t="shared" si="33"/>
        <v>2225536</v>
      </c>
      <c r="AP55" s="51">
        <v>11794964</v>
      </c>
      <c r="AQ55" s="28">
        <f t="shared" si="24"/>
        <v>18.86852727994761</v>
      </c>
      <c r="AR55" s="28">
        <f t="shared" si="34"/>
        <v>89.82007031115201</v>
      </c>
    </row>
    <row r="56" spans="1:44" s="22" customFormat="1" ht="33" customHeight="1">
      <c r="A56" s="29" t="s">
        <v>66</v>
      </c>
      <c r="B56" s="51">
        <v>22883725</v>
      </c>
      <c r="C56" s="51">
        <v>2286861</v>
      </c>
      <c r="D56" s="51">
        <v>1698119</v>
      </c>
      <c r="E56" s="51">
        <v>379532</v>
      </c>
      <c r="F56" s="27">
        <f>D56+E56</f>
        <v>2077651</v>
      </c>
      <c r="G56" s="51">
        <v>0</v>
      </c>
      <c r="H56" s="51">
        <v>0</v>
      </c>
      <c r="I56" s="28">
        <f t="shared" si="29"/>
        <v>9.993394869060872</v>
      </c>
      <c r="J56" s="28">
        <f t="shared" si="9"/>
        <v>9.993394869060872</v>
      </c>
      <c r="K56" s="28">
        <f t="shared" si="30"/>
        <v>9.079164340595772</v>
      </c>
      <c r="L56" s="28">
        <f t="shared" si="10"/>
        <v>9.079164340595772</v>
      </c>
      <c r="M56" s="51">
        <v>389186</v>
      </c>
      <c r="N56" s="51">
        <v>457813</v>
      </c>
      <c r="O56" s="51">
        <v>22051</v>
      </c>
      <c r="P56" s="51">
        <v>82834</v>
      </c>
      <c r="Q56" s="51">
        <v>339297</v>
      </c>
      <c r="R56" s="51">
        <v>212802</v>
      </c>
      <c r="S56" s="51">
        <v>0</v>
      </c>
      <c r="T56" s="51">
        <v>499549</v>
      </c>
      <c r="U56" s="51">
        <v>2003532</v>
      </c>
      <c r="V56" s="28">
        <f t="shared" si="35"/>
        <v>17.01834960673167</v>
      </c>
      <c r="W56" s="28">
        <f t="shared" si="11"/>
        <v>20.019275329807975</v>
      </c>
      <c r="X56" s="28">
        <f t="shared" si="12"/>
        <v>0.9642474990828039</v>
      </c>
      <c r="Y56" s="28">
        <f t="shared" si="13"/>
        <v>3.6221703024363965</v>
      </c>
      <c r="Z56" s="28">
        <f t="shared" si="14"/>
        <v>14.836800312743101</v>
      </c>
      <c r="AA56" s="28">
        <f t="shared" si="15"/>
        <v>9.305419087561509</v>
      </c>
      <c r="AB56" s="28">
        <f t="shared" si="16"/>
        <v>0</v>
      </c>
      <c r="AC56" s="28">
        <f t="shared" si="36"/>
        <v>21.844309732860896</v>
      </c>
      <c r="AD56" s="28">
        <f t="shared" si="31"/>
        <v>87.61057187122435</v>
      </c>
      <c r="AE56" s="28">
        <f t="shared" si="37"/>
        <v>17.01834960673167</v>
      </c>
      <c r="AF56" s="28">
        <f t="shared" si="17"/>
        <v>20.019275329807975</v>
      </c>
      <c r="AG56" s="28">
        <f t="shared" si="18"/>
        <v>0.9642474990828039</v>
      </c>
      <c r="AH56" s="28">
        <f t="shared" si="19"/>
        <v>3.6221703024363965</v>
      </c>
      <c r="AI56" s="28">
        <f t="shared" si="20"/>
        <v>14.836800312743101</v>
      </c>
      <c r="AJ56" s="28">
        <f t="shared" si="21"/>
        <v>9.305419087561509</v>
      </c>
      <c r="AK56" s="28">
        <f t="shared" si="22"/>
        <v>0</v>
      </c>
      <c r="AL56" s="28">
        <f t="shared" si="38"/>
        <v>21.844309732860896</v>
      </c>
      <c r="AM56" s="28">
        <f t="shared" si="32"/>
        <v>87.61057187122435</v>
      </c>
      <c r="AN56" s="51">
        <v>892428</v>
      </c>
      <c r="AO56" s="27">
        <f t="shared" si="33"/>
        <v>2895960</v>
      </c>
      <c r="AP56" s="51">
        <v>17642925</v>
      </c>
      <c r="AQ56" s="28">
        <f t="shared" si="24"/>
        <v>16.414285046272088</v>
      </c>
      <c r="AR56" s="28">
        <f t="shared" si="34"/>
        <v>69.18369038246385</v>
      </c>
    </row>
    <row r="57" spans="1:44" s="22" customFormat="1" ht="33" customHeight="1">
      <c r="A57" s="29" t="s">
        <v>67</v>
      </c>
      <c r="B57" s="51">
        <v>25101312</v>
      </c>
      <c r="C57" s="51">
        <v>2549700</v>
      </c>
      <c r="D57" s="51">
        <v>1752353</v>
      </c>
      <c r="E57" s="51">
        <v>457966</v>
      </c>
      <c r="F57" s="27">
        <f t="shared" si="28"/>
        <v>2210319</v>
      </c>
      <c r="G57" s="51">
        <v>0</v>
      </c>
      <c r="H57" s="51">
        <v>0</v>
      </c>
      <c r="I57" s="28">
        <f t="shared" si="29"/>
        <v>10.157636381715825</v>
      </c>
      <c r="J57" s="28">
        <f t="shared" si="9"/>
        <v>10.157636381715825</v>
      </c>
      <c r="K57" s="28">
        <f t="shared" si="30"/>
        <v>8.80559151649125</v>
      </c>
      <c r="L57" s="28">
        <f t="shared" si="10"/>
        <v>8.80559151649125</v>
      </c>
      <c r="M57" s="51">
        <v>223533</v>
      </c>
      <c r="N57" s="51">
        <v>549510</v>
      </c>
      <c r="O57" s="51">
        <v>552</v>
      </c>
      <c r="P57" s="51">
        <v>175176</v>
      </c>
      <c r="Q57" s="51">
        <v>591138</v>
      </c>
      <c r="R57" s="51">
        <v>230191</v>
      </c>
      <c r="S57" s="51">
        <v>50000</v>
      </c>
      <c r="T57" s="51">
        <v>660378</v>
      </c>
      <c r="U57" s="51">
        <v>2480478</v>
      </c>
      <c r="V57" s="28">
        <f t="shared" si="35"/>
        <v>8.767031415460643</v>
      </c>
      <c r="W57" s="28">
        <f t="shared" si="11"/>
        <v>21.551947287916224</v>
      </c>
      <c r="X57" s="28">
        <f t="shared" si="12"/>
        <v>0.021649605835980704</v>
      </c>
      <c r="Y57" s="28">
        <f t="shared" si="13"/>
        <v>6.8704553476879635</v>
      </c>
      <c r="Z57" s="28">
        <f t="shared" si="14"/>
        <v>23.184609954112247</v>
      </c>
      <c r="AA57" s="28">
        <f t="shared" si="15"/>
        <v>9.028160175706947</v>
      </c>
      <c r="AB57" s="28">
        <f t="shared" si="16"/>
        <v>1.961015021375064</v>
      </c>
      <c r="AC57" s="28">
        <f t="shared" si="36"/>
        <v>25.900223555712437</v>
      </c>
      <c r="AD57" s="28">
        <f t="shared" si="31"/>
        <v>97.28509236380751</v>
      </c>
      <c r="AE57" s="28">
        <f t="shared" si="37"/>
        <v>8.767031415460643</v>
      </c>
      <c r="AF57" s="28">
        <f t="shared" si="17"/>
        <v>21.551947287916224</v>
      </c>
      <c r="AG57" s="28">
        <f t="shared" si="18"/>
        <v>0.021649605835980704</v>
      </c>
      <c r="AH57" s="28">
        <f t="shared" si="19"/>
        <v>6.8704553476879635</v>
      </c>
      <c r="AI57" s="28">
        <f t="shared" si="20"/>
        <v>23.184609954112247</v>
      </c>
      <c r="AJ57" s="28">
        <f t="shared" si="21"/>
        <v>9.028160175706947</v>
      </c>
      <c r="AK57" s="28">
        <f t="shared" si="22"/>
        <v>1.961015021375064</v>
      </c>
      <c r="AL57" s="28">
        <f t="shared" si="38"/>
        <v>25.900223555712437</v>
      </c>
      <c r="AM57" s="28">
        <f t="shared" si="32"/>
        <v>97.28509236380751</v>
      </c>
      <c r="AN57" s="51">
        <v>2231147</v>
      </c>
      <c r="AO57" s="27">
        <f t="shared" si="33"/>
        <v>4711625</v>
      </c>
      <c r="AP57" s="51">
        <v>22022577</v>
      </c>
      <c r="AQ57" s="28">
        <f t="shared" si="24"/>
        <v>21.394521631142442</v>
      </c>
      <c r="AR57" s="28">
        <f t="shared" si="34"/>
        <v>52.64591303425039</v>
      </c>
    </row>
    <row r="58" spans="1:44" s="23" customFormat="1" ht="33" customHeight="1">
      <c r="A58" s="38" t="s">
        <v>68</v>
      </c>
      <c r="B58" s="53">
        <v>9967993</v>
      </c>
      <c r="C58" s="53">
        <v>1750524</v>
      </c>
      <c r="D58" s="53">
        <v>447660</v>
      </c>
      <c r="E58" s="53">
        <v>1159946</v>
      </c>
      <c r="F58" s="39">
        <f t="shared" si="28"/>
        <v>1607606</v>
      </c>
      <c r="G58" s="53">
        <v>0</v>
      </c>
      <c r="H58" s="53">
        <v>79373</v>
      </c>
      <c r="I58" s="40">
        <f t="shared" si="29"/>
        <v>17.561448929588934</v>
      </c>
      <c r="J58" s="40">
        <f t="shared" si="9"/>
        <v>18.35772757866102</v>
      </c>
      <c r="K58" s="40">
        <f t="shared" si="30"/>
        <v>16.127679864943726</v>
      </c>
      <c r="L58" s="40">
        <f t="shared" si="10"/>
        <v>16.923958514015812</v>
      </c>
      <c r="M58" s="53">
        <v>509526</v>
      </c>
      <c r="N58" s="53">
        <v>364797</v>
      </c>
      <c r="O58" s="53">
        <v>9765</v>
      </c>
      <c r="P58" s="53">
        <v>45815</v>
      </c>
      <c r="Q58" s="53">
        <v>222560</v>
      </c>
      <c r="R58" s="53">
        <v>264886</v>
      </c>
      <c r="S58" s="53">
        <v>0</v>
      </c>
      <c r="T58" s="53">
        <v>253298</v>
      </c>
      <c r="U58" s="53">
        <v>1670647</v>
      </c>
      <c r="V58" s="40">
        <f t="shared" si="35"/>
        <v>27.844518024785003</v>
      </c>
      <c r="W58" s="40">
        <f t="shared" si="11"/>
        <v>19.935384341304456</v>
      </c>
      <c r="X58" s="40">
        <f t="shared" si="12"/>
        <v>0.5336365926606799</v>
      </c>
      <c r="Y58" s="40">
        <f t="shared" si="13"/>
        <v>2.5036928307986734</v>
      </c>
      <c r="Z58" s="40">
        <f t="shared" si="14"/>
        <v>12.162433186130148</v>
      </c>
      <c r="AA58" s="40">
        <f t="shared" si="15"/>
        <v>14.475459547723176</v>
      </c>
      <c r="AB58" s="40">
        <f t="shared" si="16"/>
        <v>0</v>
      </c>
      <c r="AC58" s="40">
        <f t="shared" si="36"/>
        <v>13.84219986152226</v>
      </c>
      <c r="AD58" s="40">
        <f t="shared" si="31"/>
        <v>91.2973243849244</v>
      </c>
      <c r="AE58" s="40">
        <f t="shared" si="37"/>
        <v>29.107055944391508</v>
      </c>
      <c r="AF58" s="40">
        <f t="shared" si="17"/>
        <v>20.83930297442366</v>
      </c>
      <c r="AG58" s="40">
        <f t="shared" si="18"/>
        <v>0.5578329688710352</v>
      </c>
      <c r="AH58" s="40">
        <f t="shared" si="19"/>
        <v>2.617216330652993</v>
      </c>
      <c r="AI58" s="40">
        <f t="shared" si="20"/>
        <v>12.713907378590639</v>
      </c>
      <c r="AJ58" s="40">
        <f t="shared" si="21"/>
        <v>15.131811960304459</v>
      </c>
      <c r="AK58" s="40">
        <f t="shared" si="22"/>
        <v>0</v>
      </c>
      <c r="AL58" s="40">
        <f t="shared" si="38"/>
        <v>14.469838745427083</v>
      </c>
      <c r="AM58" s="40">
        <f t="shared" si="32"/>
        <v>95.43696630266138</v>
      </c>
      <c r="AN58" s="53">
        <v>222023</v>
      </c>
      <c r="AO58" s="39">
        <f t="shared" si="33"/>
        <v>1892670</v>
      </c>
      <c r="AP58" s="53">
        <v>9429627</v>
      </c>
      <c r="AQ58" s="40">
        <f t="shared" si="24"/>
        <v>20.071525628744382</v>
      </c>
      <c r="AR58" s="40">
        <f t="shared" si="34"/>
        <v>88.26932323120248</v>
      </c>
    </row>
    <row r="59" spans="1:44" s="21" customFormat="1" ht="33" customHeight="1">
      <c r="A59" s="29" t="s">
        <v>69</v>
      </c>
      <c r="B59" s="51">
        <v>26155800</v>
      </c>
      <c r="C59" s="51">
        <v>4570839</v>
      </c>
      <c r="D59" s="51">
        <v>4264628</v>
      </c>
      <c r="E59" s="51">
        <v>0</v>
      </c>
      <c r="F59" s="27">
        <f t="shared" si="28"/>
        <v>4264628</v>
      </c>
      <c r="G59" s="51">
        <v>0</v>
      </c>
      <c r="H59" s="51">
        <v>0</v>
      </c>
      <c r="I59" s="28">
        <f t="shared" si="29"/>
        <v>17.475431835386416</v>
      </c>
      <c r="J59" s="28">
        <f t="shared" si="9"/>
        <v>17.475431835386416</v>
      </c>
      <c r="K59" s="28">
        <f t="shared" si="30"/>
        <v>16.304712530299206</v>
      </c>
      <c r="L59" s="28">
        <f t="shared" si="10"/>
        <v>16.304712530299206</v>
      </c>
      <c r="M59" s="51">
        <v>1040355</v>
      </c>
      <c r="N59" s="51">
        <v>483310</v>
      </c>
      <c r="O59" s="51">
        <v>26632</v>
      </c>
      <c r="P59" s="51">
        <v>115799</v>
      </c>
      <c r="Q59" s="51">
        <v>626145</v>
      </c>
      <c r="R59" s="51">
        <v>7973</v>
      </c>
      <c r="S59" s="51">
        <v>0</v>
      </c>
      <c r="T59" s="51">
        <v>297482</v>
      </c>
      <c r="U59" s="51">
        <v>2597696</v>
      </c>
      <c r="V59" s="28">
        <f t="shared" si="35"/>
        <v>22.76070104416279</v>
      </c>
      <c r="W59" s="28">
        <f t="shared" si="11"/>
        <v>10.57376993589142</v>
      </c>
      <c r="X59" s="28">
        <f t="shared" si="12"/>
        <v>0.5826501436607153</v>
      </c>
      <c r="Y59" s="28">
        <f t="shared" si="13"/>
        <v>2.533429858282035</v>
      </c>
      <c r="Z59" s="28">
        <f t="shared" si="14"/>
        <v>13.69868857774251</v>
      </c>
      <c r="AA59" s="28">
        <f t="shared" si="15"/>
        <v>0.1744318712603966</v>
      </c>
      <c r="AB59" s="28">
        <f t="shared" si="16"/>
        <v>0</v>
      </c>
      <c r="AC59" s="28">
        <f t="shared" si="36"/>
        <v>6.508258111913371</v>
      </c>
      <c r="AD59" s="28">
        <f t="shared" si="31"/>
        <v>56.83192954291324</v>
      </c>
      <c r="AE59" s="28">
        <f t="shared" si="37"/>
        <v>22.76070104416279</v>
      </c>
      <c r="AF59" s="28">
        <f t="shared" si="17"/>
        <v>10.57376993589142</v>
      </c>
      <c r="AG59" s="28">
        <f t="shared" si="18"/>
        <v>0.5826501436607153</v>
      </c>
      <c r="AH59" s="28">
        <f t="shared" si="19"/>
        <v>2.533429858282035</v>
      </c>
      <c r="AI59" s="28">
        <f t="shared" si="20"/>
        <v>13.69868857774251</v>
      </c>
      <c r="AJ59" s="28">
        <f t="shared" si="21"/>
        <v>0.1744318712603966</v>
      </c>
      <c r="AK59" s="28">
        <f t="shared" si="22"/>
        <v>0</v>
      </c>
      <c r="AL59" s="28">
        <f t="shared" si="38"/>
        <v>6.508258111913371</v>
      </c>
      <c r="AM59" s="28">
        <f t="shared" si="32"/>
        <v>56.83192954291324</v>
      </c>
      <c r="AN59" s="51">
        <v>449866</v>
      </c>
      <c r="AO59" s="27">
        <f t="shared" si="33"/>
        <v>3047562</v>
      </c>
      <c r="AP59" s="51">
        <v>25408803</v>
      </c>
      <c r="AQ59" s="28">
        <f t="shared" si="24"/>
        <v>11.994118731212957</v>
      </c>
      <c r="AR59" s="28">
        <f t="shared" si="34"/>
        <v>85.23849555808873</v>
      </c>
    </row>
    <row r="60" spans="1:44" s="22" customFormat="1" ht="33" customHeight="1">
      <c r="A60" s="29" t="s">
        <v>70</v>
      </c>
      <c r="B60" s="51">
        <v>10868908</v>
      </c>
      <c r="C60" s="51">
        <v>1782942</v>
      </c>
      <c r="D60" s="51">
        <v>1044618</v>
      </c>
      <c r="E60" s="51">
        <v>584265</v>
      </c>
      <c r="F60" s="27">
        <f t="shared" si="28"/>
        <v>1628883</v>
      </c>
      <c r="G60" s="51">
        <v>0</v>
      </c>
      <c r="H60" s="51">
        <v>0</v>
      </c>
      <c r="I60" s="28">
        <f t="shared" si="29"/>
        <v>16.40405825497833</v>
      </c>
      <c r="J60" s="28">
        <f t="shared" si="9"/>
        <v>16.40405825497833</v>
      </c>
      <c r="K60" s="28">
        <f t="shared" si="30"/>
        <v>14.9866297515813</v>
      </c>
      <c r="L60" s="28">
        <f t="shared" si="10"/>
        <v>14.9866297515813</v>
      </c>
      <c r="M60" s="51">
        <v>141630</v>
      </c>
      <c r="N60" s="51">
        <v>287720</v>
      </c>
      <c r="O60" s="51">
        <v>0</v>
      </c>
      <c r="P60" s="51">
        <v>73316</v>
      </c>
      <c r="Q60" s="51">
        <v>248560</v>
      </c>
      <c r="R60" s="51">
        <v>228815</v>
      </c>
      <c r="S60" s="51">
        <v>0</v>
      </c>
      <c r="T60" s="51">
        <v>427731</v>
      </c>
      <c r="U60" s="51">
        <v>1407772</v>
      </c>
      <c r="V60" s="28">
        <f t="shared" si="35"/>
        <v>7.943612299222297</v>
      </c>
      <c r="W60" s="28">
        <f t="shared" si="11"/>
        <v>16.137372948755484</v>
      </c>
      <c r="X60" s="28">
        <f t="shared" si="12"/>
        <v>0</v>
      </c>
      <c r="Y60" s="28">
        <f t="shared" si="13"/>
        <v>4.112079921837053</v>
      </c>
      <c r="Z60" s="28">
        <f t="shared" si="14"/>
        <v>13.941003128536991</v>
      </c>
      <c r="AA60" s="28">
        <f t="shared" si="15"/>
        <v>12.833563851207721</v>
      </c>
      <c r="AB60" s="28">
        <f t="shared" si="16"/>
        <v>0</v>
      </c>
      <c r="AC60" s="28">
        <f t="shared" si="36"/>
        <v>23.99018027507345</v>
      </c>
      <c r="AD60" s="28">
        <f t="shared" si="31"/>
        <v>78.95781242463299</v>
      </c>
      <c r="AE60" s="28">
        <f t="shared" si="37"/>
        <v>7.943612299222297</v>
      </c>
      <c r="AF60" s="28">
        <f t="shared" si="17"/>
        <v>16.137372948755484</v>
      </c>
      <c r="AG60" s="28">
        <f t="shared" si="18"/>
        <v>0</v>
      </c>
      <c r="AH60" s="28">
        <f t="shared" si="19"/>
        <v>4.112079921837053</v>
      </c>
      <c r="AI60" s="28">
        <f t="shared" si="20"/>
        <v>13.941003128536991</v>
      </c>
      <c r="AJ60" s="28">
        <f t="shared" si="21"/>
        <v>12.833563851207721</v>
      </c>
      <c r="AK60" s="28">
        <f t="shared" si="22"/>
        <v>0</v>
      </c>
      <c r="AL60" s="28">
        <f t="shared" si="38"/>
        <v>23.99018027507345</v>
      </c>
      <c r="AM60" s="28">
        <f t="shared" si="32"/>
        <v>78.95781242463299</v>
      </c>
      <c r="AN60" s="51">
        <v>980020</v>
      </c>
      <c r="AO60" s="27">
        <f t="shared" si="33"/>
        <v>2387792</v>
      </c>
      <c r="AP60" s="51">
        <v>10240574</v>
      </c>
      <c r="AQ60" s="28">
        <f t="shared" si="24"/>
        <v>23.31697422429641</v>
      </c>
      <c r="AR60" s="28">
        <f t="shared" si="34"/>
        <v>58.95706158660386</v>
      </c>
    </row>
    <row r="61" spans="1:44" s="22" customFormat="1" ht="33" customHeight="1">
      <c r="A61" s="29" t="s">
        <v>71</v>
      </c>
      <c r="B61" s="51">
        <v>20076325</v>
      </c>
      <c r="C61" s="51">
        <v>3300699</v>
      </c>
      <c r="D61" s="51">
        <v>508766</v>
      </c>
      <c r="E61" s="51">
        <v>2331179</v>
      </c>
      <c r="F61" s="27">
        <f t="shared" si="28"/>
        <v>2839945</v>
      </c>
      <c r="G61" s="51">
        <v>0</v>
      </c>
      <c r="H61" s="51">
        <v>0</v>
      </c>
      <c r="I61" s="28">
        <f t="shared" si="29"/>
        <v>16.44075297645361</v>
      </c>
      <c r="J61" s="28">
        <f t="shared" si="9"/>
        <v>16.44075297645361</v>
      </c>
      <c r="K61" s="28">
        <f t="shared" si="30"/>
        <v>14.145741314707747</v>
      </c>
      <c r="L61" s="28">
        <f t="shared" si="10"/>
        <v>14.145741314707747</v>
      </c>
      <c r="M61" s="51">
        <v>1035229</v>
      </c>
      <c r="N61" s="51">
        <v>460256</v>
      </c>
      <c r="O61" s="51">
        <v>8234</v>
      </c>
      <c r="P61" s="51">
        <v>111048</v>
      </c>
      <c r="Q61" s="51">
        <v>623910</v>
      </c>
      <c r="R61" s="51">
        <v>601141</v>
      </c>
      <c r="S61" s="51">
        <v>0</v>
      </c>
      <c r="T61" s="51">
        <v>453462</v>
      </c>
      <c r="U61" s="51">
        <v>3293280</v>
      </c>
      <c r="V61" s="28">
        <f t="shared" si="35"/>
        <v>31.363932306459937</v>
      </c>
      <c r="W61" s="28">
        <f t="shared" si="11"/>
        <v>13.944197880509554</v>
      </c>
      <c r="X61" s="28">
        <f t="shared" si="12"/>
        <v>0.24946231086203255</v>
      </c>
      <c r="Y61" s="28">
        <f t="shared" si="13"/>
        <v>3.364378272602258</v>
      </c>
      <c r="Z61" s="28">
        <f t="shared" si="14"/>
        <v>18.90235977288447</v>
      </c>
      <c r="AA61" s="28">
        <f t="shared" si="15"/>
        <v>18.21253619309122</v>
      </c>
      <c r="AB61" s="28">
        <f t="shared" si="16"/>
        <v>0</v>
      </c>
      <c r="AC61" s="28">
        <f t="shared" si="36"/>
        <v>13.738362692266094</v>
      </c>
      <c r="AD61" s="28">
        <f t="shared" si="31"/>
        <v>99.77522942867556</v>
      </c>
      <c r="AE61" s="28">
        <f t="shared" si="37"/>
        <v>31.363932306459937</v>
      </c>
      <c r="AF61" s="28">
        <f t="shared" si="17"/>
        <v>13.944197880509554</v>
      </c>
      <c r="AG61" s="28">
        <f t="shared" si="18"/>
        <v>0.24946231086203255</v>
      </c>
      <c r="AH61" s="28">
        <f t="shared" si="19"/>
        <v>3.364378272602258</v>
      </c>
      <c r="AI61" s="28">
        <f t="shared" si="20"/>
        <v>18.90235977288447</v>
      </c>
      <c r="AJ61" s="28">
        <f t="shared" si="21"/>
        <v>18.21253619309122</v>
      </c>
      <c r="AK61" s="28">
        <f t="shared" si="22"/>
        <v>0</v>
      </c>
      <c r="AL61" s="28">
        <f t="shared" si="38"/>
        <v>13.738362692266094</v>
      </c>
      <c r="AM61" s="28">
        <f t="shared" si="32"/>
        <v>99.77522942867556</v>
      </c>
      <c r="AN61" s="51">
        <v>1719487</v>
      </c>
      <c r="AO61" s="27">
        <f t="shared" si="33"/>
        <v>5012767</v>
      </c>
      <c r="AP61" s="51">
        <v>18251829</v>
      </c>
      <c r="AQ61" s="28">
        <f t="shared" si="24"/>
        <v>27.46446397235039</v>
      </c>
      <c r="AR61" s="28">
        <f t="shared" si="34"/>
        <v>65.69784711717102</v>
      </c>
    </row>
    <row r="62" spans="1:44" s="22" customFormat="1" ht="33" customHeight="1">
      <c r="A62" s="29" t="s">
        <v>72</v>
      </c>
      <c r="B62" s="51">
        <v>8894523</v>
      </c>
      <c r="C62" s="51">
        <v>1012590</v>
      </c>
      <c r="D62" s="51">
        <v>127668</v>
      </c>
      <c r="E62" s="51">
        <v>818531</v>
      </c>
      <c r="F62" s="27">
        <f t="shared" si="28"/>
        <v>946199</v>
      </c>
      <c r="G62" s="51">
        <v>0</v>
      </c>
      <c r="H62" s="51">
        <v>0</v>
      </c>
      <c r="I62" s="28">
        <f t="shared" si="29"/>
        <v>11.384421626657213</v>
      </c>
      <c r="J62" s="28">
        <f t="shared" si="9"/>
        <v>11.384421626657213</v>
      </c>
      <c r="K62" s="28">
        <f t="shared" si="30"/>
        <v>10.637995989217185</v>
      </c>
      <c r="L62" s="28">
        <f t="shared" si="10"/>
        <v>10.637995989217185</v>
      </c>
      <c r="M62" s="51">
        <v>343047</v>
      </c>
      <c r="N62" s="51">
        <v>122879</v>
      </c>
      <c r="O62" s="51">
        <v>5952</v>
      </c>
      <c r="P62" s="51">
        <v>13354</v>
      </c>
      <c r="Q62" s="51">
        <v>140961</v>
      </c>
      <c r="R62" s="51">
        <v>155250</v>
      </c>
      <c r="S62" s="51">
        <v>0</v>
      </c>
      <c r="T62" s="51">
        <v>78639</v>
      </c>
      <c r="U62" s="51">
        <v>860082</v>
      </c>
      <c r="V62" s="28">
        <f t="shared" si="35"/>
        <v>33.878173791959235</v>
      </c>
      <c r="W62" s="28">
        <f t="shared" si="11"/>
        <v>12.135118853632763</v>
      </c>
      <c r="X62" s="28">
        <f t="shared" si="12"/>
        <v>0.587799602998252</v>
      </c>
      <c r="Y62" s="28">
        <f t="shared" si="13"/>
        <v>1.3187963539043441</v>
      </c>
      <c r="Z62" s="28">
        <f t="shared" si="14"/>
        <v>13.920836666370398</v>
      </c>
      <c r="AA62" s="28">
        <f t="shared" si="15"/>
        <v>15.331970491511864</v>
      </c>
      <c r="AB62" s="28">
        <f t="shared" si="16"/>
        <v>0</v>
      </c>
      <c r="AC62" s="28">
        <f t="shared" si="36"/>
        <v>7.766124492637691</v>
      </c>
      <c r="AD62" s="28">
        <f t="shared" si="31"/>
        <v>84.93882025301454</v>
      </c>
      <c r="AE62" s="28">
        <f t="shared" si="37"/>
        <v>33.878173791959235</v>
      </c>
      <c r="AF62" s="28">
        <f t="shared" si="17"/>
        <v>12.135118853632763</v>
      </c>
      <c r="AG62" s="28">
        <f t="shared" si="18"/>
        <v>0.587799602998252</v>
      </c>
      <c r="AH62" s="28">
        <f t="shared" si="19"/>
        <v>1.3187963539043441</v>
      </c>
      <c r="AI62" s="28">
        <f t="shared" si="20"/>
        <v>13.920836666370398</v>
      </c>
      <c r="AJ62" s="28">
        <f t="shared" si="21"/>
        <v>15.331970491511864</v>
      </c>
      <c r="AK62" s="28">
        <f t="shared" si="22"/>
        <v>0</v>
      </c>
      <c r="AL62" s="28">
        <f t="shared" si="38"/>
        <v>7.766124492637691</v>
      </c>
      <c r="AM62" s="28">
        <f t="shared" si="32"/>
        <v>84.93882025301454</v>
      </c>
      <c r="AN62" s="51">
        <v>61985</v>
      </c>
      <c r="AO62" s="27">
        <f t="shared" si="33"/>
        <v>922067</v>
      </c>
      <c r="AP62" s="51">
        <v>8431675</v>
      </c>
      <c r="AQ62" s="28">
        <f t="shared" si="24"/>
        <v>10.935751200087765</v>
      </c>
      <c r="AR62" s="28">
        <f t="shared" si="34"/>
        <v>93.27760347133126</v>
      </c>
    </row>
    <row r="63" spans="1:44" s="23" customFormat="1" ht="33" customHeight="1">
      <c r="A63" s="38" t="s">
        <v>73</v>
      </c>
      <c r="B63" s="53">
        <v>13146527</v>
      </c>
      <c r="C63" s="53">
        <v>2951120</v>
      </c>
      <c r="D63" s="53">
        <v>2097369</v>
      </c>
      <c r="E63" s="53">
        <v>407937</v>
      </c>
      <c r="F63" s="39">
        <f t="shared" si="28"/>
        <v>2505306</v>
      </c>
      <c r="G63" s="53">
        <v>0</v>
      </c>
      <c r="H63" s="53">
        <v>185000</v>
      </c>
      <c r="I63" s="40">
        <f t="shared" si="29"/>
        <v>22.447905823340264</v>
      </c>
      <c r="J63" s="40">
        <f t="shared" si="9"/>
        <v>23.855121584582754</v>
      </c>
      <c r="K63" s="40">
        <f t="shared" si="30"/>
        <v>19.056789675326417</v>
      </c>
      <c r="L63" s="40">
        <f t="shared" si="10"/>
        <v>20.464005436568915</v>
      </c>
      <c r="M63" s="53">
        <v>916219</v>
      </c>
      <c r="N63" s="53">
        <v>500814</v>
      </c>
      <c r="O63" s="53">
        <v>15096</v>
      </c>
      <c r="P63" s="53">
        <v>135694</v>
      </c>
      <c r="Q63" s="53">
        <v>497957</v>
      </c>
      <c r="R63" s="53">
        <v>432406</v>
      </c>
      <c r="S63" s="53">
        <v>33513</v>
      </c>
      <c r="T63" s="53">
        <v>271588</v>
      </c>
      <c r="U63" s="53">
        <v>2803287</v>
      </c>
      <c r="V63" s="40">
        <f t="shared" si="35"/>
        <v>29.2150491690369</v>
      </c>
      <c r="W63" s="40">
        <f t="shared" si="11"/>
        <v>15.96922311646238</v>
      </c>
      <c r="X63" s="40">
        <f t="shared" si="12"/>
        <v>0.4813591316658801</v>
      </c>
      <c r="Y63" s="40">
        <f t="shared" si="13"/>
        <v>4.326811474050738</v>
      </c>
      <c r="Z63" s="40">
        <f t="shared" si="14"/>
        <v>15.878123286098747</v>
      </c>
      <c r="AA63" s="40">
        <f t="shared" si="15"/>
        <v>13.787929033327806</v>
      </c>
      <c r="AB63" s="40">
        <f t="shared" si="16"/>
        <v>1.0686134459140593</v>
      </c>
      <c r="AC63" s="40">
        <f t="shared" si="36"/>
        <v>8.66000025509228</v>
      </c>
      <c r="AD63" s="40">
        <f t="shared" si="31"/>
        <v>89.3871089116488</v>
      </c>
      <c r="AE63" s="40">
        <f t="shared" si="37"/>
        <v>31.0464840467348</v>
      </c>
      <c r="AF63" s="40">
        <f t="shared" si="17"/>
        <v>16.97030280029277</v>
      </c>
      <c r="AG63" s="40">
        <f t="shared" si="18"/>
        <v>0.5115346038114343</v>
      </c>
      <c r="AH63" s="40">
        <f t="shared" si="19"/>
        <v>4.598050909485212</v>
      </c>
      <c r="AI63" s="40">
        <f t="shared" si="20"/>
        <v>16.873492097915367</v>
      </c>
      <c r="AJ63" s="40">
        <f t="shared" si="21"/>
        <v>14.652267613651764</v>
      </c>
      <c r="AK63" s="40">
        <f t="shared" si="22"/>
        <v>1.1356027542085716</v>
      </c>
      <c r="AL63" s="40">
        <f t="shared" si="38"/>
        <v>9.202878906991243</v>
      </c>
      <c r="AM63" s="40">
        <f t="shared" si="32"/>
        <v>94.99061373309117</v>
      </c>
      <c r="AN63" s="53">
        <v>342364</v>
      </c>
      <c r="AO63" s="39">
        <f t="shared" si="33"/>
        <v>3145651</v>
      </c>
      <c r="AP63" s="53">
        <v>12753808</v>
      </c>
      <c r="AQ63" s="40">
        <f t="shared" si="24"/>
        <v>24.664406113060508</v>
      </c>
      <c r="AR63" s="40">
        <f t="shared" si="34"/>
        <v>89.11627513668871</v>
      </c>
    </row>
    <row r="64" spans="1:44" ht="33" customHeight="1" thickBot="1">
      <c r="A64" s="29" t="s">
        <v>92</v>
      </c>
      <c r="B64" s="51">
        <v>11113392</v>
      </c>
      <c r="C64" s="51">
        <v>2309316</v>
      </c>
      <c r="D64" s="51">
        <v>411545</v>
      </c>
      <c r="E64" s="51">
        <v>1723225</v>
      </c>
      <c r="F64" s="27">
        <f t="shared" si="28"/>
        <v>2134770</v>
      </c>
      <c r="G64" s="51">
        <v>0</v>
      </c>
      <c r="H64" s="51">
        <v>97026</v>
      </c>
      <c r="I64" s="28">
        <f t="shared" si="29"/>
        <v>20.779578368152585</v>
      </c>
      <c r="J64" s="28">
        <f t="shared" si="9"/>
        <v>21.652633147467487</v>
      </c>
      <c r="K64" s="28">
        <f t="shared" si="30"/>
        <v>19.208986779193967</v>
      </c>
      <c r="L64" s="28">
        <f t="shared" si="10"/>
        <v>20.08204155850887</v>
      </c>
      <c r="M64" s="51">
        <v>629971</v>
      </c>
      <c r="N64" s="51">
        <v>355139</v>
      </c>
      <c r="O64" s="51">
        <v>44965</v>
      </c>
      <c r="P64" s="51">
        <v>53206</v>
      </c>
      <c r="Q64" s="51">
        <v>294321</v>
      </c>
      <c r="R64" s="51">
        <v>429183</v>
      </c>
      <c r="S64" s="51">
        <v>0</v>
      </c>
      <c r="T64" s="51">
        <v>213826</v>
      </c>
      <c r="U64" s="51">
        <v>2020611</v>
      </c>
      <c r="V64" s="28">
        <f t="shared" si="35"/>
        <v>26.17961204184609</v>
      </c>
      <c r="W64" s="28">
        <f t="shared" si="11"/>
        <v>14.758459105147981</v>
      </c>
      <c r="X64" s="28">
        <f t="shared" si="12"/>
        <v>1.8686038809113583</v>
      </c>
      <c r="Y64" s="28">
        <f t="shared" si="13"/>
        <v>2.211073903875675</v>
      </c>
      <c r="Z64" s="28">
        <f t="shared" si="14"/>
        <v>12.231054438645879</v>
      </c>
      <c r="AA64" s="28">
        <f t="shared" si="15"/>
        <v>17.835494705241402</v>
      </c>
      <c r="AB64" s="28">
        <f t="shared" si="16"/>
        <v>0</v>
      </c>
      <c r="AC64" s="28">
        <f t="shared" si="36"/>
        <v>8.885935581891518</v>
      </c>
      <c r="AD64" s="28">
        <f t="shared" si="31"/>
        <v>83.9702336575599</v>
      </c>
      <c r="AE64" s="28">
        <f t="shared" si="37"/>
        <v>27.279549442345697</v>
      </c>
      <c r="AF64" s="28">
        <f t="shared" si="17"/>
        <v>15.378536328505929</v>
      </c>
      <c r="AG64" s="28">
        <f t="shared" si="18"/>
        <v>1.9471133443842246</v>
      </c>
      <c r="AH64" s="28">
        <f t="shared" si="19"/>
        <v>2.303972258452286</v>
      </c>
      <c r="AI64" s="28">
        <f t="shared" si="20"/>
        <v>12.744942658345588</v>
      </c>
      <c r="AJ64" s="28">
        <f t="shared" si="21"/>
        <v>18.584853696938833</v>
      </c>
      <c r="AK64" s="28">
        <f t="shared" si="22"/>
        <v>0</v>
      </c>
      <c r="AL64" s="28">
        <f t="shared" si="38"/>
        <v>9.259278504977232</v>
      </c>
      <c r="AM64" s="28">
        <f>U64/(C64)*100</f>
        <v>87.4982462339498</v>
      </c>
      <c r="AN64" s="51">
        <v>327530</v>
      </c>
      <c r="AO64" s="27">
        <f t="shared" si="33"/>
        <v>2348141</v>
      </c>
      <c r="AP64" s="51">
        <v>10315305</v>
      </c>
      <c r="AQ64" s="28">
        <f t="shared" si="24"/>
        <v>22.763660405581803</v>
      </c>
      <c r="AR64" s="28">
        <f t="shared" si="34"/>
        <v>86.0515190527315</v>
      </c>
    </row>
    <row r="65" spans="1:44" ht="33" customHeight="1" thickBot="1" thickTop="1">
      <c r="A65" s="41" t="s">
        <v>74</v>
      </c>
      <c r="B65" s="34">
        <f>SUM(B19:B64)</f>
        <v>410886291</v>
      </c>
      <c r="C65" s="34">
        <f>SUM(C19:C64)</f>
        <v>139032920</v>
      </c>
      <c r="D65" s="34">
        <f>SUM(D19:D64)</f>
        <v>52676366</v>
      </c>
      <c r="E65" s="34">
        <f>SUM(E19:E64)</f>
        <v>74994499</v>
      </c>
      <c r="F65" s="34">
        <f>SUM(F19:F64)</f>
        <v>127670865</v>
      </c>
      <c r="G65" s="34">
        <f>SUM(G19:G64)</f>
        <v>0</v>
      </c>
      <c r="H65" s="34">
        <f>SUM(H19:H64)</f>
        <v>5410463</v>
      </c>
      <c r="I65" s="35">
        <f>C65/B65*100</f>
        <v>33.837322647496165</v>
      </c>
      <c r="J65" s="35">
        <f>(C65+G65+H65)/B65*100</f>
        <v>35.154101308286286</v>
      </c>
      <c r="K65" s="35">
        <f>F65/B65*100</f>
        <v>31.07206733261393</v>
      </c>
      <c r="L65" s="35">
        <f>(F65+G65+H65)/B65*100</f>
        <v>32.38884599340405</v>
      </c>
      <c r="M65" s="34">
        <f>SUM(M19:M64)</f>
        <v>34110493</v>
      </c>
      <c r="N65" s="34">
        <f aca="true" t="shared" si="39" ref="N65:U65">SUM(N19:N64)</f>
        <v>21719630</v>
      </c>
      <c r="O65" s="34">
        <f t="shared" si="39"/>
        <v>2807533</v>
      </c>
      <c r="P65" s="34">
        <f t="shared" si="39"/>
        <v>5525698</v>
      </c>
      <c r="Q65" s="34">
        <f t="shared" si="39"/>
        <v>19971427</v>
      </c>
      <c r="R65" s="34">
        <f t="shared" si="39"/>
        <v>20829815</v>
      </c>
      <c r="S65" s="34">
        <f>SUM(S19:S64)</f>
        <v>230769</v>
      </c>
      <c r="T65" s="34">
        <f t="shared" si="39"/>
        <v>17417713</v>
      </c>
      <c r="U65" s="34">
        <f t="shared" si="39"/>
        <v>122613078</v>
      </c>
      <c r="V65" s="35">
        <f t="shared" si="35"/>
        <v>23.615130227183894</v>
      </c>
      <c r="W65" s="35">
        <f>N65/(C65+G65+H65)*100</f>
        <v>15.036777420257458</v>
      </c>
      <c r="X65" s="35">
        <f>O65/(C65+G65+H65)*100</f>
        <v>1.943690975446068</v>
      </c>
      <c r="Y65" s="35">
        <f>P65/(C65+G65+H65)*100</f>
        <v>3.825511342392195</v>
      </c>
      <c r="Z65" s="35">
        <f>Q65/(C65+G65+H65)*100</f>
        <v>13.826474141774984</v>
      </c>
      <c r="AA65" s="35">
        <f>R65/(C65+G65+H65)*100</f>
        <v>14.42074712415175</v>
      </c>
      <c r="AB65" s="35">
        <f t="shared" si="16"/>
        <v>0.1597643278681724</v>
      </c>
      <c r="AC65" s="35">
        <f>T65/(C65+G65+H65)*100</f>
        <v>12.05850530377013</v>
      </c>
      <c r="AD65" s="35">
        <f>U65/(C65+G65+H65)*100</f>
        <v>84.88660086284466</v>
      </c>
      <c r="AE65" s="35">
        <f t="shared" si="37"/>
        <v>24.534112496522408</v>
      </c>
      <c r="AF65" s="35">
        <f>N65/(C65)*100</f>
        <v>15.62193328026197</v>
      </c>
      <c r="AG65" s="35">
        <f>O65/(C65)*100</f>
        <v>2.0193296666717493</v>
      </c>
      <c r="AH65" s="35">
        <f>P65/(C65)*100</f>
        <v>3.9743810314852053</v>
      </c>
      <c r="AI65" s="35">
        <f>Q65/(C65)*100</f>
        <v>14.364531076524898</v>
      </c>
      <c r="AJ65" s="35">
        <f>R65/(C65)*100</f>
        <v>14.98193017883822</v>
      </c>
      <c r="AK65" s="35">
        <f t="shared" si="22"/>
        <v>0.1659815531458305</v>
      </c>
      <c r="AL65" s="35">
        <f>T65/(C65)*100</f>
        <v>12.527761770377834</v>
      </c>
      <c r="AM65" s="35">
        <f>U65/(C65)*100</f>
        <v>88.18996105382811</v>
      </c>
      <c r="AN65" s="34">
        <f>SUM(AN19:AN64)</f>
        <v>26637937</v>
      </c>
      <c r="AO65" s="34">
        <f>SUM(AO19:AO64)</f>
        <v>149251015</v>
      </c>
      <c r="AP65" s="34">
        <f>SUM(AP19:AP64)</f>
        <v>384572783</v>
      </c>
      <c r="AQ65" s="35">
        <f>AO65/AP65*100</f>
        <v>38.80956261015486</v>
      </c>
      <c r="AR65" s="35">
        <f t="shared" si="34"/>
        <v>82.15225739000836</v>
      </c>
    </row>
    <row r="66" spans="1:44" ht="33" customHeight="1" thickTop="1">
      <c r="A66" s="42" t="s">
        <v>75</v>
      </c>
      <c r="B66" s="25">
        <f>SUM(B65,B18)</f>
        <v>1389838396</v>
      </c>
      <c r="C66" s="25">
        <f aca="true" t="shared" si="40" ref="C66:H66">SUM(C65,C18)</f>
        <v>479101489</v>
      </c>
      <c r="D66" s="25">
        <f t="shared" si="40"/>
        <v>250591005</v>
      </c>
      <c r="E66" s="25">
        <f t="shared" si="40"/>
        <v>178546581</v>
      </c>
      <c r="F66" s="25">
        <f t="shared" si="40"/>
        <v>429137586</v>
      </c>
      <c r="G66" s="25">
        <f t="shared" si="40"/>
        <v>0</v>
      </c>
      <c r="H66" s="25">
        <f t="shared" si="40"/>
        <v>26271535</v>
      </c>
      <c r="I66" s="43">
        <f>C66/B66*100</f>
        <v>34.471740770644246</v>
      </c>
      <c r="J66" s="43">
        <f>(C66+G66+H66)/B66*100</f>
        <v>36.361999024813244</v>
      </c>
      <c r="K66" s="43">
        <f>F66/B66*100</f>
        <v>30.876797420122504</v>
      </c>
      <c r="L66" s="43">
        <f>(F66+G66+H66)/B66*100</f>
        <v>32.7670556742915</v>
      </c>
      <c r="M66" s="25">
        <f>SUM(M65,M18)</f>
        <v>116384531</v>
      </c>
      <c r="N66" s="25">
        <f aca="true" t="shared" si="41" ref="N66:U66">SUM(N65,N18)</f>
        <v>79675522</v>
      </c>
      <c r="O66" s="25">
        <f t="shared" si="41"/>
        <v>10447165</v>
      </c>
      <c r="P66" s="25">
        <f t="shared" si="41"/>
        <v>39578563</v>
      </c>
      <c r="Q66" s="25">
        <f t="shared" si="41"/>
        <v>58246379</v>
      </c>
      <c r="R66" s="25">
        <f t="shared" si="41"/>
        <v>77562995</v>
      </c>
      <c r="S66" s="25">
        <f>SUM(S65,S18)</f>
        <v>503321</v>
      </c>
      <c r="T66" s="25">
        <f t="shared" si="41"/>
        <v>59985394</v>
      </c>
      <c r="U66" s="25">
        <f t="shared" si="41"/>
        <v>442383870</v>
      </c>
      <c r="V66" s="43">
        <f t="shared" si="35"/>
        <v>23.0294308308787</v>
      </c>
      <c r="W66" s="43">
        <f>N66/(C66+G66+H66)*100</f>
        <v>15.765685585940576</v>
      </c>
      <c r="X66" s="43">
        <f>O66/(C66+G66+H66)*100</f>
        <v>2.067218570020073</v>
      </c>
      <c r="Y66" s="43">
        <f>P66/(C66+G66+H66)*100</f>
        <v>7.831554341135549</v>
      </c>
      <c r="Z66" s="43">
        <f>Q66/(C66+G66+H66)*100</f>
        <v>11.525423050677116</v>
      </c>
      <c r="AA66" s="43">
        <f>R66/(C66+G66+H66)*100</f>
        <v>15.347672178086022</v>
      </c>
      <c r="AB66" s="43">
        <f t="shared" si="16"/>
        <v>0.09959395854100832</v>
      </c>
      <c r="AC66" s="43">
        <f>T66/(C66+G66+H66)*100</f>
        <v>11.869528279372506</v>
      </c>
      <c r="AD66" s="43">
        <f>U66/(C66+G66+H66)*100</f>
        <v>87.53610679465154</v>
      </c>
      <c r="AE66" s="43">
        <f t="shared" si="37"/>
        <v>24.29224990365246</v>
      </c>
      <c r="AF66" s="43">
        <f>N66/(C66)*100</f>
        <v>16.630197114666032</v>
      </c>
      <c r="AG66" s="43">
        <f>O66/(C66)*100</f>
        <v>2.180574521236773</v>
      </c>
      <c r="AH66" s="43">
        <f>P66/(C66)*100</f>
        <v>8.260997702722648</v>
      </c>
      <c r="AI66" s="43">
        <f>Q66/(C66)*100</f>
        <v>12.15741974035067</v>
      </c>
      <c r="AJ66" s="43">
        <f>R66/(C66)*100</f>
        <v>16.189261937359582</v>
      </c>
      <c r="AK66" s="43">
        <f t="shared" si="22"/>
        <v>0.10505519426594812</v>
      </c>
      <c r="AL66" s="43">
        <f>T66/(C66)*100</f>
        <v>12.520393982745482</v>
      </c>
      <c r="AM66" s="43">
        <f>U66/(C66)*100</f>
        <v>92.33615009699959</v>
      </c>
      <c r="AN66" s="25">
        <f>SUM(AN65,AN18)</f>
        <v>137856302</v>
      </c>
      <c r="AO66" s="25">
        <f>SUM(AO65,AO18)</f>
        <v>580240172</v>
      </c>
      <c r="AP66" s="25">
        <f>SUM(AP65,AP18)</f>
        <v>1325514622</v>
      </c>
      <c r="AQ66" s="43">
        <f>AO66/AP66*100</f>
        <v>43.77470926156256</v>
      </c>
      <c r="AR66" s="43">
        <f t="shared" si="34"/>
        <v>76.2415102138085</v>
      </c>
    </row>
    <row r="67" spans="1:44" ht="33" customHeight="1">
      <c r="A67" s="24"/>
      <c r="B67" s="54"/>
      <c r="C67" s="54"/>
      <c r="D67" s="54"/>
      <c r="E67" s="54"/>
      <c r="F67" s="54"/>
      <c r="G67" s="54"/>
      <c r="H67" s="54"/>
      <c r="I67" s="55"/>
      <c r="J67" s="55"/>
      <c r="K67" s="55"/>
      <c r="L67" s="55"/>
      <c r="M67" s="54"/>
      <c r="N67" s="54"/>
      <c r="O67" s="54"/>
      <c r="P67" s="54"/>
      <c r="Q67" s="54"/>
      <c r="R67" s="54"/>
      <c r="S67" s="54"/>
      <c r="T67" s="54"/>
      <c r="U67" s="54"/>
      <c r="V67" s="58" t="s">
        <v>103</v>
      </c>
      <c r="W67" s="58"/>
      <c r="X67" s="58"/>
      <c r="Y67" s="58"/>
      <c r="Z67" s="55"/>
      <c r="AA67" s="55"/>
      <c r="AB67" s="55"/>
      <c r="AC67" s="55"/>
      <c r="AD67" s="55"/>
      <c r="AE67" s="58" t="s">
        <v>103</v>
      </c>
      <c r="AF67" s="58"/>
      <c r="AG67" s="58"/>
      <c r="AH67" s="58"/>
      <c r="AI67" s="55"/>
      <c r="AJ67" s="55"/>
      <c r="AK67" s="55"/>
      <c r="AL67" s="55"/>
      <c r="AM67" s="55"/>
      <c r="AN67" s="54"/>
      <c r="AO67" s="54"/>
      <c r="AP67" s="54"/>
      <c r="AQ67" s="55"/>
      <c r="AR67" s="55"/>
    </row>
    <row r="68" spans="1:44" s="20" customFormat="1" ht="29.25" customHeight="1">
      <c r="A68" s="1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</row>
    <row r="69" spans="1:8" s="20" customFormat="1" ht="29.25" customHeight="1">
      <c r="A69" s="18"/>
      <c r="G69" s="45"/>
      <c r="H69" s="45"/>
    </row>
    <row r="70" s="20" customFormat="1" ht="29.25" customHeight="1">
      <c r="A70" s="18"/>
    </row>
    <row r="71" spans="7:8" ht="14.25">
      <c r="G71" s="44"/>
      <c r="H71" s="44"/>
    </row>
  </sheetData>
  <sheetProtection/>
  <mergeCells count="7">
    <mergeCell ref="G1:G2"/>
    <mergeCell ref="H1:H2"/>
    <mergeCell ref="S2:S3"/>
    <mergeCell ref="AB2:AB3"/>
    <mergeCell ref="AK2:AK3"/>
    <mergeCell ref="V67:Y67"/>
    <mergeCell ref="AE67:AH67"/>
  </mergeCells>
  <printOptions/>
  <pageMargins left="0.7874015748031497" right="0.4330708661417323" top="0.7874015748031497" bottom="0.3937007874015748" header="0.5905511811023623" footer="0.31496062992125984"/>
  <pageSetup firstPageNumber="134" useFirstPageNumber="1" fitToHeight="15" horizontalDpi="600" verticalDpi="600" orientation="portrait" paperSize="9" scale="35" r:id="rId3"/>
  <headerFooter alignWithMargins="0">
    <oddHeader>&amp;L&amp;24　　第９表　経常経費に対する一般財源等の充当状況</oddHeader>
    <oddFooter>&amp;C&amp;30&amp;P</oddFooter>
  </headerFooter>
  <colBreaks count="4" manualBreakCount="4">
    <brk id="12" max="65535" man="1"/>
    <brk id="21" max="65535" man="1"/>
    <brk id="30" max="65535" man="1"/>
    <brk id="3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2018-02-27T09:57:17Z</cp:lastPrinted>
  <dcterms:modified xsi:type="dcterms:W3CDTF">2018-11-29T01:56:27Z</dcterms:modified>
  <cp:category/>
  <cp:version/>
  <cp:contentType/>
  <cp:contentStatus/>
</cp:coreProperties>
</file>