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055" windowHeight="7500" activeTab="0"/>
  </bookViews>
  <sheets>
    <sheet name="第１９表の１積立基金" sheetId="1" r:id="rId1"/>
  </sheets>
  <definedNames>
    <definedName name="_xlnm.Print_Area" localSheetId="0">'第１９表の１積立基金'!$A$1:$Y$66</definedName>
    <definedName name="_xlnm.Print_Titles" localSheetId="0">'第１９表の１積立基金'!$A:$A</definedName>
  </definedNames>
  <calcPr fullCalcOnLoad="1"/>
</workbook>
</file>

<file path=xl/sharedStrings.xml><?xml version="1.0" encoding="utf-8"?>
<sst xmlns="http://schemas.openxmlformats.org/spreadsheetml/2006/main" count="137" uniqueCount="87">
  <si>
    <t>市町村名</t>
  </si>
  <si>
    <t>１　財政調整基金</t>
  </si>
  <si>
    <t>２　減債基金</t>
  </si>
  <si>
    <t>調整額</t>
  </si>
  <si>
    <t>歳出決算額</t>
  </si>
  <si>
    <t>(a)</t>
  </si>
  <si>
    <t>(b)</t>
  </si>
  <si>
    <t>(c)</t>
  </si>
  <si>
    <t>(d)</t>
  </si>
  <si>
    <t>(e)</t>
  </si>
  <si>
    <t>(a)+(b)-(c)+(d)+(e)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</si>
  <si>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</si>
  <si>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</si>
  <si>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</si>
  <si>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</si>
  <si>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</si>
  <si>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</si>
  <si>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</si>
  <si>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</si>
  <si>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</si>
  <si>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</si>
  <si>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</si>
  <si>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</si>
  <si>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</si>
  <si>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</si>
  <si>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</si>
  <si>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</si>
  <si>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</si>
  <si>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</si>
  <si>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</si>
  <si>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</si>
  <si>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</si>
  <si>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</si>
  <si>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</si>
  <si>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</si>
  <si>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</si>
  <si>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</si>
  <si>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</si>
  <si>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</si>
  <si>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</si>
  <si>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</si>
  <si>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</si>
  <si>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</si>
  <si>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</si>
  <si>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</si>
  <si>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</si>
  <si>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</si>
  <si>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</si>
  <si>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</si>
  <si>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</si>
  <si>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</si>
  <si>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</si>
  <si>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</si>
  <si>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</si>
  <si>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</si>
  <si>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</si>
  <si>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</si>
  <si>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</si>
  <si>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</si>
  <si>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</si>
  <si>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</si>
  <si>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</si>
  <si>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</si>
  <si>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</si>
  <si>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</si>
  <si>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現在高</t>
  </si>
  <si>
    <t>取崩し額</t>
  </si>
  <si>
    <t>２　減債基金</t>
  </si>
  <si>
    <t>田村市</t>
  </si>
  <si>
    <t>飯舘村</t>
  </si>
  <si>
    <t>歳計剰余金処分によるもの</t>
  </si>
  <si>
    <t>市計</t>
  </si>
  <si>
    <t>４　合計</t>
  </si>
  <si>
    <t>南相馬市</t>
  </si>
  <si>
    <t>伊達市</t>
  </si>
  <si>
    <t>南会津町</t>
  </si>
  <si>
    <t>会津美里町</t>
  </si>
  <si>
    <t>本宮市</t>
  </si>
  <si>
    <t>３　その他特定目的基金</t>
  </si>
  <si>
    <r>
      <t>平成</t>
    </r>
    <r>
      <rPr>
        <sz val="16"/>
        <color indexed="10"/>
        <rFont val="ＭＳ Ｐゴシック"/>
        <family val="3"/>
      </rPr>
      <t>27</t>
    </r>
    <r>
      <rPr>
        <sz val="16"/>
        <rFont val="ＭＳ Ｐゴシック"/>
        <family val="3"/>
      </rPr>
      <t>年度末</t>
    </r>
  </si>
  <si>
    <r>
      <t>平成</t>
    </r>
    <r>
      <rPr>
        <sz val="16"/>
        <color indexed="10"/>
        <rFont val="ＭＳ Ｐゴシック"/>
        <family val="3"/>
      </rPr>
      <t>28</t>
    </r>
    <r>
      <rPr>
        <sz val="16"/>
        <rFont val="ＭＳ Ｐゴシック"/>
        <family val="3"/>
      </rPr>
      <t>年度</t>
    </r>
  </si>
  <si>
    <r>
      <t>平成</t>
    </r>
    <r>
      <rPr>
        <sz val="16"/>
        <color indexed="10"/>
        <rFont val="ＭＳ Ｐゴシック"/>
        <family val="3"/>
      </rPr>
      <t>28</t>
    </r>
    <r>
      <rPr>
        <sz val="16"/>
        <rFont val="ＭＳ Ｐゴシック"/>
        <family val="3"/>
      </rPr>
      <t>年度末</t>
    </r>
  </si>
  <si>
    <r>
      <t>平成</t>
    </r>
    <r>
      <rPr>
        <sz val="16"/>
        <color indexed="10"/>
        <rFont val="ＭＳ Ｐゴシック"/>
        <family val="3"/>
      </rPr>
      <t>28</t>
    </r>
    <r>
      <rPr>
        <sz val="16"/>
        <rFont val="ＭＳ Ｐゴシック"/>
        <family val="3"/>
      </rPr>
      <t>年度</t>
    </r>
  </si>
  <si>
    <t>平成27年度末</t>
  </si>
  <si>
    <t>平成28年度末</t>
  </si>
  <si>
    <t>平成27年度末</t>
  </si>
  <si>
    <t>平成28年度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</si>
</sst>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#,##0.0"/>
    <numFmt numFmtId="179" formatCode="0.0%"/>
    <numFmt numFmtId="180" formatCode="#,##0.000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&quot;▲ &quot;0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Continuous" vertical="center" wrapText="1"/>
    </xf>
    <xf numFmtId="3" fontId="7" fillId="0" borderId="11" xfId="0" applyNumberFormat="1" applyFont="1" applyBorder="1" applyAlignment="1">
      <alignment horizontal="centerContinuous" vertical="center"/>
    </xf>
    <xf numFmtId="3" fontId="7" fillId="0" borderId="12" xfId="0" applyNumberFormat="1" applyFont="1" applyBorder="1" applyAlignment="1">
      <alignment horizontal="centerContinuous" vertical="center"/>
    </xf>
    <xf numFmtId="3" fontId="7" fillId="0" borderId="13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wrapText="1"/>
    </xf>
    <xf numFmtId="3" fontId="7" fillId="0" borderId="0" xfId="0" applyFont="1" applyAlignment="1">
      <alignment/>
    </xf>
    <xf numFmtId="3" fontId="7" fillId="0" borderId="14" xfId="0" applyNumberFormat="1" applyFont="1" applyBorder="1" applyAlignment="1">
      <alignment horizontal="center" vertical="top" shrinkToFit="1"/>
    </xf>
    <xf numFmtId="3" fontId="7" fillId="0" borderId="10" xfId="0" applyNumberFormat="1" applyFont="1" applyBorder="1" applyAlignment="1">
      <alignment horizontal="center" vertical="top" shrinkToFit="1"/>
    </xf>
    <xf numFmtId="3" fontId="7" fillId="0" borderId="10" xfId="0" applyNumberFormat="1" applyFont="1" applyBorder="1" applyAlignment="1">
      <alignment vertical="top" wrapText="1"/>
    </xf>
    <xf numFmtId="3" fontId="7" fillId="0" borderId="11" xfId="0" applyNumberFormat="1" applyFont="1" applyBorder="1" applyAlignment="1">
      <alignment horizontal="centerContinuous" vertical="center" wrapText="1"/>
    </xf>
    <xf numFmtId="3" fontId="7" fillId="0" borderId="13" xfId="0" applyNumberFormat="1" applyFont="1" applyBorder="1" applyAlignment="1">
      <alignment horizontal="centerContinuous" vertical="center" wrapText="1"/>
    </xf>
    <xf numFmtId="3" fontId="5" fillId="0" borderId="12" xfId="0" applyFont="1" applyBorder="1" applyAlignment="1">
      <alignment/>
    </xf>
    <xf numFmtId="3" fontId="5" fillId="0" borderId="0" xfId="0" applyFont="1" applyAlignment="1">
      <alignment/>
    </xf>
    <xf numFmtId="3" fontId="4" fillId="0" borderId="0" xfId="0" applyFont="1" applyAlignment="1">
      <alignment/>
    </xf>
    <xf numFmtId="3" fontId="0" fillId="0" borderId="15" xfId="0" applyBorder="1" applyAlignment="1">
      <alignment/>
    </xf>
    <xf numFmtId="3" fontId="7" fillId="0" borderId="15" xfId="0" applyFont="1" applyBorder="1" applyAlignment="1">
      <alignment/>
    </xf>
    <xf numFmtId="3" fontId="7" fillId="0" borderId="14" xfId="0" applyNumberFormat="1" applyFont="1" applyBorder="1" applyAlignment="1">
      <alignment vertical="top" wrapText="1"/>
    </xf>
    <xf numFmtId="178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0" fillId="0" borderId="0" xfId="0" applyFill="1" applyAlignment="1">
      <alignment/>
    </xf>
    <xf numFmtId="176" fontId="5" fillId="0" borderId="14" xfId="0" applyNumberFormat="1" applyFont="1" applyBorder="1" applyAlignment="1">
      <alignment shrinkToFit="1"/>
    </xf>
    <xf numFmtId="176" fontId="5" fillId="0" borderId="18" xfId="0" applyNumberFormat="1" applyFont="1" applyBorder="1" applyAlignment="1">
      <alignment shrinkToFit="1"/>
    </xf>
    <xf numFmtId="176" fontId="5" fillId="0" borderId="19" xfId="0" applyNumberFormat="1" applyFont="1" applyBorder="1" applyAlignment="1">
      <alignment shrinkToFit="1"/>
    </xf>
    <xf numFmtId="176" fontId="5" fillId="0" borderId="20" xfId="0" applyNumberFormat="1" applyFont="1" applyBorder="1" applyAlignment="1">
      <alignment shrinkToFit="1"/>
    </xf>
    <xf numFmtId="176" fontId="5" fillId="0" borderId="21" xfId="0" applyNumberFormat="1" applyFont="1" applyBorder="1" applyAlignment="1">
      <alignment shrinkToFit="1"/>
    </xf>
    <xf numFmtId="176" fontId="5" fillId="0" borderId="21" xfId="0" applyNumberFormat="1" applyFont="1" applyBorder="1" applyAlignment="1">
      <alignment vertical="center" shrinkToFit="1"/>
    </xf>
    <xf numFmtId="176" fontId="5" fillId="0" borderId="22" xfId="0" applyNumberFormat="1" applyFont="1" applyBorder="1" applyAlignment="1">
      <alignment vertical="center" shrinkToFit="1"/>
    </xf>
    <xf numFmtId="176" fontId="5" fillId="0" borderId="21" xfId="0" applyNumberFormat="1" applyFont="1" applyFill="1" applyBorder="1" applyAlignment="1">
      <alignment shrinkToFit="1"/>
    </xf>
    <xf numFmtId="3" fontId="7" fillId="0" borderId="0" xfId="0" applyFont="1" applyFill="1" applyAlignment="1">
      <alignment/>
    </xf>
    <xf numFmtId="3" fontId="5" fillId="0" borderId="11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16" xfId="0" applyNumberFormat="1" applyFont="1" applyFill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 shrinkToFit="1"/>
    </xf>
    <xf numFmtId="176" fontId="5" fillId="0" borderId="18" xfId="0" applyNumberFormat="1" applyFont="1" applyBorder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0" xfId="0" applyFont="1" applyAlignment="1">
      <alignment vertical="center" textRotation="255"/>
    </xf>
    <xf numFmtId="3" fontId="0" fillId="0" borderId="0" xfId="0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0"/>
  <sheetViews>
    <sheetView tabSelected="1" showOutlineSymbols="0" view="pageBreakPreview" zoomScale="55" zoomScaleNormal="87" zoomScaleSheetLayoutView="55" zoomScalePageLayoutView="0" workbookViewId="0" topLeftCell="A1">
      <pane xSplit="1" ySplit="4" topLeftCell="L5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66" sqref="Y66"/>
    </sheetView>
  </sheetViews>
  <sheetFormatPr defaultColWidth="24.75390625" defaultRowHeight="14.25"/>
  <cols>
    <col min="1" max="1" width="20.625" style="0" customWidth="1"/>
    <col min="2" max="4" width="18.875" style="0" customWidth="1"/>
    <col min="5" max="5" width="19.00390625" style="0" customWidth="1"/>
    <col min="6" max="6" width="18.875" style="0" customWidth="1"/>
    <col min="7" max="7" width="21.375" style="0" customWidth="1"/>
    <col min="8" max="12" width="18.875" style="0" customWidth="1"/>
    <col min="13" max="13" width="21.375" style="0" customWidth="1"/>
    <col min="14" max="18" width="18.875" style="0" customWidth="1"/>
    <col min="19" max="19" width="21.375" style="0" customWidth="1"/>
    <col min="20" max="24" width="18.875" style="0" customWidth="1"/>
    <col min="25" max="25" width="21.375" style="0" customWidth="1"/>
    <col min="26" max="26" width="24.75390625" style="0" customWidth="1"/>
    <col min="27" max="27" width="4.375" style="0" customWidth="1"/>
    <col min="28" max="28" width="16.875" style="0" bestFit="1" customWidth="1"/>
    <col min="29" max="29" width="8.125" style="0" customWidth="1"/>
    <col min="30" max="30" width="15.125" style="0" bestFit="1" customWidth="1"/>
    <col min="31" max="31" width="4.375" style="0" bestFit="1" customWidth="1"/>
    <col min="32" max="32" width="15.125" style="0" bestFit="1" customWidth="1"/>
    <col min="33" max="33" width="4.375" style="0" bestFit="1" customWidth="1"/>
    <col min="34" max="34" width="12.625" style="0" bestFit="1" customWidth="1"/>
    <col min="35" max="35" width="4.375" style="0" bestFit="1" customWidth="1"/>
    <col min="36" max="36" width="12.625" style="0" bestFit="1" customWidth="1"/>
    <col min="37" max="37" width="4.375" style="0" bestFit="1" customWidth="1"/>
    <col min="38" max="38" width="16.875" style="0" bestFit="1" customWidth="1"/>
    <col min="39" max="39" width="4.375" style="0" bestFit="1" customWidth="1"/>
  </cols>
  <sheetData>
    <row r="1" spans="1:25" ht="30" customHeight="1">
      <c r="A1" s="11" t="s">
        <v>0</v>
      </c>
      <c r="B1" s="4"/>
      <c r="C1" s="6"/>
      <c r="D1" s="7" t="s">
        <v>1</v>
      </c>
      <c r="E1" s="7"/>
      <c r="F1" s="6"/>
      <c r="G1" s="6"/>
      <c r="H1" s="4"/>
      <c r="I1" s="7" t="s">
        <v>2</v>
      </c>
      <c r="J1" s="7"/>
      <c r="K1" s="10"/>
      <c r="L1" s="8" t="s">
        <v>67</v>
      </c>
      <c r="M1" s="7"/>
      <c r="N1" s="8" t="s">
        <v>78</v>
      </c>
      <c r="O1" s="7"/>
      <c r="P1" s="9"/>
      <c r="Q1" s="7"/>
      <c r="R1" s="7"/>
      <c r="S1" s="7"/>
      <c r="T1" s="16" t="s">
        <v>72</v>
      </c>
      <c r="U1" s="17"/>
      <c r="V1" s="16" t="s">
        <v>72</v>
      </c>
      <c r="W1" s="7"/>
      <c r="X1" s="7"/>
      <c r="Y1" s="17"/>
    </row>
    <row r="2" spans="1:25" s="32" customFormat="1" ht="21">
      <c r="A2" s="29"/>
      <c r="B2" s="30" t="s">
        <v>79</v>
      </c>
      <c r="C2" s="31" t="s">
        <v>80</v>
      </c>
      <c r="D2" s="30" t="s">
        <v>80</v>
      </c>
      <c r="E2" s="31" t="s">
        <v>80</v>
      </c>
      <c r="F2" s="31" t="s">
        <v>3</v>
      </c>
      <c r="G2" s="31" t="s">
        <v>81</v>
      </c>
      <c r="H2" s="30" t="s">
        <v>79</v>
      </c>
      <c r="I2" s="30" t="s">
        <v>80</v>
      </c>
      <c r="J2" s="31" t="s">
        <v>82</v>
      </c>
      <c r="K2" s="30" t="s">
        <v>80</v>
      </c>
      <c r="L2" s="31" t="s">
        <v>3</v>
      </c>
      <c r="M2" s="31" t="s">
        <v>84</v>
      </c>
      <c r="N2" s="30" t="s">
        <v>85</v>
      </c>
      <c r="O2" s="30" t="s">
        <v>86</v>
      </c>
      <c r="P2" s="31" t="s">
        <v>86</v>
      </c>
      <c r="Q2" s="31" t="s">
        <v>86</v>
      </c>
      <c r="R2" s="31" t="s">
        <v>3</v>
      </c>
      <c r="S2" s="31" t="s">
        <v>84</v>
      </c>
      <c r="T2" s="30" t="s">
        <v>83</v>
      </c>
      <c r="U2" s="30" t="s">
        <v>86</v>
      </c>
      <c r="V2" s="30" t="s">
        <v>86</v>
      </c>
      <c r="W2" s="31" t="s">
        <v>86</v>
      </c>
      <c r="X2" s="31" t="s">
        <v>3</v>
      </c>
      <c r="Y2" s="30" t="s">
        <v>84</v>
      </c>
    </row>
    <row r="3" spans="1:25" ht="37.5">
      <c r="A3" s="1"/>
      <c r="B3" s="13" t="s">
        <v>65</v>
      </c>
      <c r="C3" s="14" t="s">
        <v>4</v>
      </c>
      <c r="D3" s="13" t="s">
        <v>66</v>
      </c>
      <c r="E3" s="15" t="s">
        <v>70</v>
      </c>
      <c r="F3" s="14"/>
      <c r="G3" s="13" t="s">
        <v>65</v>
      </c>
      <c r="H3" s="13" t="s">
        <v>65</v>
      </c>
      <c r="I3" s="14" t="s">
        <v>4</v>
      </c>
      <c r="J3" s="13" t="s">
        <v>66</v>
      </c>
      <c r="K3" s="23" t="s">
        <v>70</v>
      </c>
      <c r="L3" s="13"/>
      <c r="M3" s="13" t="s">
        <v>65</v>
      </c>
      <c r="N3" s="13" t="s">
        <v>65</v>
      </c>
      <c r="O3" s="14" t="s">
        <v>4</v>
      </c>
      <c r="P3" s="13" t="s">
        <v>66</v>
      </c>
      <c r="Q3" s="15" t="s">
        <v>70</v>
      </c>
      <c r="R3" s="14"/>
      <c r="S3" s="13" t="s">
        <v>65</v>
      </c>
      <c r="T3" s="13" t="s">
        <v>65</v>
      </c>
      <c r="U3" s="13" t="s">
        <v>4</v>
      </c>
      <c r="V3" s="13" t="s">
        <v>66</v>
      </c>
      <c r="W3" s="15" t="s">
        <v>70</v>
      </c>
      <c r="X3" s="14"/>
      <c r="Y3" s="13" t="s">
        <v>65</v>
      </c>
    </row>
    <row r="4" spans="1:25" ht="21">
      <c r="A4" s="2"/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5</v>
      </c>
      <c r="I4" s="5" t="s">
        <v>6</v>
      </c>
      <c r="J4" s="5" t="s">
        <v>7</v>
      </c>
      <c r="K4" s="49" t="s">
        <v>8</v>
      </c>
      <c r="L4" s="49" t="s">
        <v>9</v>
      </c>
      <c r="M4" s="5" t="s">
        <v>10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5</v>
      </c>
      <c r="U4" s="49" t="s">
        <v>6</v>
      </c>
      <c r="V4" s="49" t="s">
        <v>7</v>
      </c>
      <c r="W4" s="5" t="s">
        <v>8</v>
      </c>
      <c r="X4" s="5" t="s">
        <v>9</v>
      </c>
      <c r="Y4" s="49" t="s">
        <v>10</v>
      </c>
    </row>
    <row r="5" spans="1:39" ht="32.25" customHeight="1">
      <c r="A5" s="42" t="s">
        <v>11</v>
      </c>
      <c r="B5" s="46">
        <v>8242730</v>
      </c>
      <c r="C5" s="46">
        <v>501084</v>
      </c>
      <c r="D5" s="46">
        <v>0</v>
      </c>
      <c r="E5" s="46">
        <v>0</v>
      </c>
      <c r="F5" s="46">
        <v>0</v>
      </c>
      <c r="G5" s="34">
        <f>B5+C5-D5+E5+F5</f>
        <v>8743814</v>
      </c>
      <c r="H5" s="46">
        <v>2354596</v>
      </c>
      <c r="I5" s="46">
        <v>400530</v>
      </c>
      <c r="J5" s="46">
        <v>0</v>
      </c>
      <c r="K5" s="46">
        <v>0</v>
      </c>
      <c r="L5" s="46">
        <v>0</v>
      </c>
      <c r="M5" s="34">
        <f>H5+I5-J5+K5+L5</f>
        <v>2755126</v>
      </c>
      <c r="N5" s="46">
        <v>11267576</v>
      </c>
      <c r="O5" s="46">
        <v>1977415</v>
      </c>
      <c r="P5" s="46">
        <v>1309967</v>
      </c>
      <c r="Q5" s="46">
        <v>0</v>
      </c>
      <c r="R5" s="46">
        <v>0</v>
      </c>
      <c r="S5" s="34">
        <f>N5+O5-P5+Q5+R5</f>
        <v>11935024</v>
      </c>
      <c r="T5" s="34">
        <f>SUM(B5,H5,N5)</f>
        <v>21864902</v>
      </c>
      <c r="U5" s="34">
        <f>SUM(C5,I5,O5)</f>
        <v>2879029</v>
      </c>
      <c r="V5" s="34">
        <f>SUM(D5,J5,P5)</f>
        <v>1309967</v>
      </c>
      <c r="W5" s="34">
        <f>SUM(E5,K5,Q5)</f>
        <v>0</v>
      </c>
      <c r="X5" s="34">
        <f>SUM(F5,L5,R5)</f>
        <v>0</v>
      </c>
      <c r="Y5" s="34">
        <f>T5+U5-V5+W5+X5</f>
        <v>23433964</v>
      </c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ht="32.25" customHeight="1">
      <c r="A6" s="3" t="s">
        <v>12</v>
      </c>
      <c r="B6" s="45">
        <v>3384354</v>
      </c>
      <c r="C6" s="45">
        <v>513</v>
      </c>
      <c r="D6" s="45">
        <v>95937</v>
      </c>
      <c r="E6" s="45">
        <v>0</v>
      </c>
      <c r="F6" s="45">
        <v>0</v>
      </c>
      <c r="G6" s="33">
        <f aca="true" t="shared" si="0" ref="G6:G65">B6+C6-D6+E6+F6</f>
        <v>3288930</v>
      </c>
      <c r="H6" s="45">
        <v>430079</v>
      </c>
      <c r="I6" s="45">
        <v>75</v>
      </c>
      <c r="J6" s="45">
        <v>0</v>
      </c>
      <c r="K6" s="45">
        <v>0</v>
      </c>
      <c r="L6" s="45">
        <v>0</v>
      </c>
      <c r="M6" s="33">
        <f aca="true" t="shared" si="1" ref="M6:M64">H6+I6-J6+K6+L6</f>
        <v>430154</v>
      </c>
      <c r="N6" s="45">
        <v>5191420</v>
      </c>
      <c r="O6" s="45">
        <v>279090</v>
      </c>
      <c r="P6" s="45">
        <v>180516</v>
      </c>
      <c r="Q6" s="45">
        <v>0</v>
      </c>
      <c r="R6" s="45">
        <v>-1</v>
      </c>
      <c r="S6" s="33">
        <f>N6+O6-P6+Q6+R6</f>
        <v>5289993</v>
      </c>
      <c r="T6" s="33">
        <f aca="true" t="shared" si="2" ref="T6:T64">SUM(B6,H6,N6)</f>
        <v>9005853</v>
      </c>
      <c r="U6" s="33">
        <f aca="true" t="shared" si="3" ref="U6:U64">SUM(C6,I6,O6)</f>
        <v>279678</v>
      </c>
      <c r="V6" s="33">
        <f aca="true" t="shared" si="4" ref="V6:V64">SUM(D6,J6,P6)</f>
        <v>276453</v>
      </c>
      <c r="W6" s="33">
        <f aca="true" t="shared" si="5" ref="W6:W64">SUM(E6,K6,Q6)</f>
        <v>0</v>
      </c>
      <c r="X6" s="33">
        <f aca="true" t="shared" si="6" ref="X6:X64">SUM(F6,L6,R6)</f>
        <v>-1</v>
      </c>
      <c r="Y6" s="33">
        <f aca="true" t="shared" si="7" ref="Y6:Y64">T6+U6-V6+W6+X6</f>
        <v>9009077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ht="32.25" customHeight="1">
      <c r="A7" s="3" t="s">
        <v>13</v>
      </c>
      <c r="B7" s="45">
        <v>13900275</v>
      </c>
      <c r="C7" s="45">
        <v>3960102</v>
      </c>
      <c r="D7" s="45">
        <v>5440000</v>
      </c>
      <c r="E7" s="45">
        <v>0</v>
      </c>
      <c r="F7" s="45">
        <v>0</v>
      </c>
      <c r="G7" s="33">
        <f t="shared" si="0"/>
        <v>12420377</v>
      </c>
      <c r="H7" s="45">
        <v>1025309</v>
      </c>
      <c r="I7" s="45">
        <v>11</v>
      </c>
      <c r="J7" s="45">
        <v>0</v>
      </c>
      <c r="K7" s="45">
        <v>0</v>
      </c>
      <c r="L7" s="45">
        <v>0</v>
      </c>
      <c r="M7" s="33">
        <f t="shared" si="1"/>
        <v>1025320</v>
      </c>
      <c r="N7" s="45">
        <v>15207164</v>
      </c>
      <c r="O7" s="45">
        <v>291005</v>
      </c>
      <c r="P7" s="45">
        <v>3378613</v>
      </c>
      <c r="Q7" s="45">
        <v>0</v>
      </c>
      <c r="R7" s="45">
        <v>0</v>
      </c>
      <c r="S7" s="33">
        <f aca="true" t="shared" si="8" ref="S7:S64">N7+O7-P7+Q7+R7</f>
        <v>12119556</v>
      </c>
      <c r="T7" s="33">
        <f t="shared" si="2"/>
        <v>30132748</v>
      </c>
      <c r="U7" s="33">
        <f t="shared" si="3"/>
        <v>4251118</v>
      </c>
      <c r="V7" s="33">
        <f t="shared" si="4"/>
        <v>8818613</v>
      </c>
      <c r="W7" s="33">
        <f t="shared" si="5"/>
        <v>0</v>
      </c>
      <c r="X7" s="33">
        <f t="shared" si="6"/>
        <v>0</v>
      </c>
      <c r="Y7" s="33">
        <f t="shared" si="7"/>
        <v>25565253</v>
      </c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ht="32.25" customHeight="1">
      <c r="A8" s="3" t="s">
        <v>14</v>
      </c>
      <c r="B8" s="45">
        <v>14340384</v>
      </c>
      <c r="C8" s="45">
        <v>7320447</v>
      </c>
      <c r="D8" s="45">
        <v>6848408</v>
      </c>
      <c r="E8" s="45">
        <v>0</v>
      </c>
      <c r="F8" s="45">
        <v>-1</v>
      </c>
      <c r="G8" s="33">
        <f t="shared" si="0"/>
        <v>14812422</v>
      </c>
      <c r="H8" s="45">
        <v>2523853</v>
      </c>
      <c r="I8" s="45">
        <v>435</v>
      </c>
      <c r="J8" s="45">
        <v>0</v>
      </c>
      <c r="K8" s="45">
        <v>0</v>
      </c>
      <c r="L8" s="45">
        <v>0</v>
      </c>
      <c r="M8" s="33">
        <f t="shared" si="1"/>
        <v>2524288</v>
      </c>
      <c r="N8" s="45">
        <v>57693832</v>
      </c>
      <c r="O8" s="45">
        <v>2019858</v>
      </c>
      <c r="P8" s="45">
        <v>8844189</v>
      </c>
      <c r="Q8" s="45">
        <v>0</v>
      </c>
      <c r="R8" s="45">
        <v>2</v>
      </c>
      <c r="S8" s="33">
        <f t="shared" si="8"/>
        <v>50869503</v>
      </c>
      <c r="T8" s="33">
        <f t="shared" si="2"/>
        <v>74558069</v>
      </c>
      <c r="U8" s="33">
        <f t="shared" si="3"/>
        <v>9340740</v>
      </c>
      <c r="V8" s="33">
        <f t="shared" si="4"/>
        <v>15692597</v>
      </c>
      <c r="W8" s="33">
        <f t="shared" si="5"/>
        <v>0</v>
      </c>
      <c r="X8" s="33">
        <f t="shared" si="6"/>
        <v>1</v>
      </c>
      <c r="Y8" s="33">
        <f t="shared" si="7"/>
        <v>68206213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ht="32.25" customHeight="1">
      <c r="A9" s="3" t="s">
        <v>15</v>
      </c>
      <c r="B9" s="45">
        <v>3485509</v>
      </c>
      <c r="C9" s="45">
        <v>344928</v>
      </c>
      <c r="D9" s="45">
        <v>411853</v>
      </c>
      <c r="E9" s="45">
        <v>0</v>
      </c>
      <c r="F9" s="45">
        <v>0</v>
      </c>
      <c r="G9" s="33">
        <f t="shared" si="0"/>
        <v>3418584</v>
      </c>
      <c r="H9" s="45">
        <v>2052678</v>
      </c>
      <c r="I9" s="45">
        <v>343906</v>
      </c>
      <c r="J9" s="45">
        <v>550000</v>
      </c>
      <c r="K9" s="45">
        <v>0</v>
      </c>
      <c r="L9" s="45">
        <v>0</v>
      </c>
      <c r="M9" s="33">
        <f t="shared" si="1"/>
        <v>1846584</v>
      </c>
      <c r="N9" s="45">
        <v>5588859</v>
      </c>
      <c r="O9" s="45">
        <v>1007370</v>
      </c>
      <c r="P9" s="45">
        <v>669976</v>
      </c>
      <c r="Q9" s="45">
        <v>0</v>
      </c>
      <c r="R9" s="45">
        <v>0</v>
      </c>
      <c r="S9" s="33">
        <f t="shared" si="8"/>
        <v>5926253</v>
      </c>
      <c r="T9" s="33">
        <f t="shared" si="2"/>
        <v>11127046</v>
      </c>
      <c r="U9" s="33">
        <f t="shared" si="3"/>
        <v>1696204</v>
      </c>
      <c r="V9" s="33">
        <f t="shared" si="4"/>
        <v>1631829</v>
      </c>
      <c r="W9" s="33">
        <f t="shared" si="5"/>
        <v>0</v>
      </c>
      <c r="X9" s="33">
        <f t="shared" si="6"/>
        <v>0</v>
      </c>
      <c r="Y9" s="33">
        <f t="shared" si="7"/>
        <v>11191421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ht="32.25" customHeight="1">
      <c r="A10" s="42" t="s">
        <v>16</v>
      </c>
      <c r="B10" s="46">
        <v>2605031</v>
      </c>
      <c r="C10" s="46">
        <v>668526</v>
      </c>
      <c r="D10" s="46">
        <v>0</v>
      </c>
      <c r="E10" s="46">
        <v>0</v>
      </c>
      <c r="F10" s="46">
        <v>0</v>
      </c>
      <c r="G10" s="34">
        <f t="shared" si="0"/>
        <v>3273557</v>
      </c>
      <c r="H10" s="46">
        <v>3018409</v>
      </c>
      <c r="I10" s="46">
        <v>598765</v>
      </c>
      <c r="J10" s="46">
        <v>478722</v>
      </c>
      <c r="K10" s="46">
        <v>0</v>
      </c>
      <c r="L10" s="46">
        <v>0</v>
      </c>
      <c r="M10" s="34">
        <f t="shared" si="1"/>
        <v>3138452</v>
      </c>
      <c r="N10" s="46">
        <v>7510492</v>
      </c>
      <c r="O10" s="46">
        <v>1073952</v>
      </c>
      <c r="P10" s="46">
        <v>2166791</v>
      </c>
      <c r="Q10" s="46">
        <v>0</v>
      </c>
      <c r="R10" s="46">
        <v>60</v>
      </c>
      <c r="S10" s="34">
        <f t="shared" si="8"/>
        <v>6417713</v>
      </c>
      <c r="T10" s="34">
        <f t="shared" si="2"/>
        <v>13133932</v>
      </c>
      <c r="U10" s="34">
        <f t="shared" si="3"/>
        <v>2341243</v>
      </c>
      <c r="V10" s="34">
        <f t="shared" si="4"/>
        <v>2645513</v>
      </c>
      <c r="W10" s="34">
        <f t="shared" si="5"/>
        <v>0</v>
      </c>
      <c r="X10" s="34">
        <f t="shared" si="6"/>
        <v>60</v>
      </c>
      <c r="Y10" s="34">
        <f t="shared" si="7"/>
        <v>12829722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t="32.25" customHeight="1">
      <c r="A11" s="3" t="s">
        <v>17</v>
      </c>
      <c r="B11" s="45">
        <v>3125630</v>
      </c>
      <c r="C11" s="45">
        <v>192733</v>
      </c>
      <c r="D11" s="45">
        <v>164699</v>
      </c>
      <c r="E11" s="45">
        <v>0</v>
      </c>
      <c r="F11" s="45">
        <v>0</v>
      </c>
      <c r="G11" s="33">
        <f t="shared" si="0"/>
        <v>3153664</v>
      </c>
      <c r="H11" s="45">
        <v>2160873</v>
      </c>
      <c r="I11" s="45">
        <v>657646</v>
      </c>
      <c r="J11" s="45">
        <v>0</v>
      </c>
      <c r="K11" s="45">
        <v>0</v>
      </c>
      <c r="L11" s="45">
        <v>0</v>
      </c>
      <c r="M11" s="33">
        <f t="shared" si="1"/>
        <v>2818519</v>
      </c>
      <c r="N11" s="45">
        <v>2357677</v>
      </c>
      <c r="O11" s="45">
        <v>95373</v>
      </c>
      <c r="P11" s="45">
        <v>520770</v>
      </c>
      <c r="Q11" s="45">
        <v>0</v>
      </c>
      <c r="R11" s="45">
        <v>-24380</v>
      </c>
      <c r="S11" s="33">
        <f t="shared" si="8"/>
        <v>1907900</v>
      </c>
      <c r="T11" s="33">
        <f t="shared" si="2"/>
        <v>7644180</v>
      </c>
      <c r="U11" s="33">
        <f t="shared" si="3"/>
        <v>945752</v>
      </c>
      <c r="V11" s="33">
        <f t="shared" si="4"/>
        <v>685469</v>
      </c>
      <c r="W11" s="33">
        <f t="shared" si="5"/>
        <v>0</v>
      </c>
      <c r="X11" s="33">
        <f t="shared" si="6"/>
        <v>-24380</v>
      </c>
      <c r="Y11" s="33">
        <f t="shared" si="7"/>
        <v>7880083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ht="32.25" customHeight="1">
      <c r="A12" s="3" t="s">
        <v>18</v>
      </c>
      <c r="B12" s="45">
        <v>5925096</v>
      </c>
      <c r="C12" s="45">
        <v>2373</v>
      </c>
      <c r="D12" s="45">
        <v>1125175</v>
      </c>
      <c r="E12" s="45">
        <v>490000</v>
      </c>
      <c r="F12" s="45">
        <v>0</v>
      </c>
      <c r="G12" s="33">
        <f t="shared" si="0"/>
        <v>5292294</v>
      </c>
      <c r="H12" s="45">
        <v>564459</v>
      </c>
      <c r="I12" s="45">
        <v>19</v>
      </c>
      <c r="J12" s="45">
        <v>0</v>
      </c>
      <c r="K12" s="45">
        <v>0</v>
      </c>
      <c r="L12" s="45">
        <v>0</v>
      </c>
      <c r="M12" s="33">
        <f t="shared" si="1"/>
        <v>564478</v>
      </c>
      <c r="N12" s="45">
        <v>22712561</v>
      </c>
      <c r="O12" s="45">
        <v>331599</v>
      </c>
      <c r="P12" s="45">
        <v>5873890</v>
      </c>
      <c r="Q12" s="45">
        <v>0</v>
      </c>
      <c r="R12" s="45">
        <v>-1345567</v>
      </c>
      <c r="S12" s="33">
        <f t="shared" si="8"/>
        <v>15824703</v>
      </c>
      <c r="T12" s="33">
        <f t="shared" si="2"/>
        <v>29202116</v>
      </c>
      <c r="U12" s="33">
        <f t="shared" si="3"/>
        <v>333991</v>
      </c>
      <c r="V12" s="33">
        <f t="shared" si="4"/>
        <v>6999065</v>
      </c>
      <c r="W12" s="33">
        <f t="shared" si="5"/>
        <v>490000</v>
      </c>
      <c r="X12" s="33">
        <f t="shared" si="6"/>
        <v>-1345567</v>
      </c>
      <c r="Y12" s="33">
        <f t="shared" si="7"/>
        <v>21681475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ht="32.25" customHeight="1">
      <c r="A13" s="3" t="s">
        <v>19</v>
      </c>
      <c r="B13" s="45">
        <v>3854722</v>
      </c>
      <c r="C13" s="45">
        <v>400823</v>
      </c>
      <c r="D13" s="45">
        <v>300000</v>
      </c>
      <c r="E13" s="45">
        <v>0</v>
      </c>
      <c r="F13" s="45">
        <v>0</v>
      </c>
      <c r="G13" s="33">
        <f t="shared" si="0"/>
        <v>3955545</v>
      </c>
      <c r="H13" s="45">
        <v>1349137</v>
      </c>
      <c r="I13" s="45">
        <v>484970</v>
      </c>
      <c r="J13" s="45">
        <v>0</v>
      </c>
      <c r="K13" s="45">
        <v>0</v>
      </c>
      <c r="L13" s="45">
        <v>0</v>
      </c>
      <c r="M13" s="33">
        <f t="shared" si="1"/>
        <v>1834107</v>
      </c>
      <c r="N13" s="45">
        <v>2284311</v>
      </c>
      <c r="O13" s="45">
        <v>253647</v>
      </c>
      <c r="P13" s="45">
        <v>317244</v>
      </c>
      <c r="Q13" s="45">
        <v>0</v>
      </c>
      <c r="R13" s="45">
        <v>1</v>
      </c>
      <c r="S13" s="33">
        <f t="shared" si="8"/>
        <v>2220715</v>
      </c>
      <c r="T13" s="33">
        <f t="shared" si="2"/>
        <v>7488170</v>
      </c>
      <c r="U13" s="33">
        <f t="shared" si="3"/>
        <v>1139440</v>
      </c>
      <c r="V13" s="33">
        <f t="shared" si="4"/>
        <v>617244</v>
      </c>
      <c r="W13" s="33">
        <f t="shared" si="5"/>
        <v>0</v>
      </c>
      <c r="X13" s="33">
        <f t="shared" si="6"/>
        <v>1</v>
      </c>
      <c r="Y13" s="33">
        <f t="shared" si="7"/>
        <v>8010367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ht="32.25" customHeight="1">
      <c r="A14" s="43" t="s">
        <v>68</v>
      </c>
      <c r="B14" s="47">
        <v>4409249</v>
      </c>
      <c r="C14" s="47">
        <v>18717</v>
      </c>
      <c r="D14" s="47">
        <v>0</v>
      </c>
      <c r="E14" s="47">
        <v>580000</v>
      </c>
      <c r="F14" s="47">
        <v>0</v>
      </c>
      <c r="G14" s="35">
        <f t="shared" si="0"/>
        <v>5007966</v>
      </c>
      <c r="H14" s="47">
        <v>1638194</v>
      </c>
      <c r="I14" s="47">
        <v>866</v>
      </c>
      <c r="J14" s="47">
        <v>0</v>
      </c>
      <c r="K14" s="47">
        <v>0</v>
      </c>
      <c r="L14" s="47">
        <v>0</v>
      </c>
      <c r="M14" s="35">
        <f t="shared" si="1"/>
        <v>1639060</v>
      </c>
      <c r="N14" s="47">
        <v>730764</v>
      </c>
      <c r="O14" s="47">
        <v>3054380</v>
      </c>
      <c r="P14" s="47">
        <v>598042</v>
      </c>
      <c r="Q14" s="47">
        <v>0</v>
      </c>
      <c r="R14" s="47">
        <v>0</v>
      </c>
      <c r="S14" s="35">
        <f t="shared" si="8"/>
        <v>3187102</v>
      </c>
      <c r="T14" s="35">
        <f t="shared" si="2"/>
        <v>6778207</v>
      </c>
      <c r="U14" s="35">
        <f t="shared" si="3"/>
        <v>3073963</v>
      </c>
      <c r="V14" s="35">
        <f t="shared" si="4"/>
        <v>598042</v>
      </c>
      <c r="W14" s="35">
        <f t="shared" si="5"/>
        <v>580000</v>
      </c>
      <c r="X14" s="35">
        <f t="shared" si="6"/>
        <v>0</v>
      </c>
      <c r="Y14" s="35">
        <f t="shared" si="7"/>
        <v>9834128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32.25" customHeight="1">
      <c r="A15" s="3" t="s">
        <v>73</v>
      </c>
      <c r="B15" s="45">
        <v>3382493</v>
      </c>
      <c r="C15" s="45">
        <v>1510444</v>
      </c>
      <c r="D15" s="45">
        <v>253125</v>
      </c>
      <c r="E15" s="45">
        <v>0</v>
      </c>
      <c r="F15" s="45">
        <v>-1</v>
      </c>
      <c r="G15" s="33">
        <f t="shared" si="0"/>
        <v>4639811</v>
      </c>
      <c r="H15" s="45">
        <v>607807</v>
      </c>
      <c r="I15" s="45">
        <v>2568732</v>
      </c>
      <c r="J15" s="45">
        <v>67621</v>
      </c>
      <c r="K15" s="45">
        <v>0</v>
      </c>
      <c r="L15" s="45">
        <v>-1</v>
      </c>
      <c r="M15" s="33">
        <f t="shared" si="1"/>
        <v>3108917</v>
      </c>
      <c r="N15" s="45">
        <v>31641137</v>
      </c>
      <c r="O15" s="45">
        <v>10501590</v>
      </c>
      <c r="P15" s="45">
        <v>8499140</v>
      </c>
      <c r="Q15" s="45">
        <v>0</v>
      </c>
      <c r="R15" s="45">
        <v>2</v>
      </c>
      <c r="S15" s="33">
        <f t="shared" si="8"/>
        <v>33643589</v>
      </c>
      <c r="T15" s="33">
        <f>SUM(B15,H15,N15)</f>
        <v>35631437</v>
      </c>
      <c r="U15" s="33">
        <f>SUM(C15,I15,O15)</f>
        <v>14580766</v>
      </c>
      <c r="V15" s="33">
        <f>SUM(D15,J15,P15)</f>
        <v>8819886</v>
      </c>
      <c r="W15" s="33">
        <f>SUM(E15,K15,Q15)</f>
        <v>0</v>
      </c>
      <c r="X15" s="33">
        <f>SUM(F15,L15,R15)</f>
        <v>0</v>
      </c>
      <c r="Y15" s="33">
        <f>T15+U15-V15+W15+X15</f>
        <v>41392317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ht="32.25" customHeight="1">
      <c r="A16" s="3" t="s">
        <v>74</v>
      </c>
      <c r="B16" s="45">
        <v>4363707</v>
      </c>
      <c r="C16" s="45">
        <v>20173</v>
      </c>
      <c r="D16" s="45">
        <v>0</v>
      </c>
      <c r="E16" s="45">
        <v>0</v>
      </c>
      <c r="F16" s="45">
        <v>0</v>
      </c>
      <c r="G16" s="33">
        <f t="shared" si="0"/>
        <v>4383880</v>
      </c>
      <c r="H16" s="45">
        <v>1259604</v>
      </c>
      <c r="I16" s="45">
        <v>280438</v>
      </c>
      <c r="J16" s="45">
        <v>0</v>
      </c>
      <c r="K16" s="45">
        <v>0</v>
      </c>
      <c r="L16" s="45">
        <v>0</v>
      </c>
      <c r="M16" s="33">
        <f t="shared" si="1"/>
        <v>1540042</v>
      </c>
      <c r="N16" s="45">
        <v>9380809</v>
      </c>
      <c r="O16" s="45">
        <v>818136</v>
      </c>
      <c r="P16" s="45">
        <v>694356</v>
      </c>
      <c r="Q16" s="45">
        <v>0</v>
      </c>
      <c r="R16" s="45">
        <v>0</v>
      </c>
      <c r="S16" s="33">
        <f t="shared" si="8"/>
        <v>9504589</v>
      </c>
      <c r="T16" s="33">
        <f t="shared" si="2"/>
        <v>15004120</v>
      </c>
      <c r="U16" s="33">
        <f t="shared" si="3"/>
        <v>1118747</v>
      </c>
      <c r="V16" s="33">
        <f t="shared" si="4"/>
        <v>694356</v>
      </c>
      <c r="W16" s="33">
        <f t="shared" si="5"/>
        <v>0</v>
      </c>
      <c r="X16" s="33">
        <f t="shared" si="6"/>
        <v>0</v>
      </c>
      <c r="Y16" s="33">
        <f t="shared" si="7"/>
        <v>15428511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32.25" customHeight="1" thickBot="1">
      <c r="A17" s="3" t="s">
        <v>77</v>
      </c>
      <c r="B17" s="45">
        <v>1313078</v>
      </c>
      <c r="C17" s="45">
        <v>231832</v>
      </c>
      <c r="D17" s="45">
        <v>610960</v>
      </c>
      <c r="E17" s="45">
        <v>470000</v>
      </c>
      <c r="F17" s="45">
        <v>1</v>
      </c>
      <c r="G17" s="33">
        <f t="shared" si="0"/>
        <v>1403951</v>
      </c>
      <c r="H17" s="45">
        <v>251595</v>
      </c>
      <c r="I17" s="45">
        <v>225228</v>
      </c>
      <c r="J17" s="45">
        <v>325000</v>
      </c>
      <c r="K17" s="45">
        <v>0</v>
      </c>
      <c r="L17" s="45">
        <v>0</v>
      </c>
      <c r="M17" s="33">
        <f t="shared" si="1"/>
        <v>151823</v>
      </c>
      <c r="N17" s="45">
        <v>2583185</v>
      </c>
      <c r="O17" s="45">
        <v>370236</v>
      </c>
      <c r="P17" s="45">
        <v>987828</v>
      </c>
      <c r="Q17" s="45">
        <v>0</v>
      </c>
      <c r="R17" s="45">
        <v>1</v>
      </c>
      <c r="S17" s="33">
        <f t="shared" si="8"/>
        <v>1965594</v>
      </c>
      <c r="T17" s="33">
        <f>SUM(B17,H17,N17)</f>
        <v>4147858</v>
      </c>
      <c r="U17" s="33">
        <f>SUM(C17,I17,O17)</f>
        <v>827296</v>
      </c>
      <c r="V17" s="33">
        <f>SUM(D17,J17,P17)</f>
        <v>1923788</v>
      </c>
      <c r="W17" s="33">
        <f>SUM(E17,K17,Q17)</f>
        <v>470000</v>
      </c>
      <c r="X17" s="33">
        <f>SUM(F17,L17,R17)</f>
        <v>2</v>
      </c>
      <c r="Y17" s="33">
        <f>T17+U17-V17+W17+X17</f>
        <v>3521368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s="32" customFormat="1" ht="32.25" customHeight="1" thickBot="1" thickTop="1">
      <c r="A18" s="44" t="s">
        <v>71</v>
      </c>
      <c r="B18" s="48">
        <f>SUM(B5:B17)</f>
        <v>72332258</v>
      </c>
      <c r="C18" s="48">
        <f>SUM(C5:C17)</f>
        <v>15172695</v>
      </c>
      <c r="D18" s="48">
        <f>SUM(D5:D17)</f>
        <v>15250157</v>
      </c>
      <c r="E18" s="48">
        <f>SUM(E5:E17)</f>
        <v>1540000</v>
      </c>
      <c r="F18" s="48">
        <f>SUM(F5:F17)</f>
        <v>-1</v>
      </c>
      <c r="G18" s="40">
        <f t="shared" si="0"/>
        <v>73794795</v>
      </c>
      <c r="H18" s="48">
        <f>SUM(H5:H17)</f>
        <v>19236593</v>
      </c>
      <c r="I18" s="48">
        <f>SUM(I5:I17)</f>
        <v>5561621</v>
      </c>
      <c r="J18" s="48">
        <f>SUM(J5:J17)</f>
        <v>1421343</v>
      </c>
      <c r="K18" s="48">
        <f>SUM(K5:K17)</f>
        <v>0</v>
      </c>
      <c r="L18" s="48">
        <f>SUM(L5:L17)</f>
        <v>-1</v>
      </c>
      <c r="M18" s="40">
        <f aca="true" t="shared" si="9" ref="M18:Y18">SUM(M5:M17)</f>
        <v>23376870</v>
      </c>
      <c r="N18" s="48">
        <f>SUM(N5:N17)</f>
        <v>174149787</v>
      </c>
      <c r="O18" s="48">
        <f>SUM(O5:O17)</f>
        <v>22073651</v>
      </c>
      <c r="P18" s="48">
        <f>SUM(P5:P17)</f>
        <v>34041322</v>
      </c>
      <c r="Q18" s="48">
        <f>SUM(Q5:Q17)</f>
        <v>0</v>
      </c>
      <c r="R18" s="48">
        <f>SUM(R5:R17)</f>
        <v>-1369882</v>
      </c>
      <c r="S18" s="40">
        <f t="shared" si="9"/>
        <v>160812234</v>
      </c>
      <c r="T18" s="40">
        <f t="shared" si="9"/>
        <v>265718638</v>
      </c>
      <c r="U18" s="40">
        <f t="shared" si="9"/>
        <v>42807967</v>
      </c>
      <c r="V18" s="40">
        <f t="shared" si="9"/>
        <v>50712822</v>
      </c>
      <c r="W18" s="40">
        <f t="shared" si="9"/>
        <v>1540000</v>
      </c>
      <c r="X18" s="40">
        <f t="shared" si="9"/>
        <v>-1369884</v>
      </c>
      <c r="Y18" s="40">
        <f t="shared" si="9"/>
        <v>257983899</v>
      </c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</row>
    <row r="19" spans="1:39" ht="32.25" customHeight="1" thickTop="1">
      <c r="A19" s="3" t="s">
        <v>20</v>
      </c>
      <c r="B19" s="45">
        <v>918356</v>
      </c>
      <c r="C19" s="45">
        <v>306</v>
      </c>
      <c r="D19" s="45">
        <v>200000</v>
      </c>
      <c r="E19" s="45">
        <v>265000</v>
      </c>
      <c r="F19" s="45">
        <v>0</v>
      </c>
      <c r="G19" s="33">
        <f t="shared" si="0"/>
        <v>983662</v>
      </c>
      <c r="H19" s="45">
        <v>133662</v>
      </c>
      <c r="I19" s="45">
        <v>22</v>
      </c>
      <c r="J19" s="45">
        <v>0</v>
      </c>
      <c r="K19" s="45">
        <v>0</v>
      </c>
      <c r="L19" s="45">
        <v>0</v>
      </c>
      <c r="M19" s="33">
        <f t="shared" si="1"/>
        <v>133684</v>
      </c>
      <c r="N19" s="45">
        <v>2461735</v>
      </c>
      <c r="O19" s="45">
        <v>401824</v>
      </c>
      <c r="P19" s="45">
        <v>1000006</v>
      </c>
      <c r="Q19" s="45">
        <v>0</v>
      </c>
      <c r="R19" s="45">
        <v>0</v>
      </c>
      <c r="S19" s="33">
        <f t="shared" si="8"/>
        <v>1863553</v>
      </c>
      <c r="T19" s="33">
        <f t="shared" si="2"/>
        <v>3513753</v>
      </c>
      <c r="U19" s="33">
        <f t="shared" si="3"/>
        <v>402152</v>
      </c>
      <c r="V19" s="33">
        <f t="shared" si="4"/>
        <v>1200006</v>
      </c>
      <c r="W19" s="33">
        <f t="shared" si="5"/>
        <v>265000</v>
      </c>
      <c r="X19" s="33">
        <f t="shared" si="6"/>
        <v>0</v>
      </c>
      <c r="Y19" s="33">
        <f t="shared" si="7"/>
        <v>2980899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ht="32.25" customHeight="1">
      <c r="A20" s="3" t="s">
        <v>21</v>
      </c>
      <c r="B20" s="45">
        <v>853039</v>
      </c>
      <c r="C20" s="45">
        <v>1270</v>
      </c>
      <c r="D20" s="45">
        <v>0</v>
      </c>
      <c r="E20" s="45">
        <v>0</v>
      </c>
      <c r="F20" s="45">
        <v>0</v>
      </c>
      <c r="G20" s="33">
        <f t="shared" si="0"/>
        <v>854309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33">
        <f t="shared" si="1"/>
        <v>0</v>
      </c>
      <c r="N20" s="45">
        <v>963110</v>
      </c>
      <c r="O20" s="45">
        <v>32802</v>
      </c>
      <c r="P20" s="45">
        <v>82039</v>
      </c>
      <c r="Q20" s="45">
        <v>0</v>
      </c>
      <c r="R20" s="45">
        <v>0</v>
      </c>
      <c r="S20" s="33">
        <f t="shared" si="8"/>
        <v>913873</v>
      </c>
      <c r="T20" s="33">
        <f t="shared" si="2"/>
        <v>1816149</v>
      </c>
      <c r="U20" s="33">
        <f t="shared" si="3"/>
        <v>34072</v>
      </c>
      <c r="V20" s="33">
        <f t="shared" si="4"/>
        <v>82039</v>
      </c>
      <c r="W20" s="33">
        <f t="shared" si="5"/>
        <v>0</v>
      </c>
      <c r="X20" s="33">
        <f t="shared" si="6"/>
        <v>0</v>
      </c>
      <c r="Y20" s="33">
        <f t="shared" si="7"/>
        <v>1768182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32.25" customHeight="1">
      <c r="A21" s="3" t="s">
        <v>22</v>
      </c>
      <c r="B21" s="45">
        <v>1018798</v>
      </c>
      <c r="C21" s="45">
        <v>160</v>
      </c>
      <c r="D21" s="45">
        <v>445629</v>
      </c>
      <c r="E21" s="45">
        <v>88353</v>
      </c>
      <c r="F21" s="45">
        <v>0</v>
      </c>
      <c r="G21" s="33">
        <f t="shared" si="0"/>
        <v>661682</v>
      </c>
      <c r="H21" s="45">
        <v>6</v>
      </c>
      <c r="I21" s="45">
        <v>0</v>
      </c>
      <c r="J21" s="45">
        <v>0</v>
      </c>
      <c r="K21" s="45">
        <v>0</v>
      </c>
      <c r="L21" s="45">
        <v>0</v>
      </c>
      <c r="M21" s="33">
        <f t="shared" si="1"/>
        <v>6</v>
      </c>
      <c r="N21" s="45">
        <v>1022704</v>
      </c>
      <c r="O21" s="45">
        <v>790210</v>
      </c>
      <c r="P21" s="45">
        <v>646079</v>
      </c>
      <c r="Q21" s="45">
        <v>0</v>
      </c>
      <c r="R21" s="45">
        <v>-1</v>
      </c>
      <c r="S21" s="33">
        <f t="shared" si="8"/>
        <v>1166834</v>
      </c>
      <c r="T21" s="33">
        <f t="shared" si="2"/>
        <v>2041508</v>
      </c>
      <c r="U21" s="33">
        <f t="shared" si="3"/>
        <v>790370</v>
      </c>
      <c r="V21" s="33">
        <f t="shared" si="4"/>
        <v>1091708</v>
      </c>
      <c r="W21" s="33">
        <f t="shared" si="5"/>
        <v>88353</v>
      </c>
      <c r="X21" s="33">
        <f t="shared" si="6"/>
        <v>-1</v>
      </c>
      <c r="Y21" s="33">
        <f t="shared" si="7"/>
        <v>1828522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ht="32.25" customHeight="1">
      <c r="A22" s="3" t="s">
        <v>23</v>
      </c>
      <c r="B22" s="45">
        <v>571664</v>
      </c>
      <c r="C22" s="45">
        <v>175115</v>
      </c>
      <c r="D22" s="45">
        <v>105000</v>
      </c>
      <c r="E22" s="45">
        <v>0</v>
      </c>
      <c r="F22" s="45">
        <v>0</v>
      </c>
      <c r="G22" s="33">
        <f t="shared" si="0"/>
        <v>641779</v>
      </c>
      <c r="H22" s="45">
        <v>5767</v>
      </c>
      <c r="I22" s="45">
        <v>1</v>
      </c>
      <c r="J22" s="45">
        <v>0</v>
      </c>
      <c r="K22" s="45">
        <v>0</v>
      </c>
      <c r="L22" s="45">
        <v>1</v>
      </c>
      <c r="M22" s="33">
        <f t="shared" si="1"/>
        <v>5769</v>
      </c>
      <c r="N22" s="45">
        <v>1193612</v>
      </c>
      <c r="O22" s="45">
        <v>154840</v>
      </c>
      <c r="P22" s="45">
        <v>185028</v>
      </c>
      <c r="Q22" s="45">
        <v>0</v>
      </c>
      <c r="R22" s="45">
        <v>-2</v>
      </c>
      <c r="S22" s="33">
        <f t="shared" si="8"/>
        <v>1163422</v>
      </c>
      <c r="T22" s="33">
        <f t="shared" si="2"/>
        <v>1771043</v>
      </c>
      <c r="U22" s="33">
        <f t="shared" si="3"/>
        <v>329956</v>
      </c>
      <c r="V22" s="33">
        <f t="shared" si="4"/>
        <v>290028</v>
      </c>
      <c r="W22" s="33">
        <f t="shared" si="5"/>
        <v>0</v>
      </c>
      <c r="X22" s="33">
        <f t="shared" si="6"/>
        <v>-1</v>
      </c>
      <c r="Y22" s="33">
        <f t="shared" si="7"/>
        <v>1810970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21" customFormat="1" ht="32.25" customHeight="1">
      <c r="A23" s="3" t="s">
        <v>24</v>
      </c>
      <c r="B23" s="45">
        <v>710225</v>
      </c>
      <c r="C23" s="45">
        <v>62605</v>
      </c>
      <c r="D23" s="45">
        <v>0</v>
      </c>
      <c r="E23" s="45">
        <v>0</v>
      </c>
      <c r="F23" s="45">
        <v>0</v>
      </c>
      <c r="G23" s="33">
        <f t="shared" si="0"/>
        <v>772830</v>
      </c>
      <c r="H23" s="45">
        <v>100791</v>
      </c>
      <c r="I23" s="45">
        <v>27</v>
      </c>
      <c r="J23" s="45">
        <v>60000</v>
      </c>
      <c r="K23" s="45">
        <v>0</v>
      </c>
      <c r="L23" s="45">
        <v>0</v>
      </c>
      <c r="M23" s="33">
        <f t="shared" si="1"/>
        <v>40818</v>
      </c>
      <c r="N23" s="45">
        <v>1385710</v>
      </c>
      <c r="O23" s="45">
        <v>139996</v>
      </c>
      <c r="P23" s="45">
        <v>79450</v>
      </c>
      <c r="Q23" s="45">
        <v>0</v>
      </c>
      <c r="R23" s="45">
        <v>0</v>
      </c>
      <c r="S23" s="33">
        <f t="shared" si="8"/>
        <v>1446256</v>
      </c>
      <c r="T23" s="33">
        <f t="shared" si="2"/>
        <v>2196726</v>
      </c>
      <c r="U23" s="33">
        <f t="shared" si="3"/>
        <v>202628</v>
      </c>
      <c r="V23" s="33">
        <f t="shared" si="4"/>
        <v>139450</v>
      </c>
      <c r="W23" s="33">
        <f t="shared" si="5"/>
        <v>0</v>
      </c>
      <c r="X23" s="33">
        <f t="shared" si="6"/>
        <v>0</v>
      </c>
      <c r="Y23" s="33">
        <f t="shared" si="7"/>
        <v>2259904</v>
      </c>
      <c r="Z2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32.25" customHeight="1">
      <c r="A24" s="42" t="s">
        <v>25</v>
      </c>
      <c r="B24" s="46">
        <v>1141380</v>
      </c>
      <c r="C24" s="46">
        <v>90375</v>
      </c>
      <c r="D24" s="46">
        <v>201000</v>
      </c>
      <c r="E24" s="46">
        <v>0</v>
      </c>
      <c r="F24" s="46">
        <v>13</v>
      </c>
      <c r="G24" s="34">
        <f t="shared" si="0"/>
        <v>1030768</v>
      </c>
      <c r="H24" s="46">
        <v>40975</v>
      </c>
      <c r="I24" s="46">
        <v>14</v>
      </c>
      <c r="J24" s="46">
        <v>0</v>
      </c>
      <c r="K24" s="46">
        <v>0</v>
      </c>
      <c r="L24" s="46">
        <v>1</v>
      </c>
      <c r="M24" s="34">
        <f t="shared" si="1"/>
        <v>40990</v>
      </c>
      <c r="N24" s="46">
        <v>255268</v>
      </c>
      <c r="O24" s="46">
        <v>134068</v>
      </c>
      <c r="P24" s="46">
        <v>67262</v>
      </c>
      <c r="Q24" s="46">
        <v>0</v>
      </c>
      <c r="R24" s="46">
        <v>-1</v>
      </c>
      <c r="S24" s="34">
        <f t="shared" si="8"/>
        <v>322073</v>
      </c>
      <c r="T24" s="34">
        <f t="shared" si="2"/>
        <v>1437623</v>
      </c>
      <c r="U24" s="34">
        <f t="shared" si="3"/>
        <v>224457</v>
      </c>
      <c r="V24" s="34">
        <f t="shared" si="4"/>
        <v>268262</v>
      </c>
      <c r="W24" s="34">
        <f t="shared" si="5"/>
        <v>0</v>
      </c>
      <c r="X24" s="34">
        <f t="shared" si="6"/>
        <v>13</v>
      </c>
      <c r="Y24" s="34">
        <f t="shared" si="7"/>
        <v>1393831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32.25" customHeight="1">
      <c r="A25" s="3" t="s">
        <v>26</v>
      </c>
      <c r="B25" s="45">
        <v>1776190</v>
      </c>
      <c r="C25" s="45">
        <v>592</v>
      </c>
      <c r="D25" s="45">
        <v>124000</v>
      </c>
      <c r="E25" s="45">
        <v>170500</v>
      </c>
      <c r="F25" s="45">
        <v>0</v>
      </c>
      <c r="G25" s="33">
        <f t="shared" si="0"/>
        <v>1823282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33">
        <f t="shared" si="1"/>
        <v>0</v>
      </c>
      <c r="N25" s="45">
        <v>1450006</v>
      </c>
      <c r="O25" s="45">
        <v>84020</v>
      </c>
      <c r="P25" s="45">
        <v>102300</v>
      </c>
      <c r="Q25" s="45">
        <v>0</v>
      </c>
      <c r="R25" s="45">
        <v>0</v>
      </c>
      <c r="S25" s="33">
        <f t="shared" si="8"/>
        <v>1431726</v>
      </c>
      <c r="T25" s="33">
        <f t="shared" si="2"/>
        <v>3226196</v>
      </c>
      <c r="U25" s="33">
        <f t="shared" si="3"/>
        <v>84612</v>
      </c>
      <c r="V25" s="33">
        <f t="shared" si="4"/>
        <v>226300</v>
      </c>
      <c r="W25" s="33">
        <f t="shared" si="5"/>
        <v>170500</v>
      </c>
      <c r="X25" s="33">
        <f t="shared" si="6"/>
        <v>0</v>
      </c>
      <c r="Y25" s="33">
        <f t="shared" si="7"/>
        <v>3255008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ht="32.25" customHeight="1">
      <c r="A26" s="3" t="s">
        <v>27</v>
      </c>
      <c r="B26" s="45">
        <v>924131</v>
      </c>
      <c r="C26" s="45">
        <v>565</v>
      </c>
      <c r="D26" s="45">
        <v>0</v>
      </c>
      <c r="E26" s="45">
        <v>46000</v>
      </c>
      <c r="F26" s="45">
        <v>0</v>
      </c>
      <c r="G26" s="33">
        <f t="shared" si="0"/>
        <v>970696</v>
      </c>
      <c r="H26" s="45">
        <v>1234685</v>
      </c>
      <c r="I26" s="45">
        <v>1273</v>
      </c>
      <c r="J26" s="45">
        <v>0</v>
      </c>
      <c r="K26" s="45">
        <v>0</v>
      </c>
      <c r="L26" s="45">
        <v>0</v>
      </c>
      <c r="M26" s="33">
        <f t="shared" si="1"/>
        <v>1235958</v>
      </c>
      <c r="N26" s="45">
        <v>2822859</v>
      </c>
      <c r="O26" s="45">
        <v>104747</v>
      </c>
      <c r="P26" s="45">
        <v>110300</v>
      </c>
      <c r="Q26" s="45">
        <v>0</v>
      </c>
      <c r="R26" s="45">
        <v>0</v>
      </c>
      <c r="S26" s="33">
        <f t="shared" si="8"/>
        <v>2817306</v>
      </c>
      <c r="T26" s="33">
        <f t="shared" si="2"/>
        <v>4981675</v>
      </c>
      <c r="U26" s="33">
        <f t="shared" si="3"/>
        <v>106585</v>
      </c>
      <c r="V26" s="33">
        <f t="shared" si="4"/>
        <v>110300</v>
      </c>
      <c r="W26" s="33">
        <f t="shared" si="5"/>
        <v>46000</v>
      </c>
      <c r="X26" s="33">
        <f t="shared" si="6"/>
        <v>0</v>
      </c>
      <c r="Y26" s="33">
        <f t="shared" si="7"/>
        <v>5023960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32.25" customHeight="1">
      <c r="A27" s="3" t="s">
        <v>28</v>
      </c>
      <c r="B27" s="45">
        <v>1253480</v>
      </c>
      <c r="C27" s="45">
        <v>1238</v>
      </c>
      <c r="D27" s="45">
        <v>170000</v>
      </c>
      <c r="E27" s="45">
        <v>60000</v>
      </c>
      <c r="F27" s="45">
        <v>0</v>
      </c>
      <c r="G27" s="33">
        <f t="shared" si="0"/>
        <v>1144718</v>
      </c>
      <c r="H27" s="45">
        <v>690076</v>
      </c>
      <c r="I27" s="45">
        <v>254</v>
      </c>
      <c r="J27" s="45">
        <v>0</v>
      </c>
      <c r="K27" s="45">
        <v>0</v>
      </c>
      <c r="L27" s="45">
        <v>0</v>
      </c>
      <c r="M27" s="33">
        <f t="shared" si="1"/>
        <v>690330</v>
      </c>
      <c r="N27" s="45">
        <v>3404952</v>
      </c>
      <c r="O27" s="45">
        <v>222535</v>
      </c>
      <c r="P27" s="45">
        <v>294600</v>
      </c>
      <c r="Q27" s="45">
        <v>0</v>
      </c>
      <c r="R27" s="45">
        <v>0</v>
      </c>
      <c r="S27" s="33">
        <f t="shared" si="8"/>
        <v>3332887</v>
      </c>
      <c r="T27" s="33">
        <f t="shared" si="2"/>
        <v>5348508</v>
      </c>
      <c r="U27" s="33">
        <f t="shared" si="3"/>
        <v>224027</v>
      </c>
      <c r="V27" s="33">
        <f t="shared" si="4"/>
        <v>464600</v>
      </c>
      <c r="W27" s="33">
        <f t="shared" si="5"/>
        <v>60000</v>
      </c>
      <c r="X27" s="33">
        <f t="shared" si="6"/>
        <v>0</v>
      </c>
      <c r="Y27" s="33">
        <f t="shared" si="7"/>
        <v>5167935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21" customFormat="1" ht="32.25" customHeight="1">
      <c r="A28" s="43" t="s">
        <v>75</v>
      </c>
      <c r="B28" s="47">
        <v>1975723</v>
      </c>
      <c r="C28" s="47">
        <v>165175</v>
      </c>
      <c r="D28" s="47">
        <v>200000</v>
      </c>
      <c r="E28" s="47">
        <v>0</v>
      </c>
      <c r="F28" s="47">
        <v>0</v>
      </c>
      <c r="G28" s="35">
        <f t="shared" si="0"/>
        <v>1940898</v>
      </c>
      <c r="H28" s="47">
        <v>300000</v>
      </c>
      <c r="I28" s="47">
        <v>370000</v>
      </c>
      <c r="J28" s="47">
        <v>0</v>
      </c>
      <c r="K28" s="47">
        <v>0</v>
      </c>
      <c r="L28" s="47">
        <v>0</v>
      </c>
      <c r="M28" s="35">
        <f t="shared" si="1"/>
        <v>670000</v>
      </c>
      <c r="N28" s="47">
        <v>4901489</v>
      </c>
      <c r="O28" s="47">
        <v>23080</v>
      </c>
      <c r="P28" s="47">
        <v>879098</v>
      </c>
      <c r="Q28" s="47">
        <v>0</v>
      </c>
      <c r="R28" s="47">
        <v>0</v>
      </c>
      <c r="S28" s="35">
        <f t="shared" si="8"/>
        <v>4045471</v>
      </c>
      <c r="T28" s="35">
        <f t="shared" si="2"/>
        <v>7177212</v>
      </c>
      <c r="U28" s="35">
        <f t="shared" si="3"/>
        <v>558255</v>
      </c>
      <c r="V28" s="35">
        <f t="shared" si="4"/>
        <v>1079098</v>
      </c>
      <c r="W28" s="35">
        <f t="shared" si="5"/>
        <v>0</v>
      </c>
      <c r="X28" s="35">
        <f t="shared" si="6"/>
        <v>0</v>
      </c>
      <c r="Y28" s="35">
        <f t="shared" si="7"/>
        <v>6656369</v>
      </c>
      <c r="Z28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39" ht="32.25" customHeight="1">
      <c r="A29" s="3" t="s">
        <v>29</v>
      </c>
      <c r="B29" s="45">
        <v>726632</v>
      </c>
      <c r="C29" s="45">
        <v>1457</v>
      </c>
      <c r="D29" s="45">
        <v>0</v>
      </c>
      <c r="E29" s="45">
        <v>0</v>
      </c>
      <c r="F29" s="45">
        <v>0</v>
      </c>
      <c r="G29" s="33">
        <f t="shared" si="0"/>
        <v>728089</v>
      </c>
      <c r="H29" s="45">
        <v>90744</v>
      </c>
      <c r="I29" s="45">
        <v>23</v>
      </c>
      <c r="J29" s="45">
        <v>1897</v>
      </c>
      <c r="K29" s="45">
        <v>0</v>
      </c>
      <c r="L29" s="45">
        <v>0</v>
      </c>
      <c r="M29" s="33">
        <f t="shared" si="1"/>
        <v>88870</v>
      </c>
      <c r="N29" s="45">
        <v>700796</v>
      </c>
      <c r="O29" s="45">
        <v>1984</v>
      </c>
      <c r="P29" s="45">
        <v>142103</v>
      </c>
      <c r="Q29" s="45">
        <v>0</v>
      </c>
      <c r="R29" s="45">
        <v>0</v>
      </c>
      <c r="S29" s="33">
        <f t="shared" si="8"/>
        <v>560677</v>
      </c>
      <c r="T29" s="33">
        <f t="shared" si="2"/>
        <v>1518172</v>
      </c>
      <c r="U29" s="33">
        <f t="shared" si="3"/>
        <v>3464</v>
      </c>
      <c r="V29" s="33">
        <f t="shared" si="4"/>
        <v>144000</v>
      </c>
      <c r="W29" s="33">
        <f t="shared" si="5"/>
        <v>0</v>
      </c>
      <c r="X29" s="33">
        <f t="shared" si="6"/>
        <v>0</v>
      </c>
      <c r="Y29" s="33">
        <f t="shared" si="7"/>
        <v>1377636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ht="32.25" customHeight="1">
      <c r="A30" s="3" t="s">
        <v>30</v>
      </c>
      <c r="B30" s="45">
        <v>1113394</v>
      </c>
      <c r="C30" s="45">
        <v>695503</v>
      </c>
      <c r="D30" s="45">
        <v>737683</v>
      </c>
      <c r="E30" s="45">
        <v>0</v>
      </c>
      <c r="F30" s="45">
        <v>0</v>
      </c>
      <c r="G30" s="33">
        <f t="shared" si="0"/>
        <v>1071214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33">
        <f t="shared" si="1"/>
        <v>0</v>
      </c>
      <c r="N30" s="45">
        <v>764845</v>
      </c>
      <c r="O30" s="45">
        <v>200216</v>
      </c>
      <c r="P30" s="45">
        <v>288203</v>
      </c>
      <c r="Q30" s="45">
        <v>0</v>
      </c>
      <c r="R30" s="45">
        <v>0</v>
      </c>
      <c r="S30" s="33">
        <f t="shared" si="8"/>
        <v>676858</v>
      </c>
      <c r="T30" s="33">
        <f t="shared" si="2"/>
        <v>1878239</v>
      </c>
      <c r="U30" s="33">
        <f t="shared" si="3"/>
        <v>895719</v>
      </c>
      <c r="V30" s="33">
        <f t="shared" si="4"/>
        <v>1025886</v>
      </c>
      <c r="W30" s="33">
        <f t="shared" si="5"/>
        <v>0</v>
      </c>
      <c r="X30" s="33">
        <f t="shared" si="6"/>
        <v>0</v>
      </c>
      <c r="Y30" s="33">
        <f t="shared" si="7"/>
        <v>1748072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32.25" customHeight="1">
      <c r="A31" s="3" t="s">
        <v>31</v>
      </c>
      <c r="B31" s="45">
        <v>728376</v>
      </c>
      <c r="C31" s="45">
        <v>345497</v>
      </c>
      <c r="D31" s="45">
        <v>365620</v>
      </c>
      <c r="E31" s="45">
        <v>0</v>
      </c>
      <c r="F31" s="45">
        <v>0</v>
      </c>
      <c r="G31" s="33">
        <f t="shared" si="0"/>
        <v>708253</v>
      </c>
      <c r="H31" s="45">
        <v>59634</v>
      </c>
      <c r="I31" s="45">
        <v>69</v>
      </c>
      <c r="J31" s="45">
        <v>0</v>
      </c>
      <c r="K31" s="45">
        <v>0</v>
      </c>
      <c r="L31" s="45">
        <v>0</v>
      </c>
      <c r="M31" s="33">
        <f t="shared" si="1"/>
        <v>59703</v>
      </c>
      <c r="N31" s="45">
        <v>536583</v>
      </c>
      <c r="O31" s="45">
        <v>45902</v>
      </c>
      <c r="P31" s="45">
        <v>176230</v>
      </c>
      <c r="Q31" s="45">
        <v>0</v>
      </c>
      <c r="R31" s="45">
        <v>0</v>
      </c>
      <c r="S31" s="33">
        <f t="shared" si="8"/>
        <v>406255</v>
      </c>
      <c r="T31" s="33">
        <f t="shared" si="2"/>
        <v>1324593</v>
      </c>
      <c r="U31" s="33">
        <f t="shared" si="3"/>
        <v>391468</v>
      </c>
      <c r="V31" s="33">
        <f t="shared" si="4"/>
        <v>541850</v>
      </c>
      <c r="W31" s="33">
        <f t="shared" si="5"/>
        <v>0</v>
      </c>
      <c r="X31" s="33">
        <f t="shared" si="6"/>
        <v>0</v>
      </c>
      <c r="Y31" s="33">
        <f t="shared" si="7"/>
        <v>1174211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ht="32.25" customHeight="1">
      <c r="A32" s="3" t="s">
        <v>32</v>
      </c>
      <c r="B32" s="45">
        <v>1122978</v>
      </c>
      <c r="C32" s="45">
        <v>31</v>
      </c>
      <c r="D32" s="45">
        <v>229368</v>
      </c>
      <c r="E32" s="45">
        <v>0</v>
      </c>
      <c r="F32" s="45">
        <v>0</v>
      </c>
      <c r="G32" s="33">
        <f t="shared" si="0"/>
        <v>893641</v>
      </c>
      <c r="H32" s="45">
        <v>107193</v>
      </c>
      <c r="I32" s="45">
        <v>8</v>
      </c>
      <c r="J32" s="45">
        <v>0</v>
      </c>
      <c r="K32" s="45">
        <v>0</v>
      </c>
      <c r="L32" s="45">
        <v>0</v>
      </c>
      <c r="M32" s="33">
        <f t="shared" si="1"/>
        <v>107201</v>
      </c>
      <c r="N32" s="45">
        <v>401219</v>
      </c>
      <c r="O32" s="45">
        <v>211652</v>
      </c>
      <c r="P32" s="45">
        <v>37771</v>
      </c>
      <c r="Q32" s="45">
        <v>0</v>
      </c>
      <c r="R32" s="45">
        <v>1</v>
      </c>
      <c r="S32" s="33">
        <f t="shared" si="8"/>
        <v>575101</v>
      </c>
      <c r="T32" s="33">
        <f t="shared" si="2"/>
        <v>1631390</v>
      </c>
      <c r="U32" s="33">
        <f t="shared" si="3"/>
        <v>211691</v>
      </c>
      <c r="V32" s="33">
        <f t="shared" si="4"/>
        <v>267139</v>
      </c>
      <c r="W32" s="33">
        <f t="shared" si="5"/>
        <v>0</v>
      </c>
      <c r="X32" s="33">
        <f t="shared" si="6"/>
        <v>1</v>
      </c>
      <c r="Y32" s="33">
        <f t="shared" si="7"/>
        <v>1575943</v>
      </c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44" s="21" customFormat="1" ht="32.25" customHeight="1">
      <c r="A33" s="3" t="s">
        <v>33</v>
      </c>
      <c r="B33" s="45">
        <v>74255</v>
      </c>
      <c r="C33" s="45">
        <v>60001</v>
      </c>
      <c r="D33" s="45">
        <v>11179</v>
      </c>
      <c r="E33" s="45">
        <v>0</v>
      </c>
      <c r="F33" s="45">
        <v>0</v>
      </c>
      <c r="G33" s="33">
        <f t="shared" si="0"/>
        <v>123077</v>
      </c>
      <c r="H33" s="45">
        <v>13305</v>
      </c>
      <c r="I33" s="45">
        <v>0</v>
      </c>
      <c r="J33" s="45">
        <v>0</v>
      </c>
      <c r="K33" s="45">
        <v>0</v>
      </c>
      <c r="L33" s="45">
        <v>0</v>
      </c>
      <c r="M33" s="33">
        <f t="shared" si="1"/>
        <v>13305</v>
      </c>
      <c r="N33" s="45">
        <v>251344</v>
      </c>
      <c r="O33" s="45">
        <v>94779</v>
      </c>
      <c r="P33" s="45">
        <v>14024</v>
      </c>
      <c r="Q33" s="45">
        <v>0</v>
      </c>
      <c r="R33" s="45">
        <v>1</v>
      </c>
      <c r="S33" s="33">
        <f t="shared" si="8"/>
        <v>332100</v>
      </c>
      <c r="T33" s="33">
        <f t="shared" si="2"/>
        <v>338904</v>
      </c>
      <c r="U33" s="33">
        <f t="shared" si="3"/>
        <v>154780</v>
      </c>
      <c r="V33" s="33">
        <f t="shared" si="4"/>
        <v>25203</v>
      </c>
      <c r="W33" s="33">
        <f t="shared" si="5"/>
        <v>0</v>
      </c>
      <c r="X33" s="33">
        <f t="shared" si="6"/>
        <v>1</v>
      </c>
      <c r="Y33" s="33">
        <f t="shared" si="7"/>
        <v>468482</v>
      </c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25" ht="32.25" customHeight="1">
      <c r="A34" s="42" t="s">
        <v>34</v>
      </c>
      <c r="B34" s="46">
        <v>839607</v>
      </c>
      <c r="C34" s="46">
        <v>83229</v>
      </c>
      <c r="D34" s="46">
        <v>18000</v>
      </c>
      <c r="E34" s="46">
        <v>0</v>
      </c>
      <c r="F34" s="46">
        <v>0</v>
      </c>
      <c r="G34" s="34">
        <f t="shared" si="0"/>
        <v>904836</v>
      </c>
      <c r="H34" s="46">
        <v>21363</v>
      </c>
      <c r="I34" s="46">
        <v>5</v>
      </c>
      <c r="J34" s="46">
        <v>0</v>
      </c>
      <c r="K34" s="46">
        <v>0</v>
      </c>
      <c r="L34" s="46">
        <v>0</v>
      </c>
      <c r="M34" s="34">
        <f t="shared" si="1"/>
        <v>21368</v>
      </c>
      <c r="N34" s="46">
        <v>627091</v>
      </c>
      <c r="O34" s="46">
        <v>60822</v>
      </c>
      <c r="P34" s="46">
        <v>49632</v>
      </c>
      <c r="Q34" s="46">
        <v>0</v>
      </c>
      <c r="R34" s="46">
        <v>0</v>
      </c>
      <c r="S34" s="34">
        <f t="shared" si="8"/>
        <v>638281</v>
      </c>
      <c r="T34" s="34">
        <f t="shared" si="2"/>
        <v>1488061</v>
      </c>
      <c r="U34" s="34">
        <f t="shared" si="3"/>
        <v>144056</v>
      </c>
      <c r="V34" s="34">
        <f t="shared" si="4"/>
        <v>67632</v>
      </c>
      <c r="W34" s="34">
        <f t="shared" si="5"/>
        <v>0</v>
      </c>
      <c r="X34" s="34">
        <f t="shared" si="6"/>
        <v>0</v>
      </c>
      <c r="Y34" s="34">
        <f t="shared" si="7"/>
        <v>1564485</v>
      </c>
    </row>
    <row r="35" spans="1:25" ht="32.25" customHeight="1">
      <c r="A35" s="3" t="s">
        <v>35</v>
      </c>
      <c r="B35" s="45">
        <v>722546</v>
      </c>
      <c r="C35" s="45">
        <v>277</v>
      </c>
      <c r="D35" s="45">
        <v>0</v>
      </c>
      <c r="E35" s="45">
        <v>52000</v>
      </c>
      <c r="F35" s="45">
        <v>0</v>
      </c>
      <c r="G35" s="33">
        <f t="shared" si="0"/>
        <v>774823</v>
      </c>
      <c r="H35" s="45">
        <v>486160</v>
      </c>
      <c r="I35" s="45">
        <v>192</v>
      </c>
      <c r="J35" s="45">
        <v>0</v>
      </c>
      <c r="K35" s="45">
        <v>0</v>
      </c>
      <c r="L35" s="45">
        <v>0</v>
      </c>
      <c r="M35" s="33">
        <f t="shared" si="1"/>
        <v>486352</v>
      </c>
      <c r="N35" s="45">
        <v>1449217</v>
      </c>
      <c r="O35" s="45">
        <v>142111</v>
      </c>
      <c r="P35" s="45">
        <v>41523</v>
      </c>
      <c r="Q35" s="45">
        <v>0</v>
      </c>
      <c r="R35" s="45">
        <v>0</v>
      </c>
      <c r="S35" s="33">
        <f t="shared" si="8"/>
        <v>1549805</v>
      </c>
      <c r="T35" s="33">
        <f t="shared" si="2"/>
        <v>2657923</v>
      </c>
      <c r="U35" s="33">
        <f t="shared" si="3"/>
        <v>142580</v>
      </c>
      <c r="V35" s="33">
        <f t="shared" si="4"/>
        <v>41523</v>
      </c>
      <c r="W35" s="33">
        <f t="shared" si="5"/>
        <v>52000</v>
      </c>
      <c r="X35" s="33">
        <f t="shared" si="6"/>
        <v>0</v>
      </c>
      <c r="Y35" s="33">
        <f t="shared" si="7"/>
        <v>2810980</v>
      </c>
    </row>
    <row r="36" spans="1:25" ht="32.25" customHeight="1">
      <c r="A36" s="3" t="s">
        <v>36</v>
      </c>
      <c r="B36" s="45">
        <v>967053</v>
      </c>
      <c r="C36" s="45">
        <v>82381</v>
      </c>
      <c r="D36" s="45">
        <v>98000</v>
      </c>
      <c r="E36" s="45">
        <v>0</v>
      </c>
      <c r="F36" s="45">
        <v>0</v>
      </c>
      <c r="G36" s="33">
        <f t="shared" si="0"/>
        <v>951434</v>
      </c>
      <c r="H36" s="45">
        <v>238484</v>
      </c>
      <c r="I36" s="45">
        <v>122</v>
      </c>
      <c r="J36" s="45">
        <v>0</v>
      </c>
      <c r="K36" s="45">
        <v>0</v>
      </c>
      <c r="L36" s="45">
        <v>0</v>
      </c>
      <c r="M36" s="33">
        <f t="shared" si="1"/>
        <v>238606</v>
      </c>
      <c r="N36" s="45">
        <v>666689</v>
      </c>
      <c r="O36" s="45">
        <v>157435</v>
      </c>
      <c r="P36" s="45">
        <v>128194</v>
      </c>
      <c r="Q36" s="45">
        <v>0</v>
      </c>
      <c r="R36" s="45">
        <v>0</v>
      </c>
      <c r="S36" s="33">
        <f t="shared" si="8"/>
        <v>695930</v>
      </c>
      <c r="T36" s="33">
        <f t="shared" si="2"/>
        <v>1872226</v>
      </c>
      <c r="U36" s="33">
        <f t="shared" si="3"/>
        <v>239938</v>
      </c>
      <c r="V36" s="33">
        <f t="shared" si="4"/>
        <v>226194</v>
      </c>
      <c r="W36" s="33">
        <f t="shared" si="5"/>
        <v>0</v>
      </c>
      <c r="X36" s="33">
        <f t="shared" si="6"/>
        <v>0</v>
      </c>
      <c r="Y36" s="33">
        <f t="shared" si="7"/>
        <v>1885970</v>
      </c>
    </row>
    <row r="37" spans="1:25" ht="32.25" customHeight="1">
      <c r="A37" s="3" t="s">
        <v>37</v>
      </c>
      <c r="B37" s="45">
        <v>1112404</v>
      </c>
      <c r="C37" s="45">
        <v>36</v>
      </c>
      <c r="D37" s="45">
        <v>0</v>
      </c>
      <c r="E37" s="45">
        <v>100000</v>
      </c>
      <c r="F37" s="45">
        <v>1</v>
      </c>
      <c r="G37" s="33">
        <f t="shared" si="0"/>
        <v>1212441</v>
      </c>
      <c r="H37" s="45">
        <v>322797</v>
      </c>
      <c r="I37" s="45">
        <v>14</v>
      </c>
      <c r="J37" s="45">
        <v>0</v>
      </c>
      <c r="K37" s="45">
        <v>0</v>
      </c>
      <c r="L37" s="45">
        <v>0</v>
      </c>
      <c r="M37" s="33">
        <f t="shared" si="1"/>
        <v>322811</v>
      </c>
      <c r="N37" s="45">
        <v>1195412</v>
      </c>
      <c r="O37" s="45">
        <v>104595</v>
      </c>
      <c r="P37" s="45">
        <v>77021</v>
      </c>
      <c r="Q37" s="45">
        <v>0</v>
      </c>
      <c r="R37" s="45">
        <v>-1</v>
      </c>
      <c r="S37" s="33">
        <f t="shared" si="8"/>
        <v>1222985</v>
      </c>
      <c r="T37" s="33">
        <f t="shared" si="2"/>
        <v>2630613</v>
      </c>
      <c r="U37" s="33">
        <f t="shared" si="3"/>
        <v>104645</v>
      </c>
      <c r="V37" s="33">
        <f t="shared" si="4"/>
        <v>77021</v>
      </c>
      <c r="W37" s="33">
        <f t="shared" si="5"/>
        <v>100000</v>
      </c>
      <c r="X37" s="33">
        <f t="shared" si="6"/>
        <v>0</v>
      </c>
      <c r="Y37" s="33">
        <f t="shared" si="7"/>
        <v>2758237</v>
      </c>
    </row>
    <row r="38" spans="1:44" s="21" customFormat="1" ht="32.25" customHeight="1">
      <c r="A38" s="43" t="s">
        <v>38</v>
      </c>
      <c r="B38" s="47">
        <v>599979</v>
      </c>
      <c r="C38" s="47">
        <v>154</v>
      </c>
      <c r="D38" s="47">
        <v>281012</v>
      </c>
      <c r="E38" s="47">
        <v>30000</v>
      </c>
      <c r="F38" s="47">
        <v>0</v>
      </c>
      <c r="G38" s="35">
        <f t="shared" si="0"/>
        <v>349121</v>
      </c>
      <c r="H38" s="47">
        <v>189696</v>
      </c>
      <c r="I38" s="47">
        <v>50</v>
      </c>
      <c r="J38" s="47">
        <v>0</v>
      </c>
      <c r="K38" s="47">
        <v>0</v>
      </c>
      <c r="L38" s="47">
        <v>0</v>
      </c>
      <c r="M38" s="35">
        <f t="shared" si="1"/>
        <v>189746</v>
      </c>
      <c r="N38" s="47">
        <v>1755303</v>
      </c>
      <c r="O38" s="47">
        <v>301677</v>
      </c>
      <c r="P38" s="47">
        <v>0</v>
      </c>
      <c r="Q38" s="47">
        <v>0</v>
      </c>
      <c r="R38" s="47">
        <v>0</v>
      </c>
      <c r="S38" s="35">
        <f t="shared" si="8"/>
        <v>2056980</v>
      </c>
      <c r="T38" s="35">
        <f t="shared" si="2"/>
        <v>2544978</v>
      </c>
      <c r="U38" s="35">
        <f t="shared" si="3"/>
        <v>301881</v>
      </c>
      <c r="V38" s="35">
        <f t="shared" si="4"/>
        <v>281012</v>
      </c>
      <c r="W38" s="35">
        <f t="shared" si="5"/>
        <v>30000</v>
      </c>
      <c r="X38" s="35">
        <f t="shared" si="6"/>
        <v>0</v>
      </c>
      <c r="Y38" s="35">
        <f t="shared" si="7"/>
        <v>2595847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25" ht="32.25" customHeight="1">
      <c r="A39" s="3" t="s">
        <v>76</v>
      </c>
      <c r="B39" s="45">
        <v>3030024</v>
      </c>
      <c r="C39" s="45">
        <v>298325</v>
      </c>
      <c r="D39" s="45">
        <v>20806</v>
      </c>
      <c r="E39" s="45">
        <v>0</v>
      </c>
      <c r="F39" s="45">
        <v>0</v>
      </c>
      <c r="G39" s="33">
        <f t="shared" si="0"/>
        <v>3307543</v>
      </c>
      <c r="H39" s="45">
        <v>624695</v>
      </c>
      <c r="I39" s="45">
        <v>175</v>
      </c>
      <c r="J39" s="45">
        <v>0</v>
      </c>
      <c r="K39" s="45">
        <v>0</v>
      </c>
      <c r="L39" s="45">
        <v>0</v>
      </c>
      <c r="M39" s="33">
        <f t="shared" si="1"/>
        <v>624870</v>
      </c>
      <c r="N39" s="45">
        <v>4247167</v>
      </c>
      <c r="O39" s="45">
        <v>539285</v>
      </c>
      <c r="P39" s="45">
        <v>286506</v>
      </c>
      <c r="Q39" s="45">
        <v>0</v>
      </c>
      <c r="R39" s="45">
        <v>0</v>
      </c>
      <c r="S39" s="33">
        <f t="shared" si="8"/>
        <v>4499946</v>
      </c>
      <c r="T39" s="33">
        <f t="shared" si="2"/>
        <v>7901886</v>
      </c>
      <c r="U39" s="33">
        <f t="shared" si="3"/>
        <v>837785</v>
      </c>
      <c r="V39" s="33">
        <f t="shared" si="4"/>
        <v>307312</v>
      </c>
      <c r="W39" s="33">
        <f t="shared" si="5"/>
        <v>0</v>
      </c>
      <c r="X39" s="33">
        <f t="shared" si="6"/>
        <v>0</v>
      </c>
      <c r="Y39" s="33">
        <f t="shared" si="7"/>
        <v>8432359</v>
      </c>
    </row>
    <row r="40" spans="1:25" ht="32.25" customHeight="1">
      <c r="A40" s="3" t="s">
        <v>39</v>
      </c>
      <c r="B40" s="45">
        <v>2298379</v>
      </c>
      <c r="C40" s="45">
        <v>168565</v>
      </c>
      <c r="D40" s="45">
        <v>456875</v>
      </c>
      <c r="E40" s="45">
        <v>0</v>
      </c>
      <c r="F40" s="45">
        <v>0</v>
      </c>
      <c r="G40" s="33">
        <f t="shared" si="0"/>
        <v>2010069</v>
      </c>
      <c r="H40" s="45">
        <v>58170</v>
      </c>
      <c r="I40" s="45">
        <v>15</v>
      </c>
      <c r="J40" s="45">
        <v>0</v>
      </c>
      <c r="K40" s="45">
        <v>0</v>
      </c>
      <c r="L40" s="45">
        <v>0</v>
      </c>
      <c r="M40" s="33">
        <f t="shared" si="1"/>
        <v>58185</v>
      </c>
      <c r="N40" s="45">
        <v>2036746</v>
      </c>
      <c r="O40" s="45">
        <v>9226</v>
      </c>
      <c r="P40" s="45">
        <v>55721</v>
      </c>
      <c r="Q40" s="45">
        <v>0</v>
      </c>
      <c r="R40" s="45">
        <v>1</v>
      </c>
      <c r="S40" s="33">
        <f t="shared" si="8"/>
        <v>1990252</v>
      </c>
      <c r="T40" s="33">
        <f t="shared" si="2"/>
        <v>4393295</v>
      </c>
      <c r="U40" s="33">
        <f t="shared" si="3"/>
        <v>177806</v>
      </c>
      <c r="V40" s="33">
        <f t="shared" si="4"/>
        <v>512596</v>
      </c>
      <c r="W40" s="33">
        <f t="shared" si="5"/>
        <v>0</v>
      </c>
      <c r="X40" s="33">
        <f t="shared" si="6"/>
        <v>1</v>
      </c>
      <c r="Y40" s="33">
        <f t="shared" si="7"/>
        <v>4058506</v>
      </c>
    </row>
    <row r="41" spans="1:25" ht="32.25" customHeight="1">
      <c r="A41" s="3" t="s">
        <v>40</v>
      </c>
      <c r="B41" s="45">
        <v>528224</v>
      </c>
      <c r="C41" s="45">
        <v>187459</v>
      </c>
      <c r="D41" s="45">
        <v>0</v>
      </c>
      <c r="E41" s="45">
        <v>0</v>
      </c>
      <c r="F41" s="45">
        <v>0</v>
      </c>
      <c r="G41" s="33">
        <f t="shared" si="0"/>
        <v>715683</v>
      </c>
      <c r="H41" s="45">
        <v>226208</v>
      </c>
      <c r="I41" s="45">
        <v>0</v>
      </c>
      <c r="J41" s="45">
        <v>0</v>
      </c>
      <c r="K41" s="45">
        <v>0</v>
      </c>
      <c r="L41" s="45">
        <v>0</v>
      </c>
      <c r="M41" s="33">
        <f t="shared" si="1"/>
        <v>226208</v>
      </c>
      <c r="N41" s="45">
        <v>286884</v>
      </c>
      <c r="O41" s="45">
        <v>205111</v>
      </c>
      <c r="P41" s="45">
        <v>11746</v>
      </c>
      <c r="Q41" s="45">
        <v>0</v>
      </c>
      <c r="R41" s="45">
        <v>0</v>
      </c>
      <c r="S41" s="33">
        <f t="shared" si="8"/>
        <v>480249</v>
      </c>
      <c r="T41" s="33">
        <f t="shared" si="2"/>
        <v>1041316</v>
      </c>
      <c r="U41" s="33">
        <f t="shared" si="3"/>
        <v>392570</v>
      </c>
      <c r="V41" s="33">
        <f t="shared" si="4"/>
        <v>11746</v>
      </c>
      <c r="W41" s="33">
        <f t="shared" si="5"/>
        <v>0</v>
      </c>
      <c r="X41" s="33">
        <f t="shared" si="6"/>
        <v>0</v>
      </c>
      <c r="Y41" s="33">
        <f t="shared" si="7"/>
        <v>1422140</v>
      </c>
    </row>
    <row r="42" spans="1:25" ht="32.25" customHeight="1">
      <c r="A42" s="3" t="s">
        <v>41</v>
      </c>
      <c r="B42" s="45">
        <v>2032799</v>
      </c>
      <c r="C42" s="45">
        <v>1680</v>
      </c>
      <c r="D42" s="45">
        <v>80846</v>
      </c>
      <c r="E42" s="45">
        <v>179000</v>
      </c>
      <c r="F42" s="45">
        <v>0</v>
      </c>
      <c r="G42" s="33">
        <f t="shared" si="0"/>
        <v>2132633</v>
      </c>
      <c r="H42" s="45">
        <v>87903</v>
      </c>
      <c r="I42" s="45">
        <v>0</v>
      </c>
      <c r="J42" s="45">
        <v>0</v>
      </c>
      <c r="K42" s="45">
        <v>0</v>
      </c>
      <c r="L42" s="45">
        <v>0</v>
      </c>
      <c r="M42" s="33">
        <f t="shared" si="1"/>
        <v>87903</v>
      </c>
      <c r="N42" s="45">
        <v>367431</v>
      </c>
      <c r="O42" s="45">
        <v>2085</v>
      </c>
      <c r="P42" s="45">
        <v>25515</v>
      </c>
      <c r="Q42" s="45">
        <v>0</v>
      </c>
      <c r="R42" s="45">
        <v>0</v>
      </c>
      <c r="S42" s="33">
        <f t="shared" si="8"/>
        <v>344001</v>
      </c>
      <c r="T42" s="33">
        <f t="shared" si="2"/>
        <v>2488133</v>
      </c>
      <c r="U42" s="33">
        <f t="shared" si="3"/>
        <v>3765</v>
      </c>
      <c r="V42" s="33">
        <f t="shared" si="4"/>
        <v>106361</v>
      </c>
      <c r="W42" s="33">
        <f t="shared" si="5"/>
        <v>179000</v>
      </c>
      <c r="X42" s="33">
        <f t="shared" si="6"/>
        <v>0</v>
      </c>
      <c r="Y42" s="33">
        <f t="shared" si="7"/>
        <v>2564537</v>
      </c>
    </row>
    <row r="43" spans="1:44" s="21" customFormat="1" ht="32.25" customHeight="1">
      <c r="A43" s="3" t="s">
        <v>42</v>
      </c>
      <c r="B43" s="45">
        <v>820799</v>
      </c>
      <c r="C43" s="45">
        <v>767</v>
      </c>
      <c r="D43" s="45">
        <v>84535</v>
      </c>
      <c r="E43" s="45">
        <v>135987</v>
      </c>
      <c r="F43" s="45">
        <v>0</v>
      </c>
      <c r="G43" s="33">
        <f t="shared" si="0"/>
        <v>873018</v>
      </c>
      <c r="H43" s="45">
        <v>94848</v>
      </c>
      <c r="I43" s="45">
        <v>14</v>
      </c>
      <c r="J43" s="45">
        <v>0</v>
      </c>
      <c r="K43" s="45">
        <v>0</v>
      </c>
      <c r="L43" s="45">
        <v>0</v>
      </c>
      <c r="M43" s="33">
        <f t="shared" si="1"/>
        <v>94862</v>
      </c>
      <c r="N43" s="45">
        <v>1030404</v>
      </c>
      <c r="O43" s="45">
        <v>65468</v>
      </c>
      <c r="P43" s="45">
        <v>632708</v>
      </c>
      <c r="Q43" s="45">
        <v>0</v>
      </c>
      <c r="R43" s="45">
        <v>0</v>
      </c>
      <c r="S43" s="33">
        <f t="shared" si="8"/>
        <v>463164</v>
      </c>
      <c r="T43" s="33">
        <f t="shared" si="2"/>
        <v>1946051</v>
      </c>
      <c r="U43" s="33">
        <f t="shared" si="3"/>
        <v>66249</v>
      </c>
      <c r="V43" s="33">
        <f t="shared" si="4"/>
        <v>717243</v>
      </c>
      <c r="W43" s="33">
        <f t="shared" si="5"/>
        <v>135987</v>
      </c>
      <c r="X43" s="33">
        <f t="shared" si="6"/>
        <v>0</v>
      </c>
      <c r="Y43" s="33">
        <f t="shared" si="7"/>
        <v>1431044</v>
      </c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25" ht="32.25" customHeight="1">
      <c r="A44" s="42" t="s">
        <v>43</v>
      </c>
      <c r="B44" s="46">
        <v>1066558</v>
      </c>
      <c r="C44" s="46">
        <v>969</v>
      </c>
      <c r="D44" s="46">
        <v>182000</v>
      </c>
      <c r="E44" s="46">
        <v>199000</v>
      </c>
      <c r="F44" s="46">
        <v>1</v>
      </c>
      <c r="G44" s="34">
        <f t="shared" si="0"/>
        <v>1084528</v>
      </c>
      <c r="H44" s="46">
        <v>445231</v>
      </c>
      <c r="I44" s="46">
        <v>330</v>
      </c>
      <c r="J44" s="46">
        <v>0</v>
      </c>
      <c r="K44" s="46">
        <v>0</v>
      </c>
      <c r="L44" s="46">
        <v>0</v>
      </c>
      <c r="M44" s="34">
        <f t="shared" si="1"/>
        <v>445561</v>
      </c>
      <c r="N44" s="46">
        <v>822291</v>
      </c>
      <c r="O44" s="46">
        <v>50459</v>
      </c>
      <c r="P44" s="46">
        <v>37685</v>
      </c>
      <c r="Q44" s="46">
        <v>0</v>
      </c>
      <c r="R44" s="46">
        <v>0</v>
      </c>
      <c r="S44" s="34">
        <f t="shared" si="8"/>
        <v>835065</v>
      </c>
      <c r="T44" s="34">
        <f t="shared" si="2"/>
        <v>2334080</v>
      </c>
      <c r="U44" s="34">
        <f t="shared" si="3"/>
        <v>51758</v>
      </c>
      <c r="V44" s="34">
        <f t="shared" si="4"/>
        <v>219685</v>
      </c>
      <c r="W44" s="34">
        <f t="shared" si="5"/>
        <v>199000</v>
      </c>
      <c r="X44" s="34">
        <f t="shared" si="6"/>
        <v>1</v>
      </c>
      <c r="Y44" s="34">
        <f t="shared" si="7"/>
        <v>2365154</v>
      </c>
    </row>
    <row r="45" spans="1:25" ht="32.25" customHeight="1">
      <c r="A45" s="3" t="s">
        <v>44</v>
      </c>
      <c r="B45" s="45">
        <v>1975197</v>
      </c>
      <c r="C45" s="45">
        <v>101088</v>
      </c>
      <c r="D45" s="45">
        <v>100000</v>
      </c>
      <c r="E45" s="45">
        <v>0</v>
      </c>
      <c r="F45" s="45">
        <v>-1</v>
      </c>
      <c r="G45" s="33">
        <f t="shared" si="0"/>
        <v>1976284</v>
      </c>
      <c r="H45" s="45">
        <v>390198</v>
      </c>
      <c r="I45" s="45">
        <v>100210</v>
      </c>
      <c r="J45" s="45">
        <v>0</v>
      </c>
      <c r="K45" s="45">
        <v>0</v>
      </c>
      <c r="L45" s="45">
        <v>0</v>
      </c>
      <c r="M45" s="33">
        <f t="shared" si="1"/>
        <v>490408</v>
      </c>
      <c r="N45" s="45">
        <v>1046382</v>
      </c>
      <c r="O45" s="45">
        <v>29150</v>
      </c>
      <c r="P45" s="45">
        <v>44683</v>
      </c>
      <c r="Q45" s="45">
        <v>0</v>
      </c>
      <c r="R45" s="45">
        <v>-260</v>
      </c>
      <c r="S45" s="33">
        <f t="shared" si="8"/>
        <v>1030589</v>
      </c>
      <c r="T45" s="33">
        <f t="shared" si="2"/>
        <v>3411777</v>
      </c>
      <c r="U45" s="33">
        <f t="shared" si="3"/>
        <v>230448</v>
      </c>
      <c r="V45" s="33">
        <f t="shared" si="4"/>
        <v>144683</v>
      </c>
      <c r="W45" s="33">
        <f t="shared" si="5"/>
        <v>0</v>
      </c>
      <c r="X45" s="33">
        <f t="shared" si="6"/>
        <v>-261</v>
      </c>
      <c r="Y45" s="33">
        <f t="shared" si="7"/>
        <v>3497281</v>
      </c>
    </row>
    <row r="46" spans="1:25" ht="32.25" customHeight="1">
      <c r="A46" s="3" t="s">
        <v>45</v>
      </c>
      <c r="B46" s="45">
        <v>1299896</v>
      </c>
      <c r="C46" s="45">
        <v>147639</v>
      </c>
      <c r="D46" s="45">
        <v>0</v>
      </c>
      <c r="E46" s="45">
        <v>0</v>
      </c>
      <c r="F46" s="45">
        <v>0</v>
      </c>
      <c r="G46" s="33">
        <f t="shared" si="0"/>
        <v>1447535</v>
      </c>
      <c r="H46" s="45">
        <v>33417</v>
      </c>
      <c r="I46" s="45">
        <v>7</v>
      </c>
      <c r="J46" s="45">
        <v>0</v>
      </c>
      <c r="K46" s="45">
        <v>0</v>
      </c>
      <c r="L46" s="45">
        <v>0</v>
      </c>
      <c r="M46" s="33">
        <f t="shared" si="1"/>
        <v>33424</v>
      </c>
      <c r="N46" s="45">
        <v>1455022</v>
      </c>
      <c r="O46" s="45">
        <v>464774</v>
      </c>
      <c r="P46" s="45">
        <v>458954</v>
      </c>
      <c r="Q46" s="45">
        <v>0</v>
      </c>
      <c r="R46" s="45">
        <v>11703</v>
      </c>
      <c r="S46" s="33">
        <f t="shared" si="8"/>
        <v>1472545</v>
      </c>
      <c r="T46" s="33">
        <f t="shared" si="2"/>
        <v>2788335</v>
      </c>
      <c r="U46" s="33">
        <f t="shared" si="3"/>
        <v>612420</v>
      </c>
      <c r="V46" s="33">
        <f t="shared" si="4"/>
        <v>458954</v>
      </c>
      <c r="W46" s="33">
        <f t="shared" si="5"/>
        <v>0</v>
      </c>
      <c r="X46" s="33">
        <f t="shared" si="6"/>
        <v>11703</v>
      </c>
      <c r="Y46" s="33">
        <f t="shared" si="7"/>
        <v>2953504</v>
      </c>
    </row>
    <row r="47" spans="1:25" ht="32.25" customHeight="1">
      <c r="A47" s="3" t="s">
        <v>46</v>
      </c>
      <c r="B47" s="45">
        <v>885636</v>
      </c>
      <c r="C47" s="45">
        <v>63641</v>
      </c>
      <c r="D47" s="45">
        <v>182000</v>
      </c>
      <c r="E47" s="45">
        <v>0</v>
      </c>
      <c r="F47" s="45">
        <v>0</v>
      </c>
      <c r="G47" s="33">
        <f t="shared" si="0"/>
        <v>767277</v>
      </c>
      <c r="H47" s="45">
        <v>52570</v>
      </c>
      <c r="I47" s="45">
        <v>0</v>
      </c>
      <c r="J47" s="45">
        <v>0</v>
      </c>
      <c r="K47" s="45">
        <v>0</v>
      </c>
      <c r="L47" s="45">
        <v>0</v>
      </c>
      <c r="M47" s="33">
        <f t="shared" si="1"/>
        <v>52570</v>
      </c>
      <c r="N47" s="45">
        <v>747734</v>
      </c>
      <c r="O47" s="45">
        <v>388500</v>
      </c>
      <c r="P47" s="45">
        <v>28377</v>
      </c>
      <c r="Q47" s="45">
        <v>0</v>
      </c>
      <c r="R47" s="45">
        <v>0</v>
      </c>
      <c r="S47" s="33">
        <f t="shared" si="8"/>
        <v>1107857</v>
      </c>
      <c r="T47" s="33">
        <f t="shared" si="2"/>
        <v>1685940</v>
      </c>
      <c r="U47" s="33">
        <f t="shared" si="3"/>
        <v>452141</v>
      </c>
      <c r="V47" s="33">
        <f t="shared" si="4"/>
        <v>210377</v>
      </c>
      <c r="W47" s="33">
        <f t="shared" si="5"/>
        <v>0</v>
      </c>
      <c r="X47" s="33">
        <f t="shared" si="6"/>
        <v>0</v>
      </c>
      <c r="Y47" s="33">
        <f t="shared" si="7"/>
        <v>1927704</v>
      </c>
    </row>
    <row r="48" spans="1:44" s="21" customFormat="1" ht="32.25" customHeight="1">
      <c r="A48" s="43" t="s">
        <v>47</v>
      </c>
      <c r="B48" s="47">
        <v>1249300</v>
      </c>
      <c r="C48" s="47">
        <v>100700</v>
      </c>
      <c r="D48" s="47">
        <v>0</v>
      </c>
      <c r="E48" s="47">
        <v>0</v>
      </c>
      <c r="F48" s="47">
        <v>0</v>
      </c>
      <c r="G48" s="35">
        <f t="shared" si="0"/>
        <v>1350000</v>
      </c>
      <c r="H48" s="47">
        <v>350000</v>
      </c>
      <c r="I48" s="47">
        <v>0</v>
      </c>
      <c r="J48" s="47">
        <v>0</v>
      </c>
      <c r="K48" s="47">
        <v>0</v>
      </c>
      <c r="L48" s="47">
        <v>0</v>
      </c>
      <c r="M48" s="35">
        <f t="shared" si="1"/>
        <v>350000</v>
      </c>
      <c r="N48" s="47">
        <v>760379</v>
      </c>
      <c r="O48" s="47">
        <v>15659</v>
      </c>
      <c r="P48" s="47">
        <v>125883</v>
      </c>
      <c r="Q48" s="47">
        <v>0</v>
      </c>
      <c r="R48" s="47">
        <v>-454908</v>
      </c>
      <c r="S48" s="35">
        <f t="shared" si="8"/>
        <v>195247</v>
      </c>
      <c r="T48" s="35">
        <f t="shared" si="2"/>
        <v>2359679</v>
      </c>
      <c r="U48" s="35">
        <f t="shared" si="3"/>
        <v>116359</v>
      </c>
      <c r="V48" s="35">
        <f t="shared" si="4"/>
        <v>125883</v>
      </c>
      <c r="W48" s="35">
        <f t="shared" si="5"/>
        <v>0</v>
      </c>
      <c r="X48" s="35">
        <f t="shared" si="6"/>
        <v>-454908</v>
      </c>
      <c r="Y48" s="35">
        <f t="shared" si="7"/>
        <v>1895247</v>
      </c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25" ht="32.25" customHeight="1">
      <c r="A49" s="3" t="s">
        <v>48</v>
      </c>
      <c r="B49" s="45">
        <v>502848</v>
      </c>
      <c r="C49" s="45">
        <v>150129</v>
      </c>
      <c r="D49" s="45">
        <v>0</v>
      </c>
      <c r="E49" s="45">
        <v>0</v>
      </c>
      <c r="F49" s="45">
        <v>0</v>
      </c>
      <c r="G49" s="33">
        <f t="shared" si="0"/>
        <v>652977</v>
      </c>
      <c r="H49" s="45">
        <v>3005</v>
      </c>
      <c r="I49" s="45">
        <v>1</v>
      </c>
      <c r="J49" s="45">
        <v>0</v>
      </c>
      <c r="K49" s="45">
        <v>0</v>
      </c>
      <c r="L49" s="45">
        <v>0</v>
      </c>
      <c r="M49" s="33">
        <f t="shared" si="1"/>
        <v>3006</v>
      </c>
      <c r="N49" s="45">
        <v>619753</v>
      </c>
      <c r="O49" s="45">
        <v>147677</v>
      </c>
      <c r="P49" s="45">
        <v>104372</v>
      </c>
      <c r="Q49" s="45">
        <v>0</v>
      </c>
      <c r="R49" s="45">
        <v>0</v>
      </c>
      <c r="S49" s="33">
        <f t="shared" si="8"/>
        <v>663058</v>
      </c>
      <c r="T49" s="33">
        <f t="shared" si="2"/>
        <v>1125606</v>
      </c>
      <c r="U49" s="33">
        <f t="shared" si="3"/>
        <v>297807</v>
      </c>
      <c r="V49" s="33">
        <f t="shared" si="4"/>
        <v>104372</v>
      </c>
      <c r="W49" s="33">
        <f t="shared" si="5"/>
        <v>0</v>
      </c>
      <c r="X49" s="33">
        <f t="shared" si="6"/>
        <v>0</v>
      </c>
      <c r="Y49" s="33">
        <f t="shared" si="7"/>
        <v>1319041</v>
      </c>
    </row>
    <row r="50" spans="1:25" ht="32.25" customHeight="1">
      <c r="A50" s="3" t="s">
        <v>49</v>
      </c>
      <c r="B50" s="45">
        <v>495731</v>
      </c>
      <c r="C50" s="45">
        <v>77001</v>
      </c>
      <c r="D50" s="45">
        <v>0</v>
      </c>
      <c r="E50" s="45">
        <v>0</v>
      </c>
      <c r="F50" s="45">
        <v>0</v>
      </c>
      <c r="G50" s="33">
        <f t="shared" si="0"/>
        <v>572732</v>
      </c>
      <c r="H50" s="45">
        <v>9351</v>
      </c>
      <c r="I50" s="45">
        <v>250000</v>
      </c>
      <c r="J50" s="45">
        <v>0</v>
      </c>
      <c r="K50" s="45">
        <v>0</v>
      </c>
      <c r="L50" s="45">
        <v>0</v>
      </c>
      <c r="M50" s="33">
        <f t="shared" si="1"/>
        <v>259351</v>
      </c>
      <c r="N50" s="45">
        <v>297180</v>
      </c>
      <c r="O50" s="45">
        <v>1864</v>
      </c>
      <c r="P50" s="45">
        <v>61909</v>
      </c>
      <c r="Q50" s="45">
        <v>0</v>
      </c>
      <c r="R50" s="45">
        <v>-1</v>
      </c>
      <c r="S50" s="33">
        <f t="shared" si="8"/>
        <v>237134</v>
      </c>
      <c r="T50" s="33">
        <f t="shared" si="2"/>
        <v>802262</v>
      </c>
      <c r="U50" s="33">
        <f t="shared" si="3"/>
        <v>328865</v>
      </c>
      <c r="V50" s="33">
        <f t="shared" si="4"/>
        <v>61909</v>
      </c>
      <c r="W50" s="33">
        <f t="shared" si="5"/>
        <v>0</v>
      </c>
      <c r="X50" s="33">
        <f t="shared" si="6"/>
        <v>-1</v>
      </c>
      <c r="Y50" s="33">
        <f t="shared" si="7"/>
        <v>1069217</v>
      </c>
    </row>
    <row r="51" spans="1:25" ht="32.25" customHeight="1">
      <c r="A51" s="3" t="s">
        <v>50</v>
      </c>
      <c r="B51" s="45">
        <v>1050000</v>
      </c>
      <c r="C51" s="45">
        <v>200000</v>
      </c>
      <c r="D51" s="45">
        <v>316000</v>
      </c>
      <c r="E51" s="45">
        <v>0</v>
      </c>
      <c r="F51" s="45">
        <v>0</v>
      </c>
      <c r="G51" s="33">
        <f t="shared" si="0"/>
        <v>934000</v>
      </c>
      <c r="H51" s="45">
        <v>40000</v>
      </c>
      <c r="I51" s="45">
        <v>0</v>
      </c>
      <c r="J51" s="45">
        <v>0</v>
      </c>
      <c r="K51" s="45">
        <v>0</v>
      </c>
      <c r="L51" s="45">
        <v>0</v>
      </c>
      <c r="M51" s="33">
        <f t="shared" si="1"/>
        <v>40000</v>
      </c>
      <c r="N51" s="45">
        <v>930214</v>
      </c>
      <c r="O51" s="45">
        <v>10118</v>
      </c>
      <c r="P51" s="45">
        <v>194061</v>
      </c>
      <c r="Q51" s="45">
        <v>0</v>
      </c>
      <c r="R51" s="45">
        <v>0</v>
      </c>
      <c r="S51" s="33">
        <f t="shared" si="8"/>
        <v>746271</v>
      </c>
      <c r="T51" s="33">
        <f t="shared" si="2"/>
        <v>2020214</v>
      </c>
      <c r="U51" s="33">
        <f t="shared" si="3"/>
        <v>210118</v>
      </c>
      <c r="V51" s="33">
        <f t="shared" si="4"/>
        <v>510061</v>
      </c>
      <c r="W51" s="33">
        <f t="shared" si="5"/>
        <v>0</v>
      </c>
      <c r="X51" s="33">
        <f t="shared" si="6"/>
        <v>0</v>
      </c>
      <c r="Y51" s="33">
        <f t="shared" si="7"/>
        <v>1720271</v>
      </c>
    </row>
    <row r="52" spans="1:25" ht="32.25" customHeight="1">
      <c r="A52" s="3" t="s">
        <v>51</v>
      </c>
      <c r="B52" s="45">
        <v>1031002</v>
      </c>
      <c r="C52" s="45">
        <v>31273</v>
      </c>
      <c r="D52" s="45">
        <v>61732</v>
      </c>
      <c r="E52" s="45">
        <v>0</v>
      </c>
      <c r="F52" s="45">
        <v>0</v>
      </c>
      <c r="G52" s="33">
        <f t="shared" si="0"/>
        <v>1000543</v>
      </c>
      <c r="H52" s="45">
        <v>562520</v>
      </c>
      <c r="I52" s="45">
        <v>106471</v>
      </c>
      <c r="J52" s="45">
        <v>0</v>
      </c>
      <c r="K52" s="45">
        <v>0</v>
      </c>
      <c r="L52" s="45">
        <v>0</v>
      </c>
      <c r="M52" s="33">
        <f t="shared" si="1"/>
        <v>668991</v>
      </c>
      <c r="N52" s="45">
        <v>2274459</v>
      </c>
      <c r="O52" s="45">
        <v>783</v>
      </c>
      <c r="P52" s="45">
        <v>588398</v>
      </c>
      <c r="Q52" s="45">
        <v>0</v>
      </c>
      <c r="R52" s="45">
        <v>0</v>
      </c>
      <c r="S52" s="33">
        <f t="shared" si="8"/>
        <v>1686844</v>
      </c>
      <c r="T52" s="33">
        <f t="shared" si="2"/>
        <v>3867981</v>
      </c>
      <c r="U52" s="33">
        <f t="shared" si="3"/>
        <v>138527</v>
      </c>
      <c r="V52" s="33">
        <f t="shared" si="4"/>
        <v>650130</v>
      </c>
      <c r="W52" s="33">
        <f t="shared" si="5"/>
        <v>0</v>
      </c>
      <c r="X52" s="33">
        <f t="shared" si="6"/>
        <v>0</v>
      </c>
      <c r="Y52" s="33">
        <f t="shared" si="7"/>
        <v>3356378</v>
      </c>
    </row>
    <row r="53" spans="1:44" s="21" customFormat="1" ht="32.25" customHeight="1">
      <c r="A53" s="3" t="s">
        <v>52</v>
      </c>
      <c r="B53" s="45">
        <v>800139</v>
      </c>
      <c r="C53" s="45">
        <v>151911</v>
      </c>
      <c r="D53" s="45">
        <v>234597</v>
      </c>
      <c r="E53" s="45">
        <v>0</v>
      </c>
      <c r="F53" s="45">
        <v>0</v>
      </c>
      <c r="G53" s="33">
        <f t="shared" si="0"/>
        <v>717453</v>
      </c>
      <c r="H53" s="45">
        <v>7962</v>
      </c>
      <c r="I53" s="45">
        <v>16</v>
      </c>
      <c r="J53" s="45">
        <v>0</v>
      </c>
      <c r="K53" s="45">
        <v>0</v>
      </c>
      <c r="L53" s="45">
        <v>0</v>
      </c>
      <c r="M53" s="33">
        <f t="shared" si="1"/>
        <v>7978</v>
      </c>
      <c r="N53" s="45">
        <v>2515969</v>
      </c>
      <c r="O53" s="45">
        <v>283436</v>
      </c>
      <c r="P53" s="45">
        <v>260797</v>
      </c>
      <c r="Q53" s="45">
        <v>0</v>
      </c>
      <c r="R53" s="45">
        <v>0</v>
      </c>
      <c r="S53" s="33">
        <f t="shared" si="8"/>
        <v>2538608</v>
      </c>
      <c r="T53" s="33">
        <f t="shared" si="2"/>
        <v>3324070</v>
      </c>
      <c r="U53" s="33">
        <f t="shared" si="3"/>
        <v>435363</v>
      </c>
      <c r="V53" s="33">
        <f t="shared" si="4"/>
        <v>495394</v>
      </c>
      <c r="W53" s="33">
        <f t="shared" si="5"/>
        <v>0</v>
      </c>
      <c r="X53" s="33">
        <f t="shared" si="6"/>
        <v>0</v>
      </c>
      <c r="Y53" s="33">
        <f t="shared" si="7"/>
        <v>3264039</v>
      </c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25" ht="32.25" customHeight="1">
      <c r="A54" s="42" t="s">
        <v>53</v>
      </c>
      <c r="B54" s="46">
        <v>1374144</v>
      </c>
      <c r="C54" s="46">
        <v>81389</v>
      </c>
      <c r="D54" s="46">
        <v>435470</v>
      </c>
      <c r="E54" s="46">
        <v>0</v>
      </c>
      <c r="F54" s="46">
        <v>0</v>
      </c>
      <c r="G54" s="34">
        <f t="shared" si="0"/>
        <v>1020063</v>
      </c>
      <c r="H54" s="46">
        <v>331333</v>
      </c>
      <c r="I54" s="46">
        <v>20038</v>
      </c>
      <c r="J54" s="46">
        <v>0</v>
      </c>
      <c r="K54" s="46">
        <v>0</v>
      </c>
      <c r="L54" s="46">
        <v>0</v>
      </c>
      <c r="M54" s="34">
        <f t="shared" si="1"/>
        <v>351371</v>
      </c>
      <c r="N54" s="46">
        <v>2314443</v>
      </c>
      <c r="O54" s="46">
        <v>132595</v>
      </c>
      <c r="P54" s="46">
        <v>45085</v>
      </c>
      <c r="Q54" s="46">
        <v>0</v>
      </c>
      <c r="R54" s="46">
        <v>295</v>
      </c>
      <c r="S54" s="34">
        <f t="shared" si="8"/>
        <v>2402248</v>
      </c>
      <c r="T54" s="34">
        <f t="shared" si="2"/>
        <v>4019920</v>
      </c>
      <c r="U54" s="34">
        <f t="shared" si="3"/>
        <v>234022</v>
      </c>
      <c r="V54" s="34">
        <f t="shared" si="4"/>
        <v>480555</v>
      </c>
      <c r="W54" s="34">
        <f t="shared" si="5"/>
        <v>0</v>
      </c>
      <c r="X54" s="34">
        <f t="shared" si="6"/>
        <v>295</v>
      </c>
      <c r="Y54" s="34">
        <f t="shared" si="7"/>
        <v>3773682</v>
      </c>
    </row>
    <row r="55" spans="1:25" ht="32.25" customHeight="1">
      <c r="A55" s="3" t="s">
        <v>54</v>
      </c>
      <c r="B55" s="45">
        <v>2050444</v>
      </c>
      <c r="C55" s="45">
        <v>378309</v>
      </c>
      <c r="D55" s="45">
        <v>954638</v>
      </c>
      <c r="E55" s="45">
        <v>530000</v>
      </c>
      <c r="F55" s="45">
        <v>0</v>
      </c>
      <c r="G55" s="33">
        <f t="shared" si="0"/>
        <v>2004115</v>
      </c>
      <c r="H55" s="45">
        <v>345780</v>
      </c>
      <c r="I55" s="45">
        <v>211</v>
      </c>
      <c r="J55" s="45">
        <v>0</v>
      </c>
      <c r="K55" s="45">
        <v>0</v>
      </c>
      <c r="L55" s="45">
        <v>0</v>
      </c>
      <c r="M55" s="33">
        <f t="shared" si="1"/>
        <v>345991</v>
      </c>
      <c r="N55" s="45">
        <v>2307350</v>
      </c>
      <c r="O55" s="45">
        <v>553968</v>
      </c>
      <c r="P55" s="45">
        <v>734473</v>
      </c>
      <c r="Q55" s="45">
        <v>0</v>
      </c>
      <c r="R55" s="45">
        <v>0</v>
      </c>
      <c r="S55" s="33">
        <f t="shared" si="8"/>
        <v>2126845</v>
      </c>
      <c r="T55" s="33">
        <f t="shared" si="2"/>
        <v>4703574</v>
      </c>
      <c r="U55" s="33">
        <f t="shared" si="3"/>
        <v>932488</v>
      </c>
      <c r="V55" s="33">
        <f t="shared" si="4"/>
        <v>1689111</v>
      </c>
      <c r="W55" s="33">
        <f t="shared" si="5"/>
        <v>530000</v>
      </c>
      <c r="X55" s="33">
        <f t="shared" si="6"/>
        <v>0</v>
      </c>
      <c r="Y55" s="33">
        <f t="shared" si="7"/>
        <v>4476951</v>
      </c>
    </row>
    <row r="56" spans="1:25" ht="32.25" customHeight="1">
      <c r="A56" s="3" t="s">
        <v>55</v>
      </c>
      <c r="B56" s="45">
        <v>3647227</v>
      </c>
      <c r="C56" s="45">
        <v>1486</v>
      </c>
      <c r="D56" s="45">
        <v>119662</v>
      </c>
      <c r="E56" s="45">
        <v>133000</v>
      </c>
      <c r="F56" s="45">
        <v>0</v>
      </c>
      <c r="G56" s="33">
        <f t="shared" si="0"/>
        <v>3662051</v>
      </c>
      <c r="H56" s="45">
        <v>82861</v>
      </c>
      <c r="I56" s="45">
        <v>21</v>
      </c>
      <c r="J56" s="45">
        <v>0</v>
      </c>
      <c r="K56" s="45">
        <v>0</v>
      </c>
      <c r="L56" s="45">
        <v>0</v>
      </c>
      <c r="M56" s="33">
        <f t="shared" si="1"/>
        <v>82882</v>
      </c>
      <c r="N56" s="45">
        <v>8004509</v>
      </c>
      <c r="O56" s="45">
        <v>4316507</v>
      </c>
      <c r="P56" s="45">
        <v>5092646</v>
      </c>
      <c r="Q56" s="45">
        <v>0</v>
      </c>
      <c r="R56" s="45">
        <v>0</v>
      </c>
      <c r="S56" s="33">
        <f t="shared" si="8"/>
        <v>7228370</v>
      </c>
      <c r="T56" s="33">
        <f t="shared" si="2"/>
        <v>11734597</v>
      </c>
      <c r="U56" s="33">
        <f t="shared" si="3"/>
        <v>4318014</v>
      </c>
      <c r="V56" s="33">
        <f t="shared" si="4"/>
        <v>5212308</v>
      </c>
      <c r="W56" s="33">
        <f t="shared" si="5"/>
        <v>133000</v>
      </c>
      <c r="X56" s="33">
        <f t="shared" si="6"/>
        <v>0</v>
      </c>
      <c r="Y56" s="33">
        <f t="shared" si="7"/>
        <v>10973303</v>
      </c>
    </row>
    <row r="57" spans="1:25" ht="32.25" customHeight="1">
      <c r="A57" s="3" t="s">
        <v>56</v>
      </c>
      <c r="B57" s="45">
        <v>4975439</v>
      </c>
      <c r="C57" s="45">
        <v>2696</v>
      </c>
      <c r="D57" s="45">
        <v>369618</v>
      </c>
      <c r="E57" s="45">
        <v>500000</v>
      </c>
      <c r="F57" s="45">
        <v>0</v>
      </c>
      <c r="G57" s="33">
        <f t="shared" si="0"/>
        <v>5108517</v>
      </c>
      <c r="H57" s="45">
        <v>284121</v>
      </c>
      <c r="I57" s="45">
        <v>5</v>
      </c>
      <c r="J57" s="45">
        <v>0</v>
      </c>
      <c r="K57" s="45">
        <v>0</v>
      </c>
      <c r="L57" s="45">
        <v>0</v>
      </c>
      <c r="M57" s="33">
        <f t="shared" si="1"/>
        <v>284126</v>
      </c>
      <c r="N57" s="45">
        <v>6312195</v>
      </c>
      <c r="O57" s="45">
        <v>5429855</v>
      </c>
      <c r="P57" s="45">
        <v>1164162</v>
      </c>
      <c r="Q57" s="45">
        <v>0</v>
      </c>
      <c r="R57" s="45">
        <v>0</v>
      </c>
      <c r="S57" s="33">
        <f t="shared" si="8"/>
        <v>10577888</v>
      </c>
      <c r="T57" s="33">
        <f t="shared" si="2"/>
        <v>11571755</v>
      </c>
      <c r="U57" s="33">
        <f t="shared" si="3"/>
        <v>5432556</v>
      </c>
      <c r="V57" s="33">
        <f t="shared" si="4"/>
        <v>1533780</v>
      </c>
      <c r="W57" s="33">
        <f t="shared" si="5"/>
        <v>500000</v>
      </c>
      <c r="X57" s="33">
        <f t="shared" si="6"/>
        <v>0</v>
      </c>
      <c r="Y57" s="33">
        <f t="shared" si="7"/>
        <v>15970531</v>
      </c>
    </row>
    <row r="58" spans="1:44" s="21" customFormat="1" ht="32.25" customHeight="1">
      <c r="A58" s="43" t="s">
        <v>57</v>
      </c>
      <c r="B58" s="47">
        <v>1052520</v>
      </c>
      <c r="C58" s="47">
        <v>214735</v>
      </c>
      <c r="D58" s="47">
        <v>263000</v>
      </c>
      <c r="E58" s="47">
        <v>40000</v>
      </c>
      <c r="F58" s="47">
        <v>0</v>
      </c>
      <c r="G58" s="35">
        <f t="shared" si="0"/>
        <v>1044255</v>
      </c>
      <c r="H58" s="47">
        <v>9146</v>
      </c>
      <c r="I58" s="47">
        <v>0</v>
      </c>
      <c r="J58" s="47">
        <v>0</v>
      </c>
      <c r="K58" s="47">
        <v>0</v>
      </c>
      <c r="L58" s="47">
        <v>0</v>
      </c>
      <c r="M58" s="35">
        <f t="shared" si="1"/>
        <v>9146</v>
      </c>
      <c r="N58" s="47">
        <v>1980161</v>
      </c>
      <c r="O58" s="47">
        <v>441505</v>
      </c>
      <c r="P58" s="47">
        <v>117097</v>
      </c>
      <c r="Q58" s="47">
        <v>0</v>
      </c>
      <c r="R58" s="47">
        <v>0</v>
      </c>
      <c r="S58" s="35">
        <f t="shared" si="8"/>
        <v>2304569</v>
      </c>
      <c r="T58" s="35">
        <f t="shared" si="2"/>
        <v>3041827</v>
      </c>
      <c r="U58" s="35">
        <f t="shared" si="3"/>
        <v>656240</v>
      </c>
      <c r="V58" s="35">
        <f t="shared" si="4"/>
        <v>380097</v>
      </c>
      <c r="W58" s="35">
        <f t="shared" si="5"/>
        <v>40000</v>
      </c>
      <c r="X58" s="35">
        <f t="shared" si="6"/>
        <v>0</v>
      </c>
      <c r="Y58" s="35">
        <f t="shared" si="7"/>
        <v>3357970</v>
      </c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25" ht="32.25" customHeight="1">
      <c r="A59" s="3" t="s">
        <v>58</v>
      </c>
      <c r="B59" s="45">
        <v>8321786</v>
      </c>
      <c r="C59" s="45">
        <v>9224</v>
      </c>
      <c r="D59" s="45">
        <v>0</v>
      </c>
      <c r="E59" s="45">
        <v>190000</v>
      </c>
      <c r="F59" s="45">
        <v>0</v>
      </c>
      <c r="G59" s="33">
        <f t="shared" si="0"/>
        <v>8521010</v>
      </c>
      <c r="H59" s="45">
        <v>23733</v>
      </c>
      <c r="I59" s="45">
        <v>6</v>
      </c>
      <c r="J59" s="45">
        <v>0</v>
      </c>
      <c r="K59" s="45">
        <v>0</v>
      </c>
      <c r="L59" s="45">
        <v>0</v>
      </c>
      <c r="M59" s="33">
        <f t="shared" si="1"/>
        <v>23739</v>
      </c>
      <c r="N59" s="45">
        <v>76822251</v>
      </c>
      <c r="O59" s="45">
        <v>16570202</v>
      </c>
      <c r="P59" s="45">
        <v>6515554</v>
      </c>
      <c r="Q59" s="45">
        <v>0</v>
      </c>
      <c r="R59" s="45">
        <v>-1</v>
      </c>
      <c r="S59" s="33">
        <f t="shared" si="8"/>
        <v>86876898</v>
      </c>
      <c r="T59" s="33">
        <f t="shared" si="2"/>
        <v>85167770</v>
      </c>
      <c r="U59" s="33">
        <f t="shared" si="3"/>
        <v>16579432</v>
      </c>
      <c r="V59" s="33">
        <f t="shared" si="4"/>
        <v>6515554</v>
      </c>
      <c r="W59" s="33">
        <f t="shared" si="5"/>
        <v>190000</v>
      </c>
      <c r="X59" s="33">
        <f t="shared" si="6"/>
        <v>-1</v>
      </c>
      <c r="Y59" s="33">
        <f t="shared" si="7"/>
        <v>95421647</v>
      </c>
    </row>
    <row r="60" spans="1:25" ht="32.25" customHeight="1">
      <c r="A60" s="3" t="s">
        <v>59</v>
      </c>
      <c r="B60" s="45">
        <v>3510950</v>
      </c>
      <c r="C60" s="45">
        <v>210931</v>
      </c>
      <c r="D60" s="45">
        <v>355821</v>
      </c>
      <c r="E60" s="45">
        <v>0</v>
      </c>
      <c r="F60" s="45">
        <v>0</v>
      </c>
      <c r="G60" s="33">
        <f t="shared" si="0"/>
        <v>3366060</v>
      </c>
      <c r="H60" s="45">
        <v>667</v>
      </c>
      <c r="I60" s="45">
        <v>0</v>
      </c>
      <c r="J60" s="45">
        <v>0</v>
      </c>
      <c r="K60" s="45">
        <v>0</v>
      </c>
      <c r="L60" s="45">
        <v>0</v>
      </c>
      <c r="M60" s="33">
        <f t="shared" si="1"/>
        <v>667</v>
      </c>
      <c r="N60" s="45">
        <v>51107270</v>
      </c>
      <c r="O60" s="45">
        <v>3405759</v>
      </c>
      <c r="P60" s="45">
        <v>2806343</v>
      </c>
      <c r="Q60" s="45">
        <v>0</v>
      </c>
      <c r="R60" s="45">
        <v>0</v>
      </c>
      <c r="S60" s="33">
        <f t="shared" si="8"/>
        <v>51706686</v>
      </c>
      <c r="T60" s="33">
        <f t="shared" si="2"/>
        <v>54618887</v>
      </c>
      <c r="U60" s="33">
        <f t="shared" si="3"/>
        <v>3616690</v>
      </c>
      <c r="V60" s="33">
        <f t="shared" si="4"/>
        <v>3162164</v>
      </c>
      <c r="W60" s="33">
        <f t="shared" si="5"/>
        <v>0</v>
      </c>
      <c r="X60" s="33">
        <f t="shared" si="6"/>
        <v>0</v>
      </c>
      <c r="Y60" s="33">
        <f t="shared" si="7"/>
        <v>55073413</v>
      </c>
    </row>
    <row r="61" spans="1:25" ht="32.25" customHeight="1">
      <c r="A61" s="3" t="s">
        <v>60</v>
      </c>
      <c r="B61" s="45">
        <v>1451095</v>
      </c>
      <c r="C61" s="45">
        <v>900158</v>
      </c>
      <c r="D61" s="45">
        <v>434704</v>
      </c>
      <c r="E61" s="45">
        <v>0</v>
      </c>
      <c r="F61" s="45">
        <v>0</v>
      </c>
      <c r="G61" s="33">
        <f t="shared" si="0"/>
        <v>1916549</v>
      </c>
      <c r="H61" s="45">
        <v>600951</v>
      </c>
      <c r="I61" s="45">
        <v>100068</v>
      </c>
      <c r="J61" s="45">
        <v>200000</v>
      </c>
      <c r="K61" s="45">
        <v>0</v>
      </c>
      <c r="L61" s="45">
        <v>0</v>
      </c>
      <c r="M61" s="33">
        <f t="shared" si="1"/>
        <v>501019</v>
      </c>
      <c r="N61" s="45">
        <v>12257106</v>
      </c>
      <c r="O61" s="45">
        <v>3126355</v>
      </c>
      <c r="P61" s="45">
        <v>2245823</v>
      </c>
      <c r="Q61" s="45">
        <v>0</v>
      </c>
      <c r="R61" s="45">
        <v>0</v>
      </c>
      <c r="S61" s="33">
        <f t="shared" si="8"/>
        <v>13137638</v>
      </c>
      <c r="T61" s="33">
        <f t="shared" si="2"/>
        <v>14309152</v>
      </c>
      <c r="U61" s="33">
        <f t="shared" si="3"/>
        <v>4126581</v>
      </c>
      <c r="V61" s="33">
        <f t="shared" si="4"/>
        <v>2880527</v>
      </c>
      <c r="W61" s="33">
        <f t="shared" si="5"/>
        <v>0</v>
      </c>
      <c r="X61" s="33">
        <f t="shared" si="6"/>
        <v>0</v>
      </c>
      <c r="Y61" s="33">
        <f t="shared" si="7"/>
        <v>15555206</v>
      </c>
    </row>
    <row r="62" spans="1:25" ht="32.25" customHeight="1">
      <c r="A62" s="3" t="s">
        <v>61</v>
      </c>
      <c r="B62" s="45">
        <v>1019169</v>
      </c>
      <c r="C62" s="45">
        <v>699</v>
      </c>
      <c r="D62" s="45">
        <v>262633</v>
      </c>
      <c r="E62" s="45">
        <v>100000</v>
      </c>
      <c r="F62" s="45">
        <v>0</v>
      </c>
      <c r="G62" s="33">
        <f t="shared" si="0"/>
        <v>857235</v>
      </c>
      <c r="H62" s="45">
        <v>120658</v>
      </c>
      <c r="I62" s="45">
        <v>5</v>
      </c>
      <c r="J62" s="45">
        <v>0</v>
      </c>
      <c r="K62" s="45">
        <v>0</v>
      </c>
      <c r="L62" s="45">
        <v>0</v>
      </c>
      <c r="M62" s="33">
        <f t="shared" si="1"/>
        <v>120663</v>
      </c>
      <c r="N62" s="45">
        <v>5244061</v>
      </c>
      <c r="O62" s="45">
        <v>1179941</v>
      </c>
      <c r="P62" s="45">
        <v>2562232</v>
      </c>
      <c r="Q62" s="45">
        <v>0</v>
      </c>
      <c r="R62" s="45">
        <v>0</v>
      </c>
      <c r="S62" s="33">
        <f t="shared" si="8"/>
        <v>3861770</v>
      </c>
      <c r="T62" s="33">
        <f t="shared" si="2"/>
        <v>6383888</v>
      </c>
      <c r="U62" s="33">
        <f t="shared" si="3"/>
        <v>1180645</v>
      </c>
      <c r="V62" s="33">
        <f t="shared" si="4"/>
        <v>2824865</v>
      </c>
      <c r="W62" s="33">
        <f t="shared" si="5"/>
        <v>100000</v>
      </c>
      <c r="X62" s="33">
        <f t="shared" si="6"/>
        <v>0</v>
      </c>
      <c r="Y62" s="33">
        <f t="shared" si="7"/>
        <v>4839668</v>
      </c>
    </row>
    <row r="63" spans="1:44" s="21" customFormat="1" ht="32.25" customHeight="1">
      <c r="A63" s="43" t="s">
        <v>62</v>
      </c>
      <c r="B63" s="47">
        <v>3327497</v>
      </c>
      <c r="C63" s="47">
        <v>182508</v>
      </c>
      <c r="D63" s="47">
        <v>0</v>
      </c>
      <c r="E63" s="47">
        <v>0</v>
      </c>
      <c r="F63" s="47">
        <v>0</v>
      </c>
      <c r="G63" s="35">
        <f t="shared" si="0"/>
        <v>3510005</v>
      </c>
      <c r="H63" s="47">
        <v>53619</v>
      </c>
      <c r="I63" s="47">
        <v>17</v>
      </c>
      <c r="J63" s="47">
        <v>0</v>
      </c>
      <c r="K63" s="47">
        <v>0</v>
      </c>
      <c r="L63" s="47">
        <v>0</v>
      </c>
      <c r="M63" s="35">
        <f t="shared" si="1"/>
        <v>53636</v>
      </c>
      <c r="N63" s="47">
        <v>16684010</v>
      </c>
      <c r="O63" s="47">
        <v>1024444</v>
      </c>
      <c r="P63" s="47">
        <v>4234737</v>
      </c>
      <c r="Q63" s="47">
        <v>0</v>
      </c>
      <c r="R63" s="47">
        <v>802305</v>
      </c>
      <c r="S63" s="35">
        <f t="shared" si="8"/>
        <v>14276022</v>
      </c>
      <c r="T63" s="35">
        <f t="shared" si="2"/>
        <v>20065126</v>
      </c>
      <c r="U63" s="35">
        <f t="shared" si="3"/>
        <v>1206969</v>
      </c>
      <c r="V63" s="35">
        <f t="shared" si="4"/>
        <v>4234737</v>
      </c>
      <c r="W63" s="35">
        <f t="shared" si="5"/>
        <v>0</v>
      </c>
      <c r="X63" s="35">
        <f t="shared" si="6"/>
        <v>802305</v>
      </c>
      <c r="Y63" s="35">
        <f t="shared" si="7"/>
        <v>17839663</v>
      </c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25" ht="32.25" customHeight="1" thickBot="1">
      <c r="A64" s="3" t="s">
        <v>69</v>
      </c>
      <c r="B64" s="45">
        <v>1699732</v>
      </c>
      <c r="C64" s="45">
        <v>1847</v>
      </c>
      <c r="D64" s="45">
        <v>700000</v>
      </c>
      <c r="E64" s="45">
        <v>310000</v>
      </c>
      <c r="F64" s="45">
        <v>0</v>
      </c>
      <c r="G64" s="36">
        <f t="shared" si="0"/>
        <v>1311579</v>
      </c>
      <c r="H64" s="45">
        <v>536419</v>
      </c>
      <c r="I64" s="45">
        <v>364</v>
      </c>
      <c r="J64" s="45">
        <v>0</v>
      </c>
      <c r="K64" s="45">
        <v>0</v>
      </c>
      <c r="L64" s="45">
        <v>0</v>
      </c>
      <c r="M64" s="33">
        <f t="shared" si="1"/>
        <v>536783</v>
      </c>
      <c r="N64" s="45">
        <v>4060170</v>
      </c>
      <c r="O64" s="45">
        <v>1708016</v>
      </c>
      <c r="P64" s="45">
        <v>579040</v>
      </c>
      <c r="Q64" s="45">
        <v>0</v>
      </c>
      <c r="R64" s="45">
        <v>-1</v>
      </c>
      <c r="S64" s="33">
        <f t="shared" si="8"/>
        <v>5189145</v>
      </c>
      <c r="T64" s="33">
        <f t="shared" si="2"/>
        <v>6296321</v>
      </c>
      <c r="U64" s="33">
        <f t="shared" si="3"/>
        <v>1710227</v>
      </c>
      <c r="V64" s="33">
        <f t="shared" si="4"/>
        <v>1279040</v>
      </c>
      <c r="W64" s="33">
        <f t="shared" si="5"/>
        <v>310000</v>
      </c>
      <c r="X64" s="33">
        <f t="shared" si="6"/>
        <v>-1</v>
      </c>
      <c r="Y64" s="33">
        <f t="shared" si="7"/>
        <v>7037507</v>
      </c>
    </row>
    <row r="65" spans="1:25" ht="32.25" customHeight="1" thickBot="1" thickTop="1">
      <c r="A65" s="27" t="s">
        <v>63</v>
      </c>
      <c r="B65" s="38">
        <f aca="true" t="shared" si="10" ref="B65:X65">SUM(B19:B64)</f>
        <v>70646745</v>
      </c>
      <c r="C65" s="38">
        <f>SUM(C19:C64)</f>
        <v>5431096</v>
      </c>
      <c r="D65" s="38">
        <f t="shared" si="10"/>
        <v>8801428</v>
      </c>
      <c r="E65" s="38">
        <f t="shared" si="10"/>
        <v>3128840</v>
      </c>
      <c r="F65" s="38">
        <f t="shared" si="10"/>
        <v>14</v>
      </c>
      <c r="G65" s="37">
        <f t="shared" si="0"/>
        <v>70405267</v>
      </c>
      <c r="H65" s="38">
        <f t="shared" si="10"/>
        <v>9410704</v>
      </c>
      <c r="I65" s="38">
        <f t="shared" si="10"/>
        <v>950048</v>
      </c>
      <c r="J65" s="38">
        <f t="shared" si="10"/>
        <v>261897</v>
      </c>
      <c r="K65" s="38">
        <f t="shared" si="10"/>
        <v>0</v>
      </c>
      <c r="L65" s="38">
        <f t="shared" si="10"/>
        <v>2</v>
      </c>
      <c r="M65" s="38">
        <f t="shared" si="10"/>
        <v>10098857</v>
      </c>
      <c r="N65" s="38">
        <f t="shared" si="10"/>
        <v>234741485</v>
      </c>
      <c r="O65" s="38">
        <f t="shared" si="10"/>
        <v>43512037</v>
      </c>
      <c r="P65" s="38">
        <f t="shared" si="10"/>
        <v>33415370</v>
      </c>
      <c r="Q65" s="38">
        <f t="shared" si="10"/>
        <v>0</v>
      </c>
      <c r="R65" s="38">
        <f t="shared" si="10"/>
        <v>359130</v>
      </c>
      <c r="S65" s="38">
        <f t="shared" si="10"/>
        <v>245197282</v>
      </c>
      <c r="T65" s="38">
        <f t="shared" si="10"/>
        <v>314798934</v>
      </c>
      <c r="U65" s="38">
        <f t="shared" si="10"/>
        <v>49893181</v>
      </c>
      <c r="V65" s="38">
        <f t="shared" si="10"/>
        <v>42478695</v>
      </c>
      <c r="W65" s="38">
        <f t="shared" si="10"/>
        <v>3128840</v>
      </c>
      <c r="X65" s="38">
        <f t="shared" si="10"/>
        <v>359146</v>
      </c>
      <c r="Y65" s="38">
        <f>SUM(Y19:Y64)</f>
        <v>325701406</v>
      </c>
    </row>
    <row r="66" spans="1:25" ht="32.25" customHeight="1" thickTop="1">
      <c r="A66" s="28" t="s">
        <v>64</v>
      </c>
      <c r="B66" s="39">
        <f aca="true" t="shared" si="11" ref="B66:Y66">SUM(B65,B18)</f>
        <v>142979003</v>
      </c>
      <c r="C66" s="39">
        <f t="shared" si="11"/>
        <v>20603791</v>
      </c>
      <c r="D66" s="39">
        <f t="shared" si="11"/>
        <v>24051585</v>
      </c>
      <c r="E66" s="39">
        <f t="shared" si="11"/>
        <v>4668840</v>
      </c>
      <c r="F66" s="39">
        <f t="shared" si="11"/>
        <v>13</v>
      </c>
      <c r="G66" s="39">
        <f t="shared" si="11"/>
        <v>144200062</v>
      </c>
      <c r="H66" s="39">
        <f t="shared" si="11"/>
        <v>28647297</v>
      </c>
      <c r="I66" s="39">
        <f t="shared" si="11"/>
        <v>6511669</v>
      </c>
      <c r="J66" s="39">
        <f t="shared" si="11"/>
        <v>1683240</v>
      </c>
      <c r="K66" s="39">
        <f t="shared" si="11"/>
        <v>0</v>
      </c>
      <c r="L66" s="39">
        <f t="shared" si="11"/>
        <v>1</v>
      </c>
      <c r="M66" s="39">
        <f t="shared" si="11"/>
        <v>33475727</v>
      </c>
      <c r="N66" s="39">
        <f t="shared" si="11"/>
        <v>408891272</v>
      </c>
      <c r="O66" s="39">
        <f t="shared" si="11"/>
        <v>65585688</v>
      </c>
      <c r="P66" s="39">
        <f t="shared" si="11"/>
        <v>67456692</v>
      </c>
      <c r="Q66" s="39">
        <f t="shared" si="11"/>
        <v>0</v>
      </c>
      <c r="R66" s="39">
        <f t="shared" si="11"/>
        <v>-1010752</v>
      </c>
      <c r="S66" s="39">
        <f t="shared" si="11"/>
        <v>406009516</v>
      </c>
      <c r="T66" s="39">
        <f t="shared" si="11"/>
        <v>580517572</v>
      </c>
      <c r="U66" s="39">
        <f t="shared" si="11"/>
        <v>92701148</v>
      </c>
      <c r="V66" s="39">
        <f t="shared" si="11"/>
        <v>93191517</v>
      </c>
      <c r="W66" s="39">
        <f t="shared" si="11"/>
        <v>4668840</v>
      </c>
      <c r="X66" s="39">
        <f t="shared" si="11"/>
        <v>-1010738</v>
      </c>
      <c r="Y66" s="39">
        <f t="shared" si="11"/>
        <v>583685305</v>
      </c>
    </row>
    <row r="67" spans="1:25" s="19" customFormat="1" ht="30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="19" customFormat="1" ht="30.75" customHeight="1"/>
    <row r="69" s="19" customFormat="1" ht="30.75" customHeight="1"/>
    <row r="70" spans="19:25" ht="23.25" customHeight="1">
      <c r="S70" s="50"/>
      <c r="T70" s="19"/>
      <c r="U70" s="19"/>
      <c r="V70" s="19"/>
      <c r="W70" s="19"/>
      <c r="X70" s="19"/>
      <c r="Y70" s="19"/>
    </row>
    <row r="71" spans="19:25" ht="27.75" customHeight="1">
      <c r="S71" s="50"/>
      <c r="T71" s="20"/>
      <c r="U71" s="20"/>
      <c r="V71" s="20"/>
      <c r="W71" s="20"/>
      <c r="X71" s="20"/>
      <c r="Y71" s="20"/>
    </row>
    <row r="72" spans="8:25" ht="27.75" customHeight="1">
      <c r="H72" s="12"/>
      <c r="I72" s="12"/>
      <c r="S72" s="50"/>
      <c r="T72" s="20"/>
      <c r="U72" s="20"/>
      <c r="V72" s="20"/>
      <c r="W72" s="20"/>
      <c r="X72" s="20"/>
      <c r="Y72" s="20"/>
    </row>
    <row r="73" spans="2:25" ht="27.75" customHeight="1">
      <c r="B73" s="12"/>
      <c r="C73" s="12"/>
      <c r="H73" s="12"/>
      <c r="I73" s="12"/>
      <c r="O73" s="12"/>
      <c r="S73" s="50"/>
      <c r="T73" s="20"/>
      <c r="U73" s="20"/>
      <c r="V73" s="20"/>
      <c r="W73" s="20"/>
      <c r="X73" s="20"/>
      <c r="Y73" s="20"/>
    </row>
    <row r="74" spans="2:15" ht="18.75">
      <c r="B74" s="12"/>
      <c r="C74" s="24"/>
      <c r="H74" s="12"/>
      <c r="I74" s="24"/>
      <c r="O74" s="24"/>
    </row>
    <row r="75" spans="2:15" ht="18.75">
      <c r="B75" s="12"/>
      <c r="C75" s="25"/>
      <c r="H75" s="12"/>
      <c r="I75" s="25"/>
      <c r="O75" s="25"/>
    </row>
    <row r="84" spans="19:21" ht="14.25">
      <c r="S84" s="51"/>
      <c r="T84" s="51"/>
      <c r="U84" s="51"/>
    </row>
    <row r="86" spans="9:11" ht="24">
      <c r="I86" s="19"/>
      <c r="J86" s="26"/>
      <c r="K86" s="19"/>
    </row>
    <row r="87" spans="9:12" ht="24">
      <c r="I87" s="19"/>
      <c r="J87" s="19"/>
      <c r="K87" s="19"/>
      <c r="L87" s="19"/>
    </row>
    <row r="88" spans="9:11" ht="24">
      <c r="I88" s="19"/>
      <c r="J88" s="19"/>
      <c r="K88" s="19"/>
    </row>
    <row r="89" spans="9:11" ht="24">
      <c r="I89" s="19"/>
      <c r="J89" s="19"/>
      <c r="K89" s="19"/>
    </row>
    <row r="90" spans="9:11" ht="24">
      <c r="I90" s="19"/>
      <c r="J90" s="19"/>
      <c r="K90" s="19"/>
    </row>
  </sheetData>
  <sheetProtection/>
  <mergeCells count="2">
    <mergeCell ref="S70:S73"/>
    <mergeCell ref="S84:U84"/>
  </mergeCells>
  <printOptions/>
  <pageMargins left="0.7874015748031497" right="0.7874015748031497" top="0.7874015748031497" bottom="0.3937007874015748" header="0.5905511811023623" footer="0.31496062992125984"/>
  <pageSetup firstPageNumber="177" useFirstPageNumber="1" fitToHeight="5" horizontalDpi="600" verticalDpi="600" orientation="portrait" paperSize="9" scale="35" r:id="rId1"/>
  <headerFooter alignWithMargins="0">
    <oddHeader>&amp;L&amp;24　　第１９表の１　積立金の状況（積立基金）</oddHeader>
    <oddFooter>&amp;C&amp;30&amp;P</oddFooter>
  </headerFooter>
  <colBreaks count="2" manualBreakCount="2">
    <brk id="11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2018-11-29T02:26:04Z</cp:lastPrinted>
  <dcterms:modified xsi:type="dcterms:W3CDTF">2018-11-29T02:27:35Z</dcterms:modified>
  <cp:category/>
  <cp:version/>
  <cp:contentType/>
  <cp:contentStatus/>
</cp:coreProperties>
</file>