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KAZU\disk1\06 公会計\31公会計\15 公表資料関係\03_財政状況資料集（H29決算）\"/>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BW31" i="10"/>
  <c r="U31" i="10"/>
  <c r="C31" i="10"/>
  <c r="C32" i="10" s="1"/>
  <c r="AM31" i="10" l="1"/>
  <c r="AM32" i="10" s="1"/>
  <c r="AM33" i="10" s="1"/>
  <c r="C33" i="10"/>
  <c r="C34" i="10" s="1"/>
  <c r="C35" i="10" s="1"/>
  <c r="C36" i="10" s="1"/>
  <c r="C37" i="10" s="1"/>
  <c r="C38" i="10" s="1"/>
  <c r="C39" i="10" s="1"/>
  <c r="C40" i="10" s="1"/>
  <c r="BE31" i="10"/>
  <c r="BE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<sst xmlns="http://schemas.openxmlformats.org/spreadsheetml/2006/main" count="1294" uniqueCount="627">
  <si>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</si>
  <si>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</si>
  <si>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</si>
  <si>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</si>
  <si>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</si>
  <si>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</si>
  <si>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</si>
  <si>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</si>
  <si>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</si>
  <si>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</si>
  <si>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</si>
  <si>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</si>
  <si>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</si>
  <si>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</si>
  <si>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</si>
  <si>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</si>
  <si>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</si>
  <si>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</si>
  <si>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</si>
  <si>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</si>
  <si>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</si>
  <si>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</si>
  <si>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</si>
  <si>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</si>
  <si>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</si>
  <si>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</si>
  <si>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</si>
  <si>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</si>
  <si>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</si>
  <si>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</si>
  <si>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</si>
  <si>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</si>
  <si>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</si>
  <si>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</si>
  <si>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</si>
  <si>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</si>
  <si>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</si>
  <si>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</si>
  <si>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</si>
  <si>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</si>
  <si>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</si>
  <si>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</si>
  <si>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</si>
  <si>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</si>
  <si>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</si>
  <si>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</si>
  <si>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</si>
  <si>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</si>
  <si>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</si>
  <si>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</si>
  <si>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</si>
  <si>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</si>
  <si>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</si>
  <si>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</si>
  <si>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</si>
  <si>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</si>
  <si>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</si>
  <si>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</si>
  <si>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</si>
  <si>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</si>
  <si>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</si>
  <si>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</si>
  <si>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</si>
  <si>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</si>
  <si>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</si>
  <si>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</si>
  <si>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</si>
  <si>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</si>
  <si>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</si>
  <si>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</si>
  <si>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</si>
  <si>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</si>
  <si>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</si>
  <si>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</si>
  <si>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</si>
  <si>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</si>
  <si>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</si>
  <si>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</si>
  <si>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</si>
  <si>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</si>
  <si>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</si>
  <si>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</si>
  <si>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</si>
  <si>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</si>
  <si>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</si>
  <si>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</si>
  <si>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</si>
  <si>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</si>
  <si>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</si>
  <si>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</si>
  <si>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</si>
  <si>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</si>
  <si>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</si>
  <si>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</si>
  <si>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</si>
  <si>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</si>
  <si>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</si>
  <si>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</si>
  <si>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</si>
  <si>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</si>
  <si>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</si>
  <si>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</si>
  <si>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</si>
  <si>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</si>
  <si>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</si>
  <si>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</si>
  <si>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</si>
  <si>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</si>
  <si>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</si>
  <si>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</si>
  <si>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</si>
  <si>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</si>
  <si>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</si>
  <si>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</si>
  <si>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</si>
  <si>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</si>
  <si>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</si>
  <si>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</si>
  <si>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</si>
  <si>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</si>
  <si>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</si>
  <si>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</si>
  <si>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</si>
  <si>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</si>
  <si>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</si>
  <si>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</si>
  <si>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</si>
  <si>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</si>
  <si>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</si>
  <si>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</si>
  <si>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</si>
  <si>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</si>
  <si>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</si>
  <si>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</si>
  <si>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</si>
  <si>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</si>
  <si>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</si>
  <si>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</si>
  <si>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</si>
  <si>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</si>
  <si>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</si>
  <si>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</si>
  <si>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</si>
  <si>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</si>
  <si>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</si>
  <si>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</si>
  <si>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</si>
  <si>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</si>
  <si>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</si>
  <si>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</si>
  <si>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</si>
  <si>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</si>
  <si>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</si>
  <si>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</si>
  <si>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</si>
  <si>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</si>
  <si>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</si>
  <si>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</si>
  <si>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</si>
  <si>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</si>
  <si>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</si>
  <si>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</si>
  <si>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</si>
  <si>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</si>
  <si>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</si>
  <si>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</si>
  <si>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</si>
  <si>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</si>
  <si>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</si>
  <si>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</si>
  <si>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</si>
  <si>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</si>
  <si>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</si>
  <si>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</si>
  <si>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</si>
  <si>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</si>
  <si>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</si>
  <si>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</si>
  <si>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</si>
  <si>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</si>
  <si>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福島県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</si>
  <si>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</si>
  <si>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</si>
  <si>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</si>
  <si>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</si>
  <si>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</si>
  <si>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</si>
  <si>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</si>
  <si>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</si>
  <si>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</si>
  <si>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</si>
  <si>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</si>
  <si>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</si>
  <si>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</si>
  <si>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</si>
  <si>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</si>
  <si>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</si>
  <si>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</si>
  <si>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</si>
  <si>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</si>
  <si>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</si>
  <si>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</si>
  <si>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</si>
  <si>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</si>
  <si>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</si>
  <si>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</si>
  <si>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</si>
  <si>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</si>
  <si>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</si>
  <si>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</si>
  <si>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</si>
  <si>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</si>
  <si>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</si>
  <si>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</si>
  <si>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</si>
  <si>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</si>
  <si>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</si>
  <si>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</si>
  <si>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</si>
  <si>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</si>
  <si>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</si>
  <si>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</si>
  <si>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</si>
  <si>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</si>
  <si>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</si>
  <si>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</si>
  <si>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</si>
  <si>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</si>
  <si>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</si>
  <si>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</si>
  <si>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</si>
  <si>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</si>
  <si>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</si>
  <si>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</si>
  <si>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</si>
  <si>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</si>
  <si>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</si>
  <si>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</si>
  <si>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</si>
  <si>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</si>
  <si>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</si>
  <si>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</si>
  <si>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</si>
  <si>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</si>
  <si>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</si>
  <si>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</si>
  <si>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</si>
  <si>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</si>
  <si>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</si>
  <si>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</si>
  <si>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</si>
  <si>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</si>
  <si>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</si>
  <si>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</si>
  <si>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</si>
  <si>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</si>
  <si>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</si>
  <si>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</si>
  <si>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</si>
  <si>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</si>
  <si>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</si>
  <si>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</si>
  <si>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</si>
  <si>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</si>
  <si>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</si>
  <si>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</si>
  <si>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</si>
  <si>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</si>
  <si>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</si>
  <si>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</si>
  <si>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</si>
  <si>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</si>
  <si>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</si>
  <si>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</si>
  <si>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</si>
  <si>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</si>
  <si>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</si>
  <si>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</si>
  <si>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</si>
  <si>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</si>
  <si>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</si>
  <si>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</si>
  <si>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</si>
  <si>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</si>
  <si>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</si>
  <si>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</si>
  <si>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</si>
  <si>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</si>
  <si>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</si>
  <si>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</si>
  <si>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</si>
  <si>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</si>
  <si>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</si>
  <si>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</si>
  <si>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</si>
  <si>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</si>
  <si>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</si>
  <si>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</si>
  <si>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</si>
  <si>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</si>
  <si>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</si>
  <si>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</si>
  <si>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</si>
  <si>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</si>
  <si>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</si>
  <si>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</si>
  <si>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</si>
  <si>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</si>
  <si>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</si>
  <si>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</si>
  <si>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</si>
  <si>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</si>
  <si>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</si>
  <si>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</si>
  <si>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</si>
  <si>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</si>
  <si>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</si>
  <si>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</si>
  <si>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</si>
  <si>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</si>
  <si>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</si>
  <si>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</si>
  <si>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</si>
  <si>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</si>
  <si>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</si>
  <si>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</si>
  <si>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</si>
  <si>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福島県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</si>
  <si>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</si>
  <si>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</si>
  <si>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</si>
  <si>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</si>
  <si>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</si>
  <si>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</si>
  <si>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</si>
  <si>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</si>
  <si>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</si>
  <si>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</si>
  <si>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</si>
  <si>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</si>
  <si>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</si>
  <si>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</si>
  <si>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</si>
  <si>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</si>
  <si>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</si>
  <si>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</si>
  <si>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</si>
  <si>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</si>
  <si>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</si>
  <si>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</si>
  <si>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</si>
  <si>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</si>
  <si>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</si>
  <si>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</si>
  <si>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</si>
  <si>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</si>
  <si>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</si>
  <si>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</si>
  <si>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</si>
  <si>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</si>
  <si>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</si>
  <si>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</si>
  <si>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</si>
  <si>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</si>
  <si>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</si>
  <si>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</si>
  <si>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</si>
  <si>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</si>
  <si>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</si>
  <si>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</si>
  <si>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</si>
  <si>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</si>
  <si>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</si>
  <si>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</si>
  <si>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</si>
  <si>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法適用企業</t>
    <phoneticPr fontId="5"/>
  </si>
  <si>
    <t>福島県地域開発事業会計</t>
    <phoneticPr fontId="5"/>
  </si>
  <si>
    <t>-</t>
    <phoneticPr fontId="5"/>
  </si>
  <si>
    <t>福島県流域下水道事業特別会計</t>
    <phoneticPr fontId="5"/>
  </si>
  <si>
    <t>法非適用企業</t>
    <phoneticPr fontId="5"/>
  </si>
  <si>
    <t>福島県港湾整備事業特別会計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</si>
  <si>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</si>
  <si>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</si>
  <si>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</si>
  <si>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</si>
  <si>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</si>
  <si>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</si>
  <si>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</si>
  <si>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</si>
  <si>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</si>
  <si>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</si>
  <si>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</si>
  <si>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</si>
  <si>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</si>
  <si>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</si>
  <si>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</si>
  <si>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</si>
  <si>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</si>
  <si>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</si>
  <si>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</si>
  <si>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</si>
  <si>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</si>
  <si>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</si>
  <si>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</si>
  <si>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</si>
  <si>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</si>
  <si>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</si>
  <si>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</si>
  <si>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</si>
  <si>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</si>
  <si>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</si>
  <si>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</si>
  <si>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</si>
  <si>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</si>
  <si>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</si>
  <si>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</si>
  <si>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</si>
  <si>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</si>
  <si>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</si>
  <si>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</si>
  <si>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</si>
  <si>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</si>
  <si>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</si>
  <si>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</si>
  <si>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</si>
  <si>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</si>
  <si>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</si>
  <si>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</si>
  <si>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</si>
  <si>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</si>
  <si>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</si>
  <si>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</si>
  <si>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</si>
  <si>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</si>
  <si>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</si>
  <si>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</si>
  <si>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</si>
  <si>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</si>
  <si>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</si>
  <si>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</si>
  <si>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</si>
  <si>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</si>
  <si>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</si>
  <si>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福島県流域下水道事業特別会計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</si>
  <si>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</si>
  <si>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</si>
  <si>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</si>
  <si>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福島県地域開発事業会計</t>
    <phoneticPr fontId="5"/>
  </si>
  <si>
    <t>-</t>
    <phoneticPr fontId="5"/>
  </si>
  <si>
    <t>(Ｆ)</t>
    <phoneticPr fontId="5"/>
  </si>
  <si>
    <t>福島県港湾整備事業特別会計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</si>
  <si>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</si>
  <si>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</si>
  <si>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</si>
  <si>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</si>
  <si>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</si>
  <si>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</si>
  <si>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</si>
  <si>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</si>
  <si>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</si>
  <si>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</si>
  <si>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</si>
  <si>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</si>
  <si>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</si>
  <si>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</si>
  <si>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</si>
  <si>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</si>
  <si>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</si>
  <si>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</si>
  <si>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</si>
  <si>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</si>
  <si>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</si>
  <si>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</si>
  <si>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</si>
  <si>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</si>
  <si>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</si>
  <si>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</si>
  <si>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</si>
  <si>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</si>
  <si>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</si>
  <si>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</si>
  <si>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</si>
  <si>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</si>
  <si>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</si>
  <si>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</si>
  <si>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</si>
  <si>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</si>
  <si>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</si>
  <si>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</si>
  <si>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</si>
  <si>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</si>
  <si>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</si>
  <si>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</si>
  <si>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</si>
  <si>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</si>
  <si>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</si>
  <si>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</si>
  <si>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</si>
  <si>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</si>
  <si>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</si>
  <si>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</si>
  <si>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</si>
  <si>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</si>
  <si>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</si>
  <si>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</si>
  <si>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</si>
  <si>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</si>
  <si>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</si>
  <si>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</si>
  <si>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</si>
  <si>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</si>
  <si>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</si>
  <si>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</si>
  <si>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</si>
  <si>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</si>
  <si>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</si>
  <si>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</si>
  <si>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</si>
  <si>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</si>
  <si>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</si>
  <si>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</si>
  <si>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</si>
  <si>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</si>
  <si>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</si>
  <si>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</si>
  <si>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</si>
  <si>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</si>
  <si>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</si>
  <si>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</si>
  <si>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</si>
  <si>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</si>
  <si>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</si>
  <si>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</si>
  <si>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</si>
  <si>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</si>
  <si>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</si>
  <si>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1.99</t>
  </si>
  <si>
    <t>▲ 0.54</t>
  </si>
  <si>
    <t>▲ 0.94</t>
  </si>
  <si>
    <t>▲ 0.17</t>
  </si>
  <si>
    <t>一般会計</t>
  </si>
  <si>
    <t>福島県工業用水道事業会計</t>
  </si>
  <si>
    <t>福島県流域下水道事業特別会計</t>
  </si>
  <si>
    <t>福島県港湾整備事業特別会計</t>
  </si>
  <si>
    <t>証紙収入整理特別会計</t>
  </si>
  <si>
    <t>福島県立病院事業会計</t>
  </si>
  <si>
    <t>公債管理特別会計</t>
  </si>
  <si>
    <t>土地取得事業特別会計</t>
  </si>
  <si>
    <t>その他会計（赤字）</t>
  </si>
  <si>
    <t>その他会計（黒字）</t>
  </si>
  <si>
    <t>除染対策基金</t>
    <rPh sb="0" eb="2">
      <t>ジョセン</t>
    </rPh>
    <rPh sb="2" eb="4">
      <t>タイサク</t>
    </rPh>
    <rPh sb="4" eb="6">
      <t>キキン</t>
    </rPh>
    <phoneticPr fontId="11"/>
  </si>
  <si>
    <t>原子力災害等復興基金</t>
    <rPh sb="0" eb="3">
      <t>ゲンシリョク</t>
    </rPh>
    <rPh sb="3" eb="5">
      <t>サイガイ</t>
    </rPh>
    <rPh sb="5" eb="6">
      <t>トウ</t>
    </rPh>
    <rPh sb="6" eb="8">
      <t>フッコウ</t>
    </rPh>
    <rPh sb="8" eb="10">
      <t>キキン</t>
    </rPh>
    <phoneticPr fontId="11"/>
  </si>
  <si>
    <t>中間貯蔵施設等影響対策及び災害復興基金</t>
    <rPh sb="0" eb="2">
      <t>チュウカン</t>
    </rPh>
    <rPh sb="2" eb="4">
      <t>チョゾウ</t>
    </rPh>
    <rPh sb="4" eb="6">
      <t>シセツ</t>
    </rPh>
    <rPh sb="6" eb="7">
      <t>トウ</t>
    </rPh>
    <rPh sb="7" eb="9">
      <t>エイキョウ</t>
    </rPh>
    <rPh sb="9" eb="11">
      <t>タイサク</t>
    </rPh>
    <rPh sb="11" eb="12">
      <t>オヨ</t>
    </rPh>
    <rPh sb="13" eb="15">
      <t>サイガイ</t>
    </rPh>
    <rPh sb="15" eb="17">
      <t>フッコウ</t>
    </rPh>
    <rPh sb="17" eb="19">
      <t>キキン</t>
    </rPh>
    <phoneticPr fontId="11"/>
  </si>
  <si>
    <t>県民健康管理基金</t>
    <rPh sb="0" eb="2">
      <t>ケンミン</t>
    </rPh>
    <rPh sb="2" eb="4">
      <t>ケンコウ</t>
    </rPh>
    <rPh sb="4" eb="6">
      <t>カンリ</t>
    </rPh>
    <rPh sb="6" eb="8">
      <t>キキン</t>
    </rPh>
    <phoneticPr fontId="11"/>
  </si>
  <si>
    <t>(一財)福島県電源地域振興財団</t>
    <rPh sb="1" eb="2">
      <t>1</t>
    </rPh>
    <phoneticPr fontId="5"/>
  </si>
  <si>
    <t>福島県土地開発公社</t>
    <rPh sb="0" eb="3">
      <t>フクシマケン</t>
    </rPh>
    <rPh sb="3" eb="5">
      <t>トチ</t>
    </rPh>
    <rPh sb="5" eb="7">
      <t>カイハツ</t>
    </rPh>
    <rPh sb="7" eb="9">
      <t>コウシャ</t>
    </rPh>
    <phoneticPr fontId="1"/>
  </si>
  <si>
    <t>(公財)福島県文化振興財団</t>
    <rPh sb="1" eb="2">
      <t>コウ</t>
    </rPh>
    <rPh sb="4" eb="7">
      <t>フクシマケン</t>
    </rPh>
    <rPh sb="7" eb="9">
      <t>ブンカ</t>
    </rPh>
    <rPh sb="9" eb="11">
      <t>シンコウ</t>
    </rPh>
    <rPh sb="11" eb="13">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</si>
  <si>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</si>
  <si>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</si>
  <si>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</si>
  <si>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</si>
  <si>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</si>
  <si>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</si>
  <si>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</si>
  <si>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</si>
  <si>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</si>
  <si>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(公財)福島県農業振興公社</t>
    <rPh sb="1" eb="2">
      <t>コウ</t>
    </rPh>
    <rPh sb="4" eb="7">
      <t>フクシマケン</t>
    </rPh>
    <rPh sb="7" eb="9">
      <t>ノウギョウ</t>
    </rPh>
    <rPh sb="9" eb="11">
      <t>シンコウ</t>
    </rPh>
    <rPh sb="11" eb="13">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</si>
  <si>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</si>
  <si>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(公財)福島県臓器移植推進財団</t>
    <rPh sb="1" eb="2">
      <t>コウ</t>
    </rPh>
    <rPh sb="4" eb="7">
      <t>フクシマケン</t>
    </rPh>
    <rPh sb="7" eb="9">
      <t>ゾウキ</t>
    </rPh>
    <rPh sb="9" eb="11">
      <t>イショク</t>
    </rPh>
    <rPh sb="11" eb="13">
      <t>スイシン</t>
    </rPh>
    <rPh sb="13" eb="15">
      <t>ザイダン</t>
    </rPh>
    <phoneticPr fontId="1"/>
  </si>
  <si>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</si>
  <si>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</si>
  <si>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</si>
  <si>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</si>
  <si>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</si>
  <si>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</si>
  <si>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</si>
  <si>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(一財)いわき勤労福祉事業団</t>
    <rPh sb="1" eb="2">
      <t>1</t>
    </rPh>
    <rPh sb="7" eb="9">
      <t>キンロウ</t>
    </rPh>
    <rPh sb="9" eb="11">
      <t>フクシ</t>
    </rPh>
    <rPh sb="11" eb="14">
      <t>ジギョウダン</t>
    </rPh>
    <phoneticPr fontId="1"/>
  </si>
  <si>
    <t>小名浜石油埠頭(株)</t>
    <rPh sb="0" eb="3">
      <t>オナハマ</t>
    </rPh>
    <rPh sb="3" eb="5">
      <t>セキユ</t>
    </rPh>
    <rPh sb="5" eb="7">
      <t>フトウ</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</si>
  <si>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</si>
  <si>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</si>
  <si>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</si>
  <si>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</si>
  <si>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</si>
  <si>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</si>
  <si>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</si>
  <si>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</si>
  <si>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</si>
  <si>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</si>
  <si>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</si>
  <si>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</si>
  <si>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</si>
  <si>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</si>
  <si>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</si>
  <si>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</si>
  <si>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</si>
  <si>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</si>
  <si>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</si>
  <si>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</si>
  <si>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</si>
  <si>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</si>
  <si>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</si>
  <si>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</si>
  <si>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（一社）福島県国際農友会</t>
    <rPh sb="1" eb="2">
      <t>イチ</t>
    </rPh>
    <rPh sb="2" eb="3">
      <t>シャ</t>
    </rPh>
    <rPh sb="4" eb="7">
      <t>フクシマケン</t>
    </rPh>
    <rPh sb="7" eb="9">
      <t>コクサイ</t>
    </rPh>
    <rPh sb="9" eb="10">
      <t>ノウ</t>
    </rPh>
    <rPh sb="10" eb="11">
      <t>ユウ</t>
    </rPh>
    <rPh sb="11" eb="12">
      <t>カイ</t>
    </rPh>
    <phoneticPr fontId="5"/>
  </si>
  <si>
    <t>○</t>
    <phoneticPr fontId="5"/>
  </si>
  <si>
    <t>（一財）福島ｲﾉﾍﾞｰｼｮﾝ･ｺｰｽﾄ構想推進機構</t>
  </si>
  <si>
    <t>(株)Ｊヴィレッジ</t>
  </si>
  <si>
    <t>-</t>
    <phoneticPr fontId="2"/>
  </si>
  <si>
    <t>(公財)福島県産業振興センター</t>
    <rPh sb="4" eb="7">
      <t>フクシマケン</t>
    </rPh>
    <rPh sb="7" eb="9">
      <t>サンギョウ</t>
    </rPh>
    <rPh sb="9" eb="11">
      <t>シンコウ</t>
    </rPh>
    <phoneticPr fontId="1"/>
  </si>
  <si>
    <t>(公財)福島県観光物産交流協会</t>
    <rPh sb="4" eb="7">
      <t>フクシマケン</t>
    </rPh>
    <rPh sb="7" eb="9">
      <t>カンコウ</t>
    </rPh>
    <rPh sb="9" eb="11">
      <t>ブッサン</t>
    </rPh>
    <rPh sb="11" eb="13">
      <t>コウリュウ</t>
    </rPh>
    <rPh sb="13" eb="15">
      <t>キョウカイ</t>
    </rPh>
    <phoneticPr fontId="1"/>
  </si>
  <si>
    <t>(一財)福島県いわき処分場保全センター</t>
    <rPh sb="4" eb="7">
      <t>フクシマケン</t>
    </rPh>
    <rPh sb="10" eb="13">
      <t>ショブンジョウ</t>
    </rPh>
    <rPh sb="13" eb="15">
      <t>ホゼン</t>
    </rPh>
    <phoneticPr fontId="1"/>
  </si>
  <si>
    <t>-</t>
    <phoneticPr fontId="2"/>
  </si>
  <si>
    <t>○</t>
  </si>
  <si>
    <t>社会福祉施設等整備基金</t>
    <rPh sb="0" eb="2">
      <t>シャカイ</t>
    </rPh>
    <rPh sb="2" eb="4">
      <t>フクシ</t>
    </rPh>
    <rPh sb="4" eb="6">
      <t>シセツ</t>
    </rPh>
    <rPh sb="6" eb="7">
      <t>トウ</t>
    </rPh>
    <rPh sb="7" eb="9">
      <t>セイビ</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</si>
  <si>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</si>
  <si>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</si>
  <si>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</si>
  <si>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減債基金等への積立てにより充当可能財源等が増加したことなどの影響により、将来負担比率は減少している。
　また、有形固定資産減価償却率については、類似団体より低い傾向にあるが、復興公営住宅や警察本部庁舎の整備、県庁舎の免震化などにより事業用資産の増加があるものの、有形固定資産の約8割を占めるインフラ資産（道路や橋りょう・トンネル、漁港・港湾など）において、同程度の減価償却を行っているため、有形固定資産減価償却率は上昇傾向にある。
　今後、「公共施設等総合管理計画」に基づく「個別施設計画」を策定し、公共施設等の長寿命化に取り組んでいく。</t>
    <rPh sb="1" eb="3">
      <t>ゲンサイ</t>
    </rPh>
    <rPh sb="3" eb="5">
      <t>キキン</t>
    </rPh>
    <rPh sb="5" eb="6">
      <t>トウ</t>
    </rPh>
    <rPh sb="8" eb="10">
      <t>ツミタテ</t>
    </rPh>
    <rPh sb="14" eb="16">
      <t>ジュウトウ</t>
    </rPh>
    <rPh sb="16" eb="18">
      <t>カノウ</t>
    </rPh>
    <rPh sb="18" eb="20">
      <t>ザイゲン</t>
    </rPh>
    <rPh sb="20" eb="21">
      <t>トウ</t>
    </rPh>
    <rPh sb="22" eb="24">
      <t>ゾウカ</t>
    </rPh>
    <rPh sb="31" eb="33">
      <t>エイキョウ</t>
    </rPh>
    <rPh sb="37" eb="39">
      <t>ショウライ</t>
    </rPh>
    <rPh sb="39" eb="41">
      <t>フタン</t>
    </rPh>
    <rPh sb="41" eb="43">
      <t>ヒリツ</t>
    </rPh>
    <rPh sb="44" eb="46">
      <t>ゲンショウ</t>
    </rPh>
    <rPh sb="56" eb="58">
      <t>ユウケイ</t>
    </rPh>
    <rPh sb="58" eb="62">
      <t>コテイシサン</t>
    </rPh>
    <rPh sb="62" eb="64">
      <t>ゲンカ</t>
    </rPh>
    <rPh sb="64" eb="67">
      <t>ショウキャクリツ</t>
    </rPh>
    <rPh sb="73" eb="75">
      <t>ルイジ</t>
    </rPh>
    <rPh sb="75" eb="77">
      <t>ダンタイ</t>
    </rPh>
    <rPh sb="79" eb="80">
      <t>ヒク</t>
    </rPh>
    <rPh sb="81" eb="83">
      <t>ケイコウ</t>
    </rPh>
    <rPh sb="88" eb="90">
      <t>フッコウ</t>
    </rPh>
    <rPh sb="90" eb="92">
      <t>コウエイ</t>
    </rPh>
    <rPh sb="92" eb="94">
      <t>ジュウタク</t>
    </rPh>
    <rPh sb="95" eb="97">
      <t>ケイサツ</t>
    </rPh>
    <rPh sb="97" eb="99">
      <t>ホンブ</t>
    </rPh>
    <rPh sb="99" eb="101">
      <t>チョウシャ</t>
    </rPh>
    <rPh sb="102" eb="104">
      <t>セイビ</t>
    </rPh>
    <rPh sb="105" eb="108">
      <t>ケンチョウシャ</t>
    </rPh>
    <rPh sb="109" eb="112">
      <t>メンシンカ</t>
    </rPh>
    <rPh sb="117" eb="120">
      <t>ジギョウヨウ</t>
    </rPh>
    <rPh sb="120" eb="122">
      <t>シサン</t>
    </rPh>
    <rPh sb="123" eb="125">
      <t>ゾウカ</t>
    </rPh>
    <rPh sb="132" eb="134">
      <t>ユウケイ</t>
    </rPh>
    <rPh sb="134" eb="138">
      <t>コテイシサン</t>
    </rPh>
    <rPh sb="139" eb="140">
      <t>ヤク</t>
    </rPh>
    <rPh sb="141" eb="142">
      <t>ワリ</t>
    </rPh>
    <rPh sb="143" eb="144">
      <t>シ</t>
    </rPh>
    <rPh sb="150" eb="152">
      <t>シサン</t>
    </rPh>
    <rPh sb="153" eb="155">
      <t>ドウロ</t>
    </rPh>
    <rPh sb="156" eb="157">
      <t>キョウ</t>
    </rPh>
    <rPh sb="166" eb="168">
      <t>ギョコウ</t>
    </rPh>
    <rPh sb="169" eb="171">
      <t>コウワン</t>
    </rPh>
    <rPh sb="179" eb="182">
      <t>ドウテイド</t>
    </rPh>
    <rPh sb="183" eb="185">
      <t>ゲンカ</t>
    </rPh>
    <rPh sb="185" eb="187">
      <t>ショウキャク</t>
    </rPh>
    <rPh sb="188" eb="189">
      <t>オコナ</t>
    </rPh>
    <rPh sb="196" eb="198">
      <t>ユウケイ</t>
    </rPh>
    <rPh sb="198" eb="202">
      <t>コテイシサン</t>
    </rPh>
    <rPh sb="202" eb="204">
      <t>ゲンカ</t>
    </rPh>
    <rPh sb="204" eb="207">
      <t>ショウキャクリツ</t>
    </rPh>
    <rPh sb="208" eb="210">
      <t>ジョウショウ</t>
    </rPh>
    <rPh sb="210" eb="212">
      <t>ケイコウ</t>
    </rPh>
    <rPh sb="218" eb="220">
      <t>コンゴ</t>
    </rPh>
    <rPh sb="222" eb="224">
      <t>コウキョウ</t>
    </rPh>
    <rPh sb="224" eb="226">
      <t>シセツ</t>
    </rPh>
    <rPh sb="226" eb="227">
      <t>トウ</t>
    </rPh>
    <rPh sb="227" eb="229">
      <t>ソウゴウ</t>
    </rPh>
    <rPh sb="229" eb="231">
      <t>カンリ</t>
    </rPh>
    <rPh sb="231" eb="233">
      <t>ケイカク</t>
    </rPh>
    <rPh sb="235" eb="236">
      <t>モト</t>
    </rPh>
    <rPh sb="239" eb="241">
      <t>コベツ</t>
    </rPh>
    <rPh sb="241" eb="243">
      <t>シセツ</t>
    </rPh>
    <rPh sb="243" eb="245">
      <t>ケイカク</t>
    </rPh>
    <rPh sb="247" eb="249">
      <t>サクテイ</t>
    </rPh>
    <rPh sb="251" eb="253">
      <t>コウキョウ</t>
    </rPh>
    <rPh sb="253" eb="255">
      <t>シセツ</t>
    </rPh>
    <rPh sb="255" eb="256">
      <t>トウ</t>
    </rPh>
    <rPh sb="257" eb="261">
      <t>チョウジュミョウカ</t>
    </rPh>
    <rPh sb="262" eb="263">
      <t>ト</t>
    </rPh>
    <rPh sb="264" eb="26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</si>
  <si>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</si>
  <si>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</si>
  <si>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</si>
  <si>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</si>
  <si>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</si>
  <si>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</si>
  <si>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</si>
  <si>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地方債の元利償還金の減少傾向が続いていることなどから、グラフの横軸である実質公債費比率は減少している。
　また、縦軸である将来負担比率も、臨時財政対策債発行に伴い地方債の現在高は増えているものの、減債基金等への積立てにより充当可能財源が増加したことなどから減少している。</t>
    <rPh sb="1" eb="4">
      <t>チホウサイ</t>
    </rPh>
    <rPh sb="5" eb="7">
      <t>ガンリ</t>
    </rPh>
    <rPh sb="7" eb="10">
      <t>ショウカンキン</t>
    </rPh>
    <rPh sb="11" eb="13">
      <t>ゲンショウ</t>
    </rPh>
    <rPh sb="13" eb="15">
      <t>ケイコウ</t>
    </rPh>
    <rPh sb="16" eb="17">
      <t>ツヅ</t>
    </rPh>
    <rPh sb="32" eb="34">
      <t>ヨコジク</t>
    </rPh>
    <rPh sb="37" eb="39">
      <t>ジッシツ</t>
    </rPh>
    <rPh sb="39" eb="41">
      <t>コウサイ</t>
    </rPh>
    <rPh sb="41" eb="42">
      <t>ヒ</t>
    </rPh>
    <rPh sb="42" eb="44">
      <t>ヒリツ</t>
    </rPh>
    <rPh sb="45" eb="46">
      <t>ゲン</t>
    </rPh>
    <rPh sb="46" eb="47">
      <t>ショウ</t>
    </rPh>
    <rPh sb="57" eb="59">
      <t>タテジク</t>
    </rPh>
    <rPh sb="62" eb="64">
      <t>ショウライ</t>
    </rPh>
    <rPh sb="64" eb="66">
      <t>フタン</t>
    </rPh>
    <rPh sb="66" eb="68">
      <t>ヒリツ</t>
    </rPh>
    <rPh sb="70" eb="72">
      <t>リンジ</t>
    </rPh>
    <rPh sb="72" eb="74">
      <t>ザイセイ</t>
    </rPh>
    <rPh sb="74" eb="76">
      <t>タイサク</t>
    </rPh>
    <rPh sb="76" eb="77">
      <t>サイ</t>
    </rPh>
    <rPh sb="77" eb="79">
      <t>ハッコウ</t>
    </rPh>
    <rPh sb="80" eb="81">
      <t>トモナ</t>
    </rPh>
    <rPh sb="82" eb="85">
      <t>チホウサイ</t>
    </rPh>
    <rPh sb="86" eb="88">
      <t>ゲンザイ</t>
    </rPh>
    <rPh sb="88" eb="89">
      <t>ダカ</t>
    </rPh>
    <rPh sb="90" eb="91">
      <t>フ</t>
    </rPh>
    <rPh sb="99" eb="101">
      <t>ゲンサイ</t>
    </rPh>
    <rPh sb="101" eb="103">
      <t>キキン</t>
    </rPh>
    <rPh sb="103" eb="104">
      <t>トウ</t>
    </rPh>
    <rPh sb="106" eb="108">
      <t>ツミタテ</t>
    </rPh>
    <rPh sb="112" eb="114">
      <t>ジュウトウ</t>
    </rPh>
    <rPh sb="114" eb="116">
      <t>カノウ</t>
    </rPh>
    <rPh sb="116" eb="118">
      <t>ザイゲン</t>
    </rPh>
    <rPh sb="119" eb="121">
      <t>ゾウカ</t>
    </rPh>
    <rPh sb="129" eb="130">
      <t>ゲン</t>
    </rPh>
    <rPh sb="130" eb="131">
      <t>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</si>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</sst>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Ｐ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5"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4" fillId="0" borderId="104" xfId="0" applyFont="1" applyFill="1" applyBorder="1" applyAlignment="1" applyProtection="1">
      <alignment horizontal="center" vertical="center"/>
      <protection locked="0"/>
    </xf>
    <xf numFmtId="0" fontId="34" fillId="0" borderId="117" xfId="0" applyFont="1" applyFill="1" applyBorder="1" applyAlignment="1" applyProtection="1">
      <alignment horizontal="center" vertical="center"/>
      <protection locked="0"/>
    </xf>
    <xf numFmtId="0" fontId="27" fillId="0" borderId="117" xfId="14" applyFont="1" applyFill="1" applyBorder="1" applyAlignment="1" applyProtection="1">
      <alignment horizontal="center"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5" fillId="0" borderId="0" xfId="15" applyNumberFormat="1" applyFont="1">
      <alignment vertical="center"/>
    </xf>
    <xf numFmtId="178" fontId="1" fillId="0" borderId="0" xfId="15" applyNumberFormat="1" applyFont="1">
      <alignment vertical="center"/>
    </xf>
    <xf numFmtId="179" fontId="1" fillId="6" borderId="0" xfId="16" applyNumberFormat="1" applyFont="1" applyFill="1" applyAlignment="1">
      <alignment vertical="center" wrapText="1"/>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178" fontId="1" fillId="0" borderId="63"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0" fontId="36" fillId="0" borderId="0" xfId="19" applyFont="1">
      <alignment vertical="center"/>
    </xf>
    <xf numFmtId="180" fontId="1" fillId="0" borderId="0" xfId="15" applyNumberFormat="1" applyFont="1">
      <alignment vertical="center"/>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33" fillId="0" borderId="107" xfId="0" applyFont="1" applyFill="1" applyBorder="1" applyAlignment="1" applyProtection="1">
      <alignment horizontal="left" vertical="center" shrinkToFit="1"/>
      <protection locked="0"/>
    </xf>
    <xf numFmtId="0" fontId="33" fillId="0" borderId="108" xfId="0" applyFont="1" applyFill="1" applyBorder="1" applyAlignment="1" applyProtection="1">
      <alignment horizontal="left" vertical="center" shrinkToFit="1"/>
      <protection locked="0"/>
    </xf>
    <xf numFmtId="0" fontId="33" fillId="0" borderId="109" xfId="0" applyFont="1" applyFill="1" applyBorder="1" applyAlignment="1" applyProtection="1">
      <alignment horizontal="left" vertical="center" shrinkToFit="1"/>
      <protection locked="0"/>
    </xf>
    <xf numFmtId="177" fontId="27" fillId="0" borderId="93" xfId="14" applyNumberFormat="1" applyFont="1" applyFill="1" applyBorder="1" applyAlignment="1" applyProtection="1">
      <alignment horizontal="right" vertical="center" shrinkToFit="1"/>
      <protection locked="0"/>
    </xf>
    <xf numFmtId="177" fontId="27" fillId="0" borderId="94" xfId="14" applyNumberFormat="1" applyFont="1" applyFill="1" applyBorder="1" applyAlignment="1" applyProtection="1">
      <alignment horizontal="right" vertical="center" shrinkToFit="1"/>
      <protection locked="0"/>
    </xf>
    <xf numFmtId="177" fontId="27" fillId="0" borderId="95" xfId="14" applyNumberFormat="1" applyFont="1" applyFill="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33" fillId="0" borderId="93" xfId="0" applyFont="1" applyFill="1" applyBorder="1" applyAlignment="1" applyProtection="1">
      <alignment horizontal="left" vertical="center" shrinkToFit="1"/>
      <protection locked="0"/>
    </xf>
    <xf numFmtId="0" fontId="33" fillId="0" borderId="94" xfId="0" applyFont="1" applyFill="1" applyBorder="1" applyAlignment="1" applyProtection="1">
      <alignment horizontal="left" vertical="center" shrinkToFit="1"/>
      <protection locked="0"/>
    </xf>
    <xf numFmtId="0" fontId="33" fillId="0" borderId="95" xfId="0" applyFont="1" applyFill="1" applyBorder="1" applyAlignment="1" applyProtection="1">
      <alignment horizontal="lef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0" fontId="28" fillId="0" borderId="107" xfId="14" applyFont="1" applyFill="1" applyBorder="1" applyAlignment="1" applyProtection="1">
      <alignment horizontal="left" vertical="center" shrinkToFit="1"/>
      <protection locked="0"/>
    </xf>
    <xf numFmtId="0" fontId="28" fillId="0" borderId="108" xfId="14" applyFont="1" applyFill="1" applyBorder="1" applyAlignment="1" applyProtection="1">
      <alignment horizontal="left" vertical="center" shrinkToFit="1"/>
      <protection locked="0"/>
    </xf>
    <xf numFmtId="0" fontId="28" fillId="0" borderId="109" xfId="14" applyFont="1" applyFill="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8" fillId="0" borderId="107" xfId="11" applyFont="1" applyFill="1" applyBorder="1" applyAlignment="1" applyProtection="1">
      <alignment horizontal="left" vertical="center" shrinkToFit="1"/>
      <protection locked="0"/>
    </xf>
    <xf numFmtId="0" fontId="28" fillId="0" borderId="108" xfId="11" applyFont="1" applyFill="1" applyBorder="1" applyAlignment="1" applyProtection="1">
      <alignment horizontal="left" vertical="center" shrinkToFit="1"/>
      <protection locked="0"/>
    </xf>
    <xf numFmtId="0" fontId="28" fillId="0" borderId="109" xfId="11" applyFont="1" applyFill="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8" fontId="1" fillId="6" borderId="34" xfId="16" applyNumberFormat="1" applyFont="1" applyFill="1" applyBorder="1" applyAlignment="1">
      <alignment horizontal="center" vertical="center"/>
    </xf>
    <xf numFmtId="178" fontId="12" fillId="0" borderId="0" xfId="15" applyNumberFormat="1" applyAlignment="1">
      <alignment horizontal="center" vertical="center"/>
    </xf>
    <xf numFmtId="188" fontId="1" fillId="0" borderId="0" xfId="15" applyNumberFormat="1" applyFont="1" applyAlignment="1">
      <alignment horizontal="center" vertical="center"/>
    </xf>
    <xf numFmtId="179" fontId="1" fillId="6" borderId="34" xfId="16" applyNumberFormat="1" applyFont="1" applyFill="1" applyBorder="1" applyAlignment="1">
      <alignment horizontal="center" vertical="center" wrapText="1"/>
    </xf>
    <xf numFmtId="188" fontId="1" fillId="6" borderId="0" xfId="16" applyNumberFormat="1" applyFont="1" applyFill="1" applyAlignment="1">
      <alignment horizontal="center" vertical="center" wrapText="1"/>
    </xf>
    <xf numFmtId="0" fontId="1" fillId="0" borderId="34" xfId="15" applyFont="1" applyBorder="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188" fontId="1" fillId="6" borderId="187" xfId="16" applyNumberFormat="1" applyFont="1" applyFill="1" applyBorder="1" applyAlignment="1">
      <alignment horizontal="center"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0" borderId="0" xfId="16" applyNumberFormat="1" applyFont="1" applyAlignment="1">
      <alignment horizontal="center" vertical="center" wrapText="1"/>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36736</c:v>
                </c:pt>
                <c:pt idx="3">
                  <c:v>38259</c:v>
                </c:pt>
                <c:pt idx="4">
                  <c:v>39075</c:v>
                </c:pt>
              </c:numCache>
            </c:numRef>
          </c:val>
          <c:smooth val="0"/>
          <c:extLst xmlns:c16r2="http://schemas.microsoft.com/office/drawing/2015/06/chart">
            <c:ext xmlns:c16="http://schemas.microsoft.com/office/drawing/2014/chart" uri="{C3380CC4-5D6E-409C-BE32-E72D297353CC}">
              <c16:uniqueId val="{00000000-C0B1-4D39-A114-AEE7F4255B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105811</c:v>
                </c:pt>
                <c:pt idx="1">
                  <c:v>127920</c:v>
                </c:pt>
                <c:pt idx="2">
                  <c:v>135131</c:v>
                </c:pt>
                <c:pt idx="3">
                  <c:v>163111</c:v>
                </c:pt>
                <c:pt idx="4">
                  <c:v>153430</c:v>
                </c:pt>
              </c:numCache>
            </c:numRef>
          </c:val>
          <c:smooth val="0"/>
          <c:extLst xmlns:c16r2="http://schemas.microsoft.com/office/drawing/2015/06/chart">
            <c:ext xmlns:c16="http://schemas.microsoft.com/office/drawing/2014/chart" uri="{C3380CC4-5D6E-409C-BE32-E72D297353CC}">
              <c16:uniqueId val="{00000001-C0B1-4D39-A114-AEE7F4255B08}"/>
            </c:ext>
          </c:extLst>
        </c:ser>
        <c:dLbls>
          <c:showLegendKey val="0"/>
          <c:showVal val="0"/>
          <c:showCatName val="0"/>
          <c:showSerName val="0"/>
          <c:showPercent val="0"/>
          <c:showBubbleSize val="0"/>
        </c:dLbls>
        <c:marker val="1"/>
        <c:smooth val="0"/>
        <c:axId val="356873368"/>
        <c:axId val="356873760"/>
      </c:lineChart>
      <c:catAx>
        <c:axId val="356873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73760"/>
        <c:crosses val="autoZero"/>
        <c:auto val="1"/>
        <c:lblAlgn val="ctr"/>
        <c:lblOffset val="100"/>
        <c:tickLblSkip val="1"/>
        <c:tickMarkSkip val="1"/>
        <c:noMultiLvlLbl val="0"/>
      </c:catAx>
      <c:valAx>
        <c:axId val="3568737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73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2.16</c:v>
                </c:pt>
                <c:pt idx="1">
                  <c:v>1.46</c:v>
                </c:pt>
                <c:pt idx="2">
                  <c:v>1.56</c:v>
                </c:pt>
                <c:pt idx="3">
                  <c:v>1.69</c:v>
                </c:pt>
                <c:pt idx="4">
                  <c:v>1.47</c:v>
                </c:pt>
              </c:numCache>
            </c:numRef>
          </c:val>
          <c:extLst xmlns:c16r2="http://schemas.microsoft.com/office/drawing/2015/06/chart">
            <c:ext xmlns:c16="http://schemas.microsoft.com/office/drawing/2014/chart" uri="{C3380CC4-5D6E-409C-BE32-E72D297353CC}">
              <c16:uniqueId val="{00000000-DF6B-4D3F-9389-D13ECDC33F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8.9600000000000009</c:v>
                </c:pt>
                <c:pt idx="1">
                  <c:v>7.58</c:v>
                </c:pt>
                <c:pt idx="2">
                  <c:v>6.7</c:v>
                </c:pt>
                <c:pt idx="3">
                  <c:v>5.7</c:v>
                </c:pt>
                <c:pt idx="4">
                  <c:v>5.81</c:v>
                </c:pt>
              </c:numCache>
            </c:numRef>
          </c:val>
          <c:extLst xmlns:c16r2="http://schemas.microsoft.com/office/drawing/2015/06/chart">
            <c:ext xmlns:c16="http://schemas.microsoft.com/office/drawing/2014/chart" uri="{C3380CC4-5D6E-409C-BE32-E72D297353CC}">
              <c16:uniqueId val="{00000001-DF6B-4D3F-9389-D13ECDC33F80}"/>
            </c:ext>
          </c:extLst>
        </c:ser>
        <c:dLbls>
          <c:showLegendKey val="0"/>
          <c:showVal val="0"/>
          <c:showCatName val="0"/>
          <c:showSerName val="0"/>
          <c:showPercent val="0"/>
          <c:showBubbleSize val="0"/>
        </c:dLbls>
        <c:gapWidth val="250"/>
        <c:overlap val="100"/>
        <c:axId val="356875328"/>
        <c:axId val="415538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-1.99</c:v>
                </c:pt>
                <c:pt idx="2">
                  <c:v>-0.54</c:v>
                </c:pt>
                <c:pt idx="3">
                  <c:v>-0.94</c:v>
                </c:pt>
                <c:pt idx="4">
                  <c:v>-0.17</c:v>
                </c:pt>
              </c:numCache>
            </c:numRef>
          </c:val>
          <c:smooth val="0"/>
          <c:extLst xmlns:c16r2="http://schemas.microsoft.com/office/drawing/2015/06/chart">
            <c:ext xmlns:c16="http://schemas.microsoft.com/office/drawing/2014/chart" uri="{C3380CC4-5D6E-409C-BE32-E72D297353CC}">
              <c16:uniqueId val="{00000002-DF6B-4D3F-9389-D13ECDC33F80}"/>
            </c:ext>
          </c:extLst>
        </c:ser>
        <c:dLbls>
          <c:showLegendKey val="0"/>
          <c:showVal val="0"/>
          <c:showCatName val="0"/>
          <c:showSerName val="0"/>
          <c:showPercent val="0"/>
          <c:showBubbleSize val="0"/>
        </c:dLbls>
        <c:marker val="1"/>
        <c:smooth val="0"/>
        <c:axId val="356875328"/>
        <c:axId val="415538136"/>
      </c:lineChart>
      <c:catAx>
        <c:axId val="3568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538136"/>
        <c:crosses val="autoZero"/>
        <c:auto val="1"/>
        <c:lblAlgn val="ctr"/>
        <c:lblOffset val="100"/>
        <c:tickLblSkip val="1"/>
        <c:tickMarkSkip val="1"/>
        <c:noMultiLvlLbl val="0"/>
      </c:catAx>
      <c:valAx>
        <c:axId val="415538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8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9A9-4A2E-B879-A91CA35F66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A9-4A2E-B879-A91CA35F66A7}"/>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9A9-4A2E-B879-A91CA35F66A7}"/>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9A9-4A2E-B879-A91CA35F66A7}"/>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0.13</c:v>
                </c:pt>
                <c:pt idx="4">
                  <c:v>#N/A</c:v>
                </c:pt>
                <c:pt idx="5">
                  <c:v>7.0000000000000007E-2</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4-C9A9-4A2E-B879-A91CA35F66A7}"/>
            </c:ext>
          </c:extLst>
        </c:ser>
        <c:ser>
          <c:idx val="5"/>
          <c:order val="5"/>
          <c:tx>
            <c:strRef>
              <c:f>データシート!$A$32</c:f>
              <c:strCache>
                <c:ptCount val="1"/>
                <c:pt idx="0">
                  <c:v>証紙収入整理特別会計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C9A9-4A2E-B879-A91CA35F66A7}"/>
            </c:ext>
          </c:extLst>
        </c:ser>
        <c:ser>
          <c:idx val="6"/>
          <c:order val="6"/>
          <c:tx>
            <c:strRef>
              <c:f>データシート!$A$33</c:f>
              <c:strCache>
                <c:ptCount val="1"/>
                <c:pt idx="0">
                  <c:v>福島県港湾整備事業特別会計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7.0000000000000007E-2</c:v>
                </c:pt>
                <c:pt idx="4">
                  <c:v>#N/A</c:v>
                </c:pt>
                <c:pt idx="5">
                  <c:v>0</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6-C9A9-4A2E-B879-A91CA35F66A7}"/>
            </c:ext>
          </c:extLst>
        </c:ser>
        <c:ser>
          <c:idx val="7"/>
          <c:order val="7"/>
          <c:tx>
            <c:strRef>
              <c:f>データシート!$A$34</c:f>
              <c:strCache>
                <c:ptCount val="1"/>
                <c:pt idx="0">
                  <c:v>福島県流域下水道事業特別会計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0.47</c:v>
                </c:pt>
                <c:pt idx="4">
                  <c:v>#N/A</c:v>
                </c:pt>
                <c:pt idx="5">
                  <c:v>0.28000000000000003</c:v>
                </c:pt>
                <c:pt idx="6">
                  <c:v>#N/A</c:v>
                </c:pt>
                <c:pt idx="7">
                  <c:v>0.37</c:v>
                </c:pt>
                <c:pt idx="8">
                  <c:v>#N/A</c:v>
                </c:pt>
                <c:pt idx="9">
                  <c:v>0.38</c:v>
                </c:pt>
              </c:numCache>
            </c:numRef>
          </c:val>
          <c:extLst xmlns:c16r2="http://schemas.microsoft.com/office/drawing/2015/06/chart">
            <c:ext xmlns:c16="http://schemas.microsoft.com/office/drawing/2014/chart" uri="{C3380CC4-5D6E-409C-BE32-E72D297353CC}">
              <c16:uniqueId val="{00000007-C9A9-4A2E-B879-A91CA35F66A7}"/>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0.55000000000000004</c:v>
                </c:pt>
                <c:pt idx="2">
                  <c:v>#N/A</c:v>
                </c:pt>
                <c:pt idx="3">
                  <c:v>0.63</c:v>
                </c:pt>
                <c:pt idx="4">
                  <c:v>#N/A</c:v>
                </c:pt>
                <c:pt idx="5">
                  <c:v>0.61</c:v>
                </c:pt>
                <c:pt idx="6">
                  <c:v>#N/A</c:v>
                </c:pt>
                <c:pt idx="7">
                  <c:v>0.65</c:v>
                </c:pt>
                <c:pt idx="8">
                  <c:v>#N/A</c:v>
                </c:pt>
                <c:pt idx="9">
                  <c:v>0.71</c:v>
                </c:pt>
              </c:numCache>
            </c:numRef>
          </c:val>
          <c:extLst xmlns:c16r2="http://schemas.microsoft.com/office/drawing/2015/06/chart">
            <c:ext xmlns:c16="http://schemas.microsoft.com/office/drawing/2014/chart" uri="{C3380CC4-5D6E-409C-BE32-E72D297353CC}">
              <c16:uniqueId val="{00000008-C9A9-4A2E-B879-A91CA35F66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2.14</c:v>
                </c:pt>
                <c:pt idx="2">
                  <c:v>#N/A</c:v>
                </c:pt>
                <c:pt idx="3">
                  <c:v>1.44</c:v>
                </c:pt>
                <c:pt idx="4">
                  <c:v>#N/A</c:v>
                </c:pt>
                <c:pt idx="5">
                  <c:v>1.54</c:v>
                </c:pt>
                <c:pt idx="6">
                  <c:v>#N/A</c:v>
                </c:pt>
                <c:pt idx="7">
                  <c:v>1.67</c:v>
                </c:pt>
                <c:pt idx="8">
                  <c:v>#N/A</c:v>
                </c:pt>
                <c:pt idx="9">
                  <c:v>1.45</c:v>
                </c:pt>
              </c:numCache>
            </c:numRef>
          </c:val>
          <c:extLst xmlns:c16r2="http://schemas.microsoft.com/office/drawing/2015/06/chart">
            <c:ext xmlns:c16="http://schemas.microsoft.com/office/drawing/2014/chart" uri="{C3380CC4-5D6E-409C-BE32-E72D297353CC}">
              <c16:uniqueId val="{00000009-C9A9-4A2E-B879-A91CA35F66A7}"/>
            </c:ext>
          </c:extLst>
        </c:ser>
        <c:dLbls>
          <c:showLegendKey val="0"/>
          <c:showVal val="0"/>
          <c:showCatName val="0"/>
          <c:showSerName val="0"/>
          <c:showPercent val="0"/>
          <c:showBubbleSize val="0"/>
        </c:dLbls>
        <c:gapWidth val="150"/>
        <c:overlap val="100"/>
        <c:axId val="415538920"/>
        <c:axId val="415539312"/>
      </c:barChart>
      <c:catAx>
        <c:axId val="41553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539312"/>
        <c:crosses val="autoZero"/>
        <c:auto val="1"/>
        <c:lblAlgn val="ctr"/>
        <c:lblOffset val="100"/>
        <c:tickLblSkip val="1"/>
        <c:tickMarkSkip val="1"/>
        <c:noMultiLvlLbl val="0"/>
      </c:catAx>
      <c:valAx>
        <c:axId val="41553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38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68494</c:v>
                </c:pt>
                <c:pt idx="5">
                  <c:v>70818</c:v>
                </c:pt>
                <c:pt idx="8">
                  <c:v>73229</c:v>
                </c:pt>
                <c:pt idx="11">
                  <c:v>74021</c:v>
                </c:pt>
                <c:pt idx="14">
                  <c:v>74906</c:v>
                </c:pt>
              </c:numCache>
            </c:numRef>
          </c:val>
          <c:extLst xmlns:c16r2="http://schemas.microsoft.com/office/drawing/2015/06/chart">
            <c:ext xmlns:c16="http://schemas.microsoft.com/office/drawing/2014/chart" uri="{C3380CC4-5D6E-409C-BE32-E72D297353CC}">
              <c16:uniqueId val="{00000000-2605-4FC2-B695-FC77484AAC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05-4FC2-B695-FC77484AAC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2902</c:v>
                </c:pt>
                <c:pt idx="3">
                  <c:v>2044</c:v>
                </c:pt>
                <c:pt idx="6">
                  <c:v>1499</c:v>
                </c:pt>
                <c:pt idx="9">
                  <c:v>1229</c:v>
                </c:pt>
                <c:pt idx="12">
                  <c:v>1091</c:v>
                </c:pt>
              </c:numCache>
            </c:numRef>
          </c:val>
          <c:extLst xmlns:c16r2="http://schemas.microsoft.com/office/drawing/2015/06/chart">
            <c:ext xmlns:c16="http://schemas.microsoft.com/office/drawing/2014/chart" uri="{C3380CC4-5D6E-409C-BE32-E72D297353CC}">
              <c16:uniqueId val="{00000002-2605-4FC2-B695-FC77484AAC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05-4FC2-B695-FC77484AAC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3758</c:v>
                </c:pt>
                <c:pt idx="3">
                  <c:v>3378</c:v>
                </c:pt>
                <c:pt idx="6">
                  <c:v>3592</c:v>
                </c:pt>
                <c:pt idx="9">
                  <c:v>2442</c:v>
                </c:pt>
                <c:pt idx="12">
                  <c:v>2262</c:v>
                </c:pt>
              </c:numCache>
            </c:numRef>
          </c:val>
          <c:extLst xmlns:c16r2="http://schemas.microsoft.com/office/drawing/2015/06/chart">
            <c:ext xmlns:c16="http://schemas.microsoft.com/office/drawing/2014/chart" uri="{C3380CC4-5D6E-409C-BE32-E72D297353CC}">
              <c16:uniqueId val="{00000004-2605-4FC2-B695-FC77484AAC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11853</c:v>
                </c:pt>
                <c:pt idx="3">
                  <c:v>13067</c:v>
                </c:pt>
                <c:pt idx="6">
                  <c:v>14145</c:v>
                </c:pt>
                <c:pt idx="9">
                  <c:v>15279</c:v>
                </c:pt>
                <c:pt idx="12">
                  <c:v>16712</c:v>
                </c:pt>
              </c:numCache>
            </c:numRef>
          </c:val>
          <c:extLst xmlns:c16r2="http://schemas.microsoft.com/office/drawing/2015/06/chart">
            <c:ext xmlns:c16="http://schemas.microsoft.com/office/drawing/2014/chart" uri="{C3380CC4-5D6E-409C-BE32-E72D297353CC}">
              <c16:uniqueId val="{00000005-2605-4FC2-B695-FC77484AAC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05-4FC2-B695-FC77484AAC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103067</c:v>
                </c:pt>
                <c:pt idx="3">
                  <c:v>101781</c:v>
                </c:pt>
                <c:pt idx="6">
                  <c:v>98825</c:v>
                </c:pt>
                <c:pt idx="9">
                  <c:v>95283</c:v>
                </c:pt>
                <c:pt idx="12">
                  <c:v>91378</c:v>
                </c:pt>
              </c:numCache>
            </c:numRef>
          </c:val>
          <c:extLst xmlns:c16r2="http://schemas.microsoft.com/office/drawing/2015/06/chart">
            <c:ext xmlns:c16="http://schemas.microsoft.com/office/drawing/2014/chart" uri="{C3380CC4-5D6E-409C-BE32-E72D297353CC}">
              <c16:uniqueId val="{00000007-2605-4FC2-B695-FC77484AAC57}"/>
            </c:ext>
          </c:extLst>
        </c:ser>
        <c:dLbls>
          <c:showLegendKey val="0"/>
          <c:showVal val="0"/>
          <c:showCatName val="0"/>
          <c:showSerName val="0"/>
          <c:showPercent val="0"/>
          <c:showBubbleSize val="0"/>
        </c:dLbls>
        <c:gapWidth val="100"/>
        <c:overlap val="100"/>
        <c:axId val="415540096"/>
        <c:axId val="415540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53086</c:v>
                </c:pt>
                <c:pt idx="2">
                  <c:v>#N/A</c:v>
                </c:pt>
                <c:pt idx="3">
                  <c:v>#N/A</c:v>
                </c:pt>
                <c:pt idx="4">
                  <c:v>49452</c:v>
                </c:pt>
                <c:pt idx="5">
                  <c:v>#N/A</c:v>
                </c:pt>
                <c:pt idx="6">
                  <c:v>#N/A</c:v>
                </c:pt>
                <c:pt idx="7">
                  <c:v>44832</c:v>
                </c:pt>
                <c:pt idx="8">
                  <c:v>#N/A</c:v>
                </c:pt>
                <c:pt idx="9">
                  <c:v>#N/A</c:v>
                </c:pt>
                <c:pt idx="10">
                  <c:v>40212</c:v>
                </c:pt>
                <c:pt idx="11">
                  <c:v>#N/A</c:v>
                </c:pt>
                <c:pt idx="12">
                  <c:v>#N/A</c:v>
                </c:pt>
                <c:pt idx="13">
                  <c:v>36537</c:v>
                </c:pt>
                <c:pt idx="14">
                  <c:v>#N/A</c:v>
                </c:pt>
              </c:numCache>
            </c:numRef>
          </c:val>
          <c:smooth val="0"/>
          <c:extLst xmlns:c16r2="http://schemas.microsoft.com/office/drawing/2015/06/chart">
            <c:ext xmlns:c16="http://schemas.microsoft.com/office/drawing/2014/chart" uri="{C3380CC4-5D6E-409C-BE32-E72D297353CC}">
              <c16:uniqueId val="{00000008-2605-4FC2-B695-FC77484AAC57}"/>
            </c:ext>
          </c:extLst>
        </c:ser>
        <c:dLbls>
          <c:showLegendKey val="0"/>
          <c:showVal val="0"/>
          <c:showCatName val="0"/>
          <c:showSerName val="0"/>
          <c:showPercent val="0"/>
          <c:showBubbleSize val="0"/>
        </c:dLbls>
        <c:marker val="1"/>
        <c:smooth val="0"/>
        <c:axId val="415540096"/>
        <c:axId val="415540488"/>
      </c:lineChart>
      <c:catAx>
        <c:axId val="41554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540488"/>
        <c:crosses val="autoZero"/>
        <c:auto val="1"/>
        <c:lblAlgn val="ctr"/>
        <c:lblOffset val="100"/>
        <c:tickLblSkip val="1"/>
        <c:tickMarkSkip val="1"/>
        <c:noMultiLvlLbl val="0"/>
      </c:catAx>
      <c:valAx>
        <c:axId val="41554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4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868765</c:v>
                </c:pt>
                <c:pt idx="5">
                  <c:v>877615</c:v>
                </c:pt>
                <c:pt idx="8">
                  <c:v>877567</c:v>
                </c:pt>
                <c:pt idx="11">
                  <c:v>871759</c:v>
                </c:pt>
                <c:pt idx="14">
                  <c:v>866891</c:v>
                </c:pt>
              </c:numCache>
            </c:numRef>
          </c:val>
          <c:extLst xmlns:c16r2="http://schemas.microsoft.com/office/drawing/2015/06/chart">
            <c:ext xmlns:c16="http://schemas.microsoft.com/office/drawing/2014/chart" uri="{C3380CC4-5D6E-409C-BE32-E72D297353CC}">
              <c16:uniqueId val="{00000000-DDE0-4ED6-84D6-E633384044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121057</c:v>
                </c:pt>
                <c:pt idx="5">
                  <c:v>120804</c:v>
                </c:pt>
                <c:pt idx="8">
                  <c:v>122074</c:v>
                </c:pt>
                <c:pt idx="11">
                  <c:v>124937</c:v>
                </c:pt>
                <c:pt idx="14">
                  <c:v>128888</c:v>
                </c:pt>
              </c:numCache>
            </c:numRef>
          </c:val>
          <c:extLst xmlns:c16r2="http://schemas.microsoft.com/office/drawing/2015/06/chart">
            <c:ext xmlns:c16="http://schemas.microsoft.com/office/drawing/2014/chart" uri="{C3380CC4-5D6E-409C-BE32-E72D297353CC}">
              <c16:uniqueId val="{00000001-DDE0-4ED6-84D6-E633384044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231395</c:v>
                </c:pt>
                <c:pt idx="5">
                  <c:v>231996</c:v>
                </c:pt>
                <c:pt idx="8">
                  <c:v>246230</c:v>
                </c:pt>
                <c:pt idx="11">
                  <c:v>259512</c:v>
                </c:pt>
                <c:pt idx="14">
                  <c:v>286685</c:v>
                </c:pt>
              </c:numCache>
            </c:numRef>
          </c:val>
          <c:extLst xmlns:c16r2="http://schemas.microsoft.com/office/drawing/2015/06/chart">
            <c:ext xmlns:c16="http://schemas.microsoft.com/office/drawing/2014/chart" uri="{C3380CC4-5D6E-409C-BE32-E72D297353CC}">
              <c16:uniqueId val="{00000002-DDE0-4ED6-84D6-E633384044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E0-4ED6-84D6-E633384044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E0-4ED6-84D6-E633384044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17384</c:v>
                </c:pt>
                <c:pt idx="3">
                  <c:v>16076</c:v>
                </c:pt>
                <c:pt idx="6">
                  <c:v>16420</c:v>
                </c:pt>
                <c:pt idx="9">
                  <c:v>15642</c:v>
                </c:pt>
                <c:pt idx="12">
                  <c:v>15477</c:v>
                </c:pt>
              </c:numCache>
            </c:numRef>
          </c:val>
          <c:extLst xmlns:c16r2="http://schemas.microsoft.com/office/drawing/2015/06/chart">
            <c:ext xmlns:c16="http://schemas.microsoft.com/office/drawing/2014/chart" uri="{C3380CC4-5D6E-409C-BE32-E72D297353CC}">
              <c16:uniqueId val="{00000005-DDE0-4ED6-84D6-E633384044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266746</c:v>
                </c:pt>
                <c:pt idx="3">
                  <c:v>249519</c:v>
                </c:pt>
                <c:pt idx="6">
                  <c:v>250620</c:v>
                </c:pt>
                <c:pt idx="9">
                  <c:v>246720</c:v>
                </c:pt>
                <c:pt idx="12">
                  <c:v>241469</c:v>
                </c:pt>
              </c:numCache>
            </c:numRef>
          </c:val>
          <c:extLst xmlns:c16r2="http://schemas.microsoft.com/office/drawing/2015/06/chart">
            <c:ext xmlns:c16="http://schemas.microsoft.com/office/drawing/2014/chart" uri="{C3380CC4-5D6E-409C-BE32-E72D297353CC}">
              <c16:uniqueId val="{00000006-DDE0-4ED6-84D6-E633384044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DE0-4ED6-84D6-E633384044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49347</c:v>
                </c:pt>
                <c:pt idx="3">
                  <c:v>48253</c:v>
                </c:pt>
                <c:pt idx="6">
                  <c:v>47591</c:v>
                </c:pt>
                <c:pt idx="9">
                  <c:v>45750</c:v>
                </c:pt>
                <c:pt idx="12">
                  <c:v>40479</c:v>
                </c:pt>
              </c:numCache>
            </c:numRef>
          </c:val>
          <c:extLst xmlns:c16r2="http://schemas.microsoft.com/office/drawing/2015/06/chart">
            <c:ext xmlns:c16="http://schemas.microsoft.com/office/drawing/2014/chart" uri="{C3380CC4-5D6E-409C-BE32-E72D297353CC}">
              <c16:uniqueId val="{00000008-DDE0-4ED6-84D6-E633384044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21718</c:v>
                </c:pt>
                <c:pt idx="3">
                  <c:v>17890</c:v>
                </c:pt>
                <c:pt idx="6">
                  <c:v>14994</c:v>
                </c:pt>
                <c:pt idx="9">
                  <c:v>12412</c:v>
                </c:pt>
                <c:pt idx="12">
                  <c:v>9990</c:v>
                </c:pt>
              </c:numCache>
            </c:numRef>
          </c:val>
          <c:extLst xmlns:c16r2="http://schemas.microsoft.com/office/drawing/2015/06/chart">
            <c:ext xmlns:c16="http://schemas.microsoft.com/office/drawing/2014/chart" uri="{C3380CC4-5D6E-409C-BE32-E72D297353CC}">
              <c16:uniqueId val="{00000009-DDE0-4ED6-84D6-E633384044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1461871</c:v>
                </c:pt>
                <c:pt idx="3">
                  <c:v>1483037</c:v>
                </c:pt>
                <c:pt idx="6">
                  <c:v>1503623</c:v>
                </c:pt>
                <c:pt idx="9">
                  <c:v>1523353</c:v>
                </c:pt>
                <c:pt idx="12">
                  <c:v>1546018</c:v>
                </c:pt>
              </c:numCache>
            </c:numRef>
          </c:val>
          <c:extLst xmlns:c16r2="http://schemas.microsoft.com/office/drawing/2015/06/chart">
            <c:ext xmlns:c16="http://schemas.microsoft.com/office/drawing/2014/chart" uri="{C3380CC4-5D6E-409C-BE32-E72D297353CC}">
              <c16:uniqueId val="{0000000A-DDE0-4ED6-84D6-E63338404485}"/>
            </c:ext>
          </c:extLst>
        </c:ser>
        <c:dLbls>
          <c:showLegendKey val="0"/>
          <c:showVal val="0"/>
          <c:showCatName val="0"/>
          <c:showSerName val="0"/>
          <c:showPercent val="0"/>
          <c:showBubbleSize val="0"/>
        </c:dLbls>
        <c:gapWidth val="100"/>
        <c:overlap val="100"/>
        <c:axId val="415541272"/>
        <c:axId val="412937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595849</c:v>
                </c:pt>
                <c:pt idx="2">
                  <c:v>#N/A</c:v>
                </c:pt>
                <c:pt idx="3">
                  <c:v>#N/A</c:v>
                </c:pt>
                <c:pt idx="4">
                  <c:v>584360</c:v>
                </c:pt>
                <c:pt idx="5">
                  <c:v>#N/A</c:v>
                </c:pt>
                <c:pt idx="6">
                  <c:v>#N/A</c:v>
                </c:pt>
                <c:pt idx="7">
                  <c:v>587377</c:v>
                </c:pt>
                <c:pt idx="8">
                  <c:v>#N/A</c:v>
                </c:pt>
                <c:pt idx="9">
                  <c:v>#N/A</c:v>
                </c:pt>
                <c:pt idx="10">
                  <c:v>587670</c:v>
                </c:pt>
                <c:pt idx="11">
                  <c:v>#N/A</c:v>
                </c:pt>
                <c:pt idx="12">
                  <c:v>#N/A</c:v>
                </c:pt>
                <c:pt idx="13">
                  <c:v>570968</c:v>
                </c:pt>
                <c:pt idx="14">
                  <c:v>#N/A</c:v>
                </c:pt>
              </c:numCache>
            </c:numRef>
          </c:val>
          <c:smooth val="0"/>
          <c:extLst xmlns:c16r2="http://schemas.microsoft.com/office/drawing/2015/06/chart">
            <c:ext xmlns:c16="http://schemas.microsoft.com/office/drawing/2014/chart" uri="{C3380CC4-5D6E-409C-BE32-E72D297353CC}">
              <c16:uniqueId val="{0000000B-DDE0-4ED6-84D6-E63338404485}"/>
            </c:ext>
          </c:extLst>
        </c:ser>
        <c:dLbls>
          <c:showLegendKey val="0"/>
          <c:showVal val="0"/>
          <c:showCatName val="0"/>
          <c:showSerName val="0"/>
          <c:showPercent val="0"/>
          <c:showBubbleSize val="0"/>
        </c:dLbls>
        <c:marker val="1"/>
        <c:smooth val="0"/>
        <c:axId val="415541272"/>
        <c:axId val="412937608"/>
      </c:lineChart>
      <c:catAx>
        <c:axId val="41554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937608"/>
        <c:crosses val="autoZero"/>
        <c:auto val="1"/>
        <c:lblAlgn val="ctr"/>
        <c:lblOffset val="100"/>
        <c:tickLblSkip val="1"/>
        <c:tickMarkSkip val="1"/>
        <c:noMultiLvlLbl val="0"/>
      </c:catAx>
      <c:valAx>
        <c:axId val="412937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41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33415</c:v>
                </c:pt>
                <c:pt idx="1">
                  <c:v>28202</c:v>
                </c:pt>
                <c:pt idx="2">
                  <c:v>28498</c:v>
                </c:pt>
              </c:numCache>
            </c:numRef>
          </c:val>
          <c:extLst xmlns:c16r2="http://schemas.microsoft.com/office/drawing/2015/06/chart">
            <c:ext xmlns:c16="http://schemas.microsoft.com/office/drawing/2014/chart" uri="{C3380CC4-5D6E-409C-BE32-E72D297353CC}">
              <c16:uniqueId val="{00000000-DC7A-417B-83C0-EAD6553DCD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28121</c:v>
                </c:pt>
                <c:pt idx="1">
                  <c:v>27629</c:v>
                </c:pt>
                <c:pt idx="2">
                  <c:v>27632</c:v>
                </c:pt>
              </c:numCache>
            </c:numRef>
          </c:val>
          <c:extLst xmlns:c16r2="http://schemas.microsoft.com/office/drawing/2015/06/chart">
            <c:ext xmlns:c16="http://schemas.microsoft.com/office/drawing/2014/chart" uri="{C3380CC4-5D6E-409C-BE32-E72D297353CC}">
              <c16:uniqueId val="{00000001-DC7A-417B-83C0-EAD6553DCD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722950</c:v>
                </c:pt>
                <c:pt idx="1">
                  <c:v>741999</c:v>
                </c:pt>
                <c:pt idx="2">
                  <c:v>693598</c:v>
                </c:pt>
              </c:numCache>
            </c:numRef>
          </c:val>
          <c:extLst xmlns:c16r2="http://schemas.microsoft.com/office/drawing/2015/06/chart">
            <c:ext xmlns:c16="http://schemas.microsoft.com/office/drawing/2014/chart" uri="{C3380CC4-5D6E-409C-BE32-E72D297353CC}">
              <c16:uniqueId val="{00000002-DC7A-417B-83C0-EAD6553DCD42}"/>
            </c:ext>
          </c:extLst>
        </c:ser>
        <c:dLbls>
          <c:showLegendKey val="0"/>
          <c:showVal val="0"/>
          <c:showCatName val="0"/>
          <c:showSerName val="0"/>
          <c:showPercent val="0"/>
          <c:showBubbleSize val="0"/>
        </c:dLbls>
        <c:gapWidth val="120"/>
        <c:overlap val="100"/>
        <c:axId val="412940744"/>
        <c:axId val="412941136"/>
      </c:barChart>
      <c:catAx>
        <c:axId val="41294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941136"/>
        <c:crosses val="autoZero"/>
        <c:auto val="1"/>
        <c:lblAlgn val="ctr"/>
        <c:lblOffset val="100"/>
        <c:tickLblSkip val="1"/>
        <c:tickMarkSkip val="1"/>
        <c:noMultiLvlLbl val="0"/>
      </c:catAx>
      <c:valAx>
        <c:axId val="412941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94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A5-427B-8CC5-0A649363C261}"/>
                </c:ext>
                <c:ext xmlns:c15="http://schemas.microsoft.com/office/drawing/2012/chart" uri="{CE6537A1-D6FC-4f65-9D91-7224C49458BB}">
                  <c15:dlblFieldTable>
                    <c15:dlblFTEntry>
                      <c15:txfldGUID>{6DA61E23-30FE-4BB4-A907-D7A9F2E54B83}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A5-427B-8CC5-0A649363C261}"/>
                </c:ext>
                <c:ext xmlns:c15="http://schemas.microsoft.com/office/drawing/2012/chart" uri="{CE6537A1-D6FC-4f65-9D91-7224C49458BB}">
                  <c15:dlblFieldTable>
                    <c15:dlblFTEntry>
                      <c15:txfldGUID>{0CCDA23D-0DF1-4D82-9B2A-792AC5B04F1B}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A5-427B-8CC5-0A649363C261}"/>
                </c:ext>
                <c:ext xmlns:c15="http://schemas.microsoft.com/office/drawing/2012/chart" uri="{CE6537A1-D6FC-4f65-9D91-7224C49458BB}">
                  <c15:dlblFieldTable>
                    <c15:dlblFTEntry>
                      <c15:txfldGUID>{7A7F17CA-7883-4134-AB3A-A269F116A601}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A5-427B-8CC5-0A649363C261}"/>
                </c:ext>
                <c:ext xmlns:c15="http://schemas.microsoft.com/office/drawing/2012/chart" uri="{CE6537A1-D6FC-4f65-9D91-7224C49458BB}">
                  <c15:dlblFieldTable>
                    <c15:dlblFTEntry>
                      <c15:txfldGUID>{446E3609-F5D2-4E8D-A987-A21FDDA2673F}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A5-427B-8CC5-0A649363C261}"/>
                </c:ext>
                <c:ext xmlns:c15="http://schemas.microsoft.com/office/drawing/2012/chart" uri="{CE6537A1-D6FC-4f65-9D91-7224C49458BB}">
                  <c15:dlblFieldTable>
                    <c15:dlblFTEntry>
                      <c15:txfldGUID>{C088E30E-B0F8-4355-A892-403A07B60E0F}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A5-427B-8CC5-0A649363C261}"/>
                </c:ext>
                <c:ext xmlns:c15="http://schemas.microsoft.com/office/drawing/2012/chart" uri="{CE6537A1-D6FC-4f65-9D91-7224C49458BB}">
                  <c15:dlblFieldTable>
                    <c15:dlblFTEntry>
                      <c15:txfldGUID>{B68ECC46-8DF8-4540-9600-B918EA770E0B}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A5-427B-8CC5-0A649363C261}"/>
                </c:ext>
                <c:ext xmlns:c15="http://schemas.microsoft.com/office/drawing/2012/chart" uri="{CE6537A1-D6FC-4f65-9D91-7224C49458BB}">
                  <c15:dlblFieldTable>
                    <c15:dlblFTEntry>
                      <c15:txfldGUID>{32499D49-527B-4C8B-B1CF-14B2417E0B75}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A5-427B-8CC5-0A649363C261}"/>
                </c:ext>
                <c:ext xmlns:c15="http://schemas.microsoft.com/office/drawing/2012/chart" uri="{CE6537A1-D6FC-4f65-9D91-7224C49458BB}">
                  <c15:dlblFieldTable>
                    <c15:dlblFTEntry>
                      <c15:txfldGUID>{076038E6-B34D-400F-9CCE-5999FFE010FF}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A5-427B-8CC5-0A649363C261}"/>
                </c:ext>
                <c:ext xmlns:c15="http://schemas.microsoft.com/office/drawing/2012/chart" uri="{CE6537A1-D6FC-4f65-9D91-7224C49458BB}">
                  <c15:dlblFieldTable>
                    <c15:dlblFTEntry>
                      <c15:txfldGUID>{69B9A6F7-9BCF-43FA-9B72-42985B0748CB}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52.8</c:v>
                </c:pt>
                <c:pt idx="24">
                  <c:v>53.8</c:v>
                </c:pt>
                <c:pt idx="32">
                  <c:v>55</c:v>
                </c:pt>
              </c:numCache>
            </c:numRef>
          </c:xVal>
          <c:yVal>
            <c:numRef>
              <c:f>公会計指標分析・財政指標組合せ分析表!$BP$51:$DC$51</c:f>
              <c:numCache>
                <c:formatCode>#,##0.0;"▲ "#,##0.0</c:formatCode>
                <c:ptCount val="40"/>
                <c:pt idx="16">
                  <c:v>137.5</c:v>
                </c:pt>
                <c:pt idx="24">
                  <c:v>139.19999999999999</c:v>
                </c:pt>
                <c:pt idx="32">
                  <c:v>136.5</c:v>
                </c:pt>
              </c:numCache>
            </c:numRef>
          </c:yVal>
          <c:smooth val="0"/>
          <c:extLst xmlns:c16r2="http://schemas.microsoft.com/office/drawing/2015/06/chart">
            <c:ext xmlns:c16="http://schemas.microsoft.com/office/drawing/2014/chart" uri="{C3380CC4-5D6E-409C-BE32-E72D297353CC}">
              <c16:uniqueId val="{00000009-F2A5-427B-8CC5-0A649363C26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A5-427B-8CC5-0A649363C261}"/>
                </c:ext>
                <c:ext xmlns:c15="http://schemas.microsoft.com/office/drawing/2012/chart" uri="{CE6537A1-D6FC-4f65-9D91-7224C49458BB}">
                  <c15:dlblFieldTable>
                    <c15:dlblFTEntry>
                      <c15:txfldGUID>{C7C90E88-F30E-4616-826C-3411D07A6B3D}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A5-427B-8CC5-0A649363C261}"/>
                </c:ext>
                <c:ext xmlns:c15="http://schemas.microsoft.com/office/drawing/2012/chart" uri="{CE6537A1-D6FC-4f65-9D91-7224C49458BB}">
                  <c15:dlblFieldTable>
                    <c15:dlblFTEntry>
                      <c15:txfldGUID>{C41796DB-DACE-42BD-8435-BA33FAC5DCBD}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A5-427B-8CC5-0A649363C261}"/>
                </c:ext>
                <c:ext xmlns:c15="http://schemas.microsoft.com/office/drawing/2012/chart" uri="{CE6537A1-D6FC-4f65-9D91-7224C49458BB}">
                  <c15:dlblFieldTable>
                    <c15:dlblFTEntry>
                      <c15:txfldGUID>{631C618C-AEA2-4BEE-89FD-2CC5A75D7E05}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A5-427B-8CC5-0A649363C261}"/>
                </c:ext>
                <c:ext xmlns:c15="http://schemas.microsoft.com/office/drawing/2012/chart" uri="{CE6537A1-D6FC-4f65-9D91-7224C49458BB}">
                  <c15:dlblFieldTable>
                    <c15:dlblFTEntry>
                      <c15:txfldGUID>{D3A57E36-4B32-4F16-8C0C-3BF9A8D168F9}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A5-427B-8CC5-0A649363C261}"/>
                </c:ext>
                <c:ext xmlns:c15="http://schemas.microsoft.com/office/drawing/2012/chart" uri="{CE6537A1-D6FC-4f65-9D91-7224C49458BB}">
                  <c15:dlblFieldTable>
                    <c15:dlblFTEntry>
                      <c15:txfldGUID>{E56E89CD-14DD-448D-B014-F96BF622B8D2}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A5-427B-8CC5-0A649363C261}"/>
                </c:ext>
                <c:ext xmlns:c15="http://schemas.microsoft.com/office/drawing/2012/chart" uri="{CE6537A1-D6FC-4f65-9D91-7224C49458BB}">
                  <c15:dlblFieldTable>
                    <c15:dlblFTEntry>
                      <c15:txfldGUID>{4752BBB2-3587-427F-8FB0-DFBAE2090EF1}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A5-427B-8CC5-0A649363C261}"/>
                </c:ext>
                <c:ext xmlns:c15="http://schemas.microsoft.com/office/drawing/2012/chart" uri="{CE6537A1-D6FC-4f65-9D91-7224C49458BB}">
                  <c15:dlblFieldTable>
                    <c15:dlblFTEntry>
                      <c15:txfldGUID>{A4611D96-C9F1-4E2B-9071-AE7A07746766}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A5-427B-8CC5-0A649363C261}"/>
                </c:ext>
                <c:ext xmlns:c15="http://schemas.microsoft.com/office/drawing/2012/chart" uri="{CE6537A1-D6FC-4f65-9D91-7224C49458BB}">
                  <c15:dlblFieldTable>
                    <c15:dlblFTEntry>
                      <c15:txfldGUID>{80D693AB-6297-406F-AE9B-7BECA17C0D88}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A5-427B-8CC5-0A649363C261}"/>
                </c:ext>
                <c:ext xmlns:c15="http://schemas.microsoft.com/office/drawing/2012/chart" uri="{CE6537A1-D6FC-4f65-9D91-7224C49458BB}">
                  <c15:dlblFieldTable>
                    <c15:dlblFTEntry>
                      <c15:txfldGUID>{2B2D82D8-AF04-4791-9339-D72891BE6CF5}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57.3</c:v>
                </c:pt>
                <c:pt idx="32">
                  <c:v>60</c:v>
                </c:pt>
              </c:numCache>
            </c:numRef>
          </c:xVal>
          <c:yVal>
            <c:numRef>
              <c:f>公会計指標分析・財政指標組合せ分析表!$BP$55:$DC$55</c:f>
              <c:numCache>
                <c:formatCode>#,##0.0;"▲ "#,##0.0</c:formatCode>
                <c:ptCount val="40"/>
                <c:pt idx="16">
                  <c:v>196.3</c:v>
                </c:pt>
                <c:pt idx="24">
                  <c:v>196.2</c:v>
                </c:pt>
                <c:pt idx="32">
                  <c:v>198</c:v>
                </c:pt>
              </c:numCache>
            </c:numRef>
          </c:yVal>
          <c:smooth val="0"/>
          <c:extLst xmlns:c16r2="http://schemas.microsoft.com/office/drawing/2015/06/chart">
            <c:ext xmlns:c16="http://schemas.microsoft.com/office/drawing/2014/chart" uri="{C3380CC4-5D6E-409C-BE32-E72D297353CC}">
              <c16:uniqueId val="{00000013-F2A5-427B-8CC5-0A649363C261}"/>
            </c:ext>
          </c:extLst>
        </c:ser>
        <c:dLbls>
          <c:showLegendKey val="0"/>
          <c:showVal val="1"/>
          <c:showCatName val="0"/>
          <c:showSerName val="0"/>
          <c:showPercent val="0"/>
          <c:showBubbleSize val="0"/>
        </c:dLbls>
        <c:axId val="416577296"/>
        <c:axId val="416577688"/>
      </c:scatterChart>
      <c:valAx>
        <c:axId val="416577296"/>
        <c:scaling>
          <c:orientation val="minMax"/>
          <c:max val="60.6"/>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577688"/>
        <c:crosses val="autoZero"/>
        <c:crossBetween val="midCat"/>
      </c:valAx>
      <c:valAx>
        <c:axId val="416577688"/>
        <c:scaling>
          <c:orientation val="minMax"/>
          <c:max val="209"/>
          <c:min val="1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57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02-49D6-AF3E-64BCF35977EB}"/>
                </c:ext>
                <c:ext xmlns:c15="http://schemas.microsoft.com/office/drawing/2012/chart" uri="{CE6537A1-D6FC-4f65-9D91-7224C49458BB}">
                  <c15:dlblFieldTable>
                    <c15:dlblFTEntry>
                      <c15:txfldGUID>{0CDA463B-5163-41D1-9917-27B59A8E7864}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02-49D6-AF3E-64BCF35977EB}"/>
                </c:ext>
                <c:ext xmlns:c15="http://schemas.microsoft.com/office/drawing/2012/chart" uri="{CE6537A1-D6FC-4f65-9D91-7224C49458BB}">
                  <c15:dlblFieldTable>
                    <c15:dlblFTEntry>
                      <c15:txfldGUID>{4125036E-EDF4-4235-B563-407E47E368E8}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02-49D6-AF3E-64BCF35977EB}"/>
                </c:ext>
                <c:ext xmlns:c15="http://schemas.microsoft.com/office/drawing/2012/chart" uri="{CE6537A1-D6FC-4f65-9D91-7224C49458BB}">
                  <c15:dlblFieldTable>
                    <c15:dlblFTEntry>
                      <c15:txfldGUID>{589614A0-7DF5-46D0-8D1D-75D1F4C70F65}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02-49D6-AF3E-64BCF35977EB}"/>
                </c:ext>
                <c:ext xmlns:c15="http://schemas.microsoft.com/office/drawing/2012/chart" uri="{CE6537A1-D6FC-4f65-9D91-7224C49458BB}">
                  <c15:dlblFieldTable>
                    <c15:dlblFTEntry>
                      <c15:txfldGUID>{D4B9AAF6-6422-4932-B3EB-81FF00FC4A9C}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02-49D6-AF3E-64BCF35977EB}"/>
                </c:ext>
                <c:ext xmlns:c15="http://schemas.microsoft.com/office/drawing/2012/chart" uri="{CE6537A1-D6FC-4f65-9D91-7224C49458BB}">
                  <c15:dlblFieldTable>
                    <c15:dlblFTEntry>
                      <c15:txfldGUID>{8BC3C6A8-7C8F-47F7-BBFF-0C67D4582BF9}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02-49D6-AF3E-64BCF35977EB}"/>
                </c:ext>
                <c:ext xmlns:c15="http://schemas.microsoft.com/office/drawing/2012/chart" uri="{CE6537A1-D6FC-4f65-9D91-7224C49458BB}">
                  <c15:dlblFieldTable>
                    <c15:dlblFTEntry>
                      <c15:txfldGUID>{A1CED22F-4DB7-4B15-938C-E6910DBD36B3}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02-49D6-AF3E-64BCF35977EB}"/>
                </c:ext>
                <c:ext xmlns:c15="http://schemas.microsoft.com/office/drawing/2012/chart" uri="{CE6537A1-D6FC-4f65-9D91-7224C49458BB}">
                  <c15:dlblFieldTable>
                    <c15:dlblFTEntry>
                      <c15:txfldGUID>{301099BB-C493-466D-9031-7787E101716D}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02-49D6-AF3E-64BCF35977EB}"/>
                </c:ext>
                <c:ext xmlns:c15="http://schemas.microsoft.com/office/drawing/2012/chart" uri="{CE6537A1-D6FC-4f65-9D91-7224C49458BB}">
                  <c15:dlblFieldTable>
                    <c15:dlblFTEntry>
                      <c15:txfldGUID>{55EE2A70-079F-4888-9855-1ED585E4E862}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02-49D6-AF3E-64BCF35977EB}"/>
                </c:ext>
                <c:ext xmlns:c15="http://schemas.microsoft.com/office/drawing/2012/chart" uri="{CE6537A1-D6FC-4f65-9D91-7224C49458BB}">
                  <c15:dlblFieldTable>
                    <c15:dlblFTEntry>
                      <c15:txfldGUID>{B450A308-6B1D-4356-B5E4-9A3FCC5A1E07}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12.7</c:v>
                </c:pt>
                <c:pt idx="16">
                  <c:v>11.7</c:v>
                </c:pt>
                <c:pt idx="24">
                  <c:v>10.6</c:v>
                </c:pt>
                <c:pt idx="32">
                  <c:v>9.5</c:v>
                </c:pt>
              </c:numCache>
            </c:numRef>
          </c:xVal>
          <c:yVal>
            <c:numRef>
              <c:f>公会計指標分析・財政指標組合せ分析表!$BP$73:$DC$73</c:f>
              <c:numCache>
                <c:formatCode>#,##0.0;"▲ "#,##0.0</c:formatCode>
                <c:ptCount val="40"/>
                <c:pt idx="0">
                  <c:v>143.5</c:v>
                </c:pt>
                <c:pt idx="8">
                  <c:v>140</c:v>
                </c:pt>
                <c:pt idx="16">
                  <c:v>137.5</c:v>
                </c:pt>
                <c:pt idx="24">
                  <c:v>139.19999999999999</c:v>
                </c:pt>
                <c:pt idx="32">
                  <c:v>136.5</c:v>
                </c:pt>
              </c:numCache>
            </c:numRef>
          </c:yVal>
          <c:smooth val="0"/>
          <c:extLst xmlns:c16r2="http://schemas.microsoft.com/office/drawing/2015/06/chart">
            <c:ext xmlns:c16="http://schemas.microsoft.com/office/drawing/2014/chart" uri="{C3380CC4-5D6E-409C-BE32-E72D297353CC}">
              <c16:uniqueId val="{00000009-9A02-49D6-AF3E-64BCF35977E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02-49D6-AF3E-64BCF35977EB}"/>
                </c:ext>
                <c:ext xmlns:c15="http://schemas.microsoft.com/office/drawing/2012/chart" uri="{CE6537A1-D6FC-4f65-9D91-7224C49458BB}">
                  <c15:dlblFieldTable>
                    <c15:dlblFTEntry>
                      <c15:txfldGUID>{DA7A6F0D-732B-49D7-BBF8-6C46B449C9E7}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02-49D6-AF3E-64BCF35977EB}"/>
                </c:ext>
                <c:ext xmlns:c15="http://schemas.microsoft.com/office/drawing/2012/chart" uri="{CE6537A1-D6FC-4f65-9D91-7224C49458BB}">
                  <c15:dlblFieldTable>
                    <c15:dlblFTEntry>
                      <c15:txfldGUID>{E041CABC-8AFC-43CD-9A46-B1B9FC454574}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02-49D6-AF3E-64BCF35977EB}"/>
                </c:ext>
                <c:ext xmlns:c15="http://schemas.microsoft.com/office/drawing/2012/chart" uri="{CE6537A1-D6FC-4f65-9D91-7224C49458BB}">
                  <c15:dlblFieldTable>
                    <c15:dlblFTEntry>
                      <c15:txfldGUID>{C5AD59F1-6140-4276-A58C-C7EBAC7B0C7D}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02-49D6-AF3E-64BCF35977EB}"/>
                </c:ext>
                <c:ext xmlns:c15="http://schemas.microsoft.com/office/drawing/2012/chart" uri="{CE6537A1-D6FC-4f65-9D91-7224C49458BB}">
                  <c15:dlblFieldTable>
                    <c15:dlblFTEntry>
                      <c15:txfldGUID>{B9D0BC99-83FB-4B5D-AE7C-BAE7F8CA7E2C}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02-49D6-AF3E-64BCF35977EB}"/>
                </c:ext>
                <c:ext xmlns:c15="http://schemas.microsoft.com/office/drawing/2012/chart" uri="{CE6537A1-D6FC-4f65-9D91-7224C49458BB}">
                  <c15:dlblFieldTable>
                    <c15:dlblFTEntry>
                      <c15:txfldGUID>{E3916D56-5326-4CAE-8BC0-BF453CD796E8}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02-49D6-AF3E-64BCF35977EB}"/>
                </c:ext>
                <c:ext xmlns:c15="http://schemas.microsoft.com/office/drawing/2012/chart" uri="{CE6537A1-D6FC-4f65-9D91-7224C49458BB}">
                  <c15:dlblFieldTable>
                    <c15:dlblFTEntry>
                      <c15:txfldGUID>{3EB1B7C2-3DF1-4F34-A13A-D75D769C4236}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02-49D6-AF3E-64BCF35977EB}"/>
                </c:ext>
                <c:ext xmlns:c15="http://schemas.microsoft.com/office/drawing/2012/chart" uri="{CE6537A1-D6FC-4f65-9D91-7224C49458BB}">
                  <c15:dlblFieldTable>
                    <c15:dlblFTEntry>
                      <c15:txfldGUID>{8D0DEFB4-A54C-42F2-8E74-25F8536AD7C8}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02-49D6-AF3E-64BCF35977EB}"/>
                </c:ext>
                <c:ext xmlns:c15="http://schemas.microsoft.com/office/drawing/2012/chart" uri="{CE6537A1-D6FC-4f65-9D91-7224C49458BB}">
                  <c15:dlblFieldTable>
                    <c15:dlblFTEntry>
                      <c15:txfldGUID>{A4692740-A56A-4A60-9A24-0418A0501738}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02-49D6-AF3E-64BCF35977EB}"/>
                </c:ext>
                <c:ext xmlns:c15="http://schemas.microsoft.com/office/drawing/2012/chart" uri="{CE6537A1-D6FC-4f65-9D91-7224C49458BB}">
                  <c15:dlblFieldTable>
                    <c15:dlblFTEntry>
                      <c15:txfldGUID>{226874F6-822D-427D-8DC2-1133BE4D9ACD}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14</c:v>
                </c:pt>
                <c:pt idx="24">
                  <c:v>13.3</c:v>
                </c:pt>
                <c:pt idx="32">
                  <c:v>12.7</c:v>
                </c:pt>
              </c:numCache>
            </c:numRef>
          </c:xVal>
          <c:yVal>
            <c:numRef>
              <c:f>公会計指標分析・財政指標組合せ分析表!$BP$77:$DC$77</c:f>
              <c:numCache>
                <c:formatCode>#,##0.0;"▲ "#,##0.0</c:formatCode>
                <c:ptCount val="40"/>
                <c:pt idx="0">
                  <c:v>199.1</c:v>
                </c:pt>
                <c:pt idx="8">
                  <c:v>208.1</c:v>
                </c:pt>
                <c:pt idx="16">
                  <c:v>196.3</c:v>
                </c:pt>
                <c:pt idx="24">
                  <c:v>196.2</c:v>
                </c:pt>
                <c:pt idx="32">
                  <c:v>198</c:v>
                </c:pt>
              </c:numCache>
            </c:numRef>
          </c:yVal>
          <c:smooth val="0"/>
          <c:extLst xmlns:c16r2="http://schemas.microsoft.com/office/drawing/2015/06/chart">
            <c:ext xmlns:c16="http://schemas.microsoft.com/office/drawing/2014/chart" uri="{C3380CC4-5D6E-409C-BE32-E72D297353CC}">
              <c16:uniqueId val="{00000013-9A02-49D6-AF3E-64BCF35977EB}"/>
            </c:ext>
          </c:extLst>
        </c:ser>
        <c:dLbls>
          <c:showLegendKey val="0"/>
          <c:showVal val="1"/>
          <c:showCatName val="0"/>
          <c:showSerName val="0"/>
          <c:showPercent val="0"/>
          <c:showBubbleSize val="0"/>
        </c:dLbls>
        <c:axId val="412939568"/>
        <c:axId val="412939176"/>
      </c:scatterChart>
      <c:valAx>
        <c:axId val="412939568"/>
        <c:scaling>
          <c:orientation val="minMax"/>
          <c:max val="15.4"/>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939176"/>
        <c:crosses val="autoZero"/>
        <c:crossBetween val="midCat"/>
      </c:valAx>
      <c:valAx>
        <c:axId val="412939176"/>
        <c:scaling>
          <c:orientation val="minMax"/>
          <c:max val="221"/>
          <c:min val="1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939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県債発行の抑制と既発行債の借換による公債費の平準化を進めたことにより、元利償還金の減少傾向が続いており、加えて臨時財政対策債の発行による基準財政需要額算入見込額の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等により算入公債費等が増加傾向にあることから、実質公債費比率の分子は減少傾向にある。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今後も引き続き、健全化判断比率の状況に十分注意を払いながら、県債の活用による財源確保を図っていく。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臨時財政対策債発行に伴い地方債の現在高が増えているものの、減債基金や公共施設等維持補修基金等の積立に伴い充当可能財源等が増加するとともに、職員数の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に伴い退職手当負担見込額が減少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ことなどにより、将来負担比率の分子は過去５年間において最も低い値となった。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後年度の財源不足や県債償還に対応するための積立により残高が増となった。また、その他特定目的基金については、復興関連基金において東日本大震災及び原子力災害からの復興状況を踏まえ、除染や復興事業に要する経費への充当並びに国庫補助金等の積立を行った一方、通常分の基金については公共施設の長寿命化や国民健康保険の財政安定化のための積立等を行ったところであり、主要基金・その他特定目的基金を合わせた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搬出や復興事業の進展等に応じた事業費への適切な充当・積立を行うとともに、通常分基金についても、施設の長寿命化など必要に応じた事業費への充当・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・長期避難者生活拠点形成基金：復興公営住宅の整備等へ約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・中間貯蔵施設等影響対策及び災害復興基金：避難市町村の復興拠点づくり等へ約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億円を充当した一方で、国庫補助金等を約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・除染対策基金や原子力災害等復興基金等の復興関連基金については、除染により生じた除去土壌の搬出や復興事業の進展等に応じ、事業費への適切な充当や積立を行う。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後年度の財源不足に対応するための積立残高の増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多額の財政需要が見込まれる中、今後の財源不足に対応し、健全で持続可能な財政運営を行うための適切な規模の残高を確保するよう努める。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今後の県債償還に対応するための積立残高の増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防災力の強化など今後も県債の活用が見込まれる中、将来の急激な負担増につながらないよう、今後の償還に備えた適切な規模の残高を確保するよう努める。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県有施設は昭和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年代に多く整備され、近年は施設老朽化が進行しているため、平成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月に「公共施設等総合管理計画」を策定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し、今後は公共施設等の長寿命化、統廃合、更新などを含む「個別施設計画」に基づき、老朽化対策に積極的に取り組んでいく。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760595" y="5341620"/>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813300"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673600" y="645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45102</xdr:rowOff>
    </xdr:from>
    <xdr:ext cx="405111" cy="259045"/>
    <xdr:sp macro="" textlink="">
      <xdr:nvSpPr>
        <xdr:cNvPr id="66" name="有形固定資産減価償却率平均値テキスト"/>
        <xdr:cNvSpPr txBox="1"/>
      </xdr:nvSpPr>
      <xdr:spPr>
        <a:xfrm>
          <a:off x="4813300" y="5617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4000500" y="588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323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5" name="楕円 74"/>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76"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118491</xdr:rowOff>
    </xdr:from>
    <xdr:to>
      <xdr:col>19</xdr:col>
      <xdr:colOff>187325</xdr:colOff>
      <xdr:row>31</xdr:row>
      <xdr:rowOff>48641</xdr:rowOff>
    </xdr:to>
    <xdr:sp macro="" textlink="">
      <xdr:nvSpPr>
        <xdr:cNvPr id="77" name="楕円 76"/>
        <xdr:cNvSpPr/>
      </xdr:nvSpPr>
      <xdr:spPr>
        <a:xfrm>
          <a:off x="40005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169291</xdr:rowOff>
    </xdr:to>
    <xdr:cxnSp macro="">
      <xdr:nvCxnSpPr>
        <xdr:cNvPr id="78" name="直線コネクタ 77"/>
        <xdr:cNvCxnSpPr/>
      </xdr:nvCxnSpPr>
      <xdr:spPr>
        <a:xfrm flipV="1">
          <a:off x="4051300" y="6032500"/>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161671</xdr:rowOff>
    </xdr:from>
    <xdr:to>
      <xdr:col>15</xdr:col>
      <xdr:colOff>187325</xdr:colOff>
      <xdr:row>31</xdr:row>
      <xdr:rowOff>91821</xdr:rowOff>
    </xdr:to>
    <xdr:sp macro="" textlink="">
      <xdr:nvSpPr>
        <xdr:cNvPr id="79" name="楕円 78"/>
        <xdr:cNvSpPr/>
      </xdr:nvSpPr>
      <xdr:spPr>
        <a:xfrm>
          <a:off x="3238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169291</xdr:rowOff>
    </xdr:from>
    <xdr:to>
      <xdr:col>19</xdr:col>
      <xdr:colOff>136525</xdr:colOff>
      <xdr:row>31</xdr:row>
      <xdr:rowOff>41021</xdr:rowOff>
    </xdr:to>
    <xdr:cxnSp macro="">
      <xdr:nvCxnSpPr>
        <xdr:cNvPr id="80" name="直線コネクタ 79"/>
        <xdr:cNvCxnSpPr/>
      </xdr:nvCxnSpPr>
      <xdr:spPr>
        <a:xfrm flipV="1">
          <a:off x="3289300" y="608431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85488</xdr:rowOff>
    </xdr:from>
    <xdr:ext cx="405111" cy="259045"/>
    <xdr:sp macro="" textlink="">
      <xdr:nvSpPr>
        <xdr:cNvPr id="81" name="n_1aveValue有形固定資産減価償却率"/>
        <xdr:cNvSpPr txBox="1"/>
      </xdr:nvSpPr>
      <xdr:spPr>
        <a:xfrm>
          <a:off x="38360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2" name="n_2aveValue有形固定資産減価償却率"/>
        <xdr:cNvSpPr txBox="1"/>
      </xdr:nvSpPr>
      <xdr:spPr>
        <a:xfrm>
          <a:off x="3086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39768</xdr:rowOff>
    </xdr:from>
    <xdr:ext cx="405111" cy="259045"/>
    <xdr:sp macro="" textlink="">
      <xdr:nvSpPr>
        <xdr:cNvPr id="83" name="n_1mainValue有形固定資産減価償却率"/>
        <xdr:cNvSpPr txBox="1"/>
      </xdr:nvSpPr>
      <xdr:spPr>
        <a:xfrm>
          <a:off x="3836044" y="6126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82948</xdr:rowOff>
    </xdr:from>
    <xdr:ext cx="405111" cy="259045"/>
    <xdr:sp macro="" textlink="">
      <xdr:nvSpPr>
        <xdr:cNvPr id="84" name="n_2mainValue有形固定資産減価償却率"/>
        <xdr:cNvSpPr txBox="1"/>
      </xdr:nvSpPr>
      <xdr:spPr>
        <a:xfrm>
          <a:off x="30867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0" name="正方形/長方形 89"/>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1" name="正方形/長方形 90"/>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5" name="テキスト ボックス 94"/>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臨時財政対策債発行に伴い地方債の現在高が増えているものの、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の積立てに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財源等が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するとともに、職員数の減少に伴い退職手当負担見込額が減少傾向であることなどにより、債務償還可能年数は類似団体に比べ低い状況である。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100" name="テキスト ボックス 99"/>
        <xdr:cNvSpPr txBox="1"/>
      </xdr:nvSpPr>
      <xdr:spPr>
        <a:xfrm>
          <a:off x="10880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102" name="テキスト ボックス 101"/>
        <xdr:cNvSpPr txBox="1"/>
      </xdr:nvSpPr>
      <xdr:spPr>
        <a:xfrm>
          <a:off x="10880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4" name="テキスト ボックス 103"/>
        <xdr:cNvSpPr txBox="1"/>
      </xdr:nvSpPr>
      <xdr:spPr>
        <a:xfrm>
          <a:off x="10880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6" name="テキスト ボックス 105"/>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4" name="直線コネクタ 113"/>
        <xdr:cNvCxnSpPr/>
      </xdr:nvCxnSpPr>
      <xdr:spPr>
        <a:xfrm flipV="1">
          <a:off x="14793595" y="5338536"/>
          <a:ext cx="1269"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5" name="債務償還可能年数最小値テキスト"/>
        <xdr:cNvSpPr txBox="1"/>
      </xdr:nvSpPr>
      <xdr:spPr>
        <a:xfrm>
          <a:off x="14846300" y="673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6" name="直線コネクタ 115"/>
        <xdr:cNvCxnSpPr/>
      </xdr:nvCxnSpPr>
      <xdr:spPr>
        <a:xfrm>
          <a:off x="14706600" y="672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7" name="債務償還可能年数最大値テキスト"/>
        <xdr:cNvSpPr txBox="1"/>
      </xdr:nvSpPr>
      <xdr:spPr>
        <a:xfrm>
          <a:off x="14846300" y="511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8" name="直線コネクタ 117"/>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9" name="債務償還可能年数平均値テキスト"/>
        <xdr:cNvSpPr txBox="1"/>
      </xdr:nvSpPr>
      <xdr:spPr>
        <a:xfrm>
          <a:off x="14846300" y="58177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20" name="フローチャート: 判断 119"/>
        <xdr:cNvSpPr/>
      </xdr:nvSpPr>
      <xdr:spPr>
        <a:xfrm>
          <a:off x="14744700" y="596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26" name="楕円 125"/>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405111" cy="259045"/>
    <xdr:sp macro="" textlink="">
      <xdr:nvSpPr>
        <xdr:cNvPr id="127" name="債務償還可能年数該当値テキスト"/>
        <xdr:cNvSpPr txBox="1"/>
      </xdr:nvSpPr>
      <xdr:spPr>
        <a:xfrm>
          <a:off x="148463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633595" y="5663837"/>
          <a:ext cx="127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6863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6863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686300" y="617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584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746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100166</xdr:rowOff>
    </xdr:from>
    <xdr:ext cx="405111" cy="259045"/>
    <xdr:sp macro="" textlink="">
      <xdr:nvSpPr>
        <xdr:cNvPr id="73" name="【道路】&#10;有形固定資産減価償却率該当値テキスト"/>
        <xdr:cNvSpPr txBox="1"/>
      </xdr:nvSpPr>
      <xdr:spPr>
        <a:xfrm>
          <a:off x="468630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4" name="楕円 73"/>
        <xdr:cNvSpPr/>
      </xdr:nvSpPr>
      <xdr:spPr>
        <a:xfrm>
          <a:off x="3746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69669</xdr:rowOff>
    </xdr:to>
    <xdr:cxnSp macro="">
      <xdr:nvCxnSpPr>
        <xdr:cNvPr id="75" name="直線コネクタ 74"/>
        <xdr:cNvCxnSpPr/>
      </xdr:nvCxnSpPr>
      <xdr:spPr>
        <a:xfrm flipV="1">
          <a:off x="3797300" y="65161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6" name="楕円 75"/>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134983</xdr:rowOff>
    </xdr:to>
    <xdr:cxnSp macro="">
      <xdr:nvCxnSpPr>
        <xdr:cNvPr id="77" name="直線コネクタ 76"/>
        <xdr:cNvCxnSpPr/>
      </xdr:nvCxnSpPr>
      <xdr:spPr>
        <a:xfrm flipV="1">
          <a:off x="2908300" y="65847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42290</xdr:rowOff>
    </xdr:from>
    <xdr:ext cx="405111" cy="259045"/>
    <xdr:sp macro="" textlink="">
      <xdr:nvSpPr>
        <xdr:cNvPr id="78" name="n_1aveValue【道路】&#10;有形固定資産減価償却率"/>
        <xdr:cNvSpPr txBox="1"/>
      </xdr:nvSpPr>
      <xdr:spPr>
        <a:xfrm>
          <a:off x="3582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9" name="n_2aveValue【道路】&#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111596</xdr:rowOff>
    </xdr:from>
    <xdr:ext cx="405111" cy="259045"/>
    <xdr:sp macro="" textlink="">
      <xdr:nvSpPr>
        <xdr:cNvPr id="80" name="n_1mainValue【道路】&#10;有形固定資産減価償却率"/>
        <xdr:cNvSpPr txBox="1"/>
      </xdr:nvSpPr>
      <xdr:spPr>
        <a:xfrm>
          <a:off x="35820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1" name="n_2mainValue【道路】&#10;有形固定資産減価償却率"/>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8077</xdr:rowOff>
    </xdr:from>
    <xdr:to>
      <xdr:col>54</xdr:col>
      <xdr:colOff>189865</xdr:colOff>
      <xdr:row>41</xdr:row>
      <xdr:rowOff>72999</xdr:rowOff>
    </xdr:to>
    <xdr:cxnSp macro="">
      <xdr:nvCxnSpPr>
        <xdr:cNvPr id="101" name="直線コネクタ 100"/>
        <xdr:cNvCxnSpPr/>
      </xdr:nvCxnSpPr>
      <xdr:spPr>
        <a:xfrm flipV="1">
          <a:off x="10475595" y="6180277"/>
          <a:ext cx="1270" cy="92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76826</xdr:rowOff>
    </xdr:from>
    <xdr:ext cx="469744" cy="259045"/>
    <xdr:sp macro="" textlink="">
      <xdr:nvSpPr>
        <xdr:cNvPr id="102" name="【道路】&#10;一人当たり延長最小値テキスト"/>
        <xdr:cNvSpPr txBox="1"/>
      </xdr:nvSpPr>
      <xdr:spPr>
        <a:xfrm>
          <a:off x="10528300" y="71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72999</xdr:rowOff>
    </xdr:from>
    <xdr:to>
      <xdr:col>55</xdr:col>
      <xdr:colOff>88900</xdr:colOff>
      <xdr:row>41</xdr:row>
      <xdr:rowOff>72999</xdr:rowOff>
    </xdr:to>
    <xdr:cxnSp macro="">
      <xdr:nvCxnSpPr>
        <xdr:cNvPr id="103" name="直線コネクタ 102"/>
        <xdr:cNvCxnSpPr/>
      </xdr:nvCxnSpPr>
      <xdr:spPr>
        <a:xfrm>
          <a:off x="10388600" y="710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126204</xdr:rowOff>
    </xdr:from>
    <xdr:ext cx="469744" cy="259045"/>
    <xdr:sp macro="" textlink="">
      <xdr:nvSpPr>
        <xdr:cNvPr id="104" name="【道路】&#10;一人当たり延長最大値テキスト"/>
        <xdr:cNvSpPr txBox="1"/>
      </xdr:nvSpPr>
      <xdr:spPr>
        <a:xfrm>
          <a:off x="10528300" y="59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8077</xdr:rowOff>
    </xdr:from>
    <xdr:to>
      <xdr:col>55</xdr:col>
      <xdr:colOff>88900</xdr:colOff>
      <xdr:row>36</xdr:row>
      <xdr:rowOff>8077</xdr:rowOff>
    </xdr:to>
    <xdr:cxnSp macro="">
      <xdr:nvCxnSpPr>
        <xdr:cNvPr id="105" name="直線コネクタ 104"/>
        <xdr:cNvCxnSpPr/>
      </xdr:nvCxnSpPr>
      <xdr:spPr>
        <a:xfrm>
          <a:off x="10388600" y="618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123613</xdr:rowOff>
    </xdr:from>
    <xdr:ext cx="469744" cy="259045"/>
    <xdr:sp macro="" textlink="">
      <xdr:nvSpPr>
        <xdr:cNvPr id="106" name="【道路】&#10;一人当たり延長平均値テキスト"/>
        <xdr:cNvSpPr txBox="1"/>
      </xdr:nvSpPr>
      <xdr:spPr>
        <a:xfrm>
          <a:off x="10528300" y="6810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145186</xdr:rowOff>
    </xdr:from>
    <xdr:to>
      <xdr:col>55</xdr:col>
      <xdr:colOff>50800</xdr:colOff>
      <xdr:row>40</xdr:row>
      <xdr:rowOff>75336</xdr:rowOff>
    </xdr:to>
    <xdr:sp macro="" textlink="">
      <xdr:nvSpPr>
        <xdr:cNvPr id="107" name="フローチャート: 判断 106"/>
        <xdr:cNvSpPr/>
      </xdr:nvSpPr>
      <xdr:spPr>
        <a:xfrm>
          <a:off x="10426700" y="683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120497</xdr:rowOff>
    </xdr:from>
    <xdr:to>
      <xdr:col>50</xdr:col>
      <xdr:colOff>165100</xdr:colOff>
      <xdr:row>40</xdr:row>
      <xdr:rowOff>50647</xdr:rowOff>
    </xdr:to>
    <xdr:sp macro="" textlink="">
      <xdr:nvSpPr>
        <xdr:cNvPr id="108" name="フローチャート: 判断 107"/>
        <xdr:cNvSpPr/>
      </xdr:nvSpPr>
      <xdr:spPr>
        <a:xfrm>
          <a:off x="9588500" y="6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125526</xdr:rowOff>
    </xdr:from>
    <xdr:to>
      <xdr:col>46</xdr:col>
      <xdr:colOff>38100</xdr:colOff>
      <xdr:row>40</xdr:row>
      <xdr:rowOff>55676</xdr:rowOff>
    </xdr:to>
    <xdr:sp macro="" textlink="">
      <xdr:nvSpPr>
        <xdr:cNvPr id="109" name="フローチャート: 判断 108"/>
        <xdr:cNvSpPr/>
      </xdr:nvSpPr>
      <xdr:spPr>
        <a:xfrm>
          <a:off x="8699500" y="68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128727</xdr:rowOff>
    </xdr:from>
    <xdr:to>
      <xdr:col>55</xdr:col>
      <xdr:colOff>50800</xdr:colOff>
      <xdr:row>36</xdr:row>
      <xdr:rowOff>58877</xdr:rowOff>
    </xdr:to>
    <xdr:sp macro="" textlink="">
      <xdr:nvSpPr>
        <xdr:cNvPr id="115" name="楕円 114"/>
        <xdr:cNvSpPr/>
      </xdr:nvSpPr>
      <xdr:spPr>
        <a:xfrm>
          <a:off x="10426700" y="61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81754</xdr:rowOff>
    </xdr:from>
    <xdr:ext cx="469744" cy="259045"/>
    <xdr:sp macro="" textlink="">
      <xdr:nvSpPr>
        <xdr:cNvPr id="116" name="【道路】&#10;一人当たり延長該当値テキスト"/>
        <xdr:cNvSpPr txBox="1"/>
      </xdr:nvSpPr>
      <xdr:spPr>
        <a:xfrm>
          <a:off x="10528300" y="60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141072</xdr:rowOff>
    </xdr:from>
    <xdr:to>
      <xdr:col>50</xdr:col>
      <xdr:colOff>165100</xdr:colOff>
      <xdr:row>36</xdr:row>
      <xdr:rowOff>71222</xdr:rowOff>
    </xdr:to>
    <xdr:sp macro="" textlink="">
      <xdr:nvSpPr>
        <xdr:cNvPr id="117" name="楕円 116"/>
        <xdr:cNvSpPr/>
      </xdr:nvSpPr>
      <xdr:spPr>
        <a:xfrm>
          <a:off x="9588500" y="61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8077</xdr:rowOff>
    </xdr:from>
    <xdr:to>
      <xdr:col>55</xdr:col>
      <xdr:colOff>0</xdr:colOff>
      <xdr:row>36</xdr:row>
      <xdr:rowOff>20422</xdr:rowOff>
    </xdr:to>
    <xdr:cxnSp macro="">
      <xdr:nvCxnSpPr>
        <xdr:cNvPr id="118" name="直線コネクタ 117"/>
        <xdr:cNvCxnSpPr/>
      </xdr:nvCxnSpPr>
      <xdr:spPr>
        <a:xfrm flipV="1">
          <a:off x="9639300" y="6180277"/>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56032</xdr:rowOff>
    </xdr:from>
    <xdr:to>
      <xdr:col>46</xdr:col>
      <xdr:colOff>38100</xdr:colOff>
      <xdr:row>35</xdr:row>
      <xdr:rowOff>157632</xdr:rowOff>
    </xdr:to>
    <xdr:sp macro="" textlink="">
      <xdr:nvSpPr>
        <xdr:cNvPr id="119" name="楕円 118"/>
        <xdr:cNvSpPr/>
      </xdr:nvSpPr>
      <xdr:spPr>
        <a:xfrm>
          <a:off x="8699500" y="60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106832</xdr:rowOff>
    </xdr:from>
    <xdr:to>
      <xdr:col>50</xdr:col>
      <xdr:colOff>114300</xdr:colOff>
      <xdr:row>36</xdr:row>
      <xdr:rowOff>20422</xdr:rowOff>
    </xdr:to>
    <xdr:cxnSp macro="">
      <xdr:nvCxnSpPr>
        <xdr:cNvPr id="120" name="直線コネクタ 119"/>
        <xdr:cNvCxnSpPr/>
      </xdr:nvCxnSpPr>
      <xdr:spPr>
        <a:xfrm>
          <a:off x="8750300" y="6107582"/>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41774</xdr:rowOff>
    </xdr:from>
    <xdr:ext cx="469744" cy="259045"/>
    <xdr:sp macro="" textlink="">
      <xdr:nvSpPr>
        <xdr:cNvPr id="121" name="n_1aveValue【道路】&#10;一人当たり延長"/>
        <xdr:cNvSpPr txBox="1"/>
      </xdr:nvSpPr>
      <xdr:spPr>
        <a:xfrm>
          <a:off x="9391727" y="689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46803</xdr:rowOff>
    </xdr:from>
    <xdr:ext cx="469744" cy="259045"/>
    <xdr:sp macro="" textlink="">
      <xdr:nvSpPr>
        <xdr:cNvPr id="122" name="n_2aveValue【道路】&#10;一人当たり延長"/>
        <xdr:cNvSpPr txBox="1"/>
      </xdr:nvSpPr>
      <xdr:spPr>
        <a:xfrm>
          <a:off x="8515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87749</xdr:rowOff>
    </xdr:from>
    <xdr:ext cx="469744" cy="259045"/>
    <xdr:sp macro="" textlink="">
      <xdr:nvSpPr>
        <xdr:cNvPr id="123" name="n_1mainValue【道路】&#10;一人当たり延長"/>
        <xdr:cNvSpPr txBox="1"/>
      </xdr:nvSpPr>
      <xdr:spPr>
        <a:xfrm>
          <a:off x="9391727" y="591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2709</xdr:rowOff>
    </xdr:from>
    <xdr:ext cx="469744" cy="259045"/>
    <xdr:sp macro="" textlink="">
      <xdr:nvSpPr>
        <xdr:cNvPr id="124" name="n_2mainValue【道路】&#10;一人当たり延長"/>
        <xdr:cNvSpPr txBox="1"/>
      </xdr:nvSpPr>
      <xdr:spPr>
        <a:xfrm>
          <a:off x="8515427" y="583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45" name="直線コネクタ 144"/>
        <xdr:cNvCxnSpPr/>
      </xdr:nvCxnSpPr>
      <xdr:spPr>
        <a:xfrm flipV="1">
          <a:off x="4633595" y="958291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46" name="【橋りょう・トンネル】&#10;有形固定資産減価償却率最小値テキスト"/>
        <xdr:cNvSpPr txBox="1"/>
      </xdr:nvSpPr>
      <xdr:spPr>
        <a:xfrm>
          <a:off x="46863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7" name="直線コネクタ 146"/>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8" name="【橋りょう・トンネル】&#10;有形固定資産減価償却率最大値テキスト"/>
        <xdr:cNvSpPr txBox="1"/>
      </xdr:nvSpPr>
      <xdr:spPr>
        <a:xfrm>
          <a:off x="46863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9" name="直線コネクタ 148"/>
        <xdr:cNvCxnSpPr/>
      </xdr:nvCxnSpPr>
      <xdr:spPr>
        <a:xfrm>
          <a:off x="4546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52087</xdr:rowOff>
    </xdr:from>
    <xdr:ext cx="405111" cy="259045"/>
    <xdr:sp macro="" textlink="">
      <xdr:nvSpPr>
        <xdr:cNvPr id="150" name="【橋りょう・トンネル】&#10;有形固定資産減価償却率平均値テキスト"/>
        <xdr:cNvSpPr txBox="1"/>
      </xdr:nvSpPr>
      <xdr:spPr>
        <a:xfrm>
          <a:off x="46863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51" name="フローチャート: 判断 150"/>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52" name="フローチャート: 判断 151"/>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3" name="フローチャート: 判断 152"/>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31496</xdr:rowOff>
    </xdr:from>
    <xdr:to>
      <xdr:col>24</xdr:col>
      <xdr:colOff>114300</xdr:colOff>
      <xdr:row>60</xdr:row>
      <xdr:rowOff>133096</xdr:rowOff>
    </xdr:to>
    <xdr:sp macro="" textlink="">
      <xdr:nvSpPr>
        <xdr:cNvPr id="159" name="楕円 158"/>
        <xdr:cNvSpPr/>
      </xdr:nvSpPr>
      <xdr:spPr>
        <a:xfrm>
          <a:off x="4584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9923</xdr:rowOff>
    </xdr:from>
    <xdr:ext cx="405111" cy="259045"/>
    <xdr:sp macro="" textlink="">
      <xdr:nvSpPr>
        <xdr:cNvPr id="160" name="【橋りょう・トンネル】&#10;有形固定資産減価償却率該当値テキスト"/>
        <xdr:cNvSpPr txBox="1"/>
      </xdr:nvSpPr>
      <xdr:spPr>
        <a:xfrm>
          <a:off x="46863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61" name="楕円 160"/>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82296</xdr:rowOff>
    </xdr:from>
    <xdr:to>
      <xdr:col>24</xdr:col>
      <xdr:colOff>63500</xdr:colOff>
      <xdr:row>60</xdr:row>
      <xdr:rowOff>160020</xdr:rowOff>
    </xdr:to>
    <xdr:cxnSp macro="">
      <xdr:nvCxnSpPr>
        <xdr:cNvPr id="162" name="直線コネクタ 161"/>
        <xdr:cNvCxnSpPr/>
      </xdr:nvCxnSpPr>
      <xdr:spPr>
        <a:xfrm flipV="1">
          <a:off x="3797300" y="103692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63" name="楕円 162"/>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61722</xdr:rowOff>
    </xdr:to>
    <xdr:cxnSp macro="">
      <xdr:nvCxnSpPr>
        <xdr:cNvPr id="164" name="直線コネクタ 163"/>
        <xdr:cNvCxnSpPr/>
      </xdr:nvCxnSpPr>
      <xdr:spPr>
        <a:xfrm flipV="1">
          <a:off x="2908300" y="10447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7891</xdr:rowOff>
    </xdr:from>
    <xdr:ext cx="405111" cy="259045"/>
    <xdr:sp macro="" textlink="">
      <xdr:nvSpPr>
        <xdr:cNvPr id="165" name="n_1aveValue【橋りょう・トンネル】&#10;有形固定資産減価償却率"/>
        <xdr:cNvSpPr txBox="1"/>
      </xdr:nvSpPr>
      <xdr:spPr>
        <a:xfrm>
          <a:off x="3582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6"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67" name="n_1main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103649</xdr:rowOff>
    </xdr:from>
    <xdr:ext cx="405111" cy="259045"/>
    <xdr:sp macro="" textlink="">
      <xdr:nvSpPr>
        <xdr:cNvPr id="168" name="n_2mainValue【橋りょう・トンネル】&#10;有形固定資産減価償却率"/>
        <xdr:cNvSpPr txBox="1"/>
      </xdr:nvSpPr>
      <xdr:spPr>
        <a:xfrm>
          <a:off x="2705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0" name="正方形/長方形 169"/>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1" name="正方形/長方形 170"/>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2" name="正方形/長方形 171"/>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3" name="正方形/長方形 172"/>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88" name="直線コネクタ 187"/>
        <xdr:cNvCxnSpPr/>
      </xdr:nvCxnSpPr>
      <xdr:spPr>
        <a:xfrm flipV="1">
          <a:off x="10475595" y="9717287"/>
          <a:ext cx="1270" cy="107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89" name="【橋りょう・トンネル】&#10;一人当たり有形固定資産（償却資産）額最小値テキスト"/>
        <xdr:cNvSpPr txBox="1"/>
      </xdr:nvSpPr>
      <xdr:spPr>
        <a:xfrm>
          <a:off x="10528300" y="107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90" name="直線コネクタ 189"/>
        <xdr:cNvCxnSpPr/>
      </xdr:nvCxnSpPr>
      <xdr:spPr>
        <a:xfrm>
          <a:off x="10388600" y="1079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91" name="【橋りょう・トンネル】&#10;一人当たり有形固定資産（償却資産）額最大値テキスト"/>
        <xdr:cNvSpPr txBox="1"/>
      </xdr:nvSpPr>
      <xdr:spPr>
        <a:xfrm>
          <a:off x="10528300" y="949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92" name="直線コネクタ 191"/>
        <xdr:cNvCxnSpPr/>
      </xdr:nvCxnSpPr>
      <xdr:spPr>
        <a:xfrm>
          <a:off x="10388600" y="97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93" name="【橋りょう・トンネル】&#10;一人当たり有形固定資産（償却資産）額平均値テキスト"/>
        <xdr:cNvSpPr txBox="1"/>
      </xdr:nvSpPr>
      <xdr:spPr>
        <a:xfrm>
          <a:off x="10528300" y="10370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94" name="フローチャート: 判断 193"/>
        <xdr:cNvSpPr/>
      </xdr:nvSpPr>
      <xdr:spPr>
        <a:xfrm>
          <a:off x="10426700" y="103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95" name="フローチャート: 判断 194"/>
        <xdr:cNvSpPr/>
      </xdr:nvSpPr>
      <xdr:spPr>
        <a:xfrm>
          <a:off x="9588500" y="103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96" name="フローチャート: 判断 195"/>
        <xdr:cNvSpPr/>
      </xdr:nvSpPr>
      <xdr:spPr>
        <a:xfrm>
          <a:off x="8699500" y="1028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134613</xdr:rowOff>
    </xdr:from>
    <xdr:to>
      <xdr:col>55</xdr:col>
      <xdr:colOff>50800</xdr:colOff>
      <xdr:row>58</xdr:row>
      <xdr:rowOff>64763</xdr:rowOff>
    </xdr:to>
    <xdr:sp macro="" textlink="">
      <xdr:nvSpPr>
        <xdr:cNvPr id="202" name="楕円 201"/>
        <xdr:cNvSpPr/>
      </xdr:nvSpPr>
      <xdr:spPr>
        <a:xfrm>
          <a:off x="10426700" y="99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157490</xdr:rowOff>
    </xdr:from>
    <xdr:ext cx="599010" cy="259045"/>
    <xdr:sp macro="" textlink="">
      <xdr:nvSpPr>
        <xdr:cNvPr id="203" name="【橋りょう・トンネル】&#10;一人当たり有形固定資産（償却資産）額該当値テキスト"/>
        <xdr:cNvSpPr txBox="1"/>
      </xdr:nvSpPr>
      <xdr:spPr>
        <a:xfrm>
          <a:off x="10528300" y="97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145472</xdr:rowOff>
    </xdr:from>
    <xdr:to>
      <xdr:col>50</xdr:col>
      <xdr:colOff>165100</xdr:colOff>
      <xdr:row>58</xdr:row>
      <xdr:rowOff>75622</xdr:rowOff>
    </xdr:to>
    <xdr:sp macro="" textlink="">
      <xdr:nvSpPr>
        <xdr:cNvPr id="204" name="楕円 203"/>
        <xdr:cNvSpPr/>
      </xdr:nvSpPr>
      <xdr:spPr>
        <a:xfrm>
          <a:off x="9588500" y="99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13963</xdr:rowOff>
    </xdr:from>
    <xdr:to>
      <xdr:col>55</xdr:col>
      <xdr:colOff>0</xdr:colOff>
      <xdr:row>58</xdr:row>
      <xdr:rowOff>24822</xdr:rowOff>
    </xdr:to>
    <xdr:cxnSp macro="">
      <xdr:nvCxnSpPr>
        <xdr:cNvPr id="205" name="直線コネクタ 204"/>
        <xdr:cNvCxnSpPr/>
      </xdr:nvCxnSpPr>
      <xdr:spPr>
        <a:xfrm flipV="1">
          <a:off x="9639300" y="995806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154025</xdr:rowOff>
    </xdr:from>
    <xdr:to>
      <xdr:col>46</xdr:col>
      <xdr:colOff>38100</xdr:colOff>
      <xdr:row>58</xdr:row>
      <xdr:rowOff>84175</xdr:rowOff>
    </xdr:to>
    <xdr:sp macro="" textlink="">
      <xdr:nvSpPr>
        <xdr:cNvPr id="206" name="楕円 205"/>
        <xdr:cNvSpPr/>
      </xdr:nvSpPr>
      <xdr:spPr>
        <a:xfrm>
          <a:off x="8699500" y="99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24822</xdr:rowOff>
    </xdr:from>
    <xdr:to>
      <xdr:col>50</xdr:col>
      <xdr:colOff>114300</xdr:colOff>
      <xdr:row>58</xdr:row>
      <xdr:rowOff>33375</xdr:rowOff>
    </xdr:to>
    <xdr:cxnSp macro="">
      <xdr:nvCxnSpPr>
        <xdr:cNvPr id="207" name="直線コネクタ 206"/>
        <xdr:cNvCxnSpPr/>
      </xdr:nvCxnSpPr>
      <xdr:spPr>
        <a:xfrm flipV="1">
          <a:off x="8750300" y="9968922"/>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208" name="n_1aveValue【橋りょう・トンネル】&#10;一人当たり有形固定資産（償却資産）額"/>
        <xdr:cNvSpPr txBox="1"/>
      </xdr:nvSpPr>
      <xdr:spPr>
        <a:xfrm>
          <a:off x="9327095" y="1044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88616</xdr:rowOff>
    </xdr:from>
    <xdr:ext cx="599010" cy="259045"/>
    <xdr:sp macro="" textlink="">
      <xdr:nvSpPr>
        <xdr:cNvPr id="209" name="n_2aveValue【橋りょう・トンネル】&#10;一人当たり有形固定資産（償却資産）額"/>
        <xdr:cNvSpPr txBox="1"/>
      </xdr:nvSpPr>
      <xdr:spPr>
        <a:xfrm>
          <a:off x="8450795" y="1037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92149</xdr:rowOff>
    </xdr:from>
    <xdr:ext cx="599010" cy="259045"/>
    <xdr:sp macro="" textlink="">
      <xdr:nvSpPr>
        <xdr:cNvPr id="210" name="n_1mainValue【橋りょう・トンネル】&#10;一人当たり有形固定資産（償却資産）額"/>
        <xdr:cNvSpPr txBox="1"/>
      </xdr:nvSpPr>
      <xdr:spPr>
        <a:xfrm>
          <a:off x="9327095" y="969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100702</xdr:rowOff>
    </xdr:from>
    <xdr:ext cx="599010" cy="259045"/>
    <xdr:sp macro="" textlink="">
      <xdr:nvSpPr>
        <xdr:cNvPr id="211" name="n_2mainValue【橋りょう・トンネル】&#10;一人当たり有形固定資産（償却資産）額"/>
        <xdr:cNvSpPr txBox="1"/>
      </xdr:nvSpPr>
      <xdr:spPr>
        <a:xfrm>
          <a:off x="8450795" y="970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3" name="正方形/長方形 21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4" name="正方形/長方形 21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5" name="正方形/長方形 214"/>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6" name="正方形/長方形 215"/>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36" name="直線コネクタ 235"/>
        <xdr:cNvCxnSpPr/>
      </xdr:nvCxnSpPr>
      <xdr:spPr>
        <a:xfrm flipV="1">
          <a:off x="4633595" y="13309963"/>
          <a:ext cx="127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37" name="【公営住宅】&#10;有形固定資産減価償却率最小値テキスト"/>
        <xdr:cNvSpPr txBox="1"/>
      </xdr:nvSpPr>
      <xdr:spPr>
        <a:xfrm>
          <a:off x="46863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38" name="直線コネクタ 237"/>
        <xdr:cNvCxnSpPr/>
      </xdr:nvCxnSpPr>
      <xdr:spPr>
        <a:xfrm>
          <a:off x="4546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39" name="【公営住宅】&#10;有形固定資産減価償却率最大値テキスト"/>
        <xdr:cNvSpPr txBox="1"/>
      </xdr:nvSpPr>
      <xdr:spPr>
        <a:xfrm>
          <a:off x="46863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40" name="直線コネクタ 239"/>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163665</xdr:rowOff>
    </xdr:from>
    <xdr:ext cx="405111" cy="259045"/>
    <xdr:sp macro="" textlink="">
      <xdr:nvSpPr>
        <xdr:cNvPr id="241" name="【公営住宅】&#10;有形固定資産減価償却率平均値テキスト"/>
        <xdr:cNvSpPr txBox="1"/>
      </xdr:nvSpPr>
      <xdr:spPr>
        <a:xfrm>
          <a:off x="4686300" y="1370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42" name="フローチャート: 判断 241"/>
        <xdr:cNvSpPr/>
      </xdr:nvSpPr>
      <xdr:spPr>
        <a:xfrm>
          <a:off x="4584700" y="1385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43" name="フローチャート: 判断 242"/>
        <xdr:cNvSpPr/>
      </xdr:nvSpPr>
      <xdr:spPr>
        <a:xfrm>
          <a:off x="3746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44" name="フローチャート: 判断 243"/>
        <xdr:cNvSpPr/>
      </xdr:nvSpPr>
      <xdr:spPr>
        <a:xfrm>
          <a:off x="28575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xdr:rowOff>
    </xdr:from>
    <xdr:to>
      <xdr:col>24</xdr:col>
      <xdr:colOff>114300</xdr:colOff>
      <xdr:row>86</xdr:row>
      <xdr:rowOff>108494</xdr:rowOff>
    </xdr:to>
    <xdr:sp macro="" textlink="">
      <xdr:nvSpPr>
        <xdr:cNvPr id="250" name="楕円 249"/>
        <xdr:cNvSpPr/>
      </xdr:nvSpPr>
      <xdr:spPr>
        <a:xfrm>
          <a:off x="4584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93271</xdr:rowOff>
    </xdr:from>
    <xdr:ext cx="405111" cy="259045"/>
    <xdr:sp macro="" textlink="">
      <xdr:nvSpPr>
        <xdr:cNvPr id="251" name="【公営住宅】&#10;有形固定資産減価償却率該当値テキスト"/>
        <xdr:cNvSpPr txBox="1"/>
      </xdr:nvSpPr>
      <xdr:spPr>
        <a:xfrm>
          <a:off x="4686300" y="1466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39551</xdr:rowOff>
    </xdr:from>
    <xdr:to>
      <xdr:col>20</xdr:col>
      <xdr:colOff>38100</xdr:colOff>
      <xdr:row>84</xdr:row>
      <xdr:rowOff>141151</xdr:rowOff>
    </xdr:to>
    <xdr:sp macro="" textlink="">
      <xdr:nvSpPr>
        <xdr:cNvPr id="252" name="楕円 251"/>
        <xdr:cNvSpPr/>
      </xdr:nvSpPr>
      <xdr:spPr>
        <a:xfrm>
          <a:off x="3746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90351</xdr:rowOff>
    </xdr:from>
    <xdr:to>
      <xdr:col>24</xdr:col>
      <xdr:colOff>63500</xdr:colOff>
      <xdr:row>86</xdr:row>
      <xdr:rowOff>57694</xdr:rowOff>
    </xdr:to>
    <xdr:cxnSp macro="">
      <xdr:nvCxnSpPr>
        <xdr:cNvPr id="253" name="直線コネクタ 252"/>
        <xdr:cNvCxnSpPr/>
      </xdr:nvCxnSpPr>
      <xdr:spPr>
        <a:xfrm>
          <a:off x="3797300" y="1449215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254" name="楕円 253"/>
        <xdr:cNvSpPr/>
      </xdr:nvSpPr>
      <xdr:spPr>
        <a:xfrm>
          <a:off x="2857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84</xdr:row>
      <xdr:rowOff>90351</xdr:rowOff>
    </xdr:to>
    <xdr:cxnSp macro="">
      <xdr:nvCxnSpPr>
        <xdr:cNvPr id="255" name="直線コネクタ 254"/>
        <xdr:cNvCxnSpPr/>
      </xdr:nvCxnSpPr>
      <xdr:spPr>
        <a:xfrm>
          <a:off x="2908300" y="13976169"/>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7456</xdr:rowOff>
    </xdr:from>
    <xdr:ext cx="405111" cy="259045"/>
    <xdr:sp macro="" textlink="">
      <xdr:nvSpPr>
        <xdr:cNvPr id="256" name="n_1aveValue【公営住宅】&#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57" name="n_2aveValue【公営住宅】&#10;有形固定資産減価償却率"/>
        <xdr:cNvSpPr txBox="1"/>
      </xdr:nvSpPr>
      <xdr:spPr>
        <a:xfrm>
          <a:off x="2705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132278</xdr:rowOff>
    </xdr:from>
    <xdr:ext cx="405111" cy="259045"/>
    <xdr:sp macro="" textlink="">
      <xdr:nvSpPr>
        <xdr:cNvPr id="258" name="n_1mainValue【公営住宅】&#10;有形固定資産減価償却率"/>
        <xdr:cNvSpPr txBox="1"/>
      </xdr:nvSpPr>
      <xdr:spPr>
        <a:xfrm>
          <a:off x="3582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130646</xdr:rowOff>
    </xdr:from>
    <xdr:ext cx="405111" cy="259045"/>
    <xdr:sp macro="" textlink="">
      <xdr:nvSpPr>
        <xdr:cNvPr id="259" name="n_2mainValue【公営住宅】&#10;有形固定資産減価償却率"/>
        <xdr:cNvSpPr txBox="1"/>
      </xdr:nvSpPr>
      <xdr:spPr>
        <a:xfrm>
          <a:off x="2705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1" name="正方形/長方形 260"/>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2" name="正方形/長方形 261"/>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3" name="正方形/長方形 262"/>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4" name="正方形/長方形 263"/>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83" name="直線コネクタ 282"/>
        <xdr:cNvCxnSpPr/>
      </xdr:nvCxnSpPr>
      <xdr:spPr>
        <a:xfrm flipV="1">
          <a:off x="10475595" y="13398137"/>
          <a:ext cx="127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84" name="【公営住宅】&#10;一人当たり面積最小値テキスト"/>
        <xdr:cNvSpPr txBox="1"/>
      </xdr:nvSpPr>
      <xdr:spPr>
        <a:xfrm>
          <a:off x="105283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85" name="直線コネクタ 284"/>
        <xdr:cNvCxnSpPr/>
      </xdr:nvCxnSpPr>
      <xdr:spPr>
        <a:xfrm>
          <a:off x="10388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86" name="【公営住宅】&#10;一人当たり面積最大値テキスト"/>
        <xdr:cNvSpPr txBox="1"/>
      </xdr:nvSpPr>
      <xdr:spPr>
        <a:xfrm>
          <a:off x="105283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87" name="直線コネクタ 28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120848</xdr:rowOff>
    </xdr:from>
    <xdr:ext cx="469744" cy="259045"/>
    <xdr:sp macro="" textlink="">
      <xdr:nvSpPr>
        <xdr:cNvPr id="288" name="【公営住宅】&#10;一人当たり面積平均値テキスト"/>
        <xdr:cNvSpPr txBox="1"/>
      </xdr:nvSpPr>
      <xdr:spPr>
        <a:xfrm>
          <a:off x="10528300" y="14179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89" name="フローチャート: 判断 288"/>
        <xdr:cNvSpPr/>
      </xdr:nvSpPr>
      <xdr:spPr>
        <a:xfrm>
          <a:off x="10426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90" name="フローチャート: 判断 289"/>
        <xdr:cNvSpPr/>
      </xdr:nvSpPr>
      <xdr:spPr>
        <a:xfrm>
          <a:off x="958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91" name="フローチャート: 判断 290"/>
        <xdr:cNvSpPr/>
      </xdr:nvSpPr>
      <xdr:spPr>
        <a:xfrm>
          <a:off x="86995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166914</xdr:rowOff>
    </xdr:from>
    <xdr:to>
      <xdr:col>55</xdr:col>
      <xdr:colOff>50800</xdr:colOff>
      <xdr:row>82</xdr:row>
      <xdr:rowOff>97064</xdr:rowOff>
    </xdr:to>
    <xdr:sp macro="" textlink="">
      <xdr:nvSpPr>
        <xdr:cNvPr id="297" name="楕円 296"/>
        <xdr:cNvSpPr/>
      </xdr:nvSpPr>
      <xdr:spPr>
        <a:xfrm>
          <a:off x="10426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18341</xdr:rowOff>
    </xdr:from>
    <xdr:ext cx="469744" cy="259045"/>
    <xdr:sp macro="" textlink="">
      <xdr:nvSpPr>
        <xdr:cNvPr id="298" name="【公営住宅】&#10;一人当たり面積該当値テキスト"/>
        <xdr:cNvSpPr txBox="1"/>
      </xdr:nvSpPr>
      <xdr:spPr>
        <a:xfrm>
          <a:off x="10528300" y="1390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127726</xdr:rowOff>
    </xdr:from>
    <xdr:to>
      <xdr:col>50</xdr:col>
      <xdr:colOff>165100</xdr:colOff>
      <xdr:row>83</xdr:row>
      <xdr:rowOff>57876</xdr:rowOff>
    </xdr:to>
    <xdr:sp macro="" textlink="">
      <xdr:nvSpPr>
        <xdr:cNvPr id="299" name="楕円 298"/>
        <xdr:cNvSpPr/>
      </xdr:nvSpPr>
      <xdr:spPr>
        <a:xfrm>
          <a:off x="958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46264</xdr:rowOff>
    </xdr:from>
    <xdr:to>
      <xdr:col>55</xdr:col>
      <xdr:colOff>0</xdr:colOff>
      <xdr:row>83</xdr:row>
      <xdr:rowOff>7076</xdr:rowOff>
    </xdr:to>
    <xdr:cxnSp macro="">
      <xdr:nvCxnSpPr>
        <xdr:cNvPr id="300" name="直線コネクタ 299"/>
        <xdr:cNvCxnSpPr/>
      </xdr:nvCxnSpPr>
      <xdr:spPr>
        <a:xfrm flipV="1">
          <a:off x="9639300" y="14105164"/>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75474</xdr:rowOff>
    </xdr:from>
    <xdr:to>
      <xdr:col>46</xdr:col>
      <xdr:colOff>38100</xdr:colOff>
      <xdr:row>84</xdr:row>
      <xdr:rowOff>5624</xdr:rowOff>
    </xdr:to>
    <xdr:sp macro="" textlink="">
      <xdr:nvSpPr>
        <xdr:cNvPr id="301" name="楕円 300"/>
        <xdr:cNvSpPr/>
      </xdr:nvSpPr>
      <xdr:spPr>
        <a:xfrm>
          <a:off x="8699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7076</xdr:rowOff>
    </xdr:from>
    <xdr:to>
      <xdr:col>50</xdr:col>
      <xdr:colOff>114300</xdr:colOff>
      <xdr:row>83</xdr:row>
      <xdr:rowOff>126274</xdr:rowOff>
    </xdr:to>
    <xdr:cxnSp macro="">
      <xdr:nvCxnSpPr>
        <xdr:cNvPr id="302" name="直線コネクタ 301"/>
        <xdr:cNvCxnSpPr/>
      </xdr:nvCxnSpPr>
      <xdr:spPr>
        <a:xfrm flipV="1">
          <a:off x="8750300" y="14237426"/>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303" name="n_1aveValue【公営住宅】&#10;一人当たり面積"/>
        <xdr:cNvSpPr txBox="1"/>
      </xdr:nvSpPr>
      <xdr:spPr>
        <a:xfrm>
          <a:off x="93917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304" name="n_2aveValue【公営住宅】&#10;一人当たり面積"/>
        <xdr:cNvSpPr txBox="1"/>
      </xdr:nvSpPr>
      <xdr:spPr>
        <a:xfrm>
          <a:off x="8515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49003</xdr:rowOff>
    </xdr:from>
    <xdr:ext cx="469744" cy="259045"/>
    <xdr:sp macro="" textlink="">
      <xdr:nvSpPr>
        <xdr:cNvPr id="305" name="n_1mainValue【公営住宅】&#10;一人当たり面積"/>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168201</xdr:rowOff>
    </xdr:from>
    <xdr:ext cx="469744" cy="259045"/>
    <xdr:sp macro="" textlink="">
      <xdr:nvSpPr>
        <xdr:cNvPr id="306" name="n_2mainValue【公営住宅】&#10;一人当たり面積"/>
        <xdr:cNvSpPr txBox="1"/>
      </xdr:nvSpPr>
      <xdr:spPr>
        <a:xfrm>
          <a:off x="8515427" y="1439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8" name="正方形/長方形 30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9" name="正方形/長方形 30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0" name="正方形/長方形 30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1" name="正方形/長方形 31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5" name="テキスト ボックス 3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29" name="直線コネクタ 328"/>
        <xdr:cNvCxnSpPr/>
      </xdr:nvCxnSpPr>
      <xdr:spPr>
        <a:xfrm flipV="1">
          <a:off x="4633595" y="17255489"/>
          <a:ext cx="127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30" name="【港湾・漁港】&#10;有形固定資産減価償却率最小値テキスト"/>
        <xdr:cNvSpPr txBox="1"/>
      </xdr:nvSpPr>
      <xdr:spPr>
        <a:xfrm>
          <a:off x="46863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31" name="直線コネクタ 330"/>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32" name="【港湾・漁港】&#10;有形固定資産減価償却率最大値テキスト"/>
        <xdr:cNvSpPr txBox="1"/>
      </xdr:nvSpPr>
      <xdr:spPr>
        <a:xfrm>
          <a:off x="46863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33" name="直線コネクタ 332"/>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34" name="【港湾・漁港】&#10;有形固定資産減価償却率平均値テキスト"/>
        <xdr:cNvSpPr txBox="1"/>
      </xdr:nvSpPr>
      <xdr:spPr>
        <a:xfrm>
          <a:off x="46863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35" name="フローチャート: 判断 334"/>
        <xdr:cNvSpPr/>
      </xdr:nvSpPr>
      <xdr:spPr>
        <a:xfrm>
          <a:off x="4584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36" name="フローチャート: 判断 335"/>
        <xdr:cNvSpPr/>
      </xdr:nvSpPr>
      <xdr:spPr>
        <a:xfrm>
          <a:off x="3746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37" name="フローチャート: 判断 33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343" name="楕円 342"/>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87647</xdr:rowOff>
    </xdr:from>
    <xdr:ext cx="405111" cy="259045"/>
    <xdr:sp macro="" textlink="">
      <xdr:nvSpPr>
        <xdr:cNvPr id="344" name="【港湾・漁港】&#10;有形固定資産減価償却率該当値テキスト"/>
        <xdr:cNvSpPr txBox="1"/>
      </xdr:nvSpPr>
      <xdr:spPr>
        <a:xfrm>
          <a:off x="46863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45" name="楕円 344"/>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160020</xdr:rowOff>
    </xdr:from>
    <xdr:to>
      <xdr:col>24</xdr:col>
      <xdr:colOff>63500</xdr:colOff>
      <xdr:row>105</xdr:row>
      <xdr:rowOff>19050</xdr:rowOff>
    </xdr:to>
    <xdr:cxnSp macro="">
      <xdr:nvCxnSpPr>
        <xdr:cNvPr id="346" name="直線コネクタ 345"/>
        <xdr:cNvCxnSpPr/>
      </xdr:nvCxnSpPr>
      <xdr:spPr>
        <a:xfrm flipV="1">
          <a:off x="3797300" y="17990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xdr:rowOff>
    </xdr:from>
    <xdr:to>
      <xdr:col>15</xdr:col>
      <xdr:colOff>101600</xdr:colOff>
      <xdr:row>105</xdr:row>
      <xdr:rowOff>107950</xdr:rowOff>
    </xdr:to>
    <xdr:sp macro="" textlink="">
      <xdr:nvSpPr>
        <xdr:cNvPr id="347" name="楕円 346"/>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48" name="直線コネクタ 347"/>
        <xdr:cNvCxnSpPr/>
      </xdr:nvCxnSpPr>
      <xdr:spPr>
        <a:xfrm flipV="1">
          <a:off x="2908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49" name="n_1aveValue【港湾・漁港】&#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50" name="n_2aveValue【港湾・漁港】&#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51" name="n_1mainValue【港湾・漁港】&#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124477</xdr:rowOff>
    </xdr:from>
    <xdr:ext cx="405111" cy="259045"/>
    <xdr:sp macro="" textlink="">
      <xdr:nvSpPr>
        <xdr:cNvPr id="352" name="n_2mainValue【港湾・漁港】&#10;有形固定資産減価償却率"/>
        <xdr:cNvSpPr txBox="1"/>
      </xdr:nvSpPr>
      <xdr:spPr>
        <a:xfrm>
          <a:off x="2705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4" name="正方形/長方形 353"/>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5" name="正方形/長方形 354"/>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6" name="正方形/長方形 355"/>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7" name="正方形/長方形 356"/>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1" name="直線コネクタ 36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2" name="テキスト ボックス 36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3" name="直線コネクタ 36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4" name="テキスト ボックス 36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5" name="直線コネクタ 36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6" name="テキスト ボックス 36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7" name="直線コネクタ 36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8" name="テキスト ボックス 36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0" name="テキスト ボックス 36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72" name="直線コネクタ 371"/>
        <xdr:cNvCxnSpPr/>
      </xdr:nvCxnSpPr>
      <xdr:spPr>
        <a:xfrm flipV="1">
          <a:off x="10475595" y="17238779"/>
          <a:ext cx="1270" cy="130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73" name="【港湾・漁港】&#10;一人当たり有形固定資産（償却資産）額最小値テキスト"/>
        <xdr:cNvSpPr txBox="1"/>
      </xdr:nvSpPr>
      <xdr:spPr>
        <a:xfrm>
          <a:off x="10528300" y="185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74" name="直線コネクタ 373"/>
        <xdr:cNvCxnSpPr/>
      </xdr:nvCxnSpPr>
      <xdr:spPr>
        <a:xfrm>
          <a:off x="10388600" y="185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75" name="【港湾・漁港】&#10;一人当たり有形固定資産（償却資産）額最大値テキスト"/>
        <xdr:cNvSpPr txBox="1"/>
      </xdr:nvSpPr>
      <xdr:spPr>
        <a:xfrm>
          <a:off x="10528300" y="1701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76" name="直線コネクタ 375"/>
        <xdr:cNvCxnSpPr/>
      </xdr:nvCxnSpPr>
      <xdr:spPr>
        <a:xfrm>
          <a:off x="10388600" y="1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77" name="【港湾・漁港】&#10;一人当たり有形固定資産（償却資産）額平均値テキスト"/>
        <xdr:cNvSpPr txBox="1"/>
      </xdr:nvSpPr>
      <xdr:spPr>
        <a:xfrm>
          <a:off x="10528300" y="1813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78" name="フローチャート: 判断 377"/>
        <xdr:cNvSpPr/>
      </xdr:nvSpPr>
      <xdr:spPr>
        <a:xfrm>
          <a:off x="10426700" y="1815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79" name="フローチャート: 判断 378"/>
        <xdr:cNvSpPr/>
      </xdr:nvSpPr>
      <xdr:spPr>
        <a:xfrm>
          <a:off x="9588500" y="1810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80" name="フローチャート: 判断 379"/>
        <xdr:cNvSpPr/>
      </xdr:nvSpPr>
      <xdr:spPr>
        <a:xfrm>
          <a:off x="8699500" y="1821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126977</xdr:rowOff>
    </xdr:from>
    <xdr:to>
      <xdr:col>55</xdr:col>
      <xdr:colOff>50800</xdr:colOff>
      <xdr:row>103</xdr:row>
      <xdr:rowOff>57127</xdr:rowOff>
    </xdr:to>
    <xdr:sp macro="" textlink="">
      <xdr:nvSpPr>
        <xdr:cNvPr id="386" name="楕円 385"/>
        <xdr:cNvSpPr/>
      </xdr:nvSpPr>
      <xdr:spPr>
        <a:xfrm>
          <a:off x="10426700" y="17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149854</xdr:rowOff>
    </xdr:from>
    <xdr:ext cx="599010" cy="259045"/>
    <xdr:sp macro="" textlink="">
      <xdr:nvSpPr>
        <xdr:cNvPr id="387" name="【港湾・漁港】&#10;一人当たり有形固定資産（償却資産）額該当値テキスト"/>
        <xdr:cNvSpPr txBox="1"/>
      </xdr:nvSpPr>
      <xdr:spPr>
        <a:xfrm>
          <a:off x="10528300" y="1746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142832</xdr:rowOff>
    </xdr:from>
    <xdr:to>
      <xdr:col>50</xdr:col>
      <xdr:colOff>165100</xdr:colOff>
      <xdr:row>103</xdr:row>
      <xdr:rowOff>72982</xdr:rowOff>
    </xdr:to>
    <xdr:sp macro="" textlink="">
      <xdr:nvSpPr>
        <xdr:cNvPr id="388" name="楕円 387"/>
        <xdr:cNvSpPr/>
      </xdr:nvSpPr>
      <xdr:spPr>
        <a:xfrm>
          <a:off x="9588500" y="176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6327</xdr:rowOff>
    </xdr:from>
    <xdr:to>
      <xdr:col>55</xdr:col>
      <xdr:colOff>0</xdr:colOff>
      <xdr:row>103</xdr:row>
      <xdr:rowOff>22182</xdr:rowOff>
    </xdr:to>
    <xdr:cxnSp macro="">
      <xdr:nvCxnSpPr>
        <xdr:cNvPr id="389" name="直線コネクタ 388"/>
        <xdr:cNvCxnSpPr/>
      </xdr:nvCxnSpPr>
      <xdr:spPr>
        <a:xfrm flipV="1">
          <a:off x="9639300" y="17665677"/>
          <a:ext cx="8382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154532</xdr:rowOff>
    </xdr:from>
    <xdr:to>
      <xdr:col>46</xdr:col>
      <xdr:colOff>38100</xdr:colOff>
      <xdr:row>103</xdr:row>
      <xdr:rowOff>84682</xdr:rowOff>
    </xdr:to>
    <xdr:sp macro="" textlink="">
      <xdr:nvSpPr>
        <xdr:cNvPr id="390" name="楕円 389"/>
        <xdr:cNvSpPr/>
      </xdr:nvSpPr>
      <xdr:spPr>
        <a:xfrm>
          <a:off x="8699500" y="176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22182</xdr:rowOff>
    </xdr:from>
    <xdr:to>
      <xdr:col>50</xdr:col>
      <xdr:colOff>114300</xdr:colOff>
      <xdr:row>103</xdr:row>
      <xdr:rowOff>33882</xdr:rowOff>
    </xdr:to>
    <xdr:cxnSp macro="">
      <xdr:nvCxnSpPr>
        <xdr:cNvPr id="391" name="直線コネクタ 390"/>
        <xdr:cNvCxnSpPr/>
      </xdr:nvCxnSpPr>
      <xdr:spPr>
        <a:xfrm flipV="1">
          <a:off x="8750300" y="17681532"/>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26714</xdr:rowOff>
    </xdr:from>
    <xdr:ext cx="534377" cy="259045"/>
    <xdr:sp macro="" textlink="">
      <xdr:nvSpPr>
        <xdr:cNvPr id="392" name="n_1aveValue【港湾・漁港】&#10;一人当たり有形固定資産（償却資産）額"/>
        <xdr:cNvSpPr txBox="1"/>
      </xdr:nvSpPr>
      <xdr:spPr>
        <a:xfrm>
          <a:off x="9359411" y="182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137303</xdr:rowOff>
    </xdr:from>
    <xdr:ext cx="534377" cy="259045"/>
    <xdr:sp macro="" textlink="">
      <xdr:nvSpPr>
        <xdr:cNvPr id="393" name="n_2aveValue【港湾・漁港】&#10;一人当たり有形固定資産（償却資産）額"/>
        <xdr:cNvSpPr txBox="1"/>
      </xdr:nvSpPr>
      <xdr:spPr>
        <a:xfrm>
          <a:off x="8483111" y="183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89509</xdr:rowOff>
    </xdr:from>
    <xdr:ext cx="599010" cy="259045"/>
    <xdr:sp macro="" textlink="">
      <xdr:nvSpPr>
        <xdr:cNvPr id="394" name="n_1mainValue【港湾・漁港】&#10;一人当たり有形固定資産（償却資産）額"/>
        <xdr:cNvSpPr txBox="1"/>
      </xdr:nvSpPr>
      <xdr:spPr>
        <a:xfrm>
          <a:off x="9327095" y="1740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101209</xdr:rowOff>
    </xdr:from>
    <xdr:ext cx="599010" cy="259045"/>
    <xdr:sp macro="" textlink="">
      <xdr:nvSpPr>
        <xdr:cNvPr id="395" name="n_2mainValue【港湾・漁港】&#10;一人当たり有形固定資産（償却資産）額"/>
        <xdr:cNvSpPr txBox="1"/>
      </xdr:nvSpPr>
      <xdr:spPr>
        <a:xfrm>
          <a:off x="8450795" y="174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7" name="正方形/長方形 396"/>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8" name="正方形/長方形 397"/>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9" name="正方形/長方形 398"/>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0" name="正方形/長方形 399"/>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4" name="テキスト ボックス 4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6" name="テキスト ボックス 4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4" name="テキスト ボックス 4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6" name="テキスト ボックス 4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418" name="直線コネクタ 417"/>
        <xdr:cNvCxnSpPr/>
      </xdr:nvCxnSpPr>
      <xdr:spPr>
        <a:xfrm flipV="1">
          <a:off x="16317595" y="5728335"/>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419" name="【空港】&#10;有形固定資産減価償却率最小値テキスト"/>
        <xdr:cNvSpPr txBox="1"/>
      </xdr:nvSpPr>
      <xdr:spPr>
        <a:xfrm>
          <a:off x="16370300"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420" name="直線コネクタ 419"/>
        <xdr:cNvCxnSpPr/>
      </xdr:nvCxnSpPr>
      <xdr:spPr>
        <a:xfrm>
          <a:off x="16230600" y="700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421" name="【空港】&#10;有形固定資産減価償却率最大値テキスト"/>
        <xdr:cNvSpPr txBox="1"/>
      </xdr:nvSpPr>
      <xdr:spPr>
        <a:xfrm>
          <a:off x="163703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422" name="直線コネクタ 421"/>
        <xdr:cNvCxnSpPr/>
      </xdr:nvCxnSpPr>
      <xdr:spPr>
        <a:xfrm>
          <a:off x="16230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95267</xdr:rowOff>
    </xdr:from>
    <xdr:ext cx="405111" cy="259045"/>
    <xdr:sp macro="" textlink="">
      <xdr:nvSpPr>
        <xdr:cNvPr id="423" name="【空港】&#10;有形固定資産減価償却率平均値テキスト"/>
        <xdr:cNvSpPr txBox="1"/>
      </xdr:nvSpPr>
      <xdr:spPr>
        <a:xfrm>
          <a:off x="163703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4" name="フローチャート: 判断 42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5" name="フローチャート: 判断 424"/>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26" name="フローチャート: 判断 425"/>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19685</xdr:rowOff>
    </xdr:from>
    <xdr:to>
      <xdr:col>85</xdr:col>
      <xdr:colOff>177800</xdr:colOff>
      <xdr:row>33</xdr:row>
      <xdr:rowOff>121285</xdr:rowOff>
    </xdr:to>
    <xdr:sp macro="" textlink="">
      <xdr:nvSpPr>
        <xdr:cNvPr id="432" name="楕円 431"/>
        <xdr:cNvSpPr/>
      </xdr:nvSpPr>
      <xdr:spPr>
        <a:xfrm>
          <a:off x="162687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144162</xdr:rowOff>
    </xdr:from>
    <xdr:ext cx="405111" cy="259045"/>
    <xdr:sp macro="" textlink="">
      <xdr:nvSpPr>
        <xdr:cNvPr id="433" name="【空港】&#10;有形固定資産減価償却率該当値テキスト"/>
        <xdr:cNvSpPr txBox="1"/>
      </xdr:nvSpPr>
      <xdr:spPr>
        <a:xfrm>
          <a:off x="16370300" y="563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21590</xdr:rowOff>
    </xdr:from>
    <xdr:to>
      <xdr:col>81</xdr:col>
      <xdr:colOff>101600</xdr:colOff>
      <xdr:row>33</xdr:row>
      <xdr:rowOff>123190</xdr:rowOff>
    </xdr:to>
    <xdr:sp macro="" textlink="">
      <xdr:nvSpPr>
        <xdr:cNvPr id="434" name="楕円 433"/>
        <xdr:cNvSpPr/>
      </xdr:nvSpPr>
      <xdr:spPr>
        <a:xfrm>
          <a:off x="1543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70485</xdr:rowOff>
    </xdr:from>
    <xdr:to>
      <xdr:col>85</xdr:col>
      <xdr:colOff>127000</xdr:colOff>
      <xdr:row>33</xdr:row>
      <xdr:rowOff>72390</xdr:rowOff>
    </xdr:to>
    <xdr:cxnSp macro="">
      <xdr:nvCxnSpPr>
        <xdr:cNvPr id="435" name="直線コネクタ 434"/>
        <xdr:cNvCxnSpPr/>
      </xdr:nvCxnSpPr>
      <xdr:spPr>
        <a:xfrm flipV="1">
          <a:off x="15481300" y="57283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23495</xdr:rowOff>
    </xdr:from>
    <xdr:to>
      <xdr:col>76</xdr:col>
      <xdr:colOff>165100</xdr:colOff>
      <xdr:row>33</xdr:row>
      <xdr:rowOff>125095</xdr:rowOff>
    </xdr:to>
    <xdr:sp macro="" textlink="">
      <xdr:nvSpPr>
        <xdr:cNvPr id="436" name="楕円 435"/>
        <xdr:cNvSpPr/>
      </xdr:nvSpPr>
      <xdr:spPr>
        <a:xfrm>
          <a:off x="14541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72390</xdr:rowOff>
    </xdr:from>
    <xdr:to>
      <xdr:col>81</xdr:col>
      <xdr:colOff>50800</xdr:colOff>
      <xdr:row>33</xdr:row>
      <xdr:rowOff>74295</xdr:rowOff>
    </xdr:to>
    <xdr:cxnSp macro="">
      <xdr:nvCxnSpPr>
        <xdr:cNvPr id="437" name="直線コネクタ 436"/>
        <xdr:cNvCxnSpPr/>
      </xdr:nvCxnSpPr>
      <xdr:spPr>
        <a:xfrm flipV="1">
          <a:off x="14592300" y="57302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38" name="n_1aveValue【空港】&#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13352</xdr:rowOff>
    </xdr:from>
    <xdr:ext cx="405111" cy="259045"/>
    <xdr:sp macro="" textlink="">
      <xdr:nvSpPr>
        <xdr:cNvPr id="439" name="n_2aveValue【空港】&#10;有形固定資産減価償却率"/>
        <xdr:cNvSpPr txBox="1"/>
      </xdr:nvSpPr>
      <xdr:spPr>
        <a:xfrm>
          <a:off x="14389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139717</xdr:rowOff>
    </xdr:from>
    <xdr:ext cx="405111" cy="259045"/>
    <xdr:sp macro="" textlink="">
      <xdr:nvSpPr>
        <xdr:cNvPr id="440" name="n_1mainValue【空港】&#10;有形固定資産減価償却率"/>
        <xdr:cNvSpPr txBox="1"/>
      </xdr:nvSpPr>
      <xdr:spPr>
        <a:xfrm>
          <a:off x="1526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141622</xdr:rowOff>
    </xdr:from>
    <xdr:ext cx="405111" cy="259045"/>
    <xdr:sp macro="" textlink="">
      <xdr:nvSpPr>
        <xdr:cNvPr id="441" name="n_2mainValue【空港】&#10;有形固定資産減価償却率"/>
        <xdr:cNvSpPr txBox="1"/>
      </xdr:nvSpPr>
      <xdr:spPr>
        <a:xfrm>
          <a:off x="14389744"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3" name="正方形/長方形 44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4" name="正方形/長方形 44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5" name="正方形/長方形 444"/>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6" name="正方形/長方形 445"/>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1" name="テキスト ボックス 45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3" name="テキスト ボックス 4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5" name="テキスト ボックス 4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7" name="テキスト ボックス 4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59" name="テキスト ボックス 458"/>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61" name="テキスト ボックス 46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463" name="直線コネクタ 462"/>
        <xdr:cNvCxnSpPr/>
      </xdr:nvCxnSpPr>
      <xdr:spPr>
        <a:xfrm flipV="1">
          <a:off x="22159595" y="5630037"/>
          <a:ext cx="1269" cy="156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464" name="【空港】&#10;一人当たり有形固定資産（償却資産）額最小値テキスト"/>
        <xdr:cNvSpPr txBox="1"/>
      </xdr:nvSpPr>
      <xdr:spPr>
        <a:xfrm>
          <a:off x="22212300" y="719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465" name="直線コネクタ 464"/>
        <xdr:cNvCxnSpPr/>
      </xdr:nvCxnSpPr>
      <xdr:spPr>
        <a:xfrm>
          <a:off x="22072600" y="719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466" name="【空港】&#10;一人当たり有形固定資産（償却資産）額最大値テキスト"/>
        <xdr:cNvSpPr txBox="1"/>
      </xdr:nvSpPr>
      <xdr:spPr>
        <a:xfrm>
          <a:off x="22212300" y="54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467" name="直線コネクタ 466"/>
        <xdr:cNvCxnSpPr/>
      </xdr:nvCxnSpPr>
      <xdr:spPr>
        <a:xfrm>
          <a:off x="22072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468" name="【空港】&#10;一人当たり有形固定資産（償却資産）額平均値テキスト"/>
        <xdr:cNvSpPr txBox="1"/>
      </xdr:nvSpPr>
      <xdr:spPr>
        <a:xfrm>
          <a:off x="222123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9" name="フローチャート: 判断 46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98171</xdr:rowOff>
    </xdr:from>
    <xdr:to>
      <xdr:col>112</xdr:col>
      <xdr:colOff>38100</xdr:colOff>
      <xdr:row>40</xdr:row>
      <xdr:rowOff>28321</xdr:rowOff>
    </xdr:to>
    <xdr:sp macro="" textlink="">
      <xdr:nvSpPr>
        <xdr:cNvPr id="470" name="フローチャート: 判断 469"/>
        <xdr:cNvSpPr/>
      </xdr:nvSpPr>
      <xdr:spPr>
        <a:xfrm>
          <a:off x="21272500" y="678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93345</xdr:rowOff>
    </xdr:from>
    <xdr:to>
      <xdr:col>107</xdr:col>
      <xdr:colOff>101600</xdr:colOff>
      <xdr:row>41</xdr:row>
      <xdr:rowOff>23495</xdr:rowOff>
    </xdr:to>
    <xdr:sp macro="" textlink="">
      <xdr:nvSpPr>
        <xdr:cNvPr id="471" name="フローチャート: 判断 470"/>
        <xdr:cNvSpPr/>
      </xdr:nvSpPr>
      <xdr:spPr>
        <a:xfrm>
          <a:off x="20383500" y="695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70358</xdr:rowOff>
    </xdr:from>
    <xdr:to>
      <xdr:col>116</xdr:col>
      <xdr:colOff>114300</xdr:colOff>
      <xdr:row>39</xdr:row>
      <xdr:rowOff>508</xdr:rowOff>
    </xdr:to>
    <xdr:sp macro="" textlink="">
      <xdr:nvSpPr>
        <xdr:cNvPr id="477" name="楕円 476"/>
        <xdr:cNvSpPr/>
      </xdr:nvSpPr>
      <xdr:spPr>
        <a:xfrm>
          <a:off x="22110700" y="65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93235</xdr:rowOff>
    </xdr:from>
    <xdr:ext cx="469744" cy="259045"/>
    <xdr:sp macro="" textlink="">
      <xdr:nvSpPr>
        <xdr:cNvPr id="478" name="【空港】&#10;一人当たり有形固定資産（償却資産）額該当値テキスト"/>
        <xdr:cNvSpPr txBox="1"/>
      </xdr:nvSpPr>
      <xdr:spPr>
        <a:xfrm>
          <a:off x="22212300"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76200</xdr:rowOff>
    </xdr:from>
    <xdr:to>
      <xdr:col>112</xdr:col>
      <xdr:colOff>38100</xdr:colOff>
      <xdr:row>39</xdr:row>
      <xdr:rowOff>6350</xdr:rowOff>
    </xdr:to>
    <xdr:sp macro="" textlink="">
      <xdr:nvSpPr>
        <xdr:cNvPr id="479" name="楕円 478"/>
        <xdr:cNvSpPr/>
      </xdr:nvSpPr>
      <xdr:spPr>
        <a:xfrm>
          <a:off x="2127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121158</xdr:rowOff>
    </xdr:from>
    <xdr:to>
      <xdr:col>116</xdr:col>
      <xdr:colOff>63500</xdr:colOff>
      <xdr:row>38</xdr:row>
      <xdr:rowOff>127000</xdr:rowOff>
    </xdr:to>
    <xdr:cxnSp macro="">
      <xdr:nvCxnSpPr>
        <xdr:cNvPr id="480" name="直線コネクタ 479"/>
        <xdr:cNvCxnSpPr/>
      </xdr:nvCxnSpPr>
      <xdr:spPr>
        <a:xfrm flipV="1">
          <a:off x="21323300" y="6636258"/>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80772</xdr:rowOff>
    </xdr:from>
    <xdr:to>
      <xdr:col>107</xdr:col>
      <xdr:colOff>101600</xdr:colOff>
      <xdr:row>39</xdr:row>
      <xdr:rowOff>10922</xdr:rowOff>
    </xdr:to>
    <xdr:sp macro="" textlink="">
      <xdr:nvSpPr>
        <xdr:cNvPr id="481" name="楕円 480"/>
        <xdr:cNvSpPr/>
      </xdr:nvSpPr>
      <xdr:spPr>
        <a:xfrm>
          <a:off x="203835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127000</xdr:rowOff>
    </xdr:from>
    <xdr:to>
      <xdr:col>111</xdr:col>
      <xdr:colOff>177800</xdr:colOff>
      <xdr:row>38</xdr:row>
      <xdr:rowOff>131572</xdr:rowOff>
    </xdr:to>
    <xdr:cxnSp macro="">
      <xdr:nvCxnSpPr>
        <xdr:cNvPr id="482" name="直線コネクタ 481"/>
        <xdr:cNvCxnSpPr/>
      </xdr:nvCxnSpPr>
      <xdr:spPr>
        <a:xfrm flipV="1">
          <a:off x="204343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40</xdr:row>
      <xdr:rowOff>19448</xdr:rowOff>
    </xdr:from>
    <xdr:ext cx="469744" cy="259045"/>
    <xdr:sp macro="" textlink="">
      <xdr:nvSpPr>
        <xdr:cNvPr id="483" name="n_1aveValue【空港】&#10;一人当たり有形固定資産（償却資産）額"/>
        <xdr:cNvSpPr txBox="1"/>
      </xdr:nvSpPr>
      <xdr:spPr>
        <a:xfrm>
          <a:off x="21075728" y="687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14622</xdr:rowOff>
    </xdr:from>
    <xdr:ext cx="469744" cy="259045"/>
    <xdr:sp macro="" textlink="">
      <xdr:nvSpPr>
        <xdr:cNvPr id="484" name="n_2aveValue【空港】&#10;一人当たり有形固定資産（償却資産）額"/>
        <xdr:cNvSpPr txBox="1"/>
      </xdr:nvSpPr>
      <xdr:spPr>
        <a:xfrm>
          <a:off x="20199428" y="70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37</xdr:row>
      <xdr:rowOff>22877</xdr:rowOff>
    </xdr:from>
    <xdr:ext cx="469744" cy="259045"/>
    <xdr:sp macro="" textlink="">
      <xdr:nvSpPr>
        <xdr:cNvPr id="485" name="n_1mainValue【空港】&#10;一人当たり有形固定資産（償却資産）額"/>
        <xdr:cNvSpPr txBox="1"/>
      </xdr:nvSpPr>
      <xdr:spPr>
        <a:xfrm>
          <a:off x="21075728"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27449</xdr:rowOff>
    </xdr:from>
    <xdr:ext cx="469744" cy="259045"/>
    <xdr:sp macro="" textlink="">
      <xdr:nvSpPr>
        <xdr:cNvPr id="486" name="n_2mainValue【空港】&#10;一人当たり有形固定資産（償却資産）額"/>
        <xdr:cNvSpPr txBox="1"/>
      </xdr:nvSpPr>
      <xdr:spPr>
        <a:xfrm>
          <a:off x="20199428"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8" name="正方形/長方形 48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9" name="正方形/長方形 48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0" name="正方形/長方形 489"/>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1" name="正方形/長方形 490"/>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6" name="直線コネクタ 49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97" name="テキスト ボックス 49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00" name="直線コネクタ 49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1" name="テキスト ボックス 50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505" name="直線コネクタ 504"/>
        <xdr:cNvCxnSpPr/>
      </xdr:nvCxnSpPr>
      <xdr:spPr>
        <a:xfrm flipV="1">
          <a:off x="16317595" y="9824085"/>
          <a:ext cx="1269"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506" name="【学校施設】&#10;有形固定資産減価償却率最小値テキスト"/>
        <xdr:cNvSpPr txBox="1"/>
      </xdr:nvSpPr>
      <xdr:spPr>
        <a:xfrm>
          <a:off x="16370300"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07" name="直線コネクタ 506"/>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508" name="【学校施設】&#10;有形固定資産減価償却率最大値テキスト"/>
        <xdr:cNvSpPr txBox="1"/>
      </xdr:nvSpPr>
      <xdr:spPr>
        <a:xfrm>
          <a:off x="16370300" y="959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509" name="直線コネクタ 508"/>
        <xdr:cNvCxnSpPr/>
      </xdr:nvCxnSpPr>
      <xdr:spPr>
        <a:xfrm>
          <a:off x="16230600" y="982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510" name="【学校施設】&#10;有形固定資産減価償却率平均値テキスト"/>
        <xdr:cNvSpPr txBox="1"/>
      </xdr:nvSpPr>
      <xdr:spPr>
        <a:xfrm>
          <a:off x="16370300" y="1022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511" name="フローチャート: 判断 510"/>
        <xdr:cNvSpPr/>
      </xdr:nvSpPr>
      <xdr:spPr>
        <a:xfrm>
          <a:off x="162687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12" name="フローチャート: 判断 51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13" name="フローチャート: 判断 512"/>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9" name="楕円 518"/>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405111" cy="259045"/>
    <xdr:sp macro="" textlink="">
      <xdr:nvSpPr>
        <xdr:cNvPr id="520" name="【学校施設】&#10;有形固定資産減価償却率該当値テキスト"/>
        <xdr:cNvSpPr txBox="1"/>
      </xdr:nvSpPr>
      <xdr:spPr>
        <a:xfrm>
          <a:off x="163703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21" name="楕円 520"/>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57150</xdr:rowOff>
    </xdr:to>
    <xdr:cxnSp macro="">
      <xdr:nvCxnSpPr>
        <xdr:cNvPr id="522" name="直線コネクタ 521"/>
        <xdr:cNvCxnSpPr/>
      </xdr:nvCxnSpPr>
      <xdr:spPr>
        <a:xfrm>
          <a:off x="15481300" y="1017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23" name="楕円 522"/>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91440</xdr:rowOff>
    </xdr:to>
    <xdr:cxnSp macro="">
      <xdr:nvCxnSpPr>
        <xdr:cNvPr id="524" name="直線コネクタ 523"/>
        <xdr:cNvCxnSpPr/>
      </xdr:nvCxnSpPr>
      <xdr:spPr>
        <a:xfrm flipV="1">
          <a:off x="14592300" y="10172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25" name="n_1ave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526"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27" name="n_1mainValue【学校施設】&#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528" name="n_2mainValue【学校施設】&#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553" name="直線コネクタ 552"/>
        <xdr:cNvCxnSpPr/>
      </xdr:nvCxnSpPr>
      <xdr:spPr>
        <a:xfrm flipV="1">
          <a:off x="22159595" y="9676312"/>
          <a:ext cx="1269" cy="121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554" name="【学校施設】&#10;一人当たり面積最小値テキスト"/>
        <xdr:cNvSpPr txBox="1"/>
      </xdr:nvSpPr>
      <xdr:spPr>
        <a:xfrm>
          <a:off x="222123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55" name="直線コネクタ 554"/>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556" name="【学校施設】&#10;一人当たり面積最大値テキスト"/>
        <xdr:cNvSpPr txBox="1"/>
      </xdr:nvSpPr>
      <xdr:spPr>
        <a:xfrm>
          <a:off x="222123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557" name="直線コネクタ 556"/>
        <xdr:cNvCxnSpPr/>
      </xdr:nvCxnSpPr>
      <xdr:spPr>
        <a:xfrm>
          <a:off x="22072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558" name="【学校施設】&#10;一人当たり面積平均値テキスト"/>
        <xdr:cNvSpPr txBox="1"/>
      </xdr:nvSpPr>
      <xdr:spPr>
        <a:xfrm>
          <a:off x="22212300" y="104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559" name="フローチャート: 判断 558"/>
        <xdr:cNvSpPr/>
      </xdr:nvSpPr>
      <xdr:spPr>
        <a:xfrm>
          <a:off x="22110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560" name="フローチャート: 判断 559"/>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561" name="フローチャート: 判断 560"/>
        <xdr:cNvSpPr/>
      </xdr:nvSpPr>
      <xdr:spPr>
        <a:xfrm>
          <a:off x="203835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24312</xdr:rowOff>
    </xdr:from>
    <xdr:to>
      <xdr:col>116</xdr:col>
      <xdr:colOff>114300</xdr:colOff>
      <xdr:row>56</xdr:row>
      <xdr:rowOff>125912</xdr:rowOff>
    </xdr:to>
    <xdr:sp macro="" textlink="">
      <xdr:nvSpPr>
        <xdr:cNvPr id="567" name="楕円 566"/>
        <xdr:cNvSpPr/>
      </xdr:nvSpPr>
      <xdr:spPr>
        <a:xfrm>
          <a:off x="22110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148789</xdr:rowOff>
    </xdr:from>
    <xdr:ext cx="469744" cy="259045"/>
    <xdr:sp macro="" textlink="">
      <xdr:nvSpPr>
        <xdr:cNvPr id="568" name="【学校施設】&#10;一人当たり面積該当値テキスト"/>
        <xdr:cNvSpPr txBox="1"/>
      </xdr:nvSpPr>
      <xdr:spPr>
        <a:xfrm>
          <a:off x="22212300" y="957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70031</xdr:rowOff>
    </xdr:from>
    <xdr:to>
      <xdr:col>112</xdr:col>
      <xdr:colOff>38100</xdr:colOff>
      <xdr:row>57</xdr:row>
      <xdr:rowOff>181</xdr:rowOff>
    </xdr:to>
    <xdr:sp macro="" textlink="">
      <xdr:nvSpPr>
        <xdr:cNvPr id="569" name="楕円 568"/>
        <xdr:cNvSpPr/>
      </xdr:nvSpPr>
      <xdr:spPr>
        <a:xfrm>
          <a:off x="21272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75112</xdr:rowOff>
    </xdr:from>
    <xdr:to>
      <xdr:col>116</xdr:col>
      <xdr:colOff>63500</xdr:colOff>
      <xdr:row>56</xdr:row>
      <xdr:rowOff>120831</xdr:rowOff>
    </xdr:to>
    <xdr:cxnSp macro="">
      <xdr:nvCxnSpPr>
        <xdr:cNvPr id="570" name="直線コネクタ 569"/>
        <xdr:cNvCxnSpPr/>
      </xdr:nvCxnSpPr>
      <xdr:spPr>
        <a:xfrm flipV="1">
          <a:off x="21323300" y="96763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102688</xdr:rowOff>
    </xdr:from>
    <xdr:to>
      <xdr:col>107</xdr:col>
      <xdr:colOff>101600</xdr:colOff>
      <xdr:row>57</xdr:row>
      <xdr:rowOff>32838</xdr:rowOff>
    </xdr:to>
    <xdr:sp macro="" textlink="">
      <xdr:nvSpPr>
        <xdr:cNvPr id="571" name="楕円 570"/>
        <xdr:cNvSpPr/>
      </xdr:nvSpPr>
      <xdr:spPr>
        <a:xfrm>
          <a:off x="20383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120831</xdr:rowOff>
    </xdr:from>
    <xdr:to>
      <xdr:col>111</xdr:col>
      <xdr:colOff>177800</xdr:colOff>
      <xdr:row>56</xdr:row>
      <xdr:rowOff>153488</xdr:rowOff>
    </xdr:to>
    <xdr:cxnSp macro="">
      <xdr:nvCxnSpPr>
        <xdr:cNvPr id="572" name="直線コネクタ 571"/>
        <xdr:cNvCxnSpPr/>
      </xdr:nvCxnSpPr>
      <xdr:spPr>
        <a:xfrm flipV="1">
          <a:off x="20434300" y="9722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573"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79483</xdr:rowOff>
    </xdr:from>
    <xdr:ext cx="469744" cy="259045"/>
    <xdr:sp macro="" textlink="">
      <xdr:nvSpPr>
        <xdr:cNvPr id="574" name="n_2aveValue【学校施設】&#10;一人当たり面積"/>
        <xdr:cNvSpPr txBox="1"/>
      </xdr:nvSpPr>
      <xdr:spPr>
        <a:xfrm>
          <a:off x="20199427" y="105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16708</xdr:rowOff>
    </xdr:from>
    <xdr:ext cx="469744" cy="259045"/>
    <xdr:sp macro="" textlink="">
      <xdr:nvSpPr>
        <xdr:cNvPr id="575" name="n_1mainValue【学校施設】&#10;一人当たり面積"/>
        <xdr:cNvSpPr txBox="1"/>
      </xdr:nvSpPr>
      <xdr:spPr>
        <a:xfrm>
          <a:off x="21075727" y="944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49365</xdr:rowOff>
    </xdr:from>
    <xdr:ext cx="469744" cy="259045"/>
    <xdr:sp macro="" textlink="">
      <xdr:nvSpPr>
        <xdr:cNvPr id="576" name="n_2mainValue【学校施設】&#10;一人当たり面積"/>
        <xdr:cNvSpPr txBox="1"/>
      </xdr:nvSpPr>
      <xdr:spPr>
        <a:xfrm>
          <a:off x="20199427" y="947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5" name="テキスト ボックス 58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3" name="テキスト ボックス 59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597" name="直線コネクタ 596"/>
        <xdr:cNvCxnSpPr/>
      </xdr:nvCxnSpPr>
      <xdr:spPr>
        <a:xfrm flipV="1">
          <a:off x="16317595" y="13411200"/>
          <a:ext cx="1269"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598" name="【図書館】&#10;有形固定資産減価償却率最小値テキスト"/>
        <xdr:cNvSpPr txBox="1"/>
      </xdr:nvSpPr>
      <xdr:spPr>
        <a:xfrm>
          <a:off x="16370300" y="1485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599" name="直線コネクタ 598"/>
        <xdr:cNvCxnSpPr/>
      </xdr:nvCxnSpPr>
      <xdr:spPr>
        <a:xfrm>
          <a:off x="16230600" y="1484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00" name="【図書館】&#10;有形固定資産減価償却率最大値テキスト"/>
        <xdr:cNvSpPr txBox="1"/>
      </xdr:nvSpPr>
      <xdr:spPr>
        <a:xfrm>
          <a:off x="16370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1" name="直線コネクタ 60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602" name="【図書館】&#10;有形固定資産減価償却率平均値テキスト"/>
        <xdr:cNvSpPr txBox="1"/>
      </xdr:nvSpPr>
      <xdr:spPr>
        <a:xfrm>
          <a:off x="16370300" y="1432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603" name="フローチャート: 判断 602"/>
        <xdr:cNvSpPr/>
      </xdr:nvSpPr>
      <xdr:spPr>
        <a:xfrm>
          <a:off x="16268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604" name="フローチャート: 判断 603"/>
        <xdr:cNvSpPr/>
      </xdr:nvSpPr>
      <xdr:spPr>
        <a:xfrm>
          <a:off x="15430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605" name="フローチャート: 判断 604"/>
        <xdr:cNvSpPr/>
      </xdr:nvSpPr>
      <xdr:spPr>
        <a:xfrm>
          <a:off x="14541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103887</xdr:rowOff>
    </xdr:from>
    <xdr:to>
      <xdr:col>85</xdr:col>
      <xdr:colOff>177800</xdr:colOff>
      <xdr:row>82</xdr:row>
      <xdr:rowOff>34037</xdr:rowOff>
    </xdr:to>
    <xdr:sp macro="" textlink="">
      <xdr:nvSpPr>
        <xdr:cNvPr id="611" name="楕円 610"/>
        <xdr:cNvSpPr/>
      </xdr:nvSpPr>
      <xdr:spPr>
        <a:xfrm>
          <a:off x="16268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126764</xdr:rowOff>
    </xdr:from>
    <xdr:ext cx="405111" cy="259045"/>
    <xdr:sp macro="" textlink="">
      <xdr:nvSpPr>
        <xdr:cNvPr id="612" name="【図書館】&#10;有形固定資産減価償却率該当値テキスト"/>
        <xdr:cNvSpPr txBox="1"/>
      </xdr:nvSpPr>
      <xdr:spPr>
        <a:xfrm>
          <a:off x="16370300" y="1384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145035</xdr:rowOff>
    </xdr:from>
    <xdr:to>
      <xdr:col>81</xdr:col>
      <xdr:colOff>101600</xdr:colOff>
      <xdr:row>82</xdr:row>
      <xdr:rowOff>75185</xdr:rowOff>
    </xdr:to>
    <xdr:sp macro="" textlink="">
      <xdr:nvSpPr>
        <xdr:cNvPr id="613" name="楕円 612"/>
        <xdr:cNvSpPr/>
      </xdr:nvSpPr>
      <xdr:spPr>
        <a:xfrm>
          <a:off x="15430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154687</xdr:rowOff>
    </xdr:from>
    <xdr:to>
      <xdr:col>85</xdr:col>
      <xdr:colOff>127000</xdr:colOff>
      <xdr:row>82</xdr:row>
      <xdr:rowOff>24385</xdr:rowOff>
    </xdr:to>
    <xdr:cxnSp macro="">
      <xdr:nvCxnSpPr>
        <xdr:cNvPr id="614" name="直線コネクタ 613"/>
        <xdr:cNvCxnSpPr/>
      </xdr:nvCxnSpPr>
      <xdr:spPr>
        <a:xfrm flipV="1">
          <a:off x="15481300" y="140421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615" name="楕円 614"/>
        <xdr:cNvSpPr/>
      </xdr:nvSpPr>
      <xdr:spPr>
        <a:xfrm>
          <a:off x="1454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24385</xdr:rowOff>
    </xdr:from>
    <xdr:to>
      <xdr:col>81</xdr:col>
      <xdr:colOff>50800</xdr:colOff>
      <xdr:row>82</xdr:row>
      <xdr:rowOff>65532</xdr:rowOff>
    </xdr:to>
    <xdr:cxnSp macro="">
      <xdr:nvCxnSpPr>
        <xdr:cNvPr id="616" name="直線コネクタ 615"/>
        <xdr:cNvCxnSpPr/>
      </xdr:nvCxnSpPr>
      <xdr:spPr>
        <a:xfrm flipV="1">
          <a:off x="14592300" y="14083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121175</xdr:rowOff>
    </xdr:from>
    <xdr:ext cx="405111" cy="259045"/>
    <xdr:sp macro="" textlink="">
      <xdr:nvSpPr>
        <xdr:cNvPr id="617" name="n_1aveValue【図書館】&#10;有形固定資産減価償却率"/>
        <xdr:cNvSpPr txBox="1"/>
      </xdr:nvSpPr>
      <xdr:spPr>
        <a:xfrm>
          <a:off x="15266044"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618" name="n_2aveValue【図書館】&#10;有形固定資産減価償却率"/>
        <xdr:cNvSpPr txBox="1"/>
      </xdr:nvSpPr>
      <xdr:spPr>
        <a:xfrm>
          <a:off x="14389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91712</xdr:rowOff>
    </xdr:from>
    <xdr:ext cx="405111" cy="259045"/>
    <xdr:sp macro="" textlink="">
      <xdr:nvSpPr>
        <xdr:cNvPr id="619" name="n_1mainValue【図書館】&#10;有形固定資産減価償却率"/>
        <xdr:cNvSpPr txBox="1"/>
      </xdr:nvSpPr>
      <xdr:spPr>
        <a:xfrm>
          <a:off x="152660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132859</xdr:rowOff>
    </xdr:from>
    <xdr:ext cx="405111" cy="259045"/>
    <xdr:sp macro="" textlink="">
      <xdr:nvSpPr>
        <xdr:cNvPr id="620" name="n_2mainValue【図書館】&#10;有形固定資産減価償却率"/>
        <xdr:cNvSpPr txBox="1"/>
      </xdr:nvSpPr>
      <xdr:spPr>
        <a:xfrm>
          <a:off x="143897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2" name="正方形/長方形 62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3" name="正方形/長方形 62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4" name="正方形/長方形 62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5" name="正方形/長方形 62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42" name="直線コネクタ 641"/>
        <xdr:cNvCxnSpPr/>
      </xdr:nvCxnSpPr>
      <xdr:spPr>
        <a:xfrm flipV="1">
          <a:off x="22159595" y="133350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43" name="【図書館】&#10;一人当たり面積最小値テキスト"/>
        <xdr:cNvSpPr txBox="1"/>
      </xdr:nvSpPr>
      <xdr:spPr>
        <a:xfrm>
          <a:off x="222123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44" name="直線コネクタ 643"/>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45" name="【図書館】&#10;一人当たり面積最大値テキスト"/>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6" name="直線コネクタ 64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47" name="【図書館】&#10;一人当たり面積平均値テキスト"/>
        <xdr:cNvSpPr txBox="1"/>
      </xdr:nvSpPr>
      <xdr:spPr>
        <a:xfrm>
          <a:off x="222123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8" name="フローチャート: 判断 64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649" name="フローチャート: 判断 648"/>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50" name="フローチャート: 判断 649"/>
        <xdr:cNvSpPr/>
      </xdr:nvSpPr>
      <xdr:spPr>
        <a:xfrm>
          <a:off x="20383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114300</xdr:rowOff>
    </xdr:from>
    <xdr:to>
      <xdr:col>116</xdr:col>
      <xdr:colOff>114300</xdr:colOff>
      <xdr:row>83</xdr:row>
      <xdr:rowOff>44450</xdr:rowOff>
    </xdr:to>
    <xdr:sp macro="" textlink="">
      <xdr:nvSpPr>
        <xdr:cNvPr id="656" name="楕円 655"/>
        <xdr:cNvSpPr/>
      </xdr:nvSpPr>
      <xdr:spPr>
        <a:xfrm>
          <a:off x="221107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137177</xdr:rowOff>
    </xdr:from>
    <xdr:ext cx="469744" cy="259045"/>
    <xdr:sp macro="" textlink="">
      <xdr:nvSpPr>
        <xdr:cNvPr id="657" name="【図書館】&#10;一人当たり面積該当値テキスト"/>
        <xdr:cNvSpPr txBox="1"/>
      </xdr:nvSpPr>
      <xdr:spPr>
        <a:xfrm>
          <a:off x="222123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658" name="楕円 657"/>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82</xdr:row>
      <xdr:rowOff>165100</xdr:rowOff>
    </xdr:to>
    <xdr:cxnSp macro="">
      <xdr:nvCxnSpPr>
        <xdr:cNvPr id="659" name="直線コネクタ 658"/>
        <xdr:cNvCxnSpPr/>
      </xdr:nvCxnSpPr>
      <xdr:spPr>
        <a:xfrm>
          <a:off x="21323300" y="1422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660" name="楕円 659"/>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661" name="直線コネクタ 660"/>
        <xdr:cNvCxnSpPr/>
      </xdr:nvCxnSpPr>
      <xdr:spPr>
        <a:xfrm>
          <a:off x="20434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662" name="n_1aveValue【図書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35577</xdr:rowOff>
    </xdr:from>
    <xdr:ext cx="469744" cy="259045"/>
    <xdr:sp macro="" textlink="">
      <xdr:nvSpPr>
        <xdr:cNvPr id="663" name="n_2aveValue【図書館】&#10;一人当たり面積"/>
        <xdr:cNvSpPr txBox="1"/>
      </xdr:nvSpPr>
      <xdr:spPr>
        <a:xfrm>
          <a:off x="20199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64" name="n_1mainValue【図書館】&#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665" name="n_2mainValue【図書館】&#10;一人当たり面積"/>
        <xdr:cNvSpPr txBox="1"/>
      </xdr:nvSpPr>
      <xdr:spPr>
        <a:xfrm>
          <a:off x="20199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7" name="正方形/長方形 66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8" name="正方形/長方形 66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9" name="正方形/長方形 668"/>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0" name="正方形/長方形 669"/>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5" name="テキスト ボックス 67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3" name="テキスト ボックス 68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687" name="直線コネクタ 686"/>
        <xdr:cNvCxnSpPr/>
      </xdr:nvCxnSpPr>
      <xdr:spPr>
        <a:xfrm flipV="1">
          <a:off x="16317595" y="17192625"/>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688" name="【博物館】&#10;有形固定資産減価償却率最小値テキスト"/>
        <xdr:cNvSpPr txBox="1"/>
      </xdr:nvSpPr>
      <xdr:spPr>
        <a:xfrm>
          <a:off x="16370300" y="1852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689" name="直線コネクタ 688"/>
        <xdr:cNvCxnSpPr/>
      </xdr:nvCxnSpPr>
      <xdr:spPr>
        <a:xfrm>
          <a:off x="16230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690" name="【博物館】&#10;有形固定資産減価償却率最大値テキスト"/>
        <xdr:cNvSpPr txBox="1"/>
      </xdr:nvSpPr>
      <xdr:spPr>
        <a:xfrm>
          <a:off x="16370300" y="1696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691" name="直線コネクタ 690"/>
        <xdr:cNvCxnSpPr/>
      </xdr:nvCxnSpPr>
      <xdr:spPr>
        <a:xfrm>
          <a:off x="16230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692" name="【博物館】&#10;有形固定資産減価償却率平均値テキスト"/>
        <xdr:cNvSpPr txBox="1"/>
      </xdr:nvSpPr>
      <xdr:spPr>
        <a:xfrm>
          <a:off x="16370300" y="175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93" name="フローチャート: 判断 692"/>
        <xdr:cNvSpPr/>
      </xdr:nvSpPr>
      <xdr:spPr>
        <a:xfrm>
          <a:off x="162687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694" name="フローチャート: 判断 693"/>
        <xdr:cNvSpPr/>
      </xdr:nvSpPr>
      <xdr:spPr>
        <a:xfrm>
          <a:off x="15430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695" name="フローチャート: 判断 694"/>
        <xdr:cNvSpPr/>
      </xdr:nvSpPr>
      <xdr:spPr>
        <a:xfrm>
          <a:off x="14541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42545</xdr:rowOff>
    </xdr:from>
    <xdr:to>
      <xdr:col>85</xdr:col>
      <xdr:colOff>177800</xdr:colOff>
      <xdr:row>101</xdr:row>
      <xdr:rowOff>144145</xdr:rowOff>
    </xdr:to>
    <xdr:sp macro="" textlink="">
      <xdr:nvSpPr>
        <xdr:cNvPr id="701" name="楕円 700"/>
        <xdr:cNvSpPr/>
      </xdr:nvSpPr>
      <xdr:spPr>
        <a:xfrm>
          <a:off x="16268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65422</xdr:rowOff>
    </xdr:from>
    <xdr:ext cx="405111" cy="259045"/>
    <xdr:sp macro="" textlink="">
      <xdr:nvSpPr>
        <xdr:cNvPr id="702" name="【博物館】&#10;有形固定資産減価償却率該当値テキスト"/>
        <xdr:cNvSpPr txBox="1"/>
      </xdr:nvSpPr>
      <xdr:spPr>
        <a:xfrm>
          <a:off x="16370300"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703" name="楕円 702"/>
        <xdr:cNvSpPr/>
      </xdr:nvSpPr>
      <xdr:spPr>
        <a:xfrm>
          <a:off x="1543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93345</xdr:rowOff>
    </xdr:from>
    <xdr:to>
      <xdr:col>85</xdr:col>
      <xdr:colOff>127000</xdr:colOff>
      <xdr:row>101</xdr:row>
      <xdr:rowOff>118111</xdr:rowOff>
    </xdr:to>
    <xdr:cxnSp macro="">
      <xdr:nvCxnSpPr>
        <xdr:cNvPr id="704" name="直線コネクタ 703"/>
        <xdr:cNvCxnSpPr/>
      </xdr:nvCxnSpPr>
      <xdr:spPr>
        <a:xfrm flipV="1">
          <a:off x="15481300" y="174097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705" name="楕円 704"/>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102</xdr:row>
      <xdr:rowOff>13336</xdr:rowOff>
    </xdr:to>
    <xdr:cxnSp macro="">
      <xdr:nvCxnSpPr>
        <xdr:cNvPr id="706" name="直線コネクタ 705"/>
        <xdr:cNvCxnSpPr/>
      </xdr:nvCxnSpPr>
      <xdr:spPr>
        <a:xfrm flipV="1">
          <a:off x="14592300" y="1743456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707" name="n_1aveValue【博物館】&#10;有形固定資産減価償却率"/>
        <xdr:cNvSpPr txBox="1"/>
      </xdr:nvSpPr>
      <xdr:spPr>
        <a:xfrm>
          <a:off x="152660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80027</xdr:rowOff>
    </xdr:from>
    <xdr:ext cx="405111" cy="259045"/>
    <xdr:sp macro="" textlink="">
      <xdr:nvSpPr>
        <xdr:cNvPr id="708" name="n_2aveValue【博物館】&#10;有形固定資産減価償却率"/>
        <xdr:cNvSpPr txBox="1"/>
      </xdr:nvSpPr>
      <xdr:spPr>
        <a:xfrm>
          <a:off x="143897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709" name="n_1mainValue【博物館】&#10;有形固定資産減価償却率"/>
        <xdr:cNvSpPr txBox="1"/>
      </xdr:nvSpPr>
      <xdr:spPr>
        <a:xfrm>
          <a:off x="15266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710" name="n_2mainValue【博物館】&#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12" name="正方形/長方形 711"/>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13" name="正方形/長方形 712"/>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14" name="正方形/長方形 713"/>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5" name="正方形/長方形 714"/>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9" name="直線コネクタ 7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0" name="テキスト ボックス 7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1" name="直線コネクタ 7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2" name="テキスト ボックス 7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3" name="直線コネクタ 7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4" name="テキスト ボックス 7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5" name="直線コネクタ 7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6" name="テキスト ボックス 7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30" name="直線コネクタ 729"/>
        <xdr:cNvCxnSpPr/>
      </xdr:nvCxnSpPr>
      <xdr:spPr>
        <a:xfrm flipV="1">
          <a:off x="22159595" y="172669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31"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32" name="直線コネクタ 73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33" name="【博物館】&#10;一人当たり面積最大値テキスト"/>
        <xdr:cNvSpPr txBox="1"/>
      </xdr:nvSpPr>
      <xdr:spPr>
        <a:xfrm>
          <a:off x="222123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4" name="直線コネクタ 733"/>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35" name="【博物館】&#10;一人当たり面積平均値テキスト"/>
        <xdr:cNvSpPr txBox="1"/>
      </xdr:nvSpPr>
      <xdr:spPr>
        <a:xfrm>
          <a:off x="222123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36" name="フローチャート: 判断 735"/>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37" name="フローチャート: 判断 73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38" name="フローチャート: 判断 737"/>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44" name="楕円 743"/>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59707</xdr:rowOff>
    </xdr:from>
    <xdr:ext cx="469744" cy="259045"/>
    <xdr:sp macro="" textlink="">
      <xdr:nvSpPr>
        <xdr:cNvPr id="745" name="【博物館】&#10;一人当たり面積該当値テキスト"/>
        <xdr:cNvSpPr txBox="1"/>
      </xdr:nvSpPr>
      <xdr:spPr>
        <a:xfrm>
          <a:off x="222123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46" name="楕円 745"/>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747" name="直線コネクタ 746"/>
        <xdr:cNvCxnSpPr/>
      </xdr:nvCxnSpPr>
      <xdr:spPr>
        <a:xfrm>
          <a:off x="21323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48" name="楕円 747"/>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749" name="直線コネクタ 748"/>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50" name="n_1aveValue【博物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51" name="n_2aveValue【博物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52" name="n_1mainValue【博物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53" name="n_2mainValue【博物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・道路や橋りょう・トンネルについては、平成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月に「道路長寿命化計画」、「橋梁長寿命化修繕計画」などの施設別の長寿命化計画を策定し、維持管理・更新等の適正化や公共施設等の長寿命化に取り組んできている。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県営住宅等長寿命化計画」を策定して県営住宅の長寿命化に取り組むとともに、東日本大震災に伴う原子力災害の被災者を入居対象とした復興公営住宅の整備を順次進めたため、類似団体の有形固定資産減価償却率に比べて特に低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・有形固定資産減価償却率が類似団体に比べて特に高い傾向にある空港施設については、平成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月の開港から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年が経過し、老朽化が著しい状況にあることから、「福島空港維持管理更新計画」に基づき定期的な点検を実施し、点検結果を踏まえた適切な維持補修等を実施している。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・図書館及び博物館についても開館から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年以上が経過し、老朽化が著しい状況にあることから、「公共施設等総合管理計画」に基づく「個別施設計画」を策定し、公共施設等の長寿命化に取り組んでいく。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633595" y="5760720"/>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6863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546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686300" y="55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546600" y="57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6863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8575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0" name="楕円 69"/>
        <xdr:cNvSpPr/>
      </xdr:nvSpPr>
      <xdr:spPr>
        <a:xfrm>
          <a:off x="4584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166387</xdr:rowOff>
    </xdr:from>
    <xdr:ext cx="405111" cy="259045"/>
    <xdr:sp macro="" textlink="">
      <xdr:nvSpPr>
        <xdr:cNvPr id="71" name="【体育館・プール】&#10;有形固定資産減価償却率該当値テキスト"/>
        <xdr:cNvSpPr txBox="1"/>
      </xdr:nvSpPr>
      <xdr:spPr>
        <a:xfrm>
          <a:off x="46863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2" name="楕円 71"/>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106680</xdr:rowOff>
    </xdr:to>
    <xdr:cxnSp macro="">
      <xdr:nvCxnSpPr>
        <xdr:cNvPr id="73" name="直線コネクタ 72"/>
        <xdr:cNvCxnSpPr/>
      </xdr:nvCxnSpPr>
      <xdr:spPr>
        <a:xfrm flipV="1">
          <a:off x="3797300" y="6195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4" name="楕円 73"/>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37</xdr:row>
      <xdr:rowOff>15240</xdr:rowOff>
    </xdr:to>
    <xdr:cxnSp macro="">
      <xdr:nvCxnSpPr>
        <xdr:cNvPr id="75" name="直線コネクタ 74"/>
        <xdr:cNvCxnSpPr/>
      </xdr:nvCxnSpPr>
      <xdr:spPr>
        <a:xfrm flipV="1">
          <a:off x="2908300" y="62788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22877</xdr:rowOff>
    </xdr:from>
    <xdr:ext cx="405111" cy="259045"/>
    <xdr:sp macro="" textlink="">
      <xdr:nvSpPr>
        <xdr:cNvPr id="76" name="n_1aveValue【体育館・プール】&#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7" name="n_2aveValue【体育館・プール】&#10;有形固定資産減価償却率"/>
        <xdr:cNvSpPr txBox="1"/>
      </xdr:nvSpPr>
      <xdr:spPr>
        <a:xfrm>
          <a:off x="2705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8" name="n_1mainValue【体育館・プール】&#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79" name="n_2mainValue【体育館・プール】&#10;有形固定資産減価償却率"/>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3" name="直線コネクタ 102"/>
        <xdr:cNvCxnSpPr/>
      </xdr:nvCxnSpPr>
      <xdr:spPr>
        <a:xfrm flipV="1">
          <a:off x="10475595" y="5791200"/>
          <a:ext cx="127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4" name="【体育館・プール】&#10;一人当たり面積最小値テキスト"/>
        <xdr:cNvSpPr txBox="1"/>
      </xdr:nvSpPr>
      <xdr:spPr>
        <a:xfrm>
          <a:off x="105283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5" name="直線コネクタ 104"/>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6" name="【体育館・プール】&#10;一人当たり面積最大値テキスト"/>
        <xdr:cNvSpPr txBox="1"/>
      </xdr:nvSpPr>
      <xdr:spPr>
        <a:xfrm>
          <a:off x="105283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7" name="直線コネクタ 106"/>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8" name="【体育館・プール】&#10;一人当たり面積平均値テキスト"/>
        <xdr:cNvSpPr txBox="1"/>
      </xdr:nvSpPr>
      <xdr:spPr>
        <a:xfrm>
          <a:off x="10528300" y="68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9" name="フローチャート: 判断 108"/>
        <xdr:cNvSpPr/>
      </xdr:nvSpPr>
      <xdr:spPr>
        <a:xfrm>
          <a:off x="104267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10" name="フローチャート: 判断 109"/>
        <xdr:cNvSpPr/>
      </xdr:nvSpPr>
      <xdr:spPr>
        <a:xfrm>
          <a:off x="9588500" y="69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11" name="フローチャート: 判断 110"/>
        <xdr:cNvSpPr/>
      </xdr:nvSpPr>
      <xdr:spPr>
        <a:xfrm>
          <a:off x="8699500" y="70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xdr:nvSpPr>
        <xdr:cNvPr id="117" name="楕円 116"/>
        <xdr:cNvSpPr/>
      </xdr:nvSpPr>
      <xdr:spPr>
        <a:xfrm>
          <a:off x="10426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11992</xdr:rowOff>
    </xdr:from>
    <xdr:ext cx="469744" cy="259045"/>
    <xdr:sp macro="" textlink="">
      <xdr:nvSpPr>
        <xdr:cNvPr id="118" name="【体育館・プール】&#10;一人当たり面積該当値テキスト"/>
        <xdr:cNvSpPr txBox="1"/>
      </xdr:nvSpPr>
      <xdr:spPr>
        <a:xfrm>
          <a:off x="10528300"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xdr:nvSpPr>
        <xdr:cNvPr id="119" name="楕円 118"/>
        <xdr:cNvSpPr/>
      </xdr:nvSpPr>
      <xdr:spPr>
        <a:xfrm>
          <a:off x="9588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84365</xdr:rowOff>
    </xdr:from>
    <xdr:to>
      <xdr:col>55</xdr:col>
      <xdr:colOff>0</xdr:colOff>
      <xdr:row>41</xdr:row>
      <xdr:rowOff>84365</xdr:rowOff>
    </xdr:to>
    <xdr:cxnSp macro="">
      <xdr:nvCxnSpPr>
        <xdr:cNvPr id="120" name="直線コネクタ 119"/>
        <xdr:cNvCxnSpPr/>
      </xdr:nvCxnSpPr>
      <xdr:spPr>
        <a:xfrm>
          <a:off x="9639300" y="711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21" name="楕円 120"/>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84365</xdr:rowOff>
    </xdr:from>
    <xdr:to>
      <xdr:col>50</xdr:col>
      <xdr:colOff>114300</xdr:colOff>
      <xdr:row>41</xdr:row>
      <xdr:rowOff>100693</xdr:rowOff>
    </xdr:to>
    <xdr:cxnSp macro="">
      <xdr:nvCxnSpPr>
        <xdr:cNvPr id="122" name="直線コネクタ 121"/>
        <xdr:cNvCxnSpPr/>
      </xdr:nvCxnSpPr>
      <xdr:spPr>
        <a:xfrm flipV="1">
          <a:off x="8750300" y="7113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21062</xdr:rowOff>
    </xdr:from>
    <xdr:ext cx="469744" cy="259045"/>
    <xdr:sp macro="" textlink="">
      <xdr:nvSpPr>
        <xdr:cNvPr id="123" name="n_1aveValue【体育館・プール】&#10;一人当たり面積"/>
        <xdr:cNvSpPr txBox="1"/>
      </xdr:nvSpPr>
      <xdr:spPr>
        <a:xfrm>
          <a:off x="9391727" y="67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158949</xdr:rowOff>
    </xdr:from>
    <xdr:ext cx="469744" cy="259045"/>
    <xdr:sp macro="" textlink="">
      <xdr:nvSpPr>
        <xdr:cNvPr id="124" name="n_2aveValue【体育館・プール】&#10;一人当たり面積"/>
        <xdr:cNvSpPr txBox="1"/>
      </xdr:nvSpPr>
      <xdr:spPr>
        <a:xfrm>
          <a:off x="8515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126292</xdr:rowOff>
    </xdr:from>
    <xdr:ext cx="469744" cy="259045"/>
    <xdr:sp macro="" textlink="">
      <xdr:nvSpPr>
        <xdr:cNvPr id="125" name="n_1mainValue【体育館・プール】&#10;一人当たり面積"/>
        <xdr:cNvSpPr txBox="1"/>
      </xdr:nvSpPr>
      <xdr:spPr>
        <a:xfrm>
          <a:off x="9391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168020</xdr:rowOff>
    </xdr:from>
    <xdr:ext cx="469744" cy="259045"/>
    <xdr:sp macro="" textlink="">
      <xdr:nvSpPr>
        <xdr:cNvPr id="126" name="n_2mainValue【体育館・プール】&#10;一人当たり面積"/>
        <xdr:cNvSpPr txBox="1"/>
      </xdr:nvSpPr>
      <xdr:spPr>
        <a:xfrm>
          <a:off x="8515427" y="685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7" name="直線コネクタ 146"/>
        <xdr:cNvCxnSpPr/>
      </xdr:nvCxnSpPr>
      <xdr:spPr>
        <a:xfrm flipV="1">
          <a:off x="4633595" y="9550908"/>
          <a:ext cx="127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8" name="【陸上競技場・野球場・球技場】&#10;有形固定資産減価償却率最小値テキスト"/>
        <xdr:cNvSpPr txBox="1"/>
      </xdr:nvSpPr>
      <xdr:spPr>
        <a:xfrm>
          <a:off x="46863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9" name="直線コネクタ 148"/>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50" name="【陸上競技場・野球場・球技場】&#10;有形固定資産減価償却率最大値テキスト"/>
        <xdr:cNvSpPr txBox="1"/>
      </xdr:nvSpPr>
      <xdr:spPr>
        <a:xfrm>
          <a:off x="46863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51" name="直線コネクタ 150"/>
        <xdr:cNvCxnSpPr/>
      </xdr:nvCxnSpPr>
      <xdr:spPr>
        <a:xfrm>
          <a:off x="4546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405111" cy="259045"/>
    <xdr:sp macro="" textlink="">
      <xdr:nvSpPr>
        <xdr:cNvPr id="152" name="【陸上競技場・野球場・球技場】&#10;有形固定資産減価償却率平均値テキスト"/>
        <xdr:cNvSpPr txBox="1"/>
      </xdr:nvSpPr>
      <xdr:spPr>
        <a:xfrm>
          <a:off x="46863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3" name="フローチャート: 判断 152"/>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54" name="フローチャート: 判断 153"/>
        <xdr:cNvSpPr/>
      </xdr:nvSpPr>
      <xdr:spPr>
        <a:xfrm>
          <a:off x="37465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55" name="フローチャート: 判断 154"/>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61214</xdr:rowOff>
    </xdr:from>
    <xdr:to>
      <xdr:col>24</xdr:col>
      <xdr:colOff>114300</xdr:colOff>
      <xdr:row>60</xdr:row>
      <xdr:rowOff>162814</xdr:rowOff>
    </xdr:to>
    <xdr:sp macro="" textlink="">
      <xdr:nvSpPr>
        <xdr:cNvPr id="161" name="楕円 160"/>
        <xdr:cNvSpPr/>
      </xdr:nvSpPr>
      <xdr:spPr>
        <a:xfrm>
          <a:off x="45847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39641</xdr:rowOff>
    </xdr:from>
    <xdr:ext cx="405111" cy="259045"/>
    <xdr:sp macro="" textlink="">
      <xdr:nvSpPr>
        <xdr:cNvPr id="162" name="【陸上競技場・野球場・球技場】&#10;有形固定資産減価償却率該当値テキスト"/>
        <xdr:cNvSpPr txBox="1"/>
      </xdr:nvSpPr>
      <xdr:spPr>
        <a:xfrm>
          <a:off x="4686300"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100076</xdr:rowOff>
    </xdr:from>
    <xdr:to>
      <xdr:col>20</xdr:col>
      <xdr:colOff>38100</xdr:colOff>
      <xdr:row>61</xdr:row>
      <xdr:rowOff>30226</xdr:rowOff>
    </xdr:to>
    <xdr:sp macro="" textlink="">
      <xdr:nvSpPr>
        <xdr:cNvPr id="163" name="楕円 162"/>
        <xdr:cNvSpPr/>
      </xdr:nvSpPr>
      <xdr:spPr>
        <a:xfrm>
          <a:off x="3746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112014</xdr:rowOff>
    </xdr:from>
    <xdr:to>
      <xdr:col>24</xdr:col>
      <xdr:colOff>63500</xdr:colOff>
      <xdr:row>60</xdr:row>
      <xdr:rowOff>150876</xdr:rowOff>
    </xdr:to>
    <xdr:cxnSp macro="">
      <xdr:nvCxnSpPr>
        <xdr:cNvPr id="164" name="直線コネクタ 163"/>
        <xdr:cNvCxnSpPr/>
      </xdr:nvCxnSpPr>
      <xdr:spPr>
        <a:xfrm flipV="1">
          <a:off x="3797300" y="1039901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141224</xdr:rowOff>
    </xdr:from>
    <xdr:to>
      <xdr:col>15</xdr:col>
      <xdr:colOff>101600</xdr:colOff>
      <xdr:row>61</xdr:row>
      <xdr:rowOff>71374</xdr:rowOff>
    </xdr:to>
    <xdr:sp macro="" textlink="">
      <xdr:nvSpPr>
        <xdr:cNvPr id="165" name="楕円 164"/>
        <xdr:cNvSpPr/>
      </xdr:nvSpPr>
      <xdr:spPr>
        <a:xfrm>
          <a:off x="2857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150876</xdr:rowOff>
    </xdr:from>
    <xdr:to>
      <xdr:col>19</xdr:col>
      <xdr:colOff>177800</xdr:colOff>
      <xdr:row>61</xdr:row>
      <xdr:rowOff>20574</xdr:rowOff>
    </xdr:to>
    <xdr:cxnSp macro="">
      <xdr:nvCxnSpPr>
        <xdr:cNvPr id="166" name="直線コネクタ 165"/>
        <xdr:cNvCxnSpPr/>
      </xdr:nvCxnSpPr>
      <xdr:spPr>
        <a:xfrm flipV="1">
          <a:off x="2908300" y="10437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131335</xdr:rowOff>
    </xdr:from>
    <xdr:ext cx="405111" cy="259045"/>
    <xdr:sp macro="" textlink="">
      <xdr:nvSpPr>
        <xdr:cNvPr id="167" name="n_1aveValue【陸上競技場・野球場・球技場】&#10;有形固定資産減価償却率"/>
        <xdr:cNvSpPr txBox="1"/>
      </xdr:nvSpPr>
      <xdr:spPr>
        <a:xfrm>
          <a:off x="3582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8" name="n_2aveValue【陸上競技場・野球場・球技場】&#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21353</xdr:rowOff>
    </xdr:from>
    <xdr:ext cx="405111" cy="259045"/>
    <xdr:sp macro="" textlink="">
      <xdr:nvSpPr>
        <xdr:cNvPr id="169" name="n_1mainValue【陸上競技場・野球場・球技場】&#10;有形固定資産減価償却率"/>
        <xdr:cNvSpPr txBox="1"/>
      </xdr:nvSpPr>
      <xdr:spPr>
        <a:xfrm>
          <a:off x="3582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62501</xdr:rowOff>
    </xdr:from>
    <xdr:ext cx="405111" cy="259045"/>
    <xdr:sp macro="" textlink="">
      <xdr:nvSpPr>
        <xdr:cNvPr id="170" name="n_2mainValue【陸上競技場・野球場・球技場】&#10;有形固定資産減価償却率"/>
        <xdr:cNvSpPr txBox="1"/>
      </xdr:nvSpPr>
      <xdr:spPr>
        <a:xfrm>
          <a:off x="2705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94" name="直線コネクタ 193"/>
        <xdr:cNvCxnSpPr/>
      </xdr:nvCxnSpPr>
      <xdr:spPr>
        <a:xfrm flipV="1">
          <a:off x="10475595" y="9655628"/>
          <a:ext cx="127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95" name="【陸上競技場・野球場・球技場】&#10;一人当たり面積最小値テキスト"/>
        <xdr:cNvSpPr txBox="1"/>
      </xdr:nvSpPr>
      <xdr:spPr>
        <a:xfrm>
          <a:off x="105283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96" name="直線コネクタ 195"/>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97" name="【陸上競技場・野球場・球技場】&#10;一人当たり面積最大値テキスト"/>
        <xdr:cNvSpPr txBox="1"/>
      </xdr:nvSpPr>
      <xdr:spPr>
        <a:xfrm>
          <a:off x="10528300" y="943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98" name="直線コネクタ 197"/>
        <xdr:cNvCxnSpPr/>
      </xdr:nvCxnSpPr>
      <xdr:spPr>
        <a:xfrm>
          <a:off x="10388600" y="965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97262</xdr:rowOff>
    </xdr:from>
    <xdr:ext cx="469744" cy="259045"/>
    <xdr:sp macro="" textlink="">
      <xdr:nvSpPr>
        <xdr:cNvPr id="199" name="【陸上競技場・野球場・球技場】&#10;一人当たり面積平均値テキスト"/>
        <xdr:cNvSpPr txBox="1"/>
      </xdr:nvSpPr>
      <xdr:spPr>
        <a:xfrm>
          <a:off x="10528300" y="1055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200" name="フローチャート: 判断 199"/>
        <xdr:cNvSpPr/>
      </xdr:nvSpPr>
      <xdr:spPr>
        <a:xfrm>
          <a:off x="10426700" y="107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201" name="フローチャート: 判断 200"/>
        <xdr:cNvSpPr/>
      </xdr:nvSpPr>
      <xdr:spPr>
        <a:xfrm>
          <a:off x="9588500" y="1064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202" name="フローチャート: 判断 201"/>
        <xdr:cNvSpPr/>
      </xdr:nvSpPr>
      <xdr:spPr>
        <a:xfrm>
          <a:off x="8699500" y="108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164193</xdr:rowOff>
    </xdr:from>
    <xdr:to>
      <xdr:col>55</xdr:col>
      <xdr:colOff>50800</xdr:colOff>
      <xdr:row>64</xdr:row>
      <xdr:rowOff>94343</xdr:rowOff>
    </xdr:to>
    <xdr:sp macro="" textlink="">
      <xdr:nvSpPr>
        <xdr:cNvPr id="208" name="楕円 207"/>
        <xdr:cNvSpPr/>
      </xdr:nvSpPr>
      <xdr:spPr>
        <a:xfrm>
          <a:off x="104267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79120</xdr:rowOff>
    </xdr:from>
    <xdr:ext cx="469744" cy="259045"/>
    <xdr:sp macro="" textlink="">
      <xdr:nvSpPr>
        <xdr:cNvPr id="209" name="【陸上競技場・野球場・球技場】&#10;一人当たり面積該当値テキスト"/>
        <xdr:cNvSpPr txBox="1"/>
      </xdr:nvSpPr>
      <xdr:spPr>
        <a:xfrm>
          <a:off x="10528300" y="108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164193</xdr:rowOff>
    </xdr:from>
    <xdr:to>
      <xdr:col>50</xdr:col>
      <xdr:colOff>165100</xdr:colOff>
      <xdr:row>64</xdr:row>
      <xdr:rowOff>94343</xdr:rowOff>
    </xdr:to>
    <xdr:sp macro="" textlink="">
      <xdr:nvSpPr>
        <xdr:cNvPr id="210" name="楕円 209"/>
        <xdr:cNvSpPr/>
      </xdr:nvSpPr>
      <xdr:spPr>
        <a:xfrm>
          <a:off x="9588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43543</xdr:rowOff>
    </xdr:from>
    <xdr:to>
      <xdr:col>55</xdr:col>
      <xdr:colOff>0</xdr:colOff>
      <xdr:row>64</xdr:row>
      <xdr:rowOff>43543</xdr:rowOff>
    </xdr:to>
    <xdr:cxnSp macro="">
      <xdr:nvCxnSpPr>
        <xdr:cNvPr id="211" name="直線コネクタ 210"/>
        <xdr:cNvCxnSpPr/>
      </xdr:nvCxnSpPr>
      <xdr:spPr>
        <a:xfrm>
          <a:off x="9639300" y="11016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164193</xdr:rowOff>
    </xdr:from>
    <xdr:to>
      <xdr:col>46</xdr:col>
      <xdr:colOff>38100</xdr:colOff>
      <xdr:row>64</xdr:row>
      <xdr:rowOff>94343</xdr:rowOff>
    </xdr:to>
    <xdr:sp macro="" textlink="">
      <xdr:nvSpPr>
        <xdr:cNvPr id="212" name="楕円 211"/>
        <xdr:cNvSpPr/>
      </xdr:nvSpPr>
      <xdr:spPr>
        <a:xfrm>
          <a:off x="8699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43543</xdr:rowOff>
    </xdr:from>
    <xdr:to>
      <xdr:col>50</xdr:col>
      <xdr:colOff>114300</xdr:colOff>
      <xdr:row>64</xdr:row>
      <xdr:rowOff>43543</xdr:rowOff>
    </xdr:to>
    <xdr:cxnSp macro="">
      <xdr:nvCxnSpPr>
        <xdr:cNvPr id="213" name="直線コネクタ 212"/>
        <xdr:cNvCxnSpPr/>
      </xdr:nvCxnSpPr>
      <xdr:spPr>
        <a:xfrm>
          <a:off x="8750300" y="1101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138084</xdr:rowOff>
    </xdr:from>
    <xdr:ext cx="469744" cy="259045"/>
    <xdr:sp macro="" textlink="">
      <xdr:nvSpPr>
        <xdr:cNvPr id="214" name="n_1aveValue【陸上競技場・野球場・球技場】&#10;一人当たり面積"/>
        <xdr:cNvSpPr txBox="1"/>
      </xdr:nvSpPr>
      <xdr:spPr>
        <a:xfrm>
          <a:off x="93917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15" name="n_2aveValue【陸上競技場・野球場・球技場】&#10;一人当たり面積"/>
        <xdr:cNvSpPr txBox="1"/>
      </xdr:nvSpPr>
      <xdr:spPr>
        <a:xfrm>
          <a:off x="8515427"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85470</xdr:rowOff>
    </xdr:from>
    <xdr:ext cx="469744" cy="259045"/>
    <xdr:sp macro="" textlink="">
      <xdr:nvSpPr>
        <xdr:cNvPr id="216" name="n_1mainValue【陸上競技場・野球場・球技場】&#10;一人当たり面積"/>
        <xdr:cNvSpPr txBox="1"/>
      </xdr:nvSpPr>
      <xdr:spPr>
        <a:xfrm>
          <a:off x="93917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85470</xdr:rowOff>
    </xdr:from>
    <xdr:ext cx="469744" cy="259045"/>
    <xdr:sp macro="" textlink="">
      <xdr:nvSpPr>
        <xdr:cNvPr id="217" name="n_2mainValue【陸上競技場・野球場・球技場】&#10;一人当たり面積"/>
        <xdr:cNvSpPr txBox="1"/>
      </xdr:nvSpPr>
      <xdr:spPr>
        <a:xfrm>
          <a:off x="85154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44958</xdr:rowOff>
    </xdr:from>
    <xdr:to>
      <xdr:col>24</xdr:col>
      <xdr:colOff>62865</xdr:colOff>
      <xdr:row>86</xdr:row>
      <xdr:rowOff>152400</xdr:rowOff>
    </xdr:to>
    <xdr:cxnSp macro="">
      <xdr:nvCxnSpPr>
        <xdr:cNvPr id="238" name="直線コネクタ 237"/>
        <xdr:cNvCxnSpPr/>
      </xdr:nvCxnSpPr>
      <xdr:spPr>
        <a:xfrm flipV="1">
          <a:off x="4633595" y="13760958"/>
          <a:ext cx="127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156227</xdr:rowOff>
    </xdr:from>
    <xdr:ext cx="405111" cy="259045"/>
    <xdr:sp macro="" textlink="">
      <xdr:nvSpPr>
        <xdr:cNvPr id="239" name="【県民会館】&#10;有形固定資産減価償却率最小値テキスト"/>
        <xdr:cNvSpPr txBox="1"/>
      </xdr:nvSpPr>
      <xdr:spPr>
        <a:xfrm>
          <a:off x="46863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40" name="直線コネクタ 239"/>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163085</xdr:rowOff>
    </xdr:from>
    <xdr:ext cx="405111" cy="259045"/>
    <xdr:sp macro="" textlink="">
      <xdr:nvSpPr>
        <xdr:cNvPr id="241" name="【県民会館】&#10;有形固定資産減価償却率最大値テキスト"/>
        <xdr:cNvSpPr txBox="1"/>
      </xdr:nvSpPr>
      <xdr:spPr>
        <a:xfrm>
          <a:off x="4686300" y="1353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44958</xdr:rowOff>
    </xdr:from>
    <xdr:to>
      <xdr:col>24</xdr:col>
      <xdr:colOff>152400</xdr:colOff>
      <xdr:row>80</xdr:row>
      <xdr:rowOff>44958</xdr:rowOff>
    </xdr:to>
    <xdr:cxnSp macro="">
      <xdr:nvCxnSpPr>
        <xdr:cNvPr id="242" name="直線コネクタ 241"/>
        <xdr:cNvCxnSpPr/>
      </xdr:nvCxnSpPr>
      <xdr:spPr>
        <a:xfrm>
          <a:off x="4546600" y="1376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91457</xdr:rowOff>
    </xdr:from>
    <xdr:ext cx="405111" cy="259045"/>
    <xdr:sp macro="" textlink="">
      <xdr:nvSpPr>
        <xdr:cNvPr id="243" name="【県民会館】&#10;有形固定資産減価償却率平均値テキスト"/>
        <xdr:cNvSpPr txBox="1"/>
      </xdr:nvSpPr>
      <xdr:spPr>
        <a:xfrm>
          <a:off x="4686300" y="14493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244" name="フローチャート: 判断 243"/>
        <xdr:cNvSpPr/>
      </xdr:nvSpPr>
      <xdr:spPr>
        <a:xfrm>
          <a:off x="45847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140463</xdr:rowOff>
    </xdr:from>
    <xdr:to>
      <xdr:col>20</xdr:col>
      <xdr:colOff>38100</xdr:colOff>
      <xdr:row>85</xdr:row>
      <xdr:rowOff>70613</xdr:rowOff>
    </xdr:to>
    <xdr:sp macro="" textlink="">
      <xdr:nvSpPr>
        <xdr:cNvPr id="245" name="フローチャート: 判断 244"/>
        <xdr:cNvSpPr/>
      </xdr:nvSpPr>
      <xdr:spPr>
        <a:xfrm>
          <a:off x="3746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6" name="フローチャート: 判断 245"/>
        <xdr:cNvSpPr/>
      </xdr:nvSpPr>
      <xdr:spPr>
        <a:xfrm>
          <a:off x="2857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165608</xdr:rowOff>
    </xdr:from>
    <xdr:to>
      <xdr:col>24</xdr:col>
      <xdr:colOff>114300</xdr:colOff>
      <xdr:row>80</xdr:row>
      <xdr:rowOff>95758</xdr:rowOff>
    </xdr:to>
    <xdr:sp macro="" textlink="">
      <xdr:nvSpPr>
        <xdr:cNvPr id="252" name="楕円 251"/>
        <xdr:cNvSpPr/>
      </xdr:nvSpPr>
      <xdr:spPr>
        <a:xfrm>
          <a:off x="4584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118635</xdr:rowOff>
    </xdr:from>
    <xdr:ext cx="405111" cy="259045"/>
    <xdr:sp macro="" textlink="">
      <xdr:nvSpPr>
        <xdr:cNvPr id="253" name="【県民会館】&#10;有形固定資産減価償却率該当値テキスト"/>
        <xdr:cNvSpPr txBox="1"/>
      </xdr:nvSpPr>
      <xdr:spPr>
        <a:xfrm>
          <a:off x="4686300" y="1366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87885</xdr:rowOff>
    </xdr:from>
    <xdr:to>
      <xdr:col>20</xdr:col>
      <xdr:colOff>38100</xdr:colOff>
      <xdr:row>81</xdr:row>
      <xdr:rowOff>18035</xdr:rowOff>
    </xdr:to>
    <xdr:sp macro="" textlink="">
      <xdr:nvSpPr>
        <xdr:cNvPr id="254" name="楕円 253"/>
        <xdr:cNvSpPr/>
      </xdr:nvSpPr>
      <xdr:spPr>
        <a:xfrm>
          <a:off x="3746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80</xdr:row>
      <xdr:rowOff>138685</xdr:rowOff>
    </xdr:to>
    <xdr:cxnSp macro="">
      <xdr:nvCxnSpPr>
        <xdr:cNvPr id="255" name="直線コネクタ 254"/>
        <xdr:cNvCxnSpPr/>
      </xdr:nvCxnSpPr>
      <xdr:spPr>
        <a:xfrm flipV="1">
          <a:off x="3797300" y="13760958"/>
          <a:ext cx="838200" cy="9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42163</xdr:rowOff>
    </xdr:from>
    <xdr:to>
      <xdr:col>15</xdr:col>
      <xdr:colOff>101600</xdr:colOff>
      <xdr:row>79</xdr:row>
      <xdr:rowOff>143763</xdr:rowOff>
    </xdr:to>
    <xdr:sp macro="" textlink="">
      <xdr:nvSpPr>
        <xdr:cNvPr id="256" name="楕円 255"/>
        <xdr:cNvSpPr/>
      </xdr:nvSpPr>
      <xdr:spPr>
        <a:xfrm>
          <a:off x="2857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92963</xdr:rowOff>
    </xdr:from>
    <xdr:to>
      <xdr:col>19</xdr:col>
      <xdr:colOff>177800</xdr:colOff>
      <xdr:row>80</xdr:row>
      <xdr:rowOff>138685</xdr:rowOff>
    </xdr:to>
    <xdr:cxnSp macro="">
      <xdr:nvCxnSpPr>
        <xdr:cNvPr id="257" name="直線コネクタ 256"/>
        <xdr:cNvCxnSpPr/>
      </xdr:nvCxnSpPr>
      <xdr:spPr>
        <a:xfrm>
          <a:off x="2908300" y="13637513"/>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61740</xdr:rowOff>
    </xdr:from>
    <xdr:ext cx="405111" cy="259045"/>
    <xdr:sp macro="" textlink="">
      <xdr:nvSpPr>
        <xdr:cNvPr id="258" name="n_1aveValue【県民会館】&#10;有形固定資産減価償却率"/>
        <xdr:cNvSpPr txBox="1"/>
      </xdr:nvSpPr>
      <xdr:spPr>
        <a:xfrm>
          <a:off x="35820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25164</xdr:rowOff>
    </xdr:from>
    <xdr:ext cx="405111" cy="259045"/>
    <xdr:sp macro="" textlink="">
      <xdr:nvSpPr>
        <xdr:cNvPr id="259" name="n_2aveValue【県民会館】&#10;有形固定資産減価償却率"/>
        <xdr:cNvSpPr txBox="1"/>
      </xdr:nvSpPr>
      <xdr:spPr>
        <a:xfrm>
          <a:off x="2705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34562</xdr:rowOff>
    </xdr:from>
    <xdr:ext cx="405111" cy="259045"/>
    <xdr:sp macro="" textlink="">
      <xdr:nvSpPr>
        <xdr:cNvPr id="260" name="n_1mainValue【県民会館】&#10;有形固定資産減価償却率"/>
        <xdr:cNvSpPr txBox="1"/>
      </xdr:nvSpPr>
      <xdr:spPr>
        <a:xfrm>
          <a:off x="35820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160290</xdr:rowOff>
    </xdr:from>
    <xdr:ext cx="405111" cy="259045"/>
    <xdr:sp macro="" textlink="">
      <xdr:nvSpPr>
        <xdr:cNvPr id="261" name="n_2mainValue【県民会館】&#10;有形固定資産減価償却率"/>
        <xdr:cNvSpPr txBox="1"/>
      </xdr:nvSpPr>
      <xdr:spPr>
        <a:xfrm>
          <a:off x="2705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83" name="直線コネクタ 282"/>
        <xdr:cNvCxnSpPr/>
      </xdr:nvCxnSpPr>
      <xdr:spPr>
        <a:xfrm flipV="1">
          <a:off x="10475595" y="1339215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84" name="【県民会館】&#10;一人当たり面積最小値テキスト"/>
        <xdr:cNvSpPr txBox="1"/>
      </xdr:nvSpPr>
      <xdr:spPr>
        <a:xfrm>
          <a:off x="105283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85" name="直線コネクタ 284"/>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86" name="【県民会館】&#10;一人当たり面積最大値テキスト"/>
        <xdr:cNvSpPr txBox="1"/>
      </xdr:nvSpPr>
      <xdr:spPr>
        <a:xfrm>
          <a:off x="105283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87" name="直線コネクタ 286"/>
        <xdr:cNvCxnSpPr/>
      </xdr:nvCxnSpPr>
      <xdr:spPr>
        <a:xfrm>
          <a:off x="10388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88" name="【県民会館】&#10;一人当たり面積平均値テキスト"/>
        <xdr:cNvSpPr txBox="1"/>
      </xdr:nvSpPr>
      <xdr:spPr>
        <a:xfrm>
          <a:off x="1052830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9" name="フローチャート: 判断 288"/>
        <xdr:cNvSpPr/>
      </xdr:nvSpPr>
      <xdr:spPr>
        <a:xfrm>
          <a:off x="104267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0" name="フローチャート: 判断 289"/>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91" name="フローチャート: 判断 290"/>
        <xdr:cNvSpPr/>
      </xdr:nvSpPr>
      <xdr:spPr>
        <a:xfrm>
          <a:off x="8699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297" name="楕円 296"/>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16527</xdr:rowOff>
    </xdr:from>
    <xdr:ext cx="469744" cy="259045"/>
    <xdr:sp macro="" textlink="">
      <xdr:nvSpPr>
        <xdr:cNvPr id="298" name="【県民会館】&#10;一人当たり面積該当値テキスト"/>
        <xdr:cNvSpPr txBox="1"/>
      </xdr:nvSpPr>
      <xdr:spPr>
        <a:xfrm>
          <a:off x="105283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299" name="楕円 298"/>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00" name="直線コネクタ 299"/>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01" name="楕円 300"/>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02" name="直線コネクタ 301"/>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03" name="n_1aveValue【県民会館】&#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04" name="n_2aveValue【県民会館】&#10;一人当たり面積"/>
        <xdr:cNvSpPr txBox="1"/>
      </xdr:nvSpPr>
      <xdr:spPr>
        <a:xfrm>
          <a:off x="8515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05" name="n_1mainValue【県民会館】&#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06" name="n_2mainValue【県民会館】&#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8" name="正方形/長方形 30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9" name="正方形/長方形 30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0" name="正方形/長方形 30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1" name="正方形/長方形 31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7" name="テキスト ボックス 31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31" name="直線コネクタ 330"/>
        <xdr:cNvCxnSpPr/>
      </xdr:nvCxnSpPr>
      <xdr:spPr>
        <a:xfrm flipV="1">
          <a:off x="4633595" y="1709057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32" name="【保健所】&#10;有形固定資産減価償却率最小値テキスト"/>
        <xdr:cNvSpPr txBox="1"/>
      </xdr:nvSpPr>
      <xdr:spPr>
        <a:xfrm>
          <a:off x="46863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33" name="直線コネクタ 332"/>
        <xdr:cNvCxnSpPr/>
      </xdr:nvCxnSpPr>
      <xdr:spPr>
        <a:xfrm>
          <a:off x="4546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34" name="【保健所】&#10;有形固定資産減価償却率最大値テキスト"/>
        <xdr:cNvSpPr txBox="1"/>
      </xdr:nvSpPr>
      <xdr:spPr>
        <a:xfrm>
          <a:off x="46863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5" name="直線コネクタ 33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89098</xdr:rowOff>
    </xdr:from>
    <xdr:ext cx="405111" cy="259045"/>
    <xdr:sp macro="" textlink="">
      <xdr:nvSpPr>
        <xdr:cNvPr id="336" name="【保健所】&#10;有形固定資産減価償却率平均値テキスト"/>
        <xdr:cNvSpPr txBox="1"/>
      </xdr:nvSpPr>
      <xdr:spPr>
        <a:xfrm>
          <a:off x="46863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37" name="フローチャート: 判断 336"/>
        <xdr:cNvSpPr/>
      </xdr:nvSpPr>
      <xdr:spPr>
        <a:xfrm>
          <a:off x="4584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38" name="フローチャート: 判断 337"/>
        <xdr:cNvSpPr/>
      </xdr:nvSpPr>
      <xdr:spPr>
        <a:xfrm>
          <a:off x="3746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39" name="フローチャート: 判断 338"/>
        <xdr:cNvSpPr/>
      </xdr:nvSpPr>
      <xdr:spPr>
        <a:xfrm>
          <a:off x="2857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345" name="楕円 344"/>
        <xdr:cNvSpPr/>
      </xdr:nvSpPr>
      <xdr:spPr>
        <a:xfrm>
          <a:off x="4584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70775</xdr:rowOff>
    </xdr:from>
    <xdr:ext cx="405111" cy="259045"/>
    <xdr:sp macro="" textlink="">
      <xdr:nvSpPr>
        <xdr:cNvPr id="346" name="【保健所】&#10;有形固定資産減価償却率該当値テキスト"/>
        <xdr:cNvSpPr txBox="1"/>
      </xdr:nvSpPr>
      <xdr:spPr>
        <a:xfrm>
          <a:off x="46863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47" name="楕円 346"/>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143148</xdr:rowOff>
    </xdr:to>
    <xdr:cxnSp macro="">
      <xdr:nvCxnSpPr>
        <xdr:cNvPr id="348" name="直線コネクタ 347"/>
        <xdr:cNvCxnSpPr/>
      </xdr:nvCxnSpPr>
      <xdr:spPr>
        <a:xfrm>
          <a:off x="3797300" y="181127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349" name="楕円 348"/>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152944</xdr:rowOff>
    </xdr:to>
    <xdr:cxnSp macro="">
      <xdr:nvCxnSpPr>
        <xdr:cNvPr id="350" name="直線コネクタ 349"/>
        <xdr:cNvCxnSpPr/>
      </xdr:nvCxnSpPr>
      <xdr:spPr>
        <a:xfrm flipV="1">
          <a:off x="2908300" y="181127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23421</xdr:rowOff>
    </xdr:from>
    <xdr:ext cx="405111" cy="259045"/>
    <xdr:sp macro="" textlink="">
      <xdr:nvSpPr>
        <xdr:cNvPr id="351" name="n_1aveValue【保健所】&#10;有形固定資産減価償却率"/>
        <xdr:cNvSpPr txBox="1"/>
      </xdr:nvSpPr>
      <xdr:spPr>
        <a:xfrm>
          <a:off x="3582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52" name="n_2aveValue【保健所】&#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6366</xdr:rowOff>
    </xdr:from>
    <xdr:ext cx="405111" cy="259045"/>
    <xdr:sp macro="" textlink="">
      <xdr:nvSpPr>
        <xdr:cNvPr id="353" name="n_1mainValue【保健所】&#10;有形固定資産減価償却率"/>
        <xdr:cNvSpPr txBox="1"/>
      </xdr:nvSpPr>
      <xdr:spPr>
        <a:xfrm>
          <a:off x="3582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48821</xdr:rowOff>
    </xdr:from>
    <xdr:ext cx="405111" cy="259045"/>
    <xdr:sp macro="" textlink="">
      <xdr:nvSpPr>
        <xdr:cNvPr id="354" name="n_2mainValue【保健所】&#10;有形固定資産減価償却率"/>
        <xdr:cNvSpPr txBox="1"/>
      </xdr:nvSpPr>
      <xdr:spPr>
        <a:xfrm>
          <a:off x="2705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6" name="正方形/長方形 35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7" name="正方形/長方形 35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8" name="正方形/長方形 35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9" name="正方形/長方形 35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3" name="直線コネクタ 36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4" name="テキスト ボックス 36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5" name="直線コネクタ 36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6" name="テキスト ボックス 36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7" name="直線コネクタ 36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8" name="テキスト ボックス 36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9" name="直線コネクタ 36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0" name="テキスト ボックス 36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1" name="直線コネクタ 37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2" name="テキスト ボックス 37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3" name="直線コネクタ 37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4" name="テキスト ボックス 37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5"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76" name="直線コネクタ 375"/>
        <xdr:cNvCxnSpPr/>
      </xdr:nvCxnSpPr>
      <xdr:spPr>
        <a:xfrm flipV="1">
          <a:off x="10475595" y="1737360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77" name="【保健所】&#10;一人当たり面積最小値テキスト"/>
        <xdr:cNvSpPr txBox="1"/>
      </xdr:nvSpPr>
      <xdr:spPr>
        <a:xfrm>
          <a:off x="105283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78" name="直線コネクタ 377"/>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9"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0" name="直線コネクタ 379"/>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81" name="【保健所】&#10;一人当たり面積平均値テキスト"/>
        <xdr:cNvSpPr txBox="1"/>
      </xdr:nvSpPr>
      <xdr:spPr>
        <a:xfrm>
          <a:off x="10528300" y="1836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82" name="フローチャート: 判断 381"/>
        <xdr:cNvSpPr/>
      </xdr:nvSpPr>
      <xdr:spPr>
        <a:xfrm>
          <a:off x="104267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83" name="フローチャート: 判断 382"/>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84" name="フローチャート: 判断 383"/>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5" name="テキスト ボックス 3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90" name="楕円 389"/>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86377</xdr:rowOff>
    </xdr:from>
    <xdr:ext cx="469744" cy="259045"/>
    <xdr:sp macro="" textlink="">
      <xdr:nvSpPr>
        <xdr:cNvPr id="391" name="【保健所】&#10;一人当たり面積該当値テキスト"/>
        <xdr:cNvSpPr txBox="1"/>
      </xdr:nvSpPr>
      <xdr:spPr>
        <a:xfrm>
          <a:off x="10528300"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92" name="楕円 391"/>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114300</xdr:rowOff>
    </xdr:to>
    <xdr:cxnSp macro="">
      <xdr:nvCxnSpPr>
        <xdr:cNvPr id="393" name="直線コネクタ 392"/>
        <xdr:cNvCxnSpPr/>
      </xdr:nvCxnSpPr>
      <xdr:spPr>
        <a:xfrm>
          <a:off x="9639300" y="1821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394" name="楕円 393"/>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395" name="直線コネクタ 394"/>
        <xdr:cNvCxnSpPr/>
      </xdr:nvCxnSpPr>
      <xdr:spPr>
        <a:xfrm>
          <a:off x="8750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96" name="n_1aveValue【保健所】&#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397" name="n_2aveValue【保健所】&#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398" name="n_1mainValue【保健所】&#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399" name="n_2mainValue【保健所】&#10;一人当たり面積"/>
        <xdr:cNvSpPr txBox="1"/>
      </xdr:nvSpPr>
      <xdr:spPr>
        <a:xfrm>
          <a:off x="8515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1" name="正方形/長方形 400"/>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2" name="正方形/長方形 401"/>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3" name="正方形/長方形 402"/>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4" name="正方形/長方形 403"/>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8" name="テキスト ボックス 40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0" name="テキスト ボックス 4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22" name="直線コネクタ 421"/>
        <xdr:cNvCxnSpPr/>
      </xdr:nvCxnSpPr>
      <xdr:spPr>
        <a:xfrm flipV="1">
          <a:off x="16317595" y="576834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23" name="【試験研究機関】&#10;有形固定資産減価償却率最小値テキスト"/>
        <xdr:cNvSpPr txBox="1"/>
      </xdr:nvSpPr>
      <xdr:spPr>
        <a:xfrm>
          <a:off x="163703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4" name="直線コネクタ 423"/>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25" name="【試験研究機関】&#10;有形固定資産減価償却率最大値テキスト"/>
        <xdr:cNvSpPr txBox="1"/>
      </xdr:nvSpPr>
      <xdr:spPr>
        <a:xfrm>
          <a:off x="163703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6" name="直線コネクタ 42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427" name="【試験研究機関】&#10;有形固定資産減価償却率平均値テキスト"/>
        <xdr:cNvSpPr txBox="1"/>
      </xdr:nvSpPr>
      <xdr:spPr>
        <a:xfrm>
          <a:off x="16370300" y="625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28" name="フローチャート: 判断 427"/>
        <xdr:cNvSpPr/>
      </xdr:nvSpPr>
      <xdr:spPr>
        <a:xfrm>
          <a:off x="162687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29" name="フローチャート: 判断 428"/>
        <xdr:cNvSpPr/>
      </xdr:nvSpPr>
      <xdr:spPr>
        <a:xfrm>
          <a:off x="15430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30" name="フローチャート: 判断 429"/>
        <xdr:cNvSpPr/>
      </xdr:nvSpPr>
      <xdr:spPr>
        <a:xfrm>
          <a:off x="14541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36" name="楕円 435"/>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167657</xdr:rowOff>
    </xdr:from>
    <xdr:ext cx="405111" cy="259045"/>
    <xdr:sp macro="" textlink="">
      <xdr:nvSpPr>
        <xdr:cNvPr id="437" name="【試験研究機関】&#10;有形固定資産減価償却率該当値テキスト"/>
        <xdr:cNvSpPr txBox="1"/>
      </xdr:nvSpPr>
      <xdr:spPr>
        <a:xfrm>
          <a:off x="163703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38" name="楕円 437"/>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68580</xdr:rowOff>
    </xdr:to>
    <xdr:cxnSp macro="">
      <xdr:nvCxnSpPr>
        <xdr:cNvPr id="439" name="直線コネクタ 438"/>
        <xdr:cNvCxnSpPr/>
      </xdr:nvCxnSpPr>
      <xdr:spPr>
        <a:xfrm>
          <a:off x="15481300" y="6739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29210</xdr:rowOff>
    </xdr:from>
    <xdr:to>
      <xdr:col>76</xdr:col>
      <xdr:colOff>165100</xdr:colOff>
      <xdr:row>40</xdr:row>
      <xdr:rowOff>130810</xdr:rowOff>
    </xdr:to>
    <xdr:sp macro="" textlink="">
      <xdr:nvSpPr>
        <xdr:cNvPr id="440" name="楕円 439"/>
        <xdr:cNvSpPr/>
      </xdr:nvSpPr>
      <xdr:spPr>
        <a:xfrm>
          <a:off x="1454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40</xdr:row>
      <xdr:rowOff>80010</xdr:rowOff>
    </xdr:to>
    <xdr:cxnSp macro="">
      <xdr:nvCxnSpPr>
        <xdr:cNvPr id="441" name="直線コネクタ 440"/>
        <xdr:cNvCxnSpPr/>
      </xdr:nvCxnSpPr>
      <xdr:spPr>
        <a:xfrm flipV="1">
          <a:off x="14592300" y="67398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48277</xdr:rowOff>
    </xdr:from>
    <xdr:ext cx="405111" cy="259045"/>
    <xdr:sp macro="" textlink="">
      <xdr:nvSpPr>
        <xdr:cNvPr id="442" name="n_1aveValue【試験研究機関】&#10;有形固定資産減価償却率"/>
        <xdr:cNvSpPr txBox="1"/>
      </xdr:nvSpPr>
      <xdr:spPr>
        <a:xfrm>
          <a:off x="15266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43" name="n_2aveValue【試験研究機関】&#10;有形固定資産減価償却率"/>
        <xdr:cNvSpPr txBox="1"/>
      </xdr:nvSpPr>
      <xdr:spPr>
        <a:xfrm>
          <a:off x="14389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44" name="n_1mainValue【試験研究機関】&#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121937</xdr:rowOff>
    </xdr:from>
    <xdr:ext cx="405111" cy="259045"/>
    <xdr:sp macro="" textlink="">
      <xdr:nvSpPr>
        <xdr:cNvPr id="445" name="n_2mainValue【試験研究機関】&#10;有形固定資産減価償却率"/>
        <xdr:cNvSpPr txBox="1"/>
      </xdr:nvSpPr>
      <xdr:spPr>
        <a:xfrm>
          <a:off x="14389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7" name="正方形/長方形 446"/>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8" name="正方形/長方形 447"/>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9" name="正方形/長方形 448"/>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0" name="正方形/長方形 449"/>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67" name="直線コネクタ 466"/>
        <xdr:cNvCxnSpPr/>
      </xdr:nvCxnSpPr>
      <xdr:spPr>
        <a:xfrm flipV="1">
          <a:off x="22159595" y="5943600"/>
          <a:ext cx="1269"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68" name="【試験研究機関】&#10;一人当たり面積最小値テキスト"/>
        <xdr:cNvSpPr txBox="1"/>
      </xdr:nvSpPr>
      <xdr:spPr>
        <a:xfrm>
          <a:off x="222123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69" name="直線コネクタ 468"/>
        <xdr:cNvCxnSpPr/>
      </xdr:nvCxnSpPr>
      <xdr:spPr>
        <a:xfrm>
          <a:off x="22072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70" name="【試験研究機関】&#10;一人当たり面積最大値テキスト"/>
        <xdr:cNvSpPr txBox="1"/>
      </xdr:nvSpPr>
      <xdr:spPr>
        <a:xfrm>
          <a:off x="222123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1" name="直線コネクタ 470"/>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72" name="【試験研究機関】&#10;一人当たり面積平均値テキスト"/>
        <xdr:cNvSpPr txBox="1"/>
      </xdr:nvSpPr>
      <xdr:spPr>
        <a:xfrm>
          <a:off x="222123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73" name="フローチャート: 判断 472"/>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74" name="フローチャート: 判断 473"/>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75" name="フローチャート: 判断 474"/>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158750</xdr:rowOff>
    </xdr:from>
    <xdr:to>
      <xdr:col>116</xdr:col>
      <xdr:colOff>114300</xdr:colOff>
      <xdr:row>35</xdr:row>
      <xdr:rowOff>88900</xdr:rowOff>
    </xdr:to>
    <xdr:sp macro="" textlink="">
      <xdr:nvSpPr>
        <xdr:cNvPr id="481" name="楕円 480"/>
        <xdr:cNvSpPr/>
      </xdr:nvSpPr>
      <xdr:spPr>
        <a:xfrm>
          <a:off x="22110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73677</xdr:rowOff>
    </xdr:from>
    <xdr:ext cx="469744" cy="259045"/>
    <xdr:sp macro="" textlink="">
      <xdr:nvSpPr>
        <xdr:cNvPr id="482" name="【試験研究機関】&#10;一人当たり面積該当値テキスト"/>
        <xdr:cNvSpPr txBox="1"/>
      </xdr:nvSpPr>
      <xdr:spPr>
        <a:xfrm>
          <a:off x="22212300"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xdr:rowOff>
    </xdr:from>
    <xdr:to>
      <xdr:col>112</xdr:col>
      <xdr:colOff>38100</xdr:colOff>
      <xdr:row>36</xdr:row>
      <xdr:rowOff>107950</xdr:rowOff>
    </xdr:to>
    <xdr:sp macro="" textlink="">
      <xdr:nvSpPr>
        <xdr:cNvPr id="483" name="楕円 482"/>
        <xdr:cNvSpPr/>
      </xdr:nvSpPr>
      <xdr:spPr>
        <a:xfrm>
          <a:off x="2127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38100</xdr:rowOff>
    </xdr:from>
    <xdr:to>
      <xdr:col>116</xdr:col>
      <xdr:colOff>63500</xdr:colOff>
      <xdr:row>36</xdr:row>
      <xdr:rowOff>57150</xdr:rowOff>
    </xdr:to>
    <xdr:cxnSp macro="">
      <xdr:nvCxnSpPr>
        <xdr:cNvPr id="484" name="直線コネクタ 483"/>
        <xdr:cNvCxnSpPr/>
      </xdr:nvCxnSpPr>
      <xdr:spPr>
        <a:xfrm flipV="1">
          <a:off x="21323300" y="6038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139700</xdr:rowOff>
    </xdr:from>
    <xdr:to>
      <xdr:col>107</xdr:col>
      <xdr:colOff>101600</xdr:colOff>
      <xdr:row>36</xdr:row>
      <xdr:rowOff>69850</xdr:rowOff>
    </xdr:to>
    <xdr:sp macro="" textlink="">
      <xdr:nvSpPr>
        <xdr:cNvPr id="485" name="楕円 484"/>
        <xdr:cNvSpPr/>
      </xdr:nvSpPr>
      <xdr:spPr>
        <a:xfrm>
          <a:off x="20383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19050</xdr:rowOff>
    </xdr:from>
    <xdr:to>
      <xdr:col>111</xdr:col>
      <xdr:colOff>177800</xdr:colOff>
      <xdr:row>36</xdr:row>
      <xdr:rowOff>57150</xdr:rowOff>
    </xdr:to>
    <xdr:cxnSp macro="">
      <xdr:nvCxnSpPr>
        <xdr:cNvPr id="486" name="直線コネクタ 485"/>
        <xdr:cNvCxnSpPr/>
      </xdr:nvCxnSpPr>
      <xdr:spPr>
        <a:xfrm>
          <a:off x="20434300" y="619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87" name="n_1aveValue【試験研究機関】&#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488" name="n_2aveValue【試験研究機関】&#10;一人当たり面積"/>
        <xdr:cNvSpPr txBox="1"/>
      </xdr:nvSpPr>
      <xdr:spPr>
        <a:xfrm>
          <a:off x="20199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124477</xdr:rowOff>
    </xdr:from>
    <xdr:ext cx="469744" cy="259045"/>
    <xdr:sp macro="" textlink="">
      <xdr:nvSpPr>
        <xdr:cNvPr id="489" name="n_1mainValue【試験研究機関】&#10;一人当たり面積"/>
        <xdr:cNvSpPr txBox="1"/>
      </xdr:nvSpPr>
      <xdr:spPr>
        <a:xfrm>
          <a:off x="21075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86377</xdr:rowOff>
    </xdr:from>
    <xdr:ext cx="469744" cy="259045"/>
    <xdr:sp macro="" textlink="">
      <xdr:nvSpPr>
        <xdr:cNvPr id="490" name="n_2mainValue【試験研究機関】&#10;一人当たり面積"/>
        <xdr:cNvSpPr txBox="1"/>
      </xdr:nvSpPr>
      <xdr:spPr>
        <a:xfrm>
          <a:off x="20199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2" name="正方形/長方形 49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3" name="正方形/長方形 49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4" name="正方形/長方形 49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5" name="正方形/長方形 49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9" name="テキスト ボックス 4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1" name="テキスト ボックス 5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513" name="直線コネクタ 512"/>
        <xdr:cNvCxnSpPr/>
      </xdr:nvCxnSpPr>
      <xdr:spPr>
        <a:xfrm flipV="1">
          <a:off x="16317595" y="9726930"/>
          <a:ext cx="1269"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514" name="【警察施設】&#10;有形固定資産減価償却率最小値テキスト"/>
        <xdr:cNvSpPr txBox="1"/>
      </xdr:nvSpPr>
      <xdr:spPr>
        <a:xfrm>
          <a:off x="163703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515" name="直線コネクタ 514"/>
        <xdr:cNvCxnSpPr/>
      </xdr:nvCxnSpPr>
      <xdr:spPr>
        <a:xfrm>
          <a:off x="16230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516" name="【警察施設】&#10;有形固定資産減価償却率最大値テキスト"/>
        <xdr:cNvSpPr txBox="1"/>
      </xdr:nvSpPr>
      <xdr:spPr>
        <a:xfrm>
          <a:off x="163703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517" name="直線コネクタ 516"/>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518" name="【警察施設】&#10;有形固定資産減価償却率平均値テキスト"/>
        <xdr:cNvSpPr txBox="1"/>
      </xdr:nvSpPr>
      <xdr:spPr>
        <a:xfrm>
          <a:off x="163703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19" name="フローチャート: 判断 518"/>
        <xdr:cNvSpPr/>
      </xdr:nvSpPr>
      <xdr:spPr>
        <a:xfrm>
          <a:off x="16268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520" name="フローチャート: 判断 519"/>
        <xdr:cNvSpPr/>
      </xdr:nvSpPr>
      <xdr:spPr>
        <a:xfrm>
          <a:off x="15430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21" name="フローチャート: 判断 520"/>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7" name="楕円 526"/>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83837</xdr:rowOff>
    </xdr:from>
    <xdr:ext cx="405111" cy="259045"/>
    <xdr:sp macro="" textlink="">
      <xdr:nvSpPr>
        <xdr:cNvPr id="528" name="【警察施設】&#10;有形固定資産減価償却率該当値テキスト"/>
        <xdr:cNvSpPr txBox="1"/>
      </xdr:nvSpPr>
      <xdr:spPr>
        <a:xfrm>
          <a:off x="163703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529" name="楕円 528"/>
        <xdr:cNvSpPr/>
      </xdr:nvSpPr>
      <xdr:spPr>
        <a:xfrm>
          <a:off x="15430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xdr:rowOff>
    </xdr:from>
    <xdr:to>
      <xdr:col>85</xdr:col>
      <xdr:colOff>127000</xdr:colOff>
      <xdr:row>59</xdr:row>
      <xdr:rowOff>156210</xdr:rowOff>
    </xdr:to>
    <xdr:cxnSp macro="">
      <xdr:nvCxnSpPr>
        <xdr:cNvPr id="530" name="直線コネクタ 529"/>
        <xdr:cNvCxnSpPr/>
      </xdr:nvCxnSpPr>
      <xdr:spPr>
        <a:xfrm>
          <a:off x="15481300" y="9605010"/>
          <a:ext cx="8382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31" name="楕円 530"/>
        <xdr:cNvSpPr/>
      </xdr:nvSpPr>
      <xdr:spPr>
        <a:xfrm>
          <a:off x="14541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xdr:rowOff>
    </xdr:from>
    <xdr:to>
      <xdr:col>81</xdr:col>
      <xdr:colOff>50800</xdr:colOff>
      <xdr:row>56</xdr:row>
      <xdr:rowOff>110490</xdr:rowOff>
    </xdr:to>
    <xdr:cxnSp macro="">
      <xdr:nvCxnSpPr>
        <xdr:cNvPr id="532" name="直線コネクタ 531"/>
        <xdr:cNvCxnSpPr/>
      </xdr:nvCxnSpPr>
      <xdr:spPr>
        <a:xfrm flipV="1">
          <a:off x="14592300" y="96050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41927</xdr:rowOff>
    </xdr:from>
    <xdr:ext cx="405111" cy="259045"/>
    <xdr:sp macro="" textlink="">
      <xdr:nvSpPr>
        <xdr:cNvPr id="533" name="n_1aveValue【警察施設】&#10;有形固定資産減価償却率"/>
        <xdr:cNvSpPr txBox="1"/>
      </xdr:nvSpPr>
      <xdr:spPr>
        <a:xfrm>
          <a:off x="152660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156227</xdr:rowOff>
    </xdr:from>
    <xdr:ext cx="405111" cy="259045"/>
    <xdr:sp macro="" textlink="">
      <xdr:nvSpPr>
        <xdr:cNvPr id="534" name="n_2aveValue【警察施設】&#10;有形固定資産減価償却率"/>
        <xdr:cNvSpPr txBox="1"/>
      </xdr:nvSpPr>
      <xdr:spPr>
        <a:xfrm>
          <a:off x="14389744" y="992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71137</xdr:rowOff>
    </xdr:from>
    <xdr:ext cx="405111" cy="259045"/>
    <xdr:sp macro="" textlink="">
      <xdr:nvSpPr>
        <xdr:cNvPr id="535" name="n_1mainValue【警察施設】&#10;有形固定資産減価償却率"/>
        <xdr:cNvSpPr txBox="1"/>
      </xdr:nvSpPr>
      <xdr:spPr>
        <a:xfrm>
          <a:off x="15266044"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6367</xdr:rowOff>
    </xdr:from>
    <xdr:ext cx="405111" cy="259045"/>
    <xdr:sp macro="" textlink="">
      <xdr:nvSpPr>
        <xdr:cNvPr id="536" name="n_2mainValue【警察施設】&#10;有形固定資産減価償却率"/>
        <xdr:cNvSpPr txBox="1"/>
      </xdr:nvSpPr>
      <xdr:spPr>
        <a:xfrm>
          <a:off x="14389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8" name="正方形/長方形 53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9" name="正方形/長方形 53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0" name="正方形/長方形 53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1" name="正方形/長方形 54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9" name="テキスト ボックス 5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1" name="テキスト ボックス 5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3" name="テキスト ボックス 5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5" name="テキスト ボックス 5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7" name="テキスト ボックス 5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61" name="直線コネクタ 560"/>
        <xdr:cNvCxnSpPr/>
      </xdr:nvCxnSpPr>
      <xdr:spPr>
        <a:xfrm flipV="1">
          <a:off x="22159595" y="9454243"/>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62" name="【警察施設】&#10;一人当たり面積最小値テキスト"/>
        <xdr:cNvSpPr txBox="1"/>
      </xdr:nvSpPr>
      <xdr:spPr>
        <a:xfrm>
          <a:off x="222123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63" name="直線コネクタ 56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64" name="【警察施設】&#10;一人当たり面積最大値テキスト"/>
        <xdr:cNvSpPr txBox="1"/>
      </xdr:nvSpPr>
      <xdr:spPr>
        <a:xfrm>
          <a:off x="22212300" y="92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65" name="直線コネクタ 564"/>
        <xdr:cNvCxnSpPr/>
      </xdr:nvCxnSpPr>
      <xdr:spPr>
        <a:xfrm>
          <a:off x="22072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66" name="【警察施設】&#10;一人当たり面積平均値テキスト"/>
        <xdr:cNvSpPr txBox="1"/>
      </xdr:nvSpPr>
      <xdr:spPr>
        <a:xfrm>
          <a:off x="222123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67" name="フローチャート: 判断 566"/>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68" name="フローチャート: 判断 567"/>
        <xdr:cNvSpPr/>
      </xdr:nvSpPr>
      <xdr:spPr>
        <a:xfrm>
          <a:off x="2127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69" name="フローチャート: 判断 568"/>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575" name="楕円 574"/>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53720</xdr:rowOff>
    </xdr:from>
    <xdr:ext cx="469744" cy="259045"/>
    <xdr:sp macro="" textlink="">
      <xdr:nvSpPr>
        <xdr:cNvPr id="576" name="【警察施設】&#10;一人当たり面積該当値テキスト"/>
        <xdr:cNvSpPr txBox="1"/>
      </xdr:nvSpPr>
      <xdr:spPr>
        <a:xfrm>
          <a:off x="222123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104322</xdr:rowOff>
    </xdr:from>
    <xdr:to>
      <xdr:col>112</xdr:col>
      <xdr:colOff>38100</xdr:colOff>
      <xdr:row>60</xdr:row>
      <xdr:rowOff>34472</xdr:rowOff>
    </xdr:to>
    <xdr:sp macro="" textlink="">
      <xdr:nvSpPr>
        <xdr:cNvPr id="577" name="楕円 576"/>
        <xdr:cNvSpPr/>
      </xdr:nvSpPr>
      <xdr:spPr>
        <a:xfrm>
          <a:off x="2127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59</xdr:row>
      <xdr:rowOff>155122</xdr:rowOff>
    </xdr:to>
    <xdr:cxnSp macro="">
      <xdr:nvCxnSpPr>
        <xdr:cNvPr id="578" name="直線コネクタ 577"/>
        <xdr:cNvCxnSpPr/>
      </xdr:nvCxnSpPr>
      <xdr:spPr>
        <a:xfrm flipV="1">
          <a:off x="21323300" y="100257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22678</xdr:rowOff>
    </xdr:from>
    <xdr:to>
      <xdr:col>107</xdr:col>
      <xdr:colOff>101600</xdr:colOff>
      <xdr:row>61</xdr:row>
      <xdr:rowOff>124278</xdr:rowOff>
    </xdr:to>
    <xdr:sp macro="" textlink="">
      <xdr:nvSpPr>
        <xdr:cNvPr id="579" name="楕円 578"/>
        <xdr:cNvSpPr/>
      </xdr:nvSpPr>
      <xdr:spPr>
        <a:xfrm>
          <a:off x="20383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155122</xdr:rowOff>
    </xdr:from>
    <xdr:to>
      <xdr:col>111</xdr:col>
      <xdr:colOff>177800</xdr:colOff>
      <xdr:row>61</xdr:row>
      <xdr:rowOff>73478</xdr:rowOff>
    </xdr:to>
    <xdr:cxnSp macro="">
      <xdr:nvCxnSpPr>
        <xdr:cNvPr id="580" name="直線コネクタ 579"/>
        <xdr:cNvCxnSpPr/>
      </xdr:nvCxnSpPr>
      <xdr:spPr>
        <a:xfrm flipV="1">
          <a:off x="20434300" y="10270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81" name="n_1aveValue【警察施設】&#10;一人当たり面積"/>
        <xdr:cNvSpPr txBox="1"/>
      </xdr:nvSpPr>
      <xdr:spPr>
        <a:xfrm>
          <a:off x="210757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82" name="n_2aveValue【警察施設】&#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50999</xdr:rowOff>
    </xdr:from>
    <xdr:ext cx="469744" cy="259045"/>
    <xdr:sp macro="" textlink="">
      <xdr:nvSpPr>
        <xdr:cNvPr id="583" name="n_1mainValue【警察施設】&#10;一人当たり面積"/>
        <xdr:cNvSpPr txBox="1"/>
      </xdr:nvSpPr>
      <xdr:spPr>
        <a:xfrm>
          <a:off x="21075727" y="99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140805</xdr:rowOff>
    </xdr:from>
    <xdr:ext cx="469744" cy="259045"/>
    <xdr:sp macro="" textlink="">
      <xdr:nvSpPr>
        <xdr:cNvPr id="584" name="n_2mainValue【警察施設】&#10;一人当たり面積"/>
        <xdr:cNvSpPr txBox="1"/>
      </xdr:nvSpPr>
      <xdr:spPr>
        <a:xfrm>
          <a:off x="20199427" y="102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86" name="正方形/長方形 58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87" name="正方形/長方形 58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8" name="正方形/長方形 58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9" name="正方形/長方形 58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3" name="テキスト ボックス 5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5" name="テキスト ボックス 59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5" name="テキスト ボックス 60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609" name="直線コネクタ 608"/>
        <xdr:cNvCxnSpPr/>
      </xdr:nvCxnSpPr>
      <xdr:spPr>
        <a:xfrm flipV="1">
          <a:off x="16317595" y="13238118"/>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610" name="【庁舎】&#10;有形固定資産減価償却率最小値テキスト"/>
        <xdr:cNvSpPr txBox="1"/>
      </xdr:nvSpPr>
      <xdr:spPr>
        <a:xfrm>
          <a:off x="16370300" y="1467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611" name="直線コネクタ 610"/>
        <xdr:cNvCxnSpPr/>
      </xdr:nvCxnSpPr>
      <xdr:spPr>
        <a:xfrm>
          <a:off x="16230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612" name="【庁舎】&#10;有形固定資産減価償却率最大値テキスト"/>
        <xdr:cNvSpPr txBox="1"/>
      </xdr:nvSpPr>
      <xdr:spPr>
        <a:xfrm>
          <a:off x="16370300" y="1301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613" name="直線コネクタ 612"/>
        <xdr:cNvCxnSpPr/>
      </xdr:nvCxnSpPr>
      <xdr:spPr>
        <a:xfrm>
          <a:off x="16230600" y="1323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614" name="【庁舎】&#10;有形固定資産減価償却率平均値テキスト"/>
        <xdr:cNvSpPr txBox="1"/>
      </xdr:nvSpPr>
      <xdr:spPr>
        <a:xfrm>
          <a:off x="16370300" y="1389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15" name="フローチャート: 判断 614"/>
        <xdr:cNvSpPr/>
      </xdr:nvSpPr>
      <xdr:spPr>
        <a:xfrm>
          <a:off x="162687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616" name="フローチャート: 判断 615"/>
        <xdr:cNvSpPr/>
      </xdr:nvSpPr>
      <xdr:spPr>
        <a:xfrm>
          <a:off x="15430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617" name="フローチャート: 判断 616"/>
        <xdr:cNvSpPr/>
      </xdr:nvSpPr>
      <xdr:spPr>
        <a:xfrm>
          <a:off x="14541500" y="1354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623" name="楕円 622"/>
        <xdr:cNvSpPr/>
      </xdr:nvSpPr>
      <xdr:spPr>
        <a:xfrm>
          <a:off x="16268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36303</xdr:rowOff>
    </xdr:from>
    <xdr:ext cx="405111" cy="259045"/>
    <xdr:sp macro="" textlink="">
      <xdr:nvSpPr>
        <xdr:cNvPr id="624" name="【庁舎】&#10;有形固定資産減価償却率該当値テキスト"/>
        <xdr:cNvSpPr txBox="1"/>
      </xdr:nvSpPr>
      <xdr:spPr>
        <a:xfrm>
          <a:off x="16370300" y="135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142421</xdr:rowOff>
    </xdr:from>
    <xdr:to>
      <xdr:col>81</xdr:col>
      <xdr:colOff>101600</xdr:colOff>
      <xdr:row>80</xdr:row>
      <xdr:rowOff>72571</xdr:rowOff>
    </xdr:to>
    <xdr:sp macro="" textlink="">
      <xdr:nvSpPr>
        <xdr:cNvPr id="625" name="楕円 624"/>
        <xdr:cNvSpPr/>
      </xdr:nvSpPr>
      <xdr:spPr>
        <a:xfrm>
          <a:off x="1543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21771</xdr:rowOff>
    </xdr:from>
    <xdr:to>
      <xdr:col>85</xdr:col>
      <xdr:colOff>127000</xdr:colOff>
      <xdr:row>80</xdr:row>
      <xdr:rowOff>64226</xdr:rowOff>
    </xdr:to>
    <xdr:cxnSp macro="">
      <xdr:nvCxnSpPr>
        <xdr:cNvPr id="626" name="直線コネクタ 625"/>
        <xdr:cNvCxnSpPr/>
      </xdr:nvCxnSpPr>
      <xdr:spPr>
        <a:xfrm>
          <a:off x="15481300" y="1373777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137523</xdr:rowOff>
    </xdr:from>
    <xdr:to>
      <xdr:col>76</xdr:col>
      <xdr:colOff>165100</xdr:colOff>
      <xdr:row>77</xdr:row>
      <xdr:rowOff>67673</xdr:rowOff>
    </xdr:to>
    <xdr:sp macro="" textlink="">
      <xdr:nvSpPr>
        <xdr:cNvPr id="627" name="楕円 626"/>
        <xdr:cNvSpPr/>
      </xdr:nvSpPr>
      <xdr:spPr>
        <a:xfrm>
          <a:off x="14541500" y="131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16873</xdr:rowOff>
    </xdr:from>
    <xdr:to>
      <xdr:col>81</xdr:col>
      <xdr:colOff>50800</xdr:colOff>
      <xdr:row>80</xdr:row>
      <xdr:rowOff>21771</xdr:rowOff>
    </xdr:to>
    <xdr:cxnSp macro="">
      <xdr:nvCxnSpPr>
        <xdr:cNvPr id="628" name="直線コネクタ 627"/>
        <xdr:cNvCxnSpPr/>
      </xdr:nvCxnSpPr>
      <xdr:spPr>
        <a:xfrm>
          <a:off x="14592300" y="13218523"/>
          <a:ext cx="889000" cy="5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629" name="n_1aveValue【庁舎】&#10;有形固定資産減価償却率"/>
        <xdr:cNvSpPr txBox="1"/>
      </xdr:nvSpPr>
      <xdr:spPr>
        <a:xfrm>
          <a:off x="152660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97989</xdr:rowOff>
    </xdr:from>
    <xdr:ext cx="405111" cy="259045"/>
    <xdr:sp macro="" textlink="">
      <xdr:nvSpPr>
        <xdr:cNvPr id="630" name="n_2aveValue【庁舎】&#10;有形固定資産減価償却率"/>
        <xdr:cNvSpPr txBox="1"/>
      </xdr:nvSpPr>
      <xdr:spPr>
        <a:xfrm>
          <a:off x="14389744" y="1364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89098</xdr:rowOff>
    </xdr:from>
    <xdr:ext cx="405111" cy="259045"/>
    <xdr:sp macro="" textlink="">
      <xdr:nvSpPr>
        <xdr:cNvPr id="631" name="n_1mainValue【庁舎】&#10;有形固定資産減価償却率"/>
        <xdr:cNvSpPr txBox="1"/>
      </xdr:nvSpPr>
      <xdr:spPr>
        <a:xfrm>
          <a:off x="15266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84200</xdr:rowOff>
    </xdr:from>
    <xdr:ext cx="405111" cy="259045"/>
    <xdr:sp macro="" textlink="">
      <xdr:nvSpPr>
        <xdr:cNvPr id="632" name="n_2mainValue【庁舎】&#10;有形固定資産減価償却率"/>
        <xdr:cNvSpPr txBox="1"/>
      </xdr:nvSpPr>
      <xdr:spPr>
        <a:xfrm>
          <a:off x="14389744" y="1294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34" name="正方形/長方形 633"/>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35" name="正方形/長方形 634"/>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36" name="正方形/長方形 635"/>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37" name="正方形/長方形 636"/>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1" name="テキスト ボックス 64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55" name="直線コネクタ 654"/>
        <xdr:cNvCxnSpPr/>
      </xdr:nvCxnSpPr>
      <xdr:spPr>
        <a:xfrm flipV="1">
          <a:off x="22159595" y="13284200"/>
          <a:ext cx="1269"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56" name="【庁舎】&#10;一人当たり面積最小値テキスト"/>
        <xdr:cNvSpPr txBox="1"/>
      </xdr:nvSpPr>
      <xdr:spPr>
        <a:xfrm>
          <a:off x="22212300" y="1495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57" name="直線コネクタ 656"/>
        <xdr:cNvCxnSpPr/>
      </xdr:nvCxnSpPr>
      <xdr:spPr>
        <a:xfrm>
          <a:off x="22072600" y="149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58" name="【庁舎】&#10;一人当たり面積最大値テキスト"/>
        <xdr:cNvSpPr txBox="1"/>
      </xdr:nvSpPr>
      <xdr:spPr>
        <a:xfrm>
          <a:off x="222123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59" name="直線コネクタ 65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60" name="【庁舎】&#10;一人当たり面積平均値テキスト"/>
        <xdr:cNvSpPr txBox="1"/>
      </xdr:nvSpPr>
      <xdr:spPr>
        <a:xfrm>
          <a:off x="222123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62" name="フローチャート: 判断 661"/>
        <xdr:cNvSpPr/>
      </xdr:nvSpPr>
      <xdr:spPr>
        <a:xfrm>
          <a:off x="21272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63" name="フローチャート: 判断 662"/>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669" name="楕円 668"/>
        <xdr:cNvSpPr/>
      </xdr:nvSpPr>
      <xdr:spPr>
        <a:xfrm>
          <a:off x="22110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35577</xdr:rowOff>
    </xdr:from>
    <xdr:ext cx="469744" cy="259045"/>
    <xdr:sp macro="" textlink="">
      <xdr:nvSpPr>
        <xdr:cNvPr id="670" name="【庁舎】&#10;一人当たり面積該当値テキスト"/>
        <xdr:cNvSpPr txBox="1"/>
      </xdr:nvSpPr>
      <xdr:spPr>
        <a:xfrm>
          <a:off x="222123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671" name="楕円 670"/>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82</xdr:row>
      <xdr:rowOff>63500</xdr:rowOff>
    </xdr:to>
    <xdr:cxnSp macro="">
      <xdr:nvCxnSpPr>
        <xdr:cNvPr id="672" name="直線コネクタ 671"/>
        <xdr:cNvCxnSpPr/>
      </xdr:nvCxnSpPr>
      <xdr:spPr>
        <a:xfrm>
          <a:off x="21323300" y="14020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673" name="楕円 672"/>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83</xdr:row>
      <xdr:rowOff>69850</xdr:rowOff>
    </xdr:to>
    <xdr:cxnSp macro="">
      <xdr:nvCxnSpPr>
        <xdr:cNvPr id="674" name="直線コネクタ 673"/>
        <xdr:cNvCxnSpPr/>
      </xdr:nvCxnSpPr>
      <xdr:spPr>
        <a:xfrm flipV="1">
          <a:off x="20434300" y="140208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54627</xdr:rowOff>
    </xdr:from>
    <xdr:ext cx="469744" cy="259045"/>
    <xdr:sp macro="" textlink="">
      <xdr:nvSpPr>
        <xdr:cNvPr id="675" name="n_1aveValue【庁舎】&#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76" name="n_2aveValue【庁舎】&#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677" name="n_1mainValue【庁舎】&#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78" name="n_2mainValue【庁舎】&#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有形固定資産減価償却率が類似団体に比べて特に高い傾向にある県民会館については、開館から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年以上が経過し、老朽化が著しい状況にあることから、「公共施設等総合管理計画」に基づく「個別施設計画」を策定し、公共施設等の長寿命化に取り組んでいく。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・庁舎については、類似団体に比べて有形固定資産減価償却率が高い傾向にあるが、平成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月に策定した「福島県耐震改修促進計画」に基づき、令和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年度末まで県庁舎等の耐震改修工事を進めている。また、平成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「県庁北庁舎」</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を新たに整備したため当該償却率が低下してきている。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・試験研究機関については、平成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月に「福島県環境創造センター」を新たに開設したため、</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類似団体に比べて有形固定資産減価償却率が低い傾向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・警察施設については、類似団体に比べて有形固定資産減価償却率が高い傾向にあったが、平成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年度に「警察本部庁舎」を新たに整備したため当該償却率が低下し、類似団体よりも低くなっている。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東日本大震災後は、復興需要により法人事業税や県民税等が増加し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の基準財政収入額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％増となっており、高い水準を維持していることから、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復興・創生を着実に進めるため、引き続き地方税等の自主財源の確保や事務事業の効率的執行に取り組んでいく。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43</xdr:row>
      <xdr:rowOff>95250</xdr:rowOff>
    </xdr:to>
    <xdr:cxnSp macro="">
      <xdr:nvCxnSpPr>
        <xdr:cNvPr id="60" name="直線コネクタ 59"/>
        <xdr:cNvCxnSpPr/>
      </xdr:nvCxnSpPr>
      <xdr:spPr>
        <a:xfrm flipV="1">
          <a:off x="4953000" y="643001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67327</xdr:rowOff>
    </xdr:from>
    <xdr:ext cx="762000" cy="259045"/>
    <xdr:sp macro="" textlink="">
      <xdr:nvSpPr>
        <xdr:cNvPr id="61" name="財政力最小値テキスト"/>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95250</xdr:rowOff>
    </xdr:from>
    <xdr:to>
      <xdr:col>24</xdr:col>
      <xdr:colOff>12700</xdr:colOff>
      <xdr:row>43</xdr:row>
      <xdr:rowOff>95250</xdr:rowOff>
    </xdr:to>
    <xdr:cxnSp macro="">
      <xdr:nvCxnSpPr>
        <xdr:cNvPr id="62" name="直線コネクタ 61"/>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3"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4" name="直線コネクタ 63"/>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22860</xdr:rowOff>
    </xdr:to>
    <xdr:cxnSp macro="">
      <xdr:nvCxnSpPr>
        <xdr:cNvPr id="65" name="直線コネクタ 64"/>
        <xdr:cNvCxnSpPr/>
      </xdr:nvCxnSpPr>
      <xdr:spPr>
        <a:xfrm flipV="1">
          <a:off x="4114800" y="73469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66"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67" name="フローチャート: 判断 66"/>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71120</xdr:rowOff>
    </xdr:to>
    <xdr:cxnSp macro="">
      <xdr:nvCxnSpPr>
        <xdr:cNvPr id="68" name="直線コネクタ 67"/>
        <xdr:cNvCxnSpPr/>
      </xdr:nvCxnSpPr>
      <xdr:spPr>
        <a:xfrm flipV="1">
          <a:off x="3225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69" name="フローチャート: 判断 68"/>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0" name="テキスト ボックス 69"/>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167640</xdr:rowOff>
    </xdr:to>
    <xdr:cxnSp macro="">
      <xdr:nvCxnSpPr>
        <xdr:cNvPr id="71" name="直線コネクタ 70"/>
        <xdr:cNvCxnSpPr/>
      </xdr:nvCxnSpPr>
      <xdr:spPr>
        <a:xfrm flipV="1">
          <a:off x="2336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2" name="フローチャート: 判断 71"/>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3" name="テキスト ボックス 7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44</xdr:row>
      <xdr:rowOff>92710</xdr:rowOff>
    </xdr:to>
    <xdr:cxnSp macro="">
      <xdr:nvCxnSpPr>
        <xdr:cNvPr id="74" name="直線コネクタ 73"/>
        <xdr:cNvCxnSpPr/>
      </xdr:nvCxnSpPr>
      <xdr:spPr>
        <a:xfrm flipV="1">
          <a:off x="1447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5" name="フローチャート: 判断 74"/>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76" name="テキスト ボックス 75"/>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77" name="フローチャート: 判断 76"/>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78" name="テキスト ボックス 77"/>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4" name="楕円 83"/>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162577</xdr:rowOff>
    </xdr:from>
    <xdr:ext cx="762000" cy="259045"/>
    <xdr:sp macro="" textlink="">
      <xdr:nvSpPr>
        <xdr:cNvPr id="85" name="財政力該当値テキスト"/>
        <xdr:cNvSpPr txBox="1"/>
      </xdr:nvSpPr>
      <xdr:spPr>
        <a:xfrm>
          <a:off x="5041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6" name="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8" name="楕円 87"/>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89" name="テキスト ボックス 88"/>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0" name="楕円 89"/>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57167</xdr:rowOff>
    </xdr:from>
    <xdr:ext cx="762000" cy="259045"/>
    <xdr:sp macro="" textlink="">
      <xdr:nvSpPr>
        <xdr:cNvPr id="91" name="テキスト ボックス 90"/>
        <xdr:cNvSpPr txBox="1"/>
      </xdr:nvSpPr>
      <xdr:spPr>
        <a:xfrm>
          <a:off x="1955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2" name="楕円 91"/>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3" name="テキスト ボックス 92"/>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は、地方税や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また、歳出（経常経費充当一般財源）についても、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補助費等や人件費等が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歳入歳出ともに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しているが、歳入の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幅が歳出を上回ったため、経常収支比率は前年度より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復興の進展に合わせ、内部管理経費の節減や効率的な事務執行に努めていく。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1" name="直線コネクタ 120"/>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2"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3" name="直線コネクタ 122"/>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24"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5" name="直線コネクタ 124"/>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143933</xdr:rowOff>
    </xdr:to>
    <xdr:cxnSp macro="">
      <xdr:nvCxnSpPr>
        <xdr:cNvPr id="126" name="直線コネクタ 125"/>
        <xdr:cNvCxnSpPr/>
      </xdr:nvCxnSpPr>
      <xdr:spPr>
        <a:xfrm flipV="1">
          <a:off x="4114800" y="109156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27"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28" name="フローチャート: 判断 127"/>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64</xdr:row>
      <xdr:rowOff>143933</xdr:rowOff>
    </xdr:to>
    <xdr:cxnSp macro="">
      <xdr:nvCxnSpPr>
        <xdr:cNvPr id="129" name="直線コネクタ 128"/>
        <xdr:cNvCxnSpPr/>
      </xdr:nvCxnSpPr>
      <xdr:spPr>
        <a:xfrm>
          <a:off x="3225800" y="1077489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0" name="フローチャート: 判断 129"/>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31" name="テキスト ボックス 130"/>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134408</xdr:rowOff>
    </xdr:to>
    <xdr:cxnSp macro="">
      <xdr:nvCxnSpPr>
        <xdr:cNvPr id="132" name="直線コネクタ 131"/>
        <xdr:cNvCxnSpPr/>
      </xdr:nvCxnSpPr>
      <xdr:spPr>
        <a:xfrm flipV="1">
          <a:off x="2336800" y="107748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3" name="フローチャート: 判断 132"/>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34" name="テキスト ボックス 133"/>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134408</xdr:rowOff>
    </xdr:to>
    <xdr:cxnSp macro="">
      <xdr:nvCxnSpPr>
        <xdr:cNvPr id="135" name="直線コネクタ 134"/>
        <xdr:cNvCxnSpPr/>
      </xdr:nvCxnSpPr>
      <xdr:spPr>
        <a:xfrm>
          <a:off x="1447800" y="107346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36" name="フローチャート: 判断 135"/>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106485</xdr:rowOff>
    </xdr:from>
    <xdr:ext cx="762000" cy="259045"/>
    <xdr:sp macro="" textlink="">
      <xdr:nvSpPr>
        <xdr:cNvPr id="137" name="テキスト ボックス 136"/>
        <xdr:cNvSpPr txBox="1"/>
      </xdr:nvSpPr>
      <xdr:spPr>
        <a:xfrm>
          <a:off x="1955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38" name="フローチャート: 判断 137"/>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39" name="テキスト ボックス 138"/>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5" name="楕円 144"/>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46"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47" name="楕円 146"/>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48" name="テキスト ボックス 147"/>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49" name="楕円 148"/>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0" name="テキスト ボックス 149"/>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1" name="楕円 150"/>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169985</xdr:rowOff>
    </xdr:from>
    <xdr:ext cx="762000" cy="259045"/>
    <xdr:sp macro="" textlink="">
      <xdr:nvSpPr>
        <xdr:cNvPr id="152" name="テキスト ボックス 151"/>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3" name="楕円 152"/>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4" name="テキスト ボックス 153"/>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東日本大震災後は復興関連事業に係る人件費や災害救助費等物件費の増加により、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震災前（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千円程度）より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千円程度増加した状態が継続している。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年度は、維持補修費が除雪事業の増加等に伴い増加となったものの、人件費（職員給）は教職員定数の減や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復興の進展に合わせた職員数の段階的な縮小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により減少し、また、物件費も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仮設・借り上げ住宅の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供給戸数の減少等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はやや減少した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依然として類似団体平均を大きく上回っている状況であり、引き続き事務事業の効率的執行に努めていく。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2" name="直線コネクタ 181"/>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3"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4" name="直線コネクタ 183"/>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5"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6" name="直線コネクタ 185"/>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108786</xdr:rowOff>
    </xdr:from>
    <xdr:to>
      <xdr:col>23</xdr:col>
      <xdr:colOff>133350</xdr:colOff>
      <xdr:row>88</xdr:row>
      <xdr:rowOff>126374</xdr:rowOff>
    </xdr:to>
    <xdr:cxnSp macro="">
      <xdr:nvCxnSpPr>
        <xdr:cNvPr id="187" name="直線コネクタ 186"/>
        <xdr:cNvCxnSpPr/>
      </xdr:nvCxnSpPr>
      <xdr:spPr>
        <a:xfrm flipV="1">
          <a:off x="4114800" y="15196386"/>
          <a:ext cx="8382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88"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89" name="フローチャート: 判断 188"/>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115181</xdr:rowOff>
    </xdr:from>
    <xdr:to>
      <xdr:col>19</xdr:col>
      <xdr:colOff>133350</xdr:colOff>
      <xdr:row>88</xdr:row>
      <xdr:rowOff>126374</xdr:rowOff>
    </xdr:to>
    <xdr:cxnSp macro="">
      <xdr:nvCxnSpPr>
        <xdr:cNvPr id="190" name="直線コネクタ 189"/>
        <xdr:cNvCxnSpPr/>
      </xdr:nvCxnSpPr>
      <xdr:spPr>
        <a:xfrm>
          <a:off x="3225800" y="15202781"/>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1" name="フローチャート: 判断 190"/>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2" name="テキスト ボックス 191"/>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115181</xdr:rowOff>
    </xdr:from>
    <xdr:to>
      <xdr:col>15</xdr:col>
      <xdr:colOff>82550</xdr:colOff>
      <xdr:row>88</xdr:row>
      <xdr:rowOff>116320</xdr:rowOff>
    </xdr:to>
    <xdr:cxnSp macro="">
      <xdr:nvCxnSpPr>
        <xdr:cNvPr id="193" name="直線コネクタ 192"/>
        <xdr:cNvCxnSpPr/>
      </xdr:nvCxnSpPr>
      <xdr:spPr>
        <a:xfrm flipV="1">
          <a:off x="2336800" y="1520278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4" name="フローチャート: 判断 193"/>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5" name="テキスト ボックス 194"/>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90086</xdr:rowOff>
    </xdr:from>
    <xdr:to>
      <xdr:col>11</xdr:col>
      <xdr:colOff>31750</xdr:colOff>
      <xdr:row>88</xdr:row>
      <xdr:rowOff>116320</xdr:rowOff>
    </xdr:to>
    <xdr:cxnSp macro="">
      <xdr:nvCxnSpPr>
        <xdr:cNvPr id="196" name="直線コネクタ 195"/>
        <xdr:cNvCxnSpPr/>
      </xdr:nvCxnSpPr>
      <xdr:spPr>
        <a:xfrm>
          <a:off x="1447800" y="15177686"/>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197" name="フローチャート: 判断 196"/>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109075</xdr:rowOff>
    </xdr:from>
    <xdr:ext cx="762000" cy="259045"/>
    <xdr:sp macro="" textlink="">
      <xdr:nvSpPr>
        <xdr:cNvPr id="198" name="テキスト ボックス 197"/>
        <xdr:cNvSpPr txBox="1"/>
      </xdr:nvSpPr>
      <xdr:spPr>
        <a:xfrm>
          <a:off x="1955800" y="145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199" name="フローチャート: 判断 198"/>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45440</xdr:rowOff>
    </xdr:from>
    <xdr:ext cx="762000" cy="259045"/>
    <xdr:sp macro="" textlink="">
      <xdr:nvSpPr>
        <xdr:cNvPr id="200" name="テキスト ボックス 199"/>
        <xdr:cNvSpPr txBox="1"/>
      </xdr:nvSpPr>
      <xdr:spPr>
        <a:xfrm>
          <a:off x="1066800" y="144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57986</xdr:rowOff>
    </xdr:from>
    <xdr:to>
      <xdr:col>23</xdr:col>
      <xdr:colOff>184150</xdr:colOff>
      <xdr:row>88</xdr:row>
      <xdr:rowOff>159586</xdr:rowOff>
    </xdr:to>
    <xdr:sp macro="" textlink="">
      <xdr:nvSpPr>
        <xdr:cNvPr id="206" name="楕円 205"/>
        <xdr:cNvSpPr/>
      </xdr:nvSpPr>
      <xdr:spPr>
        <a:xfrm>
          <a:off x="49022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125313</xdr:rowOff>
    </xdr:from>
    <xdr:ext cx="762000" cy="259045"/>
    <xdr:sp macro="" textlink="">
      <xdr:nvSpPr>
        <xdr:cNvPr id="207" name="人件費・物件費等の状況該当値テキスト"/>
        <xdr:cNvSpPr txBox="1"/>
      </xdr:nvSpPr>
      <xdr:spPr>
        <a:xfrm>
          <a:off x="5041900" y="150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75574</xdr:rowOff>
    </xdr:from>
    <xdr:to>
      <xdr:col>19</xdr:col>
      <xdr:colOff>184150</xdr:colOff>
      <xdr:row>89</xdr:row>
      <xdr:rowOff>5724</xdr:rowOff>
    </xdr:to>
    <xdr:sp macro="" textlink="">
      <xdr:nvSpPr>
        <xdr:cNvPr id="208" name="楕円 207"/>
        <xdr:cNvSpPr/>
      </xdr:nvSpPr>
      <xdr:spPr>
        <a:xfrm>
          <a:off x="4064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161951</xdr:rowOff>
    </xdr:from>
    <xdr:ext cx="736600" cy="259045"/>
    <xdr:sp macro="" textlink="">
      <xdr:nvSpPr>
        <xdr:cNvPr id="209" name="テキスト ボックス 208"/>
        <xdr:cNvSpPr txBox="1"/>
      </xdr:nvSpPr>
      <xdr:spPr>
        <a:xfrm>
          <a:off x="3733800" y="152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64381</xdr:rowOff>
    </xdr:from>
    <xdr:to>
      <xdr:col>15</xdr:col>
      <xdr:colOff>133350</xdr:colOff>
      <xdr:row>88</xdr:row>
      <xdr:rowOff>165981</xdr:rowOff>
    </xdr:to>
    <xdr:sp macro="" textlink="">
      <xdr:nvSpPr>
        <xdr:cNvPr id="210" name="楕円 209"/>
        <xdr:cNvSpPr/>
      </xdr:nvSpPr>
      <xdr:spPr>
        <a:xfrm>
          <a:off x="3175000" y="15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150758</xdr:rowOff>
    </xdr:from>
    <xdr:ext cx="762000" cy="259045"/>
    <xdr:sp macro="" textlink="">
      <xdr:nvSpPr>
        <xdr:cNvPr id="211" name="テキスト ボックス 210"/>
        <xdr:cNvSpPr txBox="1"/>
      </xdr:nvSpPr>
      <xdr:spPr>
        <a:xfrm>
          <a:off x="2844800" y="15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65520</xdr:rowOff>
    </xdr:from>
    <xdr:to>
      <xdr:col>11</xdr:col>
      <xdr:colOff>82550</xdr:colOff>
      <xdr:row>88</xdr:row>
      <xdr:rowOff>167120</xdr:rowOff>
    </xdr:to>
    <xdr:sp macro="" textlink="">
      <xdr:nvSpPr>
        <xdr:cNvPr id="212" name="楕円 211"/>
        <xdr:cNvSpPr/>
      </xdr:nvSpPr>
      <xdr:spPr>
        <a:xfrm>
          <a:off x="2286000" y="151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151897</xdr:rowOff>
    </xdr:from>
    <xdr:ext cx="762000" cy="259045"/>
    <xdr:sp macro="" textlink="">
      <xdr:nvSpPr>
        <xdr:cNvPr id="213" name="テキスト ボックス 212"/>
        <xdr:cNvSpPr txBox="1"/>
      </xdr:nvSpPr>
      <xdr:spPr>
        <a:xfrm>
          <a:off x="1955800" y="1523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39286</xdr:rowOff>
    </xdr:from>
    <xdr:to>
      <xdr:col>7</xdr:col>
      <xdr:colOff>31750</xdr:colOff>
      <xdr:row>88</xdr:row>
      <xdr:rowOff>140886</xdr:rowOff>
    </xdr:to>
    <xdr:sp macro="" textlink="">
      <xdr:nvSpPr>
        <xdr:cNvPr id="214" name="楕円 213"/>
        <xdr:cNvSpPr/>
      </xdr:nvSpPr>
      <xdr:spPr>
        <a:xfrm>
          <a:off x="1397000" y="151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125663</xdr:rowOff>
    </xdr:from>
    <xdr:ext cx="762000" cy="259045"/>
    <xdr:sp macro="" textlink="">
      <xdr:nvSpPr>
        <xdr:cNvPr id="215" name="テキスト ボックス 214"/>
        <xdr:cNvSpPr txBox="1"/>
      </xdr:nvSpPr>
      <xdr:spPr>
        <a:xfrm>
          <a:off x="1066800" y="152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国家公務員の時限的な（２年間）給与改定特例法による減額措置が終了したこと、また、震災対応のため新規採用職員を大量に採用し職員構成等が変動したこと等により、ラスパイレス指数が低下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給与制度総合見直しの際に人事委員会勧告に基づき国を下回る引下率で給与改定を行ったことや、</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H18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給与構造改革に伴う現給保障が平成</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日まで継続していること等から、ラスパイレス指数が上昇した。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給与制度総合見直しの経過措置適用者が国よりも少ない中で、</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人事委員会勧告に基づき国と同程度の引上げ改定を実施したこと等から、ラスパイレス指数が上昇した。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人事委員会勧告に基づき、国を下回る改定率で給与改定を行ったこと等により、ラスパイレス指数が低下した。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今後も人事委員会勧告に基づき県内の民間給与水準との均衡等を考慮し、適切な給与水準となるよう努めていく。</a:t>
          </a:r>
          <a:endPar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年度地方公務員給与実態調査が未公表のため、前年度の数値を引用している。</a:t>
          </a:r>
          <a:endParaRPr kumimoji="1" lang="ja-JP" altLang="en-US" sz="8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2" name="直線コネクタ 241"/>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4" name="直線コネクタ 24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5"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6" name="直線コネクタ 245"/>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47" name="直線コネクタ 24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4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49" name="フローチャート: 判断 24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0" name="直線コネクタ 249"/>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1" name="フローチャート: 判断 25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2" name="テキスト ボックス 25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53" name="直線コネクタ 252"/>
        <xdr:cNvCxnSpPr/>
      </xdr:nvCxnSpPr>
      <xdr:spPr>
        <a:xfrm>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4" name="フローチャート: 判断 25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5" name="テキスト ボックス 25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162984</xdr:rowOff>
    </xdr:to>
    <xdr:cxnSp macro="">
      <xdr:nvCxnSpPr>
        <xdr:cNvPr id="256" name="直線コネクタ 255"/>
        <xdr:cNvCxnSpPr/>
      </xdr:nvCxnSpPr>
      <xdr:spPr>
        <a:xfrm>
          <a:off x="13512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57" name="フローチャート: 判断 256"/>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58" name="テキスト ボックス 257"/>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59" name="フローチャート: 判断 258"/>
        <xdr:cNvSpPr/>
      </xdr:nvSpPr>
      <xdr:spPr>
        <a:xfrm>
          <a:off x="1346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60" name="テキスト ボックス 259"/>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6" name="楕円 26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6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68" name="楕円 26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9" name="テキスト ボックス 26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0" name="楕円 26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1" name="テキスト ボックス 27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2" name="楕円 271"/>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3" name="テキスト ボックス 272"/>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4" name="楕円 27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5" name="テキスト ボックス 27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県政を取り巻く環境の変化等を踏まえ、より一層簡素で効率的な行財政運営を進めるため、平成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H24.10.19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H29.10.10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特例期限延長（</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H33.3.31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まで））し、正規職員に加え、任期付職員の採用や地方自治法に基づく都道府県等からの応援職員の受入れにより必要な人員を確保し、執行体制の強化を図っている。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3" name="直線コネクタ 302"/>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4"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5" name="直線コネクタ 304"/>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6"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7" name="直線コネクタ 306"/>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19886</xdr:rowOff>
    </xdr:from>
    <xdr:to>
      <xdr:col>81</xdr:col>
      <xdr:colOff>44450</xdr:colOff>
      <xdr:row>67</xdr:row>
      <xdr:rowOff>46670</xdr:rowOff>
    </xdr:to>
    <xdr:cxnSp macro="">
      <xdr:nvCxnSpPr>
        <xdr:cNvPr id="308" name="直線コネクタ 307"/>
        <xdr:cNvCxnSpPr/>
      </xdr:nvCxnSpPr>
      <xdr:spPr>
        <a:xfrm>
          <a:off x="16179800" y="1150703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09"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0" name="フローチャート: 判断 309"/>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19886</xdr:rowOff>
    </xdr:from>
    <xdr:to>
      <xdr:col>77</xdr:col>
      <xdr:colOff>44450</xdr:colOff>
      <xdr:row>67</xdr:row>
      <xdr:rowOff>42428</xdr:rowOff>
    </xdr:to>
    <xdr:cxnSp macro="">
      <xdr:nvCxnSpPr>
        <xdr:cNvPr id="311" name="直線コネクタ 310"/>
        <xdr:cNvCxnSpPr/>
      </xdr:nvCxnSpPr>
      <xdr:spPr>
        <a:xfrm flipV="1">
          <a:off x="15290800" y="11507036"/>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2" name="フローチャート: 判断 311"/>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3" name="テキスト ボックス 312"/>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36938</xdr:rowOff>
    </xdr:from>
    <xdr:to>
      <xdr:col>72</xdr:col>
      <xdr:colOff>203200</xdr:colOff>
      <xdr:row>67</xdr:row>
      <xdr:rowOff>42428</xdr:rowOff>
    </xdr:to>
    <xdr:cxnSp macro="">
      <xdr:nvCxnSpPr>
        <xdr:cNvPr id="314" name="直線コネクタ 313"/>
        <xdr:cNvCxnSpPr/>
      </xdr:nvCxnSpPr>
      <xdr:spPr>
        <a:xfrm>
          <a:off x="14401800" y="11524088"/>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5" name="フローチャート: 判断 314"/>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16" name="テキスト ボックス 315"/>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36938</xdr:rowOff>
    </xdr:from>
    <xdr:to>
      <xdr:col>68</xdr:col>
      <xdr:colOff>152400</xdr:colOff>
      <xdr:row>67</xdr:row>
      <xdr:rowOff>37059</xdr:rowOff>
    </xdr:to>
    <xdr:cxnSp macro="">
      <xdr:nvCxnSpPr>
        <xdr:cNvPr id="317" name="直線コネクタ 316"/>
        <xdr:cNvCxnSpPr/>
      </xdr:nvCxnSpPr>
      <xdr:spPr>
        <a:xfrm flipV="1">
          <a:off x="13512800" y="11524088"/>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18" name="フローチャート: 判断 317"/>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68704</xdr:rowOff>
    </xdr:from>
    <xdr:ext cx="762000" cy="259045"/>
    <xdr:sp macro="" textlink="">
      <xdr:nvSpPr>
        <xdr:cNvPr id="319" name="テキスト ボックス 318"/>
        <xdr:cNvSpPr txBox="1"/>
      </xdr:nvSpPr>
      <xdr:spPr>
        <a:xfrm>
          <a:off x="14020800" y="110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0" name="フローチャート: 判断 319"/>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39447</xdr:rowOff>
    </xdr:from>
    <xdr:ext cx="762000" cy="259045"/>
    <xdr:sp macro="" textlink="">
      <xdr:nvSpPr>
        <xdr:cNvPr id="321" name="テキスト ボックス 320"/>
        <xdr:cNvSpPr txBox="1"/>
      </xdr:nvSpPr>
      <xdr:spPr>
        <a:xfrm>
          <a:off x="13131800" y="1101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167320</xdr:rowOff>
    </xdr:from>
    <xdr:to>
      <xdr:col>81</xdr:col>
      <xdr:colOff>95250</xdr:colOff>
      <xdr:row>67</xdr:row>
      <xdr:rowOff>97470</xdr:rowOff>
    </xdr:to>
    <xdr:sp macro="" textlink="">
      <xdr:nvSpPr>
        <xdr:cNvPr id="327" name="楕円 326"/>
        <xdr:cNvSpPr/>
      </xdr:nvSpPr>
      <xdr:spPr>
        <a:xfrm>
          <a:off x="16967200" y="114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63197</xdr:rowOff>
    </xdr:from>
    <xdr:ext cx="762000" cy="259045"/>
    <xdr:sp macro="" textlink="">
      <xdr:nvSpPr>
        <xdr:cNvPr id="328" name="定員管理の状況該当値テキスト"/>
        <xdr:cNvSpPr txBox="1"/>
      </xdr:nvSpPr>
      <xdr:spPr>
        <a:xfrm>
          <a:off x="17106900" y="1137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140536</xdr:rowOff>
    </xdr:from>
    <xdr:to>
      <xdr:col>77</xdr:col>
      <xdr:colOff>95250</xdr:colOff>
      <xdr:row>67</xdr:row>
      <xdr:rowOff>70686</xdr:rowOff>
    </xdr:to>
    <xdr:sp macro="" textlink="">
      <xdr:nvSpPr>
        <xdr:cNvPr id="329" name="楕円 328"/>
        <xdr:cNvSpPr/>
      </xdr:nvSpPr>
      <xdr:spPr>
        <a:xfrm>
          <a:off x="161290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55463</xdr:rowOff>
    </xdr:from>
    <xdr:ext cx="736600" cy="259045"/>
    <xdr:sp macro="" textlink="">
      <xdr:nvSpPr>
        <xdr:cNvPr id="330" name="テキスト ボックス 329"/>
        <xdr:cNvSpPr txBox="1"/>
      </xdr:nvSpPr>
      <xdr:spPr>
        <a:xfrm>
          <a:off x="15798800" y="1154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163078</xdr:rowOff>
    </xdr:from>
    <xdr:to>
      <xdr:col>73</xdr:col>
      <xdr:colOff>44450</xdr:colOff>
      <xdr:row>67</xdr:row>
      <xdr:rowOff>93228</xdr:rowOff>
    </xdr:to>
    <xdr:sp macro="" textlink="">
      <xdr:nvSpPr>
        <xdr:cNvPr id="331" name="楕円 330"/>
        <xdr:cNvSpPr/>
      </xdr:nvSpPr>
      <xdr:spPr>
        <a:xfrm>
          <a:off x="15240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78005</xdr:rowOff>
    </xdr:from>
    <xdr:ext cx="762000" cy="259045"/>
    <xdr:sp macro="" textlink="">
      <xdr:nvSpPr>
        <xdr:cNvPr id="332" name="テキスト ボックス 331"/>
        <xdr:cNvSpPr txBox="1"/>
      </xdr:nvSpPr>
      <xdr:spPr>
        <a:xfrm>
          <a:off x="14909800" y="11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157588</xdr:rowOff>
    </xdr:from>
    <xdr:to>
      <xdr:col>68</xdr:col>
      <xdr:colOff>203200</xdr:colOff>
      <xdr:row>67</xdr:row>
      <xdr:rowOff>87738</xdr:rowOff>
    </xdr:to>
    <xdr:sp macro="" textlink="">
      <xdr:nvSpPr>
        <xdr:cNvPr id="333" name="楕円 332"/>
        <xdr:cNvSpPr/>
      </xdr:nvSpPr>
      <xdr:spPr>
        <a:xfrm>
          <a:off x="14351000" y="114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72515</xdr:rowOff>
    </xdr:from>
    <xdr:ext cx="762000" cy="259045"/>
    <xdr:sp macro="" textlink="">
      <xdr:nvSpPr>
        <xdr:cNvPr id="334" name="テキスト ボックス 333"/>
        <xdr:cNvSpPr txBox="1"/>
      </xdr:nvSpPr>
      <xdr:spPr>
        <a:xfrm>
          <a:off x="14020800" y="115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157709</xdr:rowOff>
    </xdr:from>
    <xdr:to>
      <xdr:col>64</xdr:col>
      <xdr:colOff>152400</xdr:colOff>
      <xdr:row>67</xdr:row>
      <xdr:rowOff>87859</xdr:rowOff>
    </xdr:to>
    <xdr:sp macro="" textlink="">
      <xdr:nvSpPr>
        <xdr:cNvPr id="335" name="楕円 334"/>
        <xdr:cNvSpPr/>
      </xdr:nvSpPr>
      <xdr:spPr>
        <a:xfrm>
          <a:off x="13462000" y="114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72636</xdr:rowOff>
    </xdr:from>
    <xdr:ext cx="762000" cy="259045"/>
    <xdr:sp macro="" textlink="">
      <xdr:nvSpPr>
        <xdr:cNvPr id="336" name="テキスト ボックス 335"/>
        <xdr:cNvSpPr txBox="1"/>
      </xdr:nvSpPr>
      <xdr:spPr>
        <a:xfrm>
          <a:off x="13131800" y="1155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地方債の元利償還金の減少傾向が続いており、加えて臨時財政対策債の発行による基準財政需要額算入見込額の増加等により、実質公債費比率は減少し、類似団体の平均を引き続き下回っている。</a:t>
          </a:r>
        </a:p>
        <a:p>
          <a:r>
            <a:rPr kumimoji="1" lang="ja-JP" altLang="en-US" sz="1300">
              <a:latin typeface="ＭＳ Ｐゴシック" panose="020B0600070205080204" pitchFamily="50" charset="-128"/>
              <a:ea typeface="ＭＳ Ｐゴシック" panose="020B0600070205080204" pitchFamily="50" charset="-128"/>
            </a:rPr>
            <a:t>　今後も国の財政支援措置等を最大限活用し、復興・創生事業を最優先に取組みながら、効率的な事務執行等により、臨時財政対策債等の特例債を除く県債残高の圧縮に努めていく。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4" name="直線コネクタ 363"/>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5"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6" name="直線コネクタ 365"/>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7"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8" name="直線コネクタ 367"/>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79375</xdr:rowOff>
    </xdr:from>
    <xdr:to>
      <xdr:col>81</xdr:col>
      <xdr:colOff>44450</xdr:colOff>
      <xdr:row>36</xdr:row>
      <xdr:rowOff>129117</xdr:rowOff>
    </xdr:to>
    <xdr:cxnSp macro="">
      <xdr:nvCxnSpPr>
        <xdr:cNvPr id="369" name="直線コネクタ 368"/>
        <xdr:cNvCxnSpPr/>
      </xdr:nvCxnSpPr>
      <xdr:spPr>
        <a:xfrm flipV="1">
          <a:off x="16179800" y="6080125"/>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0"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1" name="フローチャート: 判断 370"/>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38</xdr:row>
      <xdr:rowOff>7408</xdr:rowOff>
    </xdr:to>
    <xdr:cxnSp macro="">
      <xdr:nvCxnSpPr>
        <xdr:cNvPr id="372" name="直線コネクタ 371"/>
        <xdr:cNvCxnSpPr/>
      </xdr:nvCxnSpPr>
      <xdr:spPr>
        <a:xfrm flipV="1">
          <a:off x="15290800" y="6301317"/>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3" name="フローチャート: 判断 372"/>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4" name="テキスト ボックス 373"/>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7408</xdr:rowOff>
    </xdr:from>
    <xdr:to>
      <xdr:col>72</xdr:col>
      <xdr:colOff>203200</xdr:colOff>
      <xdr:row>39</xdr:row>
      <xdr:rowOff>37042</xdr:rowOff>
    </xdr:to>
    <xdr:cxnSp macro="">
      <xdr:nvCxnSpPr>
        <xdr:cNvPr id="375" name="直線コネクタ 374"/>
        <xdr:cNvCxnSpPr/>
      </xdr:nvCxnSpPr>
      <xdr:spPr>
        <a:xfrm flipV="1">
          <a:off x="14401800" y="65225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6" name="フローチャート: 判断 37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77" name="テキスト ボックス 37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37042</xdr:rowOff>
    </xdr:from>
    <xdr:to>
      <xdr:col>68</xdr:col>
      <xdr:colOff>152400</xdr:colOff>
      <xdr:row>40</xdr:row>
      <xdr:rowOff>26458</xdr:rowOff>
    </xdr:to>
    <xdr:cxnSp macro="">
      <xdr:nvCxnSpPr>
        <xdr:cNvPr id="378" name="直線コネクタ 377"/>
        <xdr:cNvCxnSpPr/>
      </xdr:nvCxnSpPr>
      <xdr:spPr>
        <a:xfrm flipV="1">
          <a:off x="13512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79" name="フローチャート: 判断 37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0" name="テキスト ボックス 37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1" name="フローチャート: 判断 380"/>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82" name="テキスト ボックス 381"/>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28575</xdr:rowOff>
    </xdr:from>
    <xdr:to>
      <xdr:col>81</xdr:col>
      <xdr:colOff>95250</xdr:colOff>
      <xdr:row>35</xdr:row>
      <xdr:rowOff>130175</xdr:rowOff>
    </xdr:to>
    <xdr:sp macro="" textlink="">
      <xdr:nvSpPr>
        <xdr:cNvPr id="388" name="楕円 387"/>
        <xdr:cNvSpPr/>
      </xdr:nvSpPr>
      <xdr:spPr>
        <a:xfrm>
          <a:off x="16967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121302</xdr:rowOff>
    </xdr:from>
    <xdr:ext cx="762000" cy="259045"/>
    <xdr:sp macro="" textlink="">
      <xdr:nvSpPr>
        <xdr:cNvPr id="389" name="公債費負担の状況該当値テキスト"/>
        <xdr:cNvSpPr txBox="1"/>
      </xdr:nvSpPr>
      <xdr:spPr>
        <a:xfrm>
          <a:off x="17106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390" name="楕円 389"/>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391" name="テキスト ボックス 390"/>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128058</xdr:rowOff>
    </xdr:from>
    <xdr:to>
      <xdr:col>73</xdr:col>
      <xdr:colOff>44450</xdr:colOff>
      <xdr:row>38</xdr:row>
      <xdr:rowOff>58209</xdr:rowOff>
    </xdr:to>
    <xdr:sp macro="" textlink="">
      <xdr:nvSpPr>
        <xdr:cNvPr id="392" name="楕円 391"/>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68385</xdr:rowOff>
    </xdr:from>
    <xdr:ext cx="762000" cy="259045"/>
    <xdr:sp macro="" textlink="">
      <xdr:nvSpPr>
        <xdr:cNvPr id="393" name="テキスト ボックス 392"/>
        <xdr:cNvSpPr txBox="1"/>
      </xdr:nvSpPr>
      <xdr:spPr>
        <a:xfrm>
          <a:off x="14909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157692</xdr:rowOff>
    </xdr:from>
    <xdr:to>
      <xdr:col>68</xdr:col>
      <xdr:colOff>203200</xdr:colOff>
      <xdr:row>39</xdr:row>
      <xdr:rowOff>87842</xdr:rowOff>
    </xdr:to>
    <xdr:sp macro="" textlink="">
      <xdr:nvSpPr>
        <xdr:cNvPr id="394" name="楕円 393"/>
        <xdr:cNvSpPr/>
      </xdr:nvSpPr>
      <xdr:spPr>
        <a:xfrm>
          <a:off x="14351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98019</xdr:rowOff>
    </xdr:from>
    <xdr:ext cx="762000" cy="259045"/>
    <xdr:sp macro="" textlink="">
      <xdr:nvSpPr>
        <xdr:cNvPr id="395" name="テキスト ボックス 394"/>
        <xdr:cNvSpPr txBox="1"/>
      </xdr:nvSpPr>
      <xdr:spPr>
        <a:xfrm>
          <a:off x="14020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396" name="楕円 395"/>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397" name="テキスト ボックス 396"/>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に伴い地方債の現在高が増えているものの、減債基金や公共施設等維持補修基金等の積立に伴い充当可能財源等が増加するとともに、職員数の減少に伴い退職手当負担見込額が減少傾向であることなどにより、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過去５年間において最も低い値となった。</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3" name="直線コネクタ 422"/>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4"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5" name="直線コネクタ 424"/>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6"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7" name="直線コネクタ 426"/>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55499</xdr:rowOff>
    </xdr:from>
    <xdr:to>
      <xdr:col>81</xdr:col>
      <xdr:colOff>44450</xdr:colOff>
      <xdr:row>15</xdr:row>
      <xdr:rowOff>68529</xdr:rowOff>
    </xdr:to>
    <xdr:cxnSp macro="">
      <xdr:nvCxnSpPr>
        <xdr:cNvPr id="428" name="直線コネクタ 427"/>
        <xdr:cNvCxnSpPr/>
      </xdr:nvCxnSpPr>
      <xdr:spPr>
        <a:xfrm flipV="1">
          <a:off x="16179800" y="262724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29"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0" name="フローチャート: 判断 429"/>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15</xdr:row>
      <xdr:rowOff>68529</xdr:rowOff>
    </xdr:to>
    <xdr:cxnSp macro="">
      <xdr:nvCxnSpPr>
        <xdr:cNvPr id="431" name="直線コネクタ 430"/>
        <xdr:cNvCxnSpPr/>
      </xdr:nvCxnSpPr>
      <xdr:spPr>
        <a:xfrm>
          <a:off x="15290800" y="263207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2" name="フローチャート: 判断 431"/>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3" name="テキスト ボックス 432"/>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60325</xdr:rowOff>
    </xdr:from>
    <xdr:to>
      <xdr:col>72</xdr:col>
      <xdr:colOff>203200</xdr:colOff>
      <xdr:row>15</xdr:row>
      <xdr:rowOff>72390</xdr:rowOff>
    </xdr:to>
    <xdr:cxnSp macro="">
      <xdr:nvCxnSpPr>
        <xdr:cNvPr id="434" name="直線コネクタ 433"/>
        <xdr:cNvCxnSpPr/>
      </xdr:nvCxnSpPr>
      <xdr:spPr>
        <a:xfrm flipV="1">
          <a:off x="14401800" y="26320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5" name="フローチャート: 判断 434"/>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36" name="テキスト ボックス 435"/>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15</xdr:row>
      <xdr:rowOff>89281</xdr:rowOff>
    </xdr:to>
    <xdr:cxnSp macro="">
      <xdr:nvCxnSpPr>
        <xdr:cNvPr id="437" name="直線コネクタ 436"/>
        <xdr:cNvCxnSpPr/>
      </xdr:nvCxnSpPr>
      <xdr:spPr>
        <a:xfrm flipV="1">
          <a:off x="13512800" y="264414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38" name="フローチャート: 判断 437"/>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93718</xdr:rowOff>
    </xdr:from>
    <xdr:ext cx="762000" cy="259045"/>
    <xdr:sp macro="" textlink="">
      <xdr:nvSpPr>
        <xdr:cNvPr id="439" name="テキスト ボックス 438"/>
        <xdr:cNvSpPr txBox="1"/>
      </xdr:nvSpPr>
      <xdr:spPr>
        <a:xfrm>
          <a:off x="14020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0" name="フローチャート: 判断 439"/>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50284</xdr:rowOff>
    </xdr:from>
    <xdr:ext cx="762000" cy="259045"/>
    <xdr:sp macro="" textlink="">
      <xdr:nvSpPr>
        <xdr:cNvPr id="441" name="テキスト ボックス 440"/>
        <xdr:cNvSpPr txBox="1"/>
      </xdr:nvSpPr>
      <xdr:spPr>
        <a:xfrm>
          <a:off x="13131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7" name="楕円 446"/>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21226</xdr:rowOff>
    </xdr:from>
    <xdr:ext cx="762000" cy="259045"/>
    <xdr:sp macro="" textlink="">
      <xdr:nvSpPr>
        <xdr:cNvPr id="448" name="将来負担の状況該当値テキスト"/>
        <xdr:cNvSpPr txBox="1"/>
      </xdr:nvSpPr>
      <xdr:spPr>
        <a:xfrm>
          <a:off x="17106900" y="24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17729</xdr:rowOff>
    </xdr:from>
    <xdr:to>
      <xdr:col>77</xdr:col>
      <xdr:colOff>95250</xdr:colOff>
      <xdr:row>15</xdr:row>
      <xdr:rowOff>119329</xdr:rowOff>
    </xdr:to>
    <xdr:sp macro="" textlink="">
      <xdr:nvSpPr>
        <xdr:cNvPr id="449" name="楕円 448"/>
        <xdr:cNvSpPr/>
      </xdr:nvSpPr>
      <xdr:spPr>
        <a:xfrm>
          <a:off x="16129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129506</xdr:rowOff>
    </xdr:from>
    <xdr:ext cx="736600" cy="259045"/>
    <xdr:sp macro="" textlink="">
      <xdr:nvSpPr>
        <xdr:cNvPr id="450" name="テキスト ボックス 449"/>
        <xdr:cNvSpPr txBox="1"/>
      </xdr:nvSpPr>
      <xdr:spPr>
        <a:xfrm>
          <a:off x="15798800" y="235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9525</xdr:rowOff>
    </xdr:from>
    <xdr:to>
      <xdr:col>73</xdr:col>
      <xdr:colOff>44450</xdr:colOff>
      <xdr:row>15</xdr:row>
      <xdr:rowOff>111125</xdr:rowOff>
    </xdr:to>
    <xdr:sp macro="" textlink="">
      <xdr:nvSpPr>
        <xdr:cNvPr id="451" name="楕円 450"/>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121302</xdr:rowOff>
    </xdr:from>
    <xdr:ext cx="762000" cy="259045"/>
    <xdr:sp macro="" textlink="">
      <xdr:nvSpPr>
        <xdr:cNvPr id="452" name="テキスト ボックス 451"/>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3" name="楕円 452"/>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4" name="テキスト ボックス 453"/>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38481</xdr:rowOff>
    </xdr:from>
    <xdr:to>
      <xdr:col>64</xdr:col>
      <xdr:colOff>152400</xdr:colOff>
      <xdr:row>15</xdr:row>
      <xdr:rowOff>140081</xdr:rowOff>
    </xdr:to>
    <xdr:sp macro="" textlink="">
      <xdr:nvSpPr>
        <xdr:cNvPr id="455" name="楕円 454"/>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150258</xdr:rowOff>
    </xdr:from>
    <xdr:ext cx="762000" cy="259045"/>
    <xdr:sp macro="" textlink="">
      <xdr:nvSpPr>
        <xdr:cNvPr id="456" name="テキスト ボックス 455"/>
        <xdr:cNvSpPr txBox="1"/>
      </xdr:nvSpPr>
      <xdr:spPr>
        <a:xfrm>
          <a:off x="13131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東日本大震災</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及び原子力災害</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の発生により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増大する復旧・復興業務に大幅な定員増など行い対応していることから、類似団体平均を上回る状況が続いている。</a:t>
          </a:r>
          <a:endParaRPr kumimoji="0"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今後とも、復旧・復興事業の実施のための人員確保が必要となるが、財政健全化に留意しつつ対応していく。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53522</xdr:rowOff>
    </xdr:from>
    <xdr:to>
      <xdr:col>24</xdr:col>
      <xdr:colOff>25400</xdr:colOff>
      <xdr:row>41</xdr:row>
      <xdr:rowOff>118835</xdr:rowOff>
    </xdr:to>
    <xdr:cxnSp macro="">
      <xdr:nvCxnSpPr>
        <xdr:cNvPr id="67" name="直線コネクタ 66"/>
        <xdr:cNvCxnSpPr/>
      </xdr:nvCxnSpPr>
      <xdr:spPr>
        <a:xfrm flipV="1">
          <a:off x="3987800" y="7082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4535</xdr:rowOff>
    </xdr:from>
    <xdr:to>
      <xdr:col>19</xdr:col>
      <xdr:colOff>187325</xdr:colOff>
      <xdr:row>41</xdr:row>
      <xdr:rowOff>118835</xdr:rowOff>
    </xdr:to>
    <xdr:cxnSp macro="">
      <xdr:nvCxnSpPr>
        <xdr:cNvPr id="70" name="直線コネクタ 69"/>
        <xdr:cNvCxnSpPr/>
      </xdr:nvCxnSpPr>
      <xdr:spPr>
        <a:xfrm>
          <a:off x="3098800" y="7033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37193</xdr:rowOff>
    </xdr:to>
    <xdr:cxnSp macro="">
      <xdr:nvCxnSpPr>
        <xdr:cNvPr id="73" name="直線コネクタ 72"/>
        <xdr:cNvCxnSpPr/>
      </xdr:nvCxnSpPr>
      <xdr:spPr>
        <a:xfrm flipV="1">
          <a:off x="2209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37193</xdr:rowOff>
    </xdr:to>
    <xdr:cxnSp macro="">
      <xdr:nvCxnSpPr>
        <xdr:cNvPr id="76" name="直線コネクタ 75"/>
        <xdr:cNvCxnSpPr/>
      </xdr:nvCxnSpPr>
      <xdr:spPr>
        <a:xfrm>
          <a:off x="1320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0" name="テキスト ボックス 79"/>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2722</xdr:rowOff>
    </xdr:from>
    <xdr:to>
      <xdr:col>24</xdr:col>
      <xdr:colOff>76200</xdr:colOff>
      <xdr:row>41</xdr:row>
      <xdr:rowOff>104322</xdr:rowOff>
    </xdr:to>
    <xdr:sp macro="" textlink="">
      <xdr:nvSpPr>
        <xdr:cNvPr id="86" name="楕円 85"/>
        <xdr:cNvSpPr/>
      </xdr:nvSpPr>
      <xdr:spPr>
        <a:xfrm>
          <a:off x="47752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82749</xdr:rowOff>
    </xdr:from>
    <xdr:ext cx="762000" cy="259045"/>
    <xdr:sp macro="" textlink="">
      <xdr:nvSpPr>
        <xdr:cNvPr id="87" name="人件費該当値テキスト"/>
        <xdr:cNvSpPr txBox="1"/>
      </xdr:nvSpPr>
      <xdr:spPr>
        <a:xfrm>
          <a:off x="4914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68035</xdr:rowOff>
    </xdr:from>
    <xdr:to>
      <xdr:col>20</xdr:col>
      <xdr:colOff>38100</xdr:colOff>
      <xdr:row>41</xdr:row>
      <xdr:rowOff>169635</xdr:rowOff>
    </xdr:to>
    <xdr:sp macro="" textlink="">
      <xdr:nvSpPr>
        <xdr:cNvPr id="88" name="楕円 87"/>
        <xdr:cNvSpPr/>
      </xdr:nvSpPr>
      <xdr:spPr>
        <a:xfrm>
          <a:off x="3937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154412</xdr:rowOff>
    </xdr:from>
    <xdr:ext cx="736600" cy="259045"/>
    <xdr:sp macro="" textlink="">
      <xdr:nvSpPr>
        <xdr:cNvPr id="89" name="テキスト ボックス 88"/>
        <xdr:cNvSpPr txBox="1"/>
      </xdr:nvSpPr>
      <xdr:spPr>
        <a:xfrm>
          <a:off x="3606800" y="718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macro="" textlink="">
      <xdr:nvSpPr>
        <xdr:cNvPr id="90" name="楕円 89"/>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macro="" textlink="">
      <xdr:nvSpPr>
        <xdr:cNvPr id="91" name="テキスト ボックス 90"/>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157843</xdr:rowOff>
    </xdr:from>
    <xdr:to>
      <xdr:col>11</xdr:col>
      <xdr:colOff>60325</xdr:colOff>
      <xdr:row>41</xdr:row>
      <xdr:rowOff>87993</xdr:rowOff>
    </xdr:to>
    <xdr:sp macro="" textlink="">
      <xdr:nvSpPr>
        <xdr:cNvPr id="92" name="楕円 91"/>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72770</xdr:rowOff>
    </xdr:from>
    <xdr:ext cx="762000" cy="259045"/>
    <xdr:sp macro="" textlink="">
      <xdr:nvSpPr>
        <xdr:cNvPr id="93" name="テキスト ボックス 92"/>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4" name="楕円 93"/>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5" name="テキスト ボックス 94"/>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、これまで上昇傾向にあったが、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内部管理経費等の節減により、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、内部管理経費の節減や事務事業の効率的執行に努め財政健全化を図っていく。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xdr:rowOff>
    </xdr:to>
    <xdr:cxnSp macro="">
      <xdr:nvCxnSpPr>
        <xdr:cNvPr id="122" name="直線コネクタ 121"/>
        <xdr:cNvCxnSpPr/>
      </xdr:nvCxnSpPr>
      <xdr:spPr>
        <a:xfrm>
          <a:off x="15671800" y="327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12700</xdr:rowOff>
    </xdr:to>
    <xdr:cxnSp macro="">
      <xdr:nvCxnSpPr>
        <xdr:cNvPr id="125" name="直線コネクタ 124"/>
        <xdr:cNvCxnSpPr/>
      </xdr:nvCxnSpPr>
      <xdr:spPr>
        <a:xfrm>
          <a:off x="14782800" y="3213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127000</xdr:rowOff>
    </xdr:to>
    <xdr:cxnSp macro="">
      <xdr:nvCxnSpPr>
        <xdr:cNvPr id="128" name="直線コネクタ 127"/>
        <xdr:cNvCxnSpPr/>
      </xdr:nvCxnSpPr>
      <xdr:spPr>
        <a:xfrm>
          <a:off x="13893800" y="3155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69850</xdr:rowOff>
    </xdr:to>
    <xdr:cxnSp macro="">
      <xdr:nvCxnSpPr>
        <xdr:cNvPr id="131" name="直線コネクタ 130"/>
        <xdr:cNvCxnSpPr/>
      </xdr:nvCxnSpPr>
      <xdr:spPr>
        <a:xfrm>
          <a:off x="13004800" y="304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130827</xdr:rowOff>
    </xdr:from>
    <xdr:ext cx="762000" cy="259045"/>
    <xdr:sp macro="" textlink="">
      <xdr:nvSpPr>
        <xdr:cNvPr id="133" name="テキスト ボックス 132"/>
        <xdr:cNvSpPr txBox="1"/>
      </xdr:nvSpPr>
      <xdr:spPr>
        <a:xfrm>
          <a:off x="13512800"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35" name="テキスト ボックス 134"/>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1" name="楕円 140"/>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2"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43" name="楕円 142"/>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44" name="テキスト ボックス 143"/>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47" name="楕円 146"/>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8" name="テキスト ボックス 147"/>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xdr:nvSpPr>
        <xdr:cNvPr id="149" name="楕円 148"/>
        <xdr:cNvSpPr/>
      </xdr:nvSpPr>
      <xdr:spPr>
        <a:xfrm>
          <a:off x="12954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16527</xdr:rowOff>
    </xdr:from>
    <xdr:ext cx="762000" cy="259045"/>
    <xdr:sp macro="" textlink="">
      <xdr:nvSpPr>
        <xdr:cNvPr id="150" name="テキスト ボックス 149"/>
        <xdr:cNvSpPr txBox="1"/>
      </xdr:nvSpPr>
      <xdr:spPr>
        <a:xfrm>
          <a:off x="126238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年度は特定疾患対策事業費や精神保健医療費、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児童措置費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社会保障関係費が増加しており、今後もこの傾向が続くことが見込まれることから、引き続き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財政健全化に留意しつつ対応していく。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4" name="直線コネクタ 183"/>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194" name="テキスト ボックス 19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0" name="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07" name="テキスト ボックス 206"/>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09" name="テキスト ボックス 20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その他（維持補修費及び貸付金）に係る経常収支比率は、除雪事業の増加等により、前年度比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今後とも県有財産の効率的かつ効果的な維持補修に努めるなど、財政健全化に留意しつつ対応していく。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61</xdr:row>
      <xdr:rowOff>69850</xdr:rowOff>
    </xdr:to>
    <xdr:cxnSp macro="">
      <xdr:nvCxnSpPr>
        <xdr:cNvPr id="237" name="直線コネクタ 236"/>
        <xdr:cNvCxnSpPr/>
      </xdr:nvCxnSpPr>
      <xdr:spPr>
        <a:xfrm>
          <a:off x="15671800" y="10391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104140</xdr:rowOff>
    </xdr:to>
    <xdr:cxnSp macro="">
      <xdr:nvCxnSpPr>
        <xdr:cNvPr id="240" name="直線コネクタ 239"/>
        <xdr:cNvCxnSpPr/>
      </xdr:nvCxnSpPr>
      <xdr:spPr>
        <a:xfrm>
          <a:off x="14782800" y="101625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60</xdr:row>
      <xdr:rowOff>58420</xdr:rowOff>
    </xdr:to>
    <xdr:cxnSp macro="">
      <xdr:nvCxnSpPr>
        <xdr:cNvPr id="243" name="直線コネクタ 242"/>
        <xdr:cNvCxnSpPr/>
      </xdr:nvCxnSpPr>
      <xdr:spPr>
        <a:xfrm flipV="1">
          <a:off x="13893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58420</xdr:rowOff>
    </xdr:to>
    <xdr:cxnSp macro="">
      <xdr:nvCxnSpPr>
        <xdr:cNvPr id="246" name="直線コネクタ 245"/>
        <xdr:cNvCxnSpPr/>
      </xdr:nvCxnSpPr>
      <xdr:spPr>
        <a:xfrm>
          <a:off x="13004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48" name="テキスト ボックス 247"/>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0" name="テキスト ボックス 249"/>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56" name="楕円 255"/>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57"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58" name="楕円 257"/>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59" name="テキスト ボックス 258"/>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0" name="楕円 25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61" name="テキスト ボックス 260"/>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62" name="楕円 261"/>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63" name="テキスト ボックス 262"/>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4" name="楕円 263"/>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5" name="テキスト ボックス 264"/>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が上昇傾向にある中、概ね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保険給付費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医療給付費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、障がい者総合支援関連費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社会保障関係費が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しており、今後もこの傾向が続くことが見込まれる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ことから、財政健全化に留意しつつ対応していく。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96520</xdr:rowOff>
    </xdr:to>
    <xdr:cxnSp macro="">
      <xdr:nvCxnSpPr>
        <xdr:cNvPr id="296" name="直線コネクタ 295"/>
        <xdr:cNvCxnSpPr/>
      </xdr:nvCxnSpPr>
      <xdr:spPr>
        <a:xfrm flipV="1">
          <a:off x="15671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96520</xdr:rowOff>
    </xdr:to>
    <xdr:cxnSp macro="">
      <xdr:nvCxnSpPr>
        <xdr:cNvPr id="299" name="直線コネクタ 298"/>
        <xdr:cNvCxnSpPr/>
      </xdr:nvCxnSpPr>
      <xdr:spPr>
        <a:xfrm>
          <a:off x="14782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00" name="フローチャート: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58420</xdr:rowOff>
    </xdr:to>
    <xdr:cxnSp macro="">
      <xdr:nvCxnSpPr>
        <xdr:cNvPr id="302" name="直線コネクタ 301"/>
        <xdr:cNvCxnSpPr/>
      </xdr:nvCxnSpPr>
      <xdr:spPr>
        <a:xfrm>
          <a:off x="13893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03" name="フローチャート: 判断 302"/>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04" name="テキスト ボックス 303"/>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50800</xdr:rowOff>
    </xdr:to>
    <xdr:cxnSp macro="">
      <xdr:nvCxnSpPr>
        <xdr:cNvPr id="305" name="直線コネクタ 304"/>
        <xdr:cNvCxnSpPr/>
      </xdr:nvCxnSpPr>
      <xdr:spPr>
        <a:xfrm>
          <a:off x="13004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07" name="テキスト ボックス 306"/>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09" name="テキスト ボックス 30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15" name="楕円 314"/>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118127</xdr:rowOff>
    </xdr:from>
    <xdr:ext cx="762000" cy="259045"/>
    <xdr:sp macro="" textlink="">
      <xdr:nvSpPr>
        <xdr:cNvPr id="316"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17" name="楕円 316"/>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8" name="テキスト ボックス 317"/>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19" name="楕円 318"/>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20" name="テキスト ボックス 319"/>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21" name="楕円 320"/>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86377</xdr:rowOff>
    </xdr:from>
    <xdr:ext cx="762000" cy="259045"/>
    <xdr:sp macro="" textlink="">
      <xdr:nvSpPr>
        <xdr:cNvPr id="322" name="テキスト ボックス 321"/>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23" name="楕円 322"/>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78757</xdr:rowOff>
    </xdr:from>
    <xdr:ext cx="762000" cy="259045"/>
    <xdr:sp macro="" textlink="">
      <xdr:nvSpPr>
        <xdr:cNvPr id="324" name="テキスト ボックス 323"/>
        <xdr:cNvSpPr txBox="1"/>
      </xdr:nvSpPr>
      <xdr:spPr>
        <a:xfrm>
          <a:off x="126238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公債費に係る経常収支比率は、県債発行の抑制と既発行債の借換による公債費の平準化を進めてきたことから、平成２１年度以降減少傾向にあり、平成２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年度についても２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今後とも、健全化判断比率の状況に十分注意を払いながら、県債の活用による財源確保を図っていく。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76200</xdr:rowOff>
    </xdr:to>
    <xdr:cxnSp macro="">
      <xdr:nvCxnSpPr>
        <xdr:cNvPr id="355" name="直線コネクタ 354"/>
        <xdr:cNvCxnSpPr/>
      </xdr:nvCxnSpPr>
      <xdr:spPr>
        <a:xfrm flipV="1">
          <a:off x="3987800" y="13004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6"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76200</xdr:rowOff>
    </xdr:from>
    <xdr:to>
      <xdr:col>19</xdr:col>
      <xdr:colOff>187325</xdr:colOff>
      <xdr:row>76</xdr:row>
      <xdr:rowOff>88900</xdr:rowOff>
    </xdr:to>
    <xdr:cxnSp macro="">
      <xdr:nvCxnSpPr>
        <xdr:cNvPr id="358" name="直線コネクタ 357"/>
        <xdr:cNvCxnSpPr/>
      </xdr:nvCxnSpPr>
      <xdr:spPr>
        <a:xfrm flipV="1">
          <a:off x="3098800" y="1310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0" name="テキスト ボックス 359"/>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139700</xdr:rowOff>
    </xdr:to>
    <xdr:cxnSp macro="">
      <xdr:nvCxnSpPr>
        <xdr:cNvPr id="361" name="直線コネクタ 360"/>
        <xdr:cNvCxnSpPr/>
      </xdr:nvCxnSpPr>
      <xdr:spPr>
        <a:xfrm flipV="1">
          <a:off x="2209800" y="1311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3" name="テキスト ボックス 362"/>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139700</xdr:rowOff>
    </xdr:from>
    <xdr:to>
      <xdr:col>11</xdr:col>
      <xdr:colOff>9525</xdr:colOff>
      <xdr:row>77</xdr:row>
      <xdr:rowOff>19050</xdr:rowOff>
    </xdr:to>
    <xdr:cxnSp macro="">
      <xdr:nvCxnSpPr>
        <xdr:cNvPr id="364" name="直線コネクタ 363"/>
        <xdr:cNvCxnSpPr/>
      </xdr:nvCxnSpPr>
      <xdr:spPr>
        <a:xfrm flipV="1">
          <a:off x="1320800" y="1316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66" name="テキスト ボックス 36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8" name="テキスト ボックス 367"/>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4" name="楕円 373"/>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5"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25400</xdr:rowOff>
    </xdr:from>
    <xdr:to>
      <xdr:col>20</xdr:col>
      <xdr:colOff>38100</xdr:colOff>
      <xdr:row>76</xdr:row>
      <xdr:rowOff>127000</xdr:rowOff>
    </xdr:to>
    <xdr:sp macro="" textlink="">
      <xdr:nvSpPr>
        <xdr:cNvPr id="376" name="楕円 375"/>
        <xdr:cNvSpPr/>
      </xdr:nvSpPr>
      <xdr:spPr>
        <a:xfrm>
          <a:off x="3937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7" name="テキスト ボックス 376"/>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78" name="楕円 377"/>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124477</xdr:rowOff>
    </xdr:from>
    <xdr:ext cx="762000" cy="259045"/>
    <xdr:sp macro="" textlink="">
      <xdr:nvSpPr>
        <xdr:cNvPr id="379" name="テキスト ボックス 378"/>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88900</xdr:rowOff>
    </xdr:from>
    <xdr:to>
      <xdr:col>11</xdr:col>
      <xdr:colOff>60325</xdr:colOff>
      <xdr:row>77</xdr:row>
      <xdr:rowOff>19050</xdr:rowOff>
    </xdr:to>
    <xdr:sp macro="" textlink="">
      <xdr:nvSpPr>
        <xdr:cNvPr id="380" name="楕円 379"/>
        <xdr:cNvSpPr/>
      </xdr:nvSpPr>
      <xdr:spPr>
        <a:xfrm>
          <a:off x="2159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29227</xdr:rowOff>
    </xdr:from>
    <xdr:ext cx="762000" cy="259045"/>
    <xdr:sp macro="" textlink="">
      <xdr:nvSpPr>
        <xdr:cNvPr id="381" name="テキスト ボックス 380"/>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139700</xdr:rowOff>
    </xdr:from>
    <xdr:to>
      <xdr:col>6</xdr:col>
      <xdr:colOff>171450</xdr:colOff>
      <xdr:row>77</xdr:row>
      <xdr:rowOff>69850</xdr:rowOff>
    </xdr:to>
    <xdr:sp macro="" textlink="">
      <xdr:nvSpPr>
        <xdr:cNvPr id="382" name="楕円 381"/>
        <xdr:cNvSpPr/>
      </xdr:nvSpPr>
      <xdr:spPr>
        <a:xfrm>
          <a:off x="1270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80027</xdr:rowOff>
    </xdr:from>
    <xdr:ext cx="762000" cy="259045"/>
    <xdr:sp macro="" textlink="">
      <xdr:nvSpPr>
        <xdr:cNvPr id="383" name="テキスト ボックス 382"/>
        <xdr:cNvSpPr txBox="1"/>
      </xdr:nvSpPr>
      <xdr:spPr>
        <a:xfrm>
          <a:off x="939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たものの、除雪事業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により類似団体平均を上回</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今後とも内部管理経費の節減や事務事業の効率的執行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県有財産の効率的かつ効果的な維持補修に努めるなど、財政健全化に留意しつつ対応していく。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95250</xdr:rowOff>
    </xdr:to>
    <xdr:cxnSp macro="">
      <xdr:nvCxnSpPr>
        <xdr:cNvPr id="414" name="直線コネクタ 413"/>
        <xdr:cNvCxnSpPr/>
      </xdr:nvCxnSpPr>
      <xdr:spPr>
        <a:xfrm flipV="1">
          <a:off x="15671800" y="1361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41927</xdr:rowOff>
    </xdr:from>
    <xdr:ext cx="762000" cy="259045"/>
    <xdr:sp macro="" textlink="">
      <xdr:nvSpPr>
        <xdr:cNvPr id="415" name="公債費以外平均値テキスト"/>
        <xdr:cNvSpPr txBox="1"/>
      </xdr:nvSpPr>
      <xdr:spPr>
        <a:xfrm>
          <a:off x="16598900" y="1324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38100</xdr:rowOff>
    </xdr:from>
    <xdr:to>
      <xdr:col>78</xdr:col>
      <xdr:colOff>69850</xdr:colOff>
      <xdr:row>79</xdr:row>
      <xdr:rowOff>95250</xdr:rowOff>
    </xdr:to>
    <xdr:cxnSp macro="">
      <xdr:nvCxnSpPr>
        <xdr:cNvPr id="417" name="直線コネクタ 416"/>
        <xdr:cNvCxnSpPr/>
      </xdr:nvCxnSpPr>
      <xdr:spPr>
        <a:xfrm>
          <a:off x="14782800" y="1341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18" name="フローチャート: 判断 417"/>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19" name="テキスト ボックス 418"/>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38100</xdr:rowOff>
    </xdr:from>
    <xdr:to>
      <xdr:col>73</xdr:col>
      <xdr:colOff>180975</xdr:colOff>
      <xdr:row>78</xdr:row>
      <xdr:rowOff>88900</xdr:rowOff>
    </xdr:to>
    <xdr:cxnSp macro="">
      <xdr:nvCxnSpPr>
        <xdr:cNvPr id="420" name="直線コネクタ 419"/>
        <xdr:cNvCxnSpPr/>
      </xdr:nvCxnSpPr>
      <xdr:spPr>
        <a:xfrm flipV="1">
          <a:off x="13893800" y="1341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1" name="フローチャート: 判断 420"/>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2" name="テキスト ボックス 421"/>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82550</xdr:rowOff>
    </xdr:from>
    <xdr:to>
      <xdr:col>69</xdr:col>
      <xdr:colOff>92075</xdr:colOff>
      <xdr:row>78</xdr:row>
      <xdr:rowOff>88900</xdr:rowOff>
    </xdr:to>
    <xdr:cxnSp macro="">
      <xdr:nvCxnSpPr>
        <xdr:cNvPr id="423" name="直線コネクタ 422"/>
        <xdr:cNvCxnSpPr/>
      </xdr:nvCxnSpPr>
      <xdr:spPr>
        <a:xfrm>
          <a:off x="13004800" y="13284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69850</xdr:rowOff>
    </xdr:from>
    <xdr:to>
      <xdr:col>69</xdr:col>
      <xdr:colOff>142875</xdr:colOff>
      <xdr:row>74</xdr:row>
      <xdr:rowOff>0</xdr:rowOff>
    </xdr:to>
    <xdr:sp macro="" textlink="">
      <xdr:nvSpPr>
        <xdr:cNvPr id="424" name="フローチャート: 判断 423"/>
        <xdr:cNvSpPr/>
      </xdr:nvSpPr>
      <xdr:spPr>
        <a:xfrm>
          <a:off x="13843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10177</xdr:rowOff>
    </xdr:from>
    <xdr:ext cx="762000" cy="259045"/>
    <xdr:sp macro="" textlink="">
      <xdr:nvSpPr>
        <xdr:cNvPr id="425" name="テキスト ボックス 424"/>
        <xdr:cNvSpPr txBox="1"/>
      </xdr:nvSpPr>
      <xdr:spPr>
        <a:xfrm>
          <a:off x="13512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48277</xdr:rowOff>
    </xdr:from>
    <xdr:ext cx="762000" cy="259045"/>
    <xdr:sp macro="" textlink="">
      <xdr:nvSpPr>
        <xdr:cNvPr id="427" name="テキスト ボックス 426"/>
        <xdr:cNvSpPr txBox="1"/>
      </xdr:nvSpPr>
      <xdr:spPr>
        <a:xfrm>
          <a:off x="12623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33" name="楕円 432"/>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34"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44450</xdr:rowOff>
    </xdr:from>
    <xdr:to>
      <xdr:col>78</xdr:col>
      <xdr:colOff>120650</xdr:colOff>
      <xdr:row>79</xdr:row>
      <xdr:rowOff>146050</xdr:rowOff>
    </xdr:to>
    <xdr:sp macro="" textlink="">
      <xdr:nvSpPr>
        <xdr:cNvPr id="435" name="楕円 434"/>
        <xdr:cNvSpPr/>
      </xdr:nvSpPr>
      <xdr:spPr>
        <a:xfrm>
          <a:off x="1562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156227</xdr:rowOff>
    </xdr:from>
    <xdr:ext cx="736600" cy="259045"/>
    <xdr:sp macro="" textlink="">
      <xdr:nvSpPr>
        <xdr:cNvPr id="436" name="テキスト ボックス 435"/>
        <xdr:cNvSpPr txBox="1"/>
      </xdr:nvSpPr>
      <xdr:spPr>
        <a:xfrm>
          <a:off x="15290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158750</xdr:rowOff>
    </xdr:from>
    <xdr:to>
      <xdr:col>74</xdr:col>
      <xdr:colOff>31750</xdr:colOff>
      <xdr:row>78</xdr:row>
      <xdr:rowOff>88900</xdr:rowOff>
    </xdr:to>
    <xdr:sp macro="" textlink="">
      <xdr:nvSpPr>
        <xdr:cNvPr id="437" name="楕円 436"/>
        <xdr:cNvSpPr/>
      </xdr:nvSpPr>
      <xdr:spPr>
        <a:xfrm>
          <a:off x="14732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99077</xdr:rowOff>
    </xdr:from>
    <xdr:ext cx="762000" cy="259045"/>
    <xdr:sp macro="" textlink="">
      <xdr:nvSpPr>
        <xdr:cNvPr id="438" name="テキスト ボックス 437"/>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39" name="楕円 438"/>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40" name="テキスト ボックス 439"/>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31750</xdr:rowOff>
    </xdr:from>
    <xdr:to>
      <xdr:col>65</xdr:col>
      <xdr:colOff>53975</xdr:colOff>
      <xdr:row>77</xdr:row>
      <xdr:rowOff>133350</xdr:rowOff>
    </xdr:to>
    <xdr:sp macro="" textlink="">
      <xdr:nvSpPr>
        <xdr:cNvPr id="441" name="楕円 440"/>
        <xdr:cNvSpPr/>
      </xdr:nvSpPr>
      <xdr:spPr>
        <a:xfrm>
          <a:off x="12954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118127</xdr:rowOff>
    </xdr:from>
    <xdr:ext cx="762000" cy="259045"/>
    <xdr:sp macro="" textlink="">
      <xdr:nvSpPr>
        <xdr:cNvPr id="442" name="テキスト ボックス 441"/>
        <xdr:cNvSpPr txBox="1"/>
      </xdr:nvSpPr>
      <xdr:spPr>
        <a:xfrm>
          <a:off x="12623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22720</xdr:rowOff>
    </xdr:from>
    <xdr:to>
      <xdr:col>29</xdr:col>
      <xdr:colOff>127000</xdr:colOff>
      <xdr:row>11</xdr:row>
      <xdr:rowOff>22892</xdr:rowOff>
    </xdr:to>
    <xdr:cxnSp macro="">
      <xdr:nvCxnSpPr>
        <xdr:cNvPr id="50" name="直線コネクタ 49"/>
        <xdr:cNvCxnSpPr/>
      </xdr:nvCxnSpPr>
      <xdr:spPr bwMode="auto">
        <a:xfrm>
          <a:off x="5003800" y="1956295"/>
          <a:ext cx="6477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19367</xdr:rowOff>
    </xdr:from>
    <xdr:to>
      <xdr:col>26</xdr:col>
      <xdr:colOff>50800</xdr:colOff>
      <xdr:row>11</xdr:row>
      <xdr:rowOff>22720</xdr:rowOff>
    </xdr:to>
    <xdr:cxnSp macro="">
      <xdr:nvCxnSpPr>
        <xdr:cNvPr id="53" name="直線コネクタ 52"/>
        <xdr:cNvCxnSpPr/>
      </xdr:nvCxnSpPr>
      <xdr:spPr bwMode="auto">
        <a:xfrm>
          <a:off x="4305300" y="195294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19367</xdr:rowOff>
    </xdr:from>
    <xdr:to>
      <xdr:col>22</xdr:col>
      <xdr:colOff>114300</xdr:colOff>
      <xdr:row>11</xdr:row>
      <xdr:rowOff>21654</xdr:rowOff>
    </xdr:to>
    <xdr:cxnSp macro="">
      <xdr:nvCxnSpPr>
        <xdr:cNvPr id="56" name="直線コネクタ 55"/>
        <xdr:cNvCxnSpPr/>
      </xdr:nvCxnSpPr>
      <xdr:spPr bwMode="auto">
        <a:xfrm flipV="1">
          <a:off x="3606800" y="1952942"/>
          <a:ext cx="6985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21654</xdr:rowOff>
    </xdr:from>
    <xdr:to>
      <xdr:col>18</xdr:col>
      <xdr:colOff>177800</xdr:colOff>
      <xdr:row>11</xdr:row>
      <xdr:rowOff>95872</xdr:rowOff>
    </xdr:to>
    <xdr:cxnSp macro="">
      <xdr:nvCxnSpPr>
        <xdr:cNvPr id="59" name="直線コネクタ 58"/>
        <xdr:cNvCxnSpPr/>
      </xdr:nvCxnSpPr>
      <xdr:spPr bwMode="auto">
        <a:xfrm flipV="1">
          <a:off x="2908300" y="1955229"/>
          <a:ext cx="698500" cy="7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123963</xdr:rowOff>
    </xdr:from>
    <xdr:ext cx="762000" cy="259045"/>
    <xdr:sp macro="" textlink="">
      <xdr:nvSpPr>
        <xdr:cNvPr id="61" name="テキスト ボックス 60"/>
        <xdr:cNvSpPr txBox="1"/>
      </xdr:nvSpPr>
      <xdr:spPr>
        <a:xfrm>
          <a:off x="3225800" y="22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47344</xdr:rowOff>
    </xdr:from>
    <xdr:ext cx="762000" cy="259045"/>
    <xdr:sp macro="" textlink="">
      <xdr:nvSpPr>
        <xdr:cNvPr id="63" name="テキスト ボックス 62"/>
        <xdr:cNvSpPr txBox="1"/>
      </xdr:nvSpPr>
      <xdr:spPr>
        <a:xfrm>
          <a:off x="2527300" y="232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143542</xdr:rowOff>
    </xdr:from>
    <xdr:to>
      <xdr:col>29</xdr:col>
      <xdr:colOff>177800</xdr:colOff>
      <xdr:row>11</xdr:row>
      <xdr:rowOff>73692</xdr:rowOff>
    </xdr:to>
    <xdr:sp macro="" textlink="">
      <xdr:nvSpPr>
        <xdr:cNvPr id="69" name="楕円 68"/>
        <xdr:cNvSpPr/>
      </xdr:nvSpPr>
      <xdr:spPr bwMode="auto">
        <a:xfrm>
          <a:off x="56007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52119</xdr:rowOff>
    </xdr:from>
    <xdr:ext cx="762000" cy="259045"/>
    <xdr:sp macro="" textlink="">
      <xdr:nvSpPr>
        <xdr:cNvPr id="70" name="人口1人当たり決算額の推移該当値テキスト130"/>
        <xdr:cNvSpPr txBox="1"/>
      </xdr:nvSpPr>
      <xdr:spPr>
        <a:xfrm>
          <a:off x="5740400" y="18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143370</xdr:rowOff>
    </xdr:from>
    <xdr:to>
      <xdr:col>26</xdr:col>
      <xdr:colOff>101600</xdr:colOff>
      <xdr:row>11</xdr:row>
      <xdr:rowOff>73520</xdr:rowOff>
    </xdr:to>
    <xdr:sp macro="" textlink="">
      <xdr:nvSpPr>
        <xdr:cNvPr id="71" name="楕円 70"/>
        <xdr:cNvSpPr/>
      </xdr:nvSpPr>
      <xdr:spPr bwMode="auto">
        <a:xfrm>
          <a:off x="49530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83697</xdr:rowOff>
    </xdr:from>
    <xdr:ext cx="736600" cy="259045"/>
    <xdr:sp macro="" textlink="">
      <xdr:nvSpPr>
        <xdr:cNvPr id="72" name="テキスト ボックス 71"/>
        <xdr:cNvSpPr txBox="1"/>
      </xdr:nvSpPr>
      <xdr:spPr>
        <a:xfrm>
          <a:off x="4622800" y="167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140017</xdr:rowOff>
    </xdr:from>
    <xdr:to>
      <xdr:col>22</xdr:col>
      <xdr:colOff>165100</xdr:colOff>
      <xdr:row>11</xdr:row>
      <xdr:rowOff>70167</xdr:rowOff>
    </xdr:to>
    <xdr:sp macro="" textlink="">
      <xdr:nvSpPr>
        <xdr:cNvPr id="73" name="楕円 72"/>
        <xdr:cNvSpPr/>
      </xdr:nvSpPr>
      <xdr:spPr bwMode="auto">
        <a:xfrm>
          <a:off x="4254500" y="190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80344</xdr:rowOff>
    </xdr:from>
    <xdr:ext cx="762000" cy="259045"/>
    <xdr:sp macro="" textlink="">
      <xdr:nvSpPr>
        <xdr:cNvPr id="74" name="テキスト ボックス 73"/>
        <xdr:cNvSpPr txBox="1"/>
      </xdr:nvSpPr>
      <xdr:spPr>
        <a:xfrm>
          <a:off x="3924300" y="1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142304</xdr:rowOff>
    </xdr:from>
    <xdr:to>
      <xdr:col>19</xdr:col>
      <xdr:colOff>38100</xdr:colOff>
      <xdr:row>11</xdr:row>
      <xdr:rowOff>72454</xdr:rowOff>
    </xdr:to>
    <xdr:sp macro="" textlink="">
      <xdr:nvSpPr>
        <xdr:cNvPr id="75" name="楕円 74"/>
        <xdr:cNvSpPr/>
      </xdr:nvSpPr>
      <xdr:spPr bwMode="auto">
        <a:xfrm>
          <a:off x="3556000" y="190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82631</xdr:rowOff>
    </xdr:from>
    <xdr:ext cx="762000" cy="259045"/>
    <xdr:sp macro="" textlink="">
      <xdr:nvSpPr>
        <xdr:cNvPr id="76" name="テキスト ボックス 75"/>
        <xdr:cNvSpPr txBox="1"/>
      </xdr:nvSpPr>
      <xdr:spPr>
        <a:xfrm>
          <a:off x="3225800" y="167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45072</xdr:rowOff>
    </xdr:from>
    <xdr:to>
      <xdr:col>15</xdr:col>
      <xdr:colOff>101600</xdr:colOff>
      <xdr:row>11</xdr:row>
      <xdr:rowOff>146672</xdr:rowOff>
    </xdr:to>
    <xdr:sp macro="" textlink="">
      <xdr:nvSpPr>
        <xdr:cNvPr id="77" name="楕円 76"/>
        <xdr:cNvSpPr/>
      </xdr:nvSpPr>
      <xdr:spPr bwMode="auto">
        <a:xfrm>
          <a:off x="2857500" y="197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156849</xdr:rowOff>
    </xdr:from>
    <xdr:ext cx="762000" cy="259045"/>
    <xdr:sp macro="" textlink="">
      <xdr:nvSpPr>
        <xdr:cNvPr id="78" name="テキスト ボックス 77"/>
        <xdr:cNvSpPr txBox="1"/>
      </xdr:nvSpPr>
      <xdr:spPr>
        <a:xfrm>
          <a:off x="2527300" y="174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127533</xdr:rowOff>
    </xdr:from>
    <xdr:to>
      <xdr:col>29</xdr:col>
      <xdr:colOff>127000</xdr:colOff>
      <xdr:row>35</xdr:row>
      <xdr:rowOff>257835</xdr:rowOff>
    </xdr:to>
    <xdr:cxnSp macro="">
      <xdr:nvCxnSpPr>
        <xdr:cNvPr id="113" name="直線コネクタ 112"/>
        <xdr:cNvCxnSpPr/>
      </xdr:nvCxnSpPr>
      <xdr:spPr bwMode="auto">
        <a:xfrm>
          <a:off x="5003800" y="6737883"/>
          <a:ext cx="6477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302413</xdr:rowOff>
    </xdr:from>
    <xdr:to>
      <xdr:col>26</xdr:col>
      <xdr:colOff>50800</xdr:colOff>
      <xdr:row>35</xdr:row>
      <xdr:rowOff>127533</xdr:rowOff>
    </xdr:to>
    <xdr:cxnSp macro="">
      <xdr:nvCxnSpPr>
        <xdr:cNvPr id="116" name="直線コネクタ 115"/>
        <xdr:cNvCxnSpPr/>
      </xdr:nvCxnSpPr>
      <xdr:spPr bwMode="auto">
        <a:xfrm>
          <a:off x="4305300" y="6569863"/>
          <a:ext cx="698500" cy="16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133782</xdr:rowOff>
    </xdr:from>
    <xdr:to>
      <xdr:col>22</xdr:col>
      <xdr:colOff>114300</xdr:colOff>
      <xdr:row>34</xdr:row>
      <xdr:rowOff>302413</xdr:rowOff>
    </xdr:to>
    <xdr:cxnSp macro="">
      <xdr:nvCxnSpPr>
        <xdr:cNvPr id="119" name="直線コネクタ 118"/>
        <xdr:cNvCxnSpPr/>
      </xdr:nvCxnSpPr>
      <xdr:spPr bwMode="auto">
        <a:xfrm>
          <a:off x="3606800" y="6401232"/>
          <a:ext cx="698500" cy="16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4013</xdr:rowOff>
    </xdr:from>
    <xdr:to>
      <xdr:col>18</xdr:col>
      <xdr:colOff>177800</xdr:colOff>
      <xdr:row>34</xdr:row>
      <xdr:rowOff>133782</xdr:rowOff>
    </xdr:to>
    <xdr:cxnSp macro="">
      <xdr:nvCxnSpPr>
        <xdr:cNvPr id="122" name="直線コネクタ 121"/>
        <xdr:cNvCxnSpPr/>
      </xdr:nvCxnSpPr>
      <xdr:spPr bwMode="auto">
        <a:xfrm>
          <a:off x="2908300" y="6271463"/>
          <a:ext cx="698500" cy="12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273863</xdr:rowOff>
    </xdr:from>
    <xdr:to>
      <xdr:col>19</xdr:col>
      <xdr:colOff>38100</xdr:colOff>
      <xdr:row>34</xdr:row>
      <xdr:rowOff>32563</xdr:rowOff>
    </xdr:to>
    <xdr:sp macro="" textlink="">
      <xdr:nvSpPr>
        <xdr:cNvPr id="123" name="フローチャート: 判断 122"/>
        <xdr:cNvSpPr/>
      </xdr:nvSpPr>
      <xdr:spPr bwMode="auto">
        <a:xfrm>
          <a:off x="35560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42740</xdr:rowOff>
    </xdr:from>
    <xdr:ext cx="762000" cy="259045"/>
    <xdr:sp macro="" textlink="">
      <xdr:nvSpPr>
        <xdr:cNvPr id="124" name="テキスト ボックス 123"/>
        <xdr:cNvSpPr txBox="1"/>
      </xdr:nvSpPr>
      <xdr:spPr>
        <a:xfrm>
          <a:off x="32258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183794</xdr:rowOff>
    </xdr:from>
    <xdr:to>
      <xdr:col>15</xdr:col>
      <xdr:colOff>101600</xdr:colOff>
      <xdr:row>33</xdr:row>
      <xdr:rowOff>285394</xdr:rowOff>
    </xdr:to>
    <xdr:sp macro="" textlink="">
      <xdr:nvSpPr>
        <xdr:cNvPr id="125" name="フローチャート: 判断 124"/>
        <xdr:cNvSpPr/>
      </xdr:nvSpPr>
      <xdr:spPr bwMode="auto">
        <a:xfrm>
          <a:off x="2857500" y="6108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124121</xdr:rowOff>
    </xdr:from>
    <xdr:ext cx="762000" cy="259045"/>
    <xdr:sp macro="" textlink="">
      <xdr:nvSpPr>
        <xdr:cNvPr id="126" name="テキスト ボックス 125"/>
        <xdr:cNvSpPr txBox="1"/>
      </xdr:nvSpPr>
      <xdr:spPr>
        <a:xfrm>
          <a:off x="2527300" y="58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207035</xdr:rowOff>
    </xdr:from>
    <xdr:to>
      <xdr:col>29</xdr:col>
      <xdr:colOff>177800</xdr:colOff>
      <xdr:row>35</xdr:row>
      <xdr:rowOff>308635</xdr:rowOff>
    </xdr:to>
    <xdr:sp macro="" textlink="">
      <xdr:nvSpPr>
        <xdr:cNvPr id="132" name="楕円 131"/>
        <xdr:cNvSpPr/>
      </xdr:nvSpPr>
      <xdr:spPr bwMode="auto">
        <a:xfrm>
          <a:off x="56007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179112</xdr:rowOff>
    </xdr:from>
    <xdr:ext cx="762000" cy="259045"/>
    <xdr:sp macro="" textlink="">
      <xdr:nvSpPr>
        <xdr:cNvPr id="133" name="人口1人当たり決算額の推移該当値テキスト445"/>
        <xdr:cNvSpPr txBox="1"/>
      </xdr:nvSpPr>
      <xdr:spPr>
        <a:xfrm>
          <a:off x="5740400" y="67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76733</xdr:rowOff>
    </xdr:from>
    <xdr:to>
      <xdr:col>26</xdr:col>
      <xdr:colOff>101600</xdr:colOff>
      <xdr:row>35</xdr:row>
      <xdr:rowOff>178333</xdr:rowOff>
    </xdr:to>
    <xdr:sp macro="" textlink="">
      <xdr:nvSpPr>
        <xdr:cNvPr id="134" name="楕円 133"/>
        <xdr:cNvSpPr/>
      </xdr:nvSpPr>
      <xdr:spPr bwMode="auto">
        <a:xfrm>
          <a:off x="49530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163110</xdr:rowOff>
    </xdr:from>
    <xdr:ext cx="736600" cy="259045"/>
    <xdr:sp macro="" textlink="">
      <xdr:nvSpPr>
        <xdr:cNvPr id="135" name="テキスト ボックス 134"/>
        <xdr:cNvSpPr txBox="1"/>
      </xdr:nvSpPr>
      <xdr:spPr>
        <a:xfrm>
          <a:off x="4622800" y="677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251613</xdr:rowOff>
    </xdr:from>
    <xdr:to>
      <xdr:col>22</xdr:col>
      <xdr:colOff>165100</xdr:colOff>
      <xdr:row>35</xdr:row>
      <xdr:rowOff>10313</xdr:rowOff>
    </xdr:to>
    <xdr:sp macro="" textlink="">
      <xdr:nvSpPr>
        <xdr:cNvPr id="136" name="楕円 135"/>
        <xdr:cNvSpPr/>
      </xdr:nvSpPr>
      <xdr:spPr bwMode="auto">
        <a:xfrm>
          <a:off x="4254500" y="65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20490</xdr:rowOff>
    </xdr:from>
    <xdr:ext cx="762000" cy="259045"/>
    <xdr:sp macro="" textlink="">
      <xdr:nvSpPr>
        <xdr:cNvPr id="137" name="テキスト ボックス 136"/>
        <xdr:cNvSpPr txBox="1"/>
      </xdr:nvSpPr>
      <xdr:spPr>
        <a:xfrm>
          <a:off x="3924300" y="62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82982</xdr:rowOff>
    </xdr:from>
    <xdr:to>
      <xdr:col>19</xdr:col>
      <xdr:colOff>38100</xdr:colOff>
      <xdr:row>34</xdr:row>
      <xdr:rowOff>184582</xdr:rowOff>
    </xdr:to>
    <xdr:sp macro="" textlink="">
      <xdr:nvSpPr>
        <xdr:cNvPr id="138" name="楕円 137"/>
        <xdr:cNvSpPr/>
      </xdr:nvSpPr>
      <xdr:spPr bwMode="auto">
        <a:xfrm>
          <a:off x="3556000" y="635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169359</xdr:rowOff>
    </xdr:from>
    <xdr:ext cx="762000" cy="259045"/>
    <xdr:sp macro="" textlink="">
      <xdr:nvSpPr>
        <xdr:cNvPr id="139" name="テキスト ボックス 138"/>
        <xdr:cNvSpPr txBox="1"/>
      </xdr:nvSpPr>
      <xdr:spPr>
        <a:xfrm>
          <a:off x="3225800" y="64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296113</xdr:rowOff>
    </xdr:from>
    <xdr:to>
      <xdr:col>15</xdr:col>
      <xdr:colOff>101600</xdr:colOff>
      <xdr:row>34</xdr:row>
      <xdr:rowOff>54813</xdr:rowOff>
    </xdr:to>
    <xdr:sp macro="" textlink="">
      <xdr:nvSpPr>
        <xdr:cNvPr id="140" name="楕円 139"/>
        <xdr:cNvSpPr/>
      </xdr:nvSpPr>
      <xdr:spPr bwMode="auto">
        <a:xfrm>
          <a:off x="2857500" y="622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39590</xdr:rowOff>
    </xdr:from>
    <xdr:ext cx="762000" cy="259045"/>
    <xdr:sp macro="" textlink="">
      <xdr:nvSpPr>
        <xdr:cNvPr id="141" name="テキスト ボックス 140"/>
        <xdr:cNvSpPr txBox="1"/>
      </xdr:nvSpPr>
      <xdr:spPr>
        <a:xfrm>
          <a:off x="2527300" y="63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32448</xdr:rowOff>
    </xdr:from>
    <xdr:to>
      <xdr:col>24</xdr:col>
      <xdr:colOff>63500</xdr:colOff>
      <xdr:row>31</xdr:row>
      <xdr:rowOff>40068</xdr:rowOff>
    </xdr:to>
    <xdr:cxnSp macro="">
      <xdr:nvCxnSpPr>
        <xdr:cNvPr id="61" name="直線コネクタ 60"/>
        <xdr:cNvCxnSpPr/>
      </xdr:nvCxnSpPr>
      <xdr:spPr>
        <a:xfrm flipV="1">
          <a:off x="3797300" y="534739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40068</xdr:rowOff>
    </xdr:from>
    <xdr:to>
      <xdr:col>19</xdr:col>
      <xdr:colOff>177800</xdr:colOff>
      <xdr:row>31</xdr:row>
      <xdr:rowOff>41726</xdr:rowOff>
    </xdr:to>
    <xdr:cxnSp macro="">
      <xdr:nvCxnSpPr>
        <xdr:cNvPr id="64" name="直線コネクタ 63"/>
        <xdr:cNvCxnSpPr/>
      </xdr:nvCxnSpPr>
      <xdr:spPr>
        <a:xfrm flipV="1">
          <a:off x="2908300" y="5355018"/>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41726</xdr:rowOff>
    </xdr:from>
    <xdr:to>
      <xdr:col>15</xdr:col>
      <xdr:colOff>50800</xdr:colOff>
      <xdr:row>31</xdr:row>
      <xdr:rowOff>59614</xdr:rowOff>
    </xdr:to>
    <xdr:cxnSp macro="">
      <xdr:nvCxnSpPr>
        <xdr:cNvPr id="67" name="直線コネクタ 66"/>
        <xdr:cNvCxnSpPr/>
      </xdr:nvCxnSpPr>
      <xdr:spPr>
        <a:xfrm flipV="1">
          <a:off x="2019300" y="535667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59614</xdr:rowOff>
    </xdr:from>
    <xdr:to>
      <xdr:col>10</xdr:col>
      <xdr:colOff>114300</xdr:colOff>
      <xdr:row>31</xdr:row>
      <xdr:rowOff>123717</xdr:rowOff>
    </xdr:to>
    <xdr:cxnSp macro="">
      <xdr:nvCxnSpPr>
        <xdr:cNvPr id="70" name="直線コネクタ 69"/>
        <xdr:cNvCxnSpPr/>
      </xdr:nvCxnSpPr>
      <xdr:spPr>
        <a:xfrm flipV="1">
          <a:off x="1130300" y="5374564"/>
          <a:ext cx="889000"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150366</xdr:rowOff>
    </xdr:from>
    <xdr:ext cx="599010" cy="259045"/>
    <xdr:sp macro="" textlink="">
      <xdr:nvSpPr>
        <xdr:cNvPr id="72" name="テキスト ボックス 71"/>
        <xdr:cNvSpPr txBox="1"/>
      </xdr:nvSpPr>
      <xdr:spPr>
        <a:xfrm>
          <a:off x="1719795" y="563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54735</xdr:rowOff>
    </xdr:from>
    <xdr:ext cx="599010" cy="259045"/>
    <xdr:sp macro="" textlink="">
      <xdr:nvSpPr>
        <xdr:cNvPr id="74" name="テキスト ボックス 73"/>
        <xdr:cNvSpPr txBox="1"/>
      </xdr:nvSpPr>
      <xdr:spPr>
        <a:xfrm>
          <a:off x="830795" y="571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153098</xdr:rowOff>
    </xdr:from>
    <xdr:to>
      <xdr:col>24</xdr:col>
      <xdr:colOff>114300</xdr:colOff>
      <xdr:row>31</xdr:row>
      <xdr:rowOff>83248</xdr:rowOff>
    </xdr:to>
    <xdr:sp macro="" textlink="">
      <xdr:nvSpPr>
        <xdr:cNvPr id="80" name="楕円 79"/>
        <xdr:cNvSpPr/>
      </xdr:nvSpPr>
      <xdr:spPr>
        <a:xfrm>
          <a:off x="4584700" y="5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106125</xdr:rowOff>
    </xdr:from>
    <xdr:ext cx="599010" cy="259045"/>
    <xdr:sp macro="" textlink="">
      <xdr:nvSpPr>
        <xdr:cNvPr id="81" name="人件費該当値テキスト"/>
        <xdr:cNvSpPr txBox="1"/>
      </xdr:nvSpPr>
      <xdr:spPr>
        <a:xfrm>
          <a:off x="4686300" y="524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160718</xdr:rowOff>
    </xdr:from>
    <xdr:to>
      <xdr:col>20</xdr:col>
      <xdr:colOff>38100</xdr:colOff>
      <xdr:row>31</xdr:row>
      <xdr:rowOff>90868</xdr:rowOff>
    </xdr:to>
    <xdr:sp macro="" textlink="">
      <xdr:nvSpPr>
        <xdr:cNvPr id="82" name="楕円 81"/>
        <xdr:cNvSpPr/>
      </xdr:nvSpPr>
      <xdr:spPr>
        <a:xfrm>
          <a:off x="3746500" y="53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107395</xdr:rowOff>
    </xdr:from>
    <xdr:ext cx="599010" cy="259045"/>
    <xdr:sp macro="" textlink="">
      <xdr:nvSpPr>
        <xdr:cNvPr id="83" name="テキスト ボックス 82"/>
        <xdr:cNvSpPr txBox="1"/>
      </xdr:nvSpPr>
      <xdr:spPr>
        <a:xfrm>
          <a:off x="3485095" y="50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162376</xdr:rowOff>
    </xdr:from>
    <xdr:to>
      <xdr:col>15</xdr:col>
      <xdr:colOff>101600</xdr:colOff>
      <xdr:row>31</xdr:row>
      <xdr:rowOff>92526</xdr:rowOff>
    </xdr:to>
    <xdr:sp macro="" textlink="">
      <xdr:nvSpPr>
        <xdr:cNvPr id="84" name="楕円 83"/>
        <xdr:cNvSpPr/>
      </xdr:nvSpPr>
      <xdr:spPr>
        <a:xfrm>
          <a:off x="2857500" y="5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109053</xdr:rowOff>
    </xdr:from>
    <xdr:ext cx="599010" cy="259045"/>
    <xdr:sp macro="" textlink="">
      <xdr:nvSpPr>
        <xdr:cNvPr id="85" name="テキスト ボックス 84"/>
        <xdr:cNvSpPr txBox="1"/>
      </xdr:nvSpPr>
      <xdr:spPr>
        <a:xfrm>
          <a:off x="2608795" y="50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8814</xdr:rowOff>
    </xdr:from>
    <xdr:to>
      <xdr:col>10</xdr:col>
      <xdr:colOff>165100</xdr:colOff>
      <xdr:row>31</xdr:row>
      <xdr:rowOff>110414</xdr:rowOff>
    </xdr:to>
    <xdr:sp macro="" textlink="">
      <xdr:nvSpPr>
        <xdr:cNvPr id="86" name="楕円 85"/>
        <xdr:cNvSpPr/>
      </xdr:nvSpPr>
      <xdr:spPr>
        <a:xfrm>
          <a:off x="1968500" y="53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126941</xdr:rowOff>
    </xdr:from>
    <xdr:ext cx="599010" cy="259045"/>
    <xdr:sp macro="" textlink="">
      <xdr:nvSpPr>
        <xdr:cNvPr id="87" name="テキスト ボックス 86"/>
        <xdr:cNvSpPr txBox="1"/>
      </xdr:nvSpPr>
      <xdr:spPr>
        <a:xfrm>
          <a:off x="1719795" y="50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72917</xdr:rowOff>
    </xdr:from>
    <xdr:to>
      <xdr:col>6</xdr:col>
      <xdr:colOff>38100</xdr:colOff>
      <xdr:row>32</xdr:row>
      <xdr:rowOff>3067</xdr:rowOff>
    </xdr:to>
    <xdr:sp macro="" textlink="">
      <xdr:nvSpPr>
        <xdr:cNvPr id="88" name="楕円 87"/>
        <xdr:cNvSpPr/>
      </xdr:nvSpPr>
      <xdr:spPr>
        <a:xfrm>
          <a:off x="1079500" y="53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19594</xdr:rowOff>
    </xdr:from>
    <xdr:ext cx="599010" cy="259045"/>
    <xdr:sp macro="" textlink="">
      <xdr:nvSpPr>
        <xdr:cNvPr id="89" name="テキスト ボックス 88"/>
        <xdr:cNvSpPr txBox="1"/>
      </xdr:nvSpPr>
      <xdr:spPr>
        <a:xfrm>
          <a:off x="830795" y="516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5" name="テキスト ボックス 104"/>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7" name="テキスト ボックス 106"/>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9" name="テキスト ボックス 108"/>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117564</xdr:rowOff>
    </xdr:from>
    <xdr:to>
      <xdr:col>24</xdr:col>
      <xdr:colOff>62865</xdr:colOff>
      <xdr:row>57</xdr:row>
      <xdr:rowOff>156464</xdr:rowOff>
    </xdr:to>
    <xdr:cxnSp macro="">
      <xdr:nvCxnSpPr>
        <xdr:cNvPr id="111" name="直線コネクタ 110"/>
        <xdr:cNvCxnSpPr/>
      </xdr:nvCxnSpPr>
      <xdr:spPr>
        <a:xfrm flipV="1">
          <a:off x="4633595" y="9032964"/>
          <a:ext cx="1270" cy="89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160291</xdr:rowOff>
    </xdr:from>
    <xdr:ext cx="469744" cy="259045"/>
    <xdr:sp macro="" textlink="">
      <xdr:nvSpPr>
        <xdr:cNvPr id="112" name="物件費最小値テキスト"/>
        <xdr:cNvSpPr txBox="1"/>
      </xdr:nvSpPr>
      <xdr:spPr>
        <a:xfrm>
          <a:off x="4686300"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156464</xdr:rowOff>
    </xdr:from>
    <xdr:to>
      <xdr:col>24</xdr:col>
      <xdr:colOff>152400</xdr:colOff>
      <xdr:row>57</xdr:row>
      <xdr:rowOff>156464</xdr:rowOff>
    </xdr:to>
    <xdr:cxnSp macro="">
      <xdr:nvCxnSpPr>
        <xdr:cNvPr id="113" name="直線コネクタ 112"/>
        <xdr:cNvCxnSpPr/>
      </xdr:nvCxnSpPr>
      <xdr:spPr>
        <a:xfrm>
          <a:off x="4546600" y="992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64241</xdr:rowOff>
    </xdr:from>
    <xdr:ext cx="534377" cy="259045"/>
    <xdr:sp macro="" textlink="">
      <xdr:nvSpPr>
        <xdr:cNvPr id="114" name="物件費最大値テキスト"/>
        <xdr:cNvSpPr txBox="1"/>
      </xdr:nvSpPr>
      <xdr:spPr>
        <a:xfrm>
          <a:off x="4686300" y="88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117564</xdr:rowOff>
    </xdr:from>
    <xdr:to>
      <xdr:col>24</xdr:col>
      <xdr:colOff>152400</xdr:colOff>
      <xdr:row>52</xdr:row>
      <xdr:rowOff>117564</xdr:rowOff>
    </xdr:to>
    <xdr:cxnSp macro="">
      <xdr:nvCxnSpPr>
        <xdr:cNvPr id="115" name="直線コネクタ 114"/>
        <xdr:cNvCxnSpPr/>
      </xdr:nvCxnSpPr>
      <xdr:spPr>
        <a:xfrm>
          <a:off x="4546600" y="903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38392</xdr:rowOff>
    </xdr:from>
    <xdr:to>
      <xdr:col>24</xdr:col>
      <xdr:colOff>63500</xdr:colOff>
      <xdr:row>52</xdr:row>
      <xdr:rowOff>117564</xdr:rowOff>
    </xdr:to>
    <xdr:cxnSp macro="">
      <xdr:nvCxnSpPr>
        <xdr:cNvPr id="116" name="直線コネクタ 115"/>
        <xdr:cNvCxnSpPr/>
      </xdr:nvCxnSpPr>
      <xdr:spPr>
        <a:xfrm>
          <a:off x="3797300" y="8953792"/>
          <a:ext cx="8382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105960</xdr:rowOff>
    </xdr:from>
    <xdr:ext cx="469744" cy="259045"/>
    <xdr:sp macro="" textlink="">
      <xdr:nvSpPr>
        <xdr:cNvPr id="117" name="物件費平均値テキスト"/>
        <xdr:cNvSpPr txBox="1"/>
      </xdr:nvSpPr>
      <xdr:spPr>
        <a:xfrm>
          <a:off x="4686300" y="9707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127533</xdr:rowOff>
    </xdr:from>
    <xdr:to>
      <xdr:col>24</xdr:col>
      <xdr:colOff>114300</xdr:colOff>
      <xdr:row>57</xdr:row>
      <xdr:rowOff>57683</xdr:rowOff>
    </xdr:to>
    <xdr:sp macro="" textlink="">
      <xdr:nvSpPr>
        <xdr:cNvPr id="118" name="フローチャート: 判断 117"/>
        <xdr:cNvSpPr/>
      </xdr:nvSpPr>
      <xdr:spPr>
        <a:xfrm>
          <a:off x="4584700" y="97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34811</xdr:rowOff>
    </xdr:from>
    <xdr:to>
      <xdr:col>19</xdr:col>
      <xdr:colOff>177800</xdr:colOff>
      <xdr:row>52</xdr:row>
      <xdr:rowOff>38392</xdr:rowOff>
    </xdr:to>
    <xdr:cxnSp macro="">
      <xdr:nvCxnSpPr>
        <xdr:cNvPr id="119" name="直線コネクタ 118"/>
        <xdr:cNvCxnSpPr/>
      </xdr:nvCxnSpPr>
      <xdr:spPr>
        <a:xfrm>
          <a:off x="2908300" y="8950211"/>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131039</xdr:rowOff>
    </xdr:from>
    <xdr:to>
      <xdr:col>20</xdr:col>
      <xdr:colOff>38100</xdr:colOff>
      <xdr:row>57</xdr:row>
      <xdr:rowOff>61189</xdr:rowOff>
    </xdr:to>
    <xdr:sp macro="" textlink="">
      <xdr:nvSpPr>
        <xdr:cNvPr id="120" name="フローチャート: 判断 119"/>
        <xdr:cNvSpPr/>
      </xdr:nvSpPr>
      <xdr:spPr>
        <a:xfrm>
          <a:off x="3746500" y="973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52316</xdr:rowOff>
    </xdr:from>
    <xdr:ext cx="469744" cy="259045"/>
    <xdr:sp macro="" textlink="">
      <xdr:nvSpPr>
        <xdr:cNvPr id="121" name="テキスト ボックス 120"/>
        <xdr:cNvSpPr txBox="1"/>
      </xdr:nvSpPr>
      <xdr:spPr>
        <a:xfrm>
          <a:off x="3549728" y="982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22428</xdr:rowOff>
    </xdr:from>
    <xdr:to>
      <xdr:col>15</xdr:col>
      <xdr:colOff>50800</xdr:colOff>
      <xdr:row>52</xdr:row>
      <xdr:rowOff>34811</xdr:rowOff>
    </xdr:to>
    <xdr:cxnSp macro="">
      <xdr:nvCxnSpPr>
        <xdr:cNvPr id="122" name="直線コネクタ 121"/>
        <xdr:cNvCxnSpPr/>
      </xdr:nvCxnSpPr>
      <xdr:spPr>
        <a:xfrm>
          <a:off x="2019300" y="893782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118466</xdr:rowOff>
    </xdr:from>
    <xdr:to>
      <xdr:col>15</xdr:col>
      <xdr:colOff>101600</xdr:colOff>
      <xdr:row>57</xdr:row>
      <xdr:rowOff>48616</xdr:rowOff>
    </xdr:to>
    <xdr:sp macro="" textlink="">
      <xdr:nvSpPr>
        <xdr:cNvPr id="123" name="フローチャート: 判断 122"/>
        <xdr:cNvSpPr/>
      </xdr:nvSpPr>
      <xdr:spPr>
        <a:xfrm>
          <a:off x="2857500" y="971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39743</xdr:rowOff>
    </xdr:from>
    <xdr:ext cx="534377" cy="259045"/>
    <xdr:sp macro="" textlink="">
      <xdr:nvSpPr>
        <xdr:cNvPr id="124" name="テキスト ボックス 123"/>
        <xdr:cNvSpPr txBox="1"/>
      </xdr:nvSpPr>
      <xdr:spPr>
        <a:xfrm>
          <a:off x="2641111" y="98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79502</xdr:rowOff>
    </xdr:from>
    <xdr:to>
      <xdr:col>10</xdr:col>
      <xdr:colOff>114300</xdr:colOff>
      <xdr:row>52</xdr:row>
      <xdr:rowOff>22428</xdr:rowOff>
    </xdr:to>
    <xdr:cxnSp macro="">
      <xdr:nvCxnSpPr>
        <xdr:cNvPr id="125" name="直線コネクタ 124"/>
        <xdr:cNvCxnSpPr/>
      </xdr:nvCxnSpPr>
      <xdr:spPr>
        <a:xfrm>
          <a:off x="1130300" y="8823452"/>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35179</xdr:rowOff>
    </xdr:from>
    <xdr:to>
      <xdr:col>10</xdr:col>
      <xdr:colOff>165100</xdr:colOff>
      <xdr:row>55</xdr:row>
      <xdr:rowOff>136779</xdr:rowOff>
    </xdr:to>
    <xdr:sp macro="" textlink="">
      <xdr:nvSpPr>
        <xdr:cNvPr id="126" name="フローチャート: 判断 125"/>
        <xdr:cNvSpPr/>
      </xdr:nvSpPr>
      <xdr:spPr>
        <a:xfrm>
          <a:off x="1968500" y="946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127906</xdr:rowOff>
    </xdr:from>
    <xdr:ext cx="534377" cy="259045"/>
    <xdr:sp macro="" textlink="">
      <xdr:nvSpPr>
        <xdr:cNvPr id="127" name="テキスト ボックス 126"/>
        <xdr:cNvSpPr txBox="1"/>
      </xdr:nvSpPr>
      <xdr:spPr>
        <a:xfrm>
          <a:off x="1752111" y="9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2984</xdr:rowOff>
    </xdr:from>
    <xdr:to>
      <xdr:col>6</xdr:col>
      <xdr:colOff>38100</xdr:colOff>
      <xdr:row>55</xdr:row>
      <xdr:rowOff>104584</xdr:rowOff>
    </xdr:to>
    <xdr:sp macro="" textlink="">
      <xdr:nvSpPr>
        <xdr:cNvPr id="128" name="フローチャート: 判断 127"/>
        <xdr:cNvSpPr/>
      </xdr:nvSpPr>
      <xdr:spPr>
        <a:xfrm>
          <a:off x="1079500" y="943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95711</xdr:rowOff>
    </xdr:from>
    <xdr:ext cx="534377" cy="259045"/>
    <xdr:sp macro="" textlink="">
      <xdr:nvSpPr>
        <xdr:cNvPr id="129" name="テキスト ボックス 128"/>
        <xdr:cNvSpPr txBox="1"/>
      </xdr:nvSpPr>
      <xdr:spPr>
        <a:xfrm>
          <a:off x="863111" y="95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66764</xdr:rowOff>
    </xdr:from>
    <xdr:to>
      <xdr:col>24</xdr:col>
      <xdr:colOff>114300</xdr:colOff>
      <xdr:row>52</xdr:row>
      <xdr:rowOff>168364</xdr:rowOff>
    </xdr:to>
    <xdr:sp macro="" textlink="">
      <xdr:nvSpPr>
        <xdr:cNvPr id="135" name="楕円 134"/>
        <xdr:cNvSpPr/>
      </xdr:nvSpPr>
      <xdr:spPr>
        <a:xfrm>
          <a:off x="4584700" y="89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19791</xdr:rowOff>
    </xdr:from>
    <xdr:ext cx="534377" cy="259045"/>
    <xdr:sp macro="" textlink="">
      <xdr:nvSpPr>
        <xdr:cNvPr id="136" name="物件費該当値テキスト"/>
        <xdr:cNvSpPr txBox="1"/>
      </xdr:nvSpPr>
      <xdr:spPr>
        <a:xfrm>
          <a:off x="4686300" y="893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159042</xdr:rowOff>
    </xdr:from>
    <xdr:to>
      <xdr:col>20</xdr:col>
      <xdr:colOff>38100</xdr:colOff>
      <xdr:row>52</xdr:row>
      <xdr:rowOff>89192</xdr:rowOff>
    </xdr:to>
    <xdr:sp macro="" textlink="">
      <xdr:nvSpPr>
        <xdr:cNvPr id="137" name="楕円 136"/>
        <xdr:cNvSpPr/>
      </xdr:nvSpPr>
      <xdr:spPr>
        <a:xfrm>
          <a:off x="3746500" y="89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105719</xdr:rowOff>
    </xdr:from>
    <xdr:ext cx="534377" cy="259045"/>
    <xdr:sp macro="" textlink="">
      <xdr:nvSpPr>
        <xdr:cNvPr id="138" name="テキスト ボックス 137"/>
        <xdr:cNvSpPr txBox="1"/>
      </xdr:nvSpPr>
      <xdr:spPr>
        <a:xfrm>
          <a:off x="3517411" y="86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155461</xdr:rowOff>
    </xdr:from>
    <xdr:to>
      <xdr:col>15</xdr:col>
      <xdr:colOff>101600</xdr:colOff>
      <xdr:row>52</xdr:row>
      <xdr:rowOff>85611</xdr:rowOff>
    </xdr:to>
    <xdr:sp macro="" textlink="">
      <xdr:nvSpPr>
        <xdr:cNvPr id="139" name="楕円 138"/>
        <xdr:cNvSpPr/>
      </xdr:nvSpPr>
      <xdr:spPr>
        <a:xfrm>
          <a:off x="2857500" y="88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102138</xdr:rowOff>
    </xdr:from>
    <xdr:ext cx="534377" cy="259045"/>
    <xdr:sp macro="" textlink="">
      <xdr:nvSpPr>
        <xdr:cNvPr id="140" name="テキスト ボックス 139"/>
        <xdr:cNvSpPr txBox="1"/>
      </xdr:nvSpPr>
      <xdr:spPr>
        <a:xfrm>
          <a:off x="2641111" y="86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143078</xdr:rowOff>
    </xdr:from>
    <xdr:to>
      <xdr:col>10</xdr:col>
      <xdr:colOff>165100</xdr:colOff>
      <xdr:row>52</xdr:row>
      <xdr:rowOff>73228</xdr:rowOff>
    </xdr:to>
    <xdr:sp macro="" textlink="">
      <xdr:nvSpPr>
        <xdr:cNvPr id="141" name="楕円 140"/>
        <xdr:cNvSpPr/>
      </xdr:nvSpPr>
      <xdr:spPr>
        <a:xfrm>
          <a:off x="1968500" y="88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89755</xdr:rowOff>
    </xdr:from>
    <xdr:ext cx="534377" cy="259045"/>
    <xdr:sp macro="" textlink="">
      <xdr:nvSpPr>
        <xdr:cNvPr id="142" name="テキスト ボックス 141"/>
        <xdr:cNvSpPr txBox="1"/>
      </xdr:nvSpPr>
      <xdr:spPr>
        <a:xfrm>
          <a:off x="1752111" y="86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28702</xdr:rowOff>
    </xdr:from>
    <xdr:to>
      <xdr:col>6</xdr:col>
      <xdr:colOff>38100</xdr:colOff>
      <xdr:row>51</xdr:row>
      <xdr:rowOff>130302</xdr:rowOff>
    </xdr:to>
    <xdr:sp macro="" textlink="">
      <xdr:nvSpPr>
        <xdr:cNvPr id="143" name="楕円 142"/>
        <xdr:cNvSpPr/>
      </xdr:nvSpPr>
      <xdr:spPr>
        <a:xfrm>
          <a:off x="1079500" y="8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146829</xdr:rowOff>
    </xdr:from>
    <xdr:ext cx="534377" cy="259045"/>
    <xdr:sp macro="" textlink="">
      <xdr:nvSpPr>
        <xdr:cNvPr id="144" name="テキスト ボックス 143"/>
        <xdr:cNvSpPr txBox="1"/>
      </xdr:nvSpPr>
      <xdr:spPr>
        <a:xfrm>
          <a:off x="863111" y="85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6" name="直線コネクタ 165"/>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7"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8" name="直線コネクタ 167"/>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9"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70" name="直線コネクタ 169"/>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125730</xdr:rowOff>
    </xdr:from>
    <xdr:to>
      <xdr:col>24</xdr:col>
      <xdr:colOff>63500</xdr:colOff>
      <xdr:row>71</xdr:row>
      <xdr:rowOff>59309</xdr:rowOff>
    </xdr:to>
    <xdr:cxnSp macro="">
      <xdr:nvCxnSpPr>
        <xdr:cNvPr id="171" name="直線コネクタ 170"/>
        <xdr:cNvCxnSpPr/>
      </xdr:nvCxnSpPr>
      <xdr:spPr>
        <a:xfrm flipV="1">
          <a:off x="3797300" y="12127230"/>
          <a:ext cx="8382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2"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3" name="フローチャート: 判断 172"/>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59309</xdr:rowOff>
    </xdr:from>
    <xdr:to>
      <xdr:col>19</xdr:col>
      <xdr:colOff>177800</xdr:colOff>
      <xdr:row>72</xdr:row>
      <xdr:rowOff>13589</xdr:rowOff>
    </xdr:to>
    <xdr:cxnSp macro="">
      <xdr:nvCxnSpPr>
        <xdr:cNvPr id="174" name="直線コネクタ 173"/>
        <xdr:cNvCxnSpPr/>
      </xdr:nvCxnSpPr>
      <xdr:spPr>
        <a:xfrm flipV="1">
          <a:off x="2908300" y="1223225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5" name="フローチャート: 判断 174"/>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6" name="テキスト ボックス 175"/>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168021</xdr:rowOff>
    </xdr:from>
    <xdr:to>
      <xdr:col>15</xdr:col>
      <xdr:colOff>50800</xdr:colOff>
      <xdr:row>72</xdr:row>
      <xdr:rowOff>13589</xdr:rowOff>
    </xdr:to>
    <xdr:cxnSp macro="">
      <xdr:nvCxnSpPr>
        <xdr:cNvPr id="177" name="直線コネクタ 176"/>
        <xdr:cNvCxnSpPr/>
      </xdr:nvCxnSpPr>
      <xdr:spPr>
        <a:xfrm>
          <a:off x="2019300" y="1234097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8" name="フローチャート: 判断 177"/>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9" name="テキスト ボックス 178"/>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168021</xdr:rowOff>
    </xdr:from>
    <xdr:to>
      <xdr:col>10</xdr:col>
      <xdr:colOff>114300</xdr:colOff>
      <xdr:row>72</xdr:row>
      <xdr:rowOff>123952</xdr:rowOff>
    </xdr:to>
    <xdr:cxnSp macro="">
      <xdr:nvCxnSpPr>
        <xdr:cNvPr id="180" name="直線コネクタ 179"/>
        <xdr:cNvCxnSpPr/>
      </xdr:nvCxnSpPr>
      <xdr:spPr>
        <a:xfrm flipV="1">
          <a:off x="1130300" y="12340971"/>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81" name="フローチャート: 判断 180"/>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102506</xdr:rowOff>
    </xdr:from>
    <xdr:ext cx="469744" cy="259045"/>
    <xdr:sp macro="" textlink="">
      <xdr:nvSpPr>
        <xdr:cNvPr id="182" name="テキスト ボックス 181"/>
        <xdr:cNvSpPr txBox="1"/>
      </xdr:nvSpPr>
      <xdr:spPr>
        <a:xfrm>
          <a:off x="1784428"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3" name="フローチャート: 判断 182"/>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48785</xdr:rowOff>
    </xdr:from>
    <xdr:ext cx="469744" cy="259045"/>
    <xdr:sp macro="" textlink="">
      <xdr:nvSpPr>
        <xdr:cNvPr id="184" name="テキスト ボックス 183"/>
        <xdr:cNvSpPr txBox="1"/>
      </xdr:nvSpPr>
      <xdr:spPr>
        <a:xfrm>
          <a:off x="895428" y="129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74930</xdr:rowOff>
    </xdr:from>
    <xdr:to>
      <xdr:col>24</xdr:col>
      <xdr:colOff>114300</xdr:colOff>
      <xdr:row>71</xdr:row>
      <xdr:rowOff>5080</xdr:rowOff>
    </xdr:to>
    <xdr:sp macro="" textlink="">
      <xdr:nvSpPr>
        <xdr:cNvPr id="190" name="楕円 189"/>
        <xdr:cNvSpPr/>
      </xdr:nvSpPr>
      <xdr:spPr>
        <a:xfrm>
          <a:off x="45847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27957</xdr:rowOff>
    </xdr:from>
    <xdr:ext cx="534377" cy="259045"/>
    <xdr:sp macro="" textlink="">
      <xdr:nvSpPr>
        <xdr:cNvPr id="191" name="維持補修費該当値テキスト"/>
        <xdr:cNvSpPr txBox="1"/>
      </xdr:nvSpPr>
      <xdr:spPr>
        <a:xfrm>
          <a:off x="4686300" y="120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8509</xdr:rowOff>
    </xdr:from>
    <xdr:to>
      <xdr:col>20</xdr:col>
      <xdr:colOff>38100</xdr:colOff>
      <xdr:row>71</xdr:row>
      <xdr:rowOff>110109</xdr:rowOff>
    </xdr:to>
    <xdr:sp macro="" textlink="">
      <xdr:nvSpPr>
        <xdr:cNvPr id="192" name="楕円 191"/>
        <xdr:cNvSpPr/>
      </xdr:nvSpPr>
      <xdr:spPr>
        <a:xfrm>
          <a:off x="3746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126636</xdr:rowOff>
    </xdr:from>
    <xdr:ext cx="534377" cy="259045"/>
    <xdr:sp macro="" textlink="">
      <xdr:nvSpPr>
        <xdr:cNvPr id="193" name="テキスト ボックス 192"/>
        <xdr:cNvSpPr txBox="1"/>
      </xdr:nvSpPr>
      <xdr:spPr>
        <a:xfrm>
          <a:off x="35174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134239</xdr:rowOff>
    </xdr:from>
    <xdr:to>
      <xdr:col>15</xdr:col>
      <xdr:colOff>101600</xdr:colOff>
      <xdr:row>72</xdr:row>
      <xdr:rowOff>64389</xdr:rowOff>
    </xdr:to>
    <xdr:sp macro="" textlink="">
      <xdr:nvSpPr>
        <xdr:cNvPr id="194" name="楕円 193"/>
        <xdr:cNvSpPr/>
      </xdr:nvSpPr>
      <xdr:spPr>
        <a:xfrm>
          <a:off x="2857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80916</xdr:rowOff>
    </xdr:from>
    <xdr:ext cx="469744" cy="259045"/>
    <xdr:sp macro="" textlink="">
      <xdr:nvSpPr>
        <xdr:cNvPr id="195" name="テキスト ボックス 194"/>
        <xdr:cNvSpPr txBox="1"/>
      </xdr:nvSpPr>
      <xdr:spPr>
        <a:xfrm>
          <a:off x="2673428"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117221</xdr:rowOff>
    </xdr:from>
    <xdr:to>
      <xdr:col>10</xdr:col>
      <xdr:colOff>165100</xdr:colOff>
      <xdr:row>72</xdr:row>
      <xdr:rowOff>47371</xdr:rowOff>
    </xdr:to>
    <xdr:sp macro="" textlink="">
      <xdr:nvSpPr>
        <xdr:cNvPr id="196" name="楕円 195"/>
        <xdr:cNvSpPr/>
      </xdr:nvSpPr>
      <xdr:spPr>
        <a:xfrm>
          <a:off x="1968500" y="122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63898</xdr:rowOff>
    </xdr:from>
    <xdr:ext cx="469744" cy="259045"/>
    <xdr:sp macro="" textlink="">
      <xdr:nvSpPr>
        <xdr:cNvPr id="197" name="テキスト ボックス 196"/>
        <xdr:cNvSpPr txBox="1"/>
      </xdr:nvSpPr>
      <xdr:spPr>
        <a:xfrm>
          <a:off x="1784428" y="120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73152</xdr:rowOff>
    </xdr:from>
    <xdr:to>
      <xdr:col>6</xdr:col>
      <xdr:colOff>38100</xdr:colOff>
      <xdr:row>73</xdr:row>
      <xdr:rowOff>3302</xdr:rowOff>
    </xdr:to>
    <xdr:sp macro="" textlink="">
      <xdr:nvSpPr>
        <xdr:cNvPr id="198" name="楕円 197"/>
        <xdr:cNvSpPr/>
      </xdr:nvSpPr>
      <xdr:spPr>
        <a:xfrm>
          <a:off x="1079500" y="124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19829</xdr:rowOff>
    </xdr:from>
    <xdr:ext cx="469744" cy="259045"/>
    <xdr:sp macro="" textlink="">
      <xdr:nvSpPr>
        <xdr:cNvPr id="199" name="テキスト ボックス 198"/>
        <xdr:cNvSpPr txBox="1"/>
      </xdr:nvSpPr>
      <xdr:spPr>
        <a:xfrm>
          <a:off x="895428" y="121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4" name="テキスト ボックス 213"/>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4" name="直線コネクタ 223"/>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5"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6" name="直線コネクタ 225"/>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7"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8" name="直線コネクタ 227"/>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82060</xdr:rowOff>
    </xdr:from>
    <xdr:to>
      <xdr:col>24</xdr:col>
      <xdr:colOff>63500</xdr:colOff>
      <xdr:row>95</xdr:row>
      <xdr:rowOff>106063</xdr:rowOff>
    </xdr:to>
    <xdr:cxnSp macro="">
      <xdr:nvCxnSpPr>
        <xdr:cNvPr id="229" name="直線コネクタ 228"/>
        <xdr:cNvCxnSpPr/>
      </xdr:nvCxnSpPr>
      <xdr:spPr>
        <a:xfrm flipV="1">
          <a:off x="3797300" y="16369810"/>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30"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31" name="フローチャート: 判断 230"/>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106063</xdr:rowOff>
    </xdr:from>
    <xdr:to>
      <xdr:col>19</xdr:col>
      <xdr:colOff>177800</xdr:colOff>
      <xdr:row>95</xdr:row>
      <xdr:rowOff>122555</xdr:rowOff>
    </xdr:to>
    <xdr:cxnSp macro="">
      <xdr:nvCxnSpPr>
        <xdr:cNvPr id="232" name="直線コネクタ 231"/>
        <xdr:cNvCxnSpPr/>
      </xdr:nvCxnSpPr>
      <xdr:spPr>
        <a:xfrm flipV="1">
          <a:off x="2908300" y="1639381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3" name="フローチャート: 判断 232"/>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4" name="テキスト ボックス 233"/>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122555</xdr:rowOff>
    </xdr:from>
    <xdr:to>
      <xdr:col>15</xdr:col>
      <xdr:colOff>50800</xdr:colOff>
      <xdr:row>95</xdr:row>
      <xdr:rowOff>132842</xdr:rowOff>
    </xdr:to>
    <xdr:cxnSp macro="">
      <xdr:nvCxnSpPr>
        <xdr:cNvPr id="235" name="直線コネクタ 234"/>
        <xdr:cNvCxnSpPr/>
      </xdr:nvCxnSpPr>
      <xdr:spPr>
        <a:xfrm flipV="1">
          <a:off x="2019300" y="1641030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6" name="フローチャート: 判断 235"/>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7" name="テキスト ボックス 236"/>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128924</xdr:rowOff>
    </xdr:from>
    <xdr:to>
      <xdr:col>10</xdr:col>
      <xdr:colOff>114300</xdr:colOff>
      <xdr:row>95</xdr:row>
      <xdr:rowOff>132842</xdr:rowOff>
    </xdr:to>
    <xdr:cxnSp macro="">
      <xdr:nvCxnSpPr>
        <xdr:cNvPr id="238" name="直線コネクタ 237"/>
        <xdr:cNvCxnSpPr/>
      </xdr:nvCxnSpPr>
      <xdr:spPr>
        <a:xfrm>
          <a:off x="1130300" y="16416674"/>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9" name="フローチャート: 判断 238"/>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110107</xdr:rowOff>
    </xdr:from>
    <xdr:ext cx="469744" cy="259045"/>
    <xdr:sp macro="" textlink="">
      <xdr:nvSpPr>
        <xdr:cNvPr id="240" name="テキスト ボックス 239"/>
        <xdr:cNvSpPr txBox="1"/>
      </xdr:nvSpPr>
      <xdr:spPr>
        <a:xfrm>
          <a:off x="1784428"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41" name="フローチャート: 判断 240"/>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12137</xdr:rowOff>
    </xdr:from>
    <xdr:ext cx="469744" cy="259045"/>
    <xdr:sp macro="" textlink="">
      <xdr:nvSpPr>
        <xdr:cNvPr id="242" name="テキスト ボックス 241"/>
        <xdr:cNvSpPr txBox="1"/>
      </xdr:nvSpPr>
      <xdr:spPr>
        <a:xfrm>
          <a:off x="895428"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31260</xdr:rowOff>
    </xdr:from>
    <xdr:to>
      <xdr:col>24</xdr:col>
      <xdr:colOff>114300</xdr:colOff>
      <xdr:row>95</xdr:row>
      <xdr:rowOff>132860</xdr:rowOff>
    </xdr:to>
    <xdr:sp macro="" textlink="">
      <xdr:nvSpPr>
        <xdr:cNvPr id="248" name="楕円 247"/>
        <xdr:cNvSpPr/>
      </xdr:nvSpPr>
      <xdr:spPr>
        <a:xfrm>
          <a:off x="4584700" y="16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54137</xdr:rowOff>
    </xdr:from>
    <xdr:ext cx="469744" cy="259045"/>
    <xdr:sp macro="" textlink="">
      <xdr:nvSpPr>
        <xdr:cNvPr id="249" name="扶助費該当値テキスト"/>
        <xdr:cNvSpPr txBox="1"/>
      </xdr:nvSpPr>
      <xdr:spPr>
        <a:xfrm>
          <a:off x="4686300" y="16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55263</xdr:rowOff>
    </xdr:from>
    <xdr:to>
      <xdr:col>20</xdr:col>
      <xdr:colOff>38100</xdr:colOff>
      <xdr:row>95</xdr:row>
      <xdr:rowOff>156863</xdr:rowOff>
    </xdr:to>
    <xdr:sp macro="" textlink="">
      <xdr:nvSpPr>
        <xdr:cNvPr id="250" name="楕円 249"/>
        <xdr:cNvSpPr/>
      </xdr:nvSpPr>
      <xdr:spPr>
        <a:xfrm>
          <a:off x="3746500" y="16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1940</xdr:rowOff>
    </xdr:from>
    <xdr:ext cx="469744" cy="259045"/>
    <xdr:sp macro="" textlink="">
      <xdr:nvSpPr>
        <xdr:cNvPr id="251" name="テキスト ボックス 250"/>
        <xdr:cNvSpPr txBox="1"/>
      </xdr:nvSpPr>
      <xdr:spPr>
        <a:xfrm>
          <a:off x="3549728" y="161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71755</xdr:rowOff>
    </xdr:from>
    <xdr:to>
      <xdr:col>15</xdr:col>
      <xdr:colOff>101600</xdr:colOff>
      <xdr:row>96</xdr:row>
      <xdr:rowOff>1905</xdr:rowOff>
    </xdr:to>
    <xdr:sp macro="" textlink="">
      <xdr:nvSpPr>
        <xdr:cNvPr id="252" name="楕円 251"/>
        <xdr:cNvSpPr/>
      </xdr:nvSpPr>
      <xdr:spPr>
        <a:xfrm>
          <a:off x="2857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18432</xdr:rowOff>
    </xdr:from>
    <xdr:ext cx="469744" cy="259045"/>
    <xdr:sp macro="" textlink="">
      <xdr:nvSpPr>
        <xdr:cNvPr id="253" name="テキスト ボックス 252"/>
        <xdr:cNvSpPr txBox="1"/>
      </xdr:nvSpPr>
      <xdr:spPr>
        <a:xfrm>
          <a:off x="2673428" y="161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82042</xdr:rowOff>
    </xdr:from>
    <xdr:to>
      <xdr:col>10</xdr:col>
      <xdr:colOff>165100</xdr:colOff>
      <xdr:row>96</xdr:row>
      <xdr:rowOff>12192</xdr:rowOff>
    </xdr:to>
    <xdr:sp macro="" textlink="">
      <xdr:nvSpPr>
        <xdr:cNvPr id="254" name="楕円 253"/>
        <xdr:cNvSpPr/>
      </xdr:nvSpPr>
      <xdr:spPr>
        <a:xfrm>
          <a:off x="19685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28719</xdr:rowOff>
    </xdr:from>
    <xdr:ext cx="469744" cy="259045"/>
    <xdr:sp macro="" textlink="">
      <xdr:nvSpPr>
        <xdr:cNvPr id="255" name="テキスト ボックス 254"/>
        <xdr:cNvSpPr txBox="1"/>
      </xdr:nvSpPr>
      <xdr:spPr>
        <a:xfrm>
          <a:off x="1784428" y="161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78124</xdr:rowOff>
    </xdr:from>
    <xdr:to>
      <xdr:col>6</xdr:col>
      <xdr:colOff>38100</xdr:colOff>
      <xdr:row>96</xdr:row>
      <xdr:rowOff>8274</xdr:rowOff>
    </xdr:to>
    <xdr:sp macro="" textlink="">
      <xdr:nvSpPr>
        <xdr:cNvPr id="256" name="楕円 255"/>
        <xdr:cNvSpPr/>
      </xdr:nvSpPr>
      <xdr:spPr>
        <a:xfrm>
          <a:off x="1079500" y="16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24801</xdr:rowOff>
    </xdr:from>
    <xdr:ext cx="469744" cy="259045"/>
    <xdr:sp macro="" textlink="">
      <xdr:nvSpPr>
        <xdr:cNvPr id="257" name="テキスト ボックス 256"/>
        <xdr:cNvSpPr txBox="1"/>
      </xdr:nvSpPr>
      <xdr:spPr>
        <a:xfrm>
          <a:off x="895428" y="16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68" name="テキスト ボックス 267"/>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134351</xdr:rowOff>
    </xdr:from>
    <xdr:to>
      <xdr:col>54</xdr:col>
      <xdr:colOff>189865</xdr:colOff>
      <xdr:row>38</xdr:row>
      <xdr:rowOff>144746</xdr:rowOff>
    </xdr:to>
    <xdr:cxnSp macro="">
      <xdr:nvCxnSpPr>
        <xdr:cNvPr id="276" name="直線コネクタ 275"/>
        <xdr:cNvCxnSpPr/>
      </xdr:nvCxnSpPr>
      <xdr:spPr>
        <a:xfrm flipV="1">
          <a:off x="10475595" y="5963651"/>
          <a:ext cx="1270" cy="69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148573</xdr:rowOff>
    </xdr:from>
    <xdr:ext cx="534377" cy="259045"/>
    <xdr:sp macro="" textlink="">
      <xdr:nvSpPr>
        <xdr:cNvPr id="277" name="補助費等最小値テキスト"/>
        <xdr:cNvSpPr txBox="1"/>
      </xdr:nvSpPr>
      <xdr:spPr>
        <a:xfrm>
          <a:off x="10528300" y="66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144746</xdr:rowOff>
    </xdr:from>
    <xdr:to>
      <xdr:col>55</xdr:col>
      <xdr:colOff>88900</xdr:colOff>
      <xdr:row>38</xdr:row>
      <xdr:rowOff>144746</xdr:rowOff>
    </xdr:to>
    <xdr:cxnSp macro="">
      <xdr:nvCxnSpPr>
        <xdr:cNvPr id="278" name="直線コネクタ 277"/>
        <xdr:cNvCxnSpPr/>
      </xdr:nvCxnSpPr>
      <xdr:spPr>
        <a:xfrm>
          <a:off x="10388600" y="66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81028</xdr:rowOff>
    </xdr:from>
    <xdr:ext cx="599010" cy="259045"/>
    <xdr:sp macro="" textlink="">
      <xdr:nvSpPr>
        <xdr:cNvPr id="279" name="補助費等最大値テキスト"/>
        <xdr:cNvSpPr txBox="1"/>
      </xdr:nvSpPr>
      <xdr:spPr>
        <a:xfrm>
          <a:off x="10528300" y="57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134351</xdr:rowOff>
    </xdr:from>
    <xdr:to>
      <xdr:col>55</xdr:col>
      <xdr:colOff>88900</xdr:colOff>
      <xdr:row>34</xdr:row>
      <xdr:rowOff>134351</xdr:rowOff>
    </xdr:to>
    <xdr:cxnSp macro="">
      <xdr:nvCxnSpPr>
        <xdr:cNvPr id="280" name="直線コネクタ 279"/>
        <xdr:cNvCxnSpPr/>
      </xdr:nvCxnSpPr>
      <xdr:spPr>
        <a:xfrm>
          <a:off x="10388600" y="596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44762</xdr:rowOff>
    </xdr:from>
    <xdr:to>
      <xdr:col>55</xdr:col>
      <xdr:colOff>0</xdr:colOff>
      <xdr:row>34</xdr:row>
      <xdr:rowOff>134351</xdr:rowOff>
    </xdr:to>
    <xdr:cxnSp macro="">
      <xdr:nvCxnSpPr>
        <xdr:cNvPr id="281" name="直線コネクタ 280"/>
        <xdr:cNvCxnSpPr/>
      </xdr:nvCxnSpPr>
      <xdr:spPr>
        <a:xfrm>
          <a:off x="9639300" y="5531162"/>
          <a:ext cx="838200" cy="4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144085</xdr:rowOff>
    </xdr:from>
    <xdr:ext cx="534377" cy="259045"/>
    <xdr:sp macro="" textlink="">
      <xdr:nvSpPr>
        <xdr:cNvPr id="282" name="補助費等平均値テキスト"/>
        <xdr:cNvSpPr txBox="1"/>
      </xdr:nvSpPr>
      <xdr:spPr>
        <a:xfrm>
          <a:off x="10528300" y="648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165658</xdr:rowOff>
    </xdr:from>
    <xdr:to>
      <xdr:col>55</xdr:col>
      <xdr:colOff>50800</xdr:colOff>
      <xdr:row>38</xdr:row>
      <xdr:rowOff>95808</xdr:rowOff>
    </xdr:to>
    <xdr:sp macro="" textlink="">
      <xdr:nvSpPr>
        <xdr:cNvPr id="283" name="フローチャート: 判断 282"/>
        <xdr:cNvSpPr/>
      </xdr:nvSpPr>
      <xdr:spPr>
        <a:xfrm>
          <a:off x="10426700" y="650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42665</xdr:rowOff>
    </xdr:from>
    <xdr:to>
      <xdr:col>50</xdr:col>
      <xdr:colOff>114300</xdr:colOff>
      <xdr:row>32</xdr:row>
      <xdr:rowOff>44762</xdr:rowOff>
    </xdr:to>
    <xdr:cxnSp macro="">
      <xdr:nvCxnSpPr>
        <xdr:cNvPr id="284" name="直線コネクタ 283"/>
        <xdr:cNvCxnSpPr/>
      </xdr:nvCxnSpPr>
      <xdr:spPr>
        <a:xfrm>
          <a:off x="8750300" y="5357615"/>
          <a:ext cx="889000" cy="17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31350</xdr:rowOff>
    </xdr:from>
    <xdr:to>
      <xdr:col>50</xdr:col>
      <xdr:colOff>165100</xdr:colOff>
      <xdr:row>38</xdr:row>
      <xdr:rowOff>132950</xdr:rowOff>
    </xdr:to>
    <xdr:sp macro="" textlink="">
      <xdr:nvSpPr>
        <xdr:cNvPr id="285" name="フローチャート: 判断 284"/>
        <xdr:cNvSpPr/>
      </xdr:nvSpPr>
      <xdr:spPr>
        <a:xfrm>
          <a:off x="9588500" y="65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124077</xdr:rowOff>
    </xdr:from>
    <xdr:ext cx="534377" cy="259045"/>
    <xdr:sp macro="" textlink="">
      <xdr:nvSpPr>
        <xdr:cNvPr id="286" name="テキスト ボックス 285"/>
        <xdr:cNvSpPr txBox="1"/>
      </xdr:nvSpPr>
      <xdr:spPr>
        <a:xfrm>
          <a:off x="9359411" y="66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42665</xdr:rowOff>
    </xdr:from>
    <xdr:to>
      <xdr:col>45</xdr:col>
      <xdr:colOff>177800</xdr:colOff>
      <xdr:row>32</xdr:row>
      <xdr:rowOff>15633</xdr:rowOff>
    </xdr:to>
    <xdr:cxnSp macro="">
      <xdr:nvCxnSpPr>
        <xdr:cNvPr id="287" name="直線コネクタ 286"/>
        <xdr:cNvCxnSpPr/>
      </xdr:nvCxnSpPr>
      <xdr:spPr>
        <a:xfrm flipV="1">
          <a:off x="7861300" y="5357615"/>
          <a:ext cx="889000" cy="14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15868</xdr:rowOff>
    </xdr:from>
    <xdr:to>
      <xdr:col>46</xdr:col>
      <xdr:colOff>38100</xdr:colOff>
      <xdr:row>38</xdr:row>
      <xdr:rowOff>117468</xdr:rowOff>
    </xdr:to>
    <xdr:sp macro="" textlink="">
      <xdr:nvSpPr>
        <xdr:cNvPr id="288" name="フローチャート: 判断 287"/>
        <xdr:cNvSpPr/>
      </xdr:nvSpPr>
      <xdr:spPr>
        <a:xfrm>
          <a:off x="8699500" y="653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108595</xdr:rowOff>
    </xdr:from>
    <xdr:ext cx="534377" cy="259045"/>
    <xdr:sp macro="" textlink="">
      <xdr:nvSpPr>
        <xdr:cNvPr id="289" name="テキスト ボックス 288"/>
        <xdr:cNvSpPr txBox="1"/>
      </xdr:nvSpPr>
      <xdr:spPr>
        <a:xfrm>
          <a:off x="8483111" y="66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15633</xdr:rowOff>
    </xdr:from>
    <xdr:to>
      <xdr:col>41</xdr:col>
      <xdr:colOff>50800</xdr:colOff>
      <xdr:row>33</xdr:row>
      <xdr:rowOff>51312</xdr:rowOff>
    </xdr:to>
    <xdr:cxnSp macro="">
      <xdr:nvCxnSpPr>
        <xdr:cNvPr id="290" name="直線コネクタ 289"/>
        <xdr:cNvCxnSpPr/>
      </xdr:nvCxnSpPr>
      <xdr:spPr>
        <a:xfrm flipV="1">
          <a:off x="6972300" y="5502033"/>
          <a:ext cx="889000" cy="20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88105</xdr:rowOff>
    </xdr:from>
    <xdr:to>
      <xdr:col>41</xdr:col>
      <xdr:colOff>101600</xdr:colOff>
      <xdr:row>38</xdr:row>
      <xdr:rowOff>18255</xdr:rowOff>
    </xdr:to>
    <xdr:sp macro="" textlink="">
      <xdr:nvSpPr>
        <xdr:cNvPr id="291" name="フローチャート: 判断 290"/>
        <xdr:cNvSpPr/>
      </xdr:nvSpPr>
      <xdr:spPr>
        <a:xfrm>
          <a:off x="7810500" y="643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9382</xdr:rowOff>
    </xdr:from>
    <xdr:ext cx="599010" cy="259045"/>
    <xdr:sp macro="" textlink="">
      <xdr:nvSpPr>
        <xdr:cNvPr id="292" name="テキスト ボックス 291"/>
        <xdr:cNvSpPr txBox="1"/>
      </xdr:nvSpPr>
      <xdr:spPr>
        <a:xfrm>
          <a:off x="7561795" y="65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106342</xdr:rowOff>
    </xdr:from>
    <xdr:to>
      <xdr:col>36</xdr:col>
      <xdr:colOff>165100</xdr:colOff>
      <xdr:row>38</xdr:row>
      <xdr:rowOff>36492</xdr:rowOff>
    </xdr:to>
    <xdr:sp macro="" textlink="">
      <xdr:nvSpPr>
        <xdr:cNvPr id="293" name="フローチャート: 判断 292"/>
        <xdr:cNvSpPr/>
      </xdr:nvSpPr>
      <xdr:spPr>
        <a:xfrm>
          <a:off x="6921500" y="644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27619</xdr:rowOff>
    </xdr:from>
    <xdr:ext cx="599010" cy="259045"/>
    <xdr:sp macro="" textlink="">
      <xdr:nvSpPr>
        <xdr:cNvPr id="294" name="テキスト ボックス 293"/>
        <xdr:cNvSpPr txBox="1"/>
      </xdr:nvSpPr>
      <xdr:spPr>
        <a:xfrm>
          <a:off x="6672795" y="654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83551</xdr:rowOff>
    </xdr:from>
    <xdr:to>
      <xdr:col>55</xdr:col>
      <xdr:colOff>50800</xdr:colOff>
      <xdr:row>35</xdr:row>
      <xdr:rowOff>13701</xdr:rowOff>
    </xdr:to>
    <xdr:sp macro="" textlink="">
      <xdr:nvSpPr>
        <xdr:cNvPr id="300" name="楕円 299"/>
        <xdr:cNvSpPr/>
      </xdr:nvSpPr>
      <xdr:spPr>
        <a:xfrm>
          <a:off x="10426700" y="59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36578</xdr:rowOff>
    </xdr:from>
    <xdr:ext cx="599010" cy="259045"/>
    <xdr:sp macro="" textlink="">
      <xdr:nvSpPr>
        <xdr:cNvPr id="301" name="補助費等該当値テキスト"/>
        <xdr:cNvSpPr txBox="1"/>
      </xdr:nvSpPr>
      <xdr:spPr>
        <a:xfrm>
          <a:off x="10528300" y="58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165412</xdr:rowOff>
    </xdr:from>
    <xdr:to>
      <xdr:col>50</xdr:col>
      <xdr:colOff>165100</xdr:colOff>
      <xdr:row>32</xdr:row>
      <xdr:rowOff>95562</xdr:rowOff>
    </xdr:to>
    <xdr:sp macro="" textlink="">
      <xdr:nvSpPr>
        <xdr:cNvPr id="302" name="楕円 301"/>
        <xdr:cNvSpPr/>
      </xdr:nvSpPr>
      <xdr:spPr>
        <a:xfrm>
          <a:off x="9588500" y="54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112089</xdr:rowOff>
    </xdr:from>
    <xdr:ext cx="599010" cy="259045"/>
    <xdr:sp macro="" textlink="">
      <xdr:nvSpPr>
        <xdr:cNvPr id="303" name="テキスト ボックス 302"/>
        <xdr:cNvSpPr txBox="1"/>
      </xdr:nvSpPr>
      <xdr:spPr>
        <a:xfrm>
          <a:off x="9327095" y="52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163315</xdr:rowOff>
    </xdr:from>
    <xdr:to>
      <xdr:col>46</xdr:col>
      <xdr:colOff>38100</xdr:colOff>
      <xdr:row>31</xdr:row>
      <xdr:rowOff>93465</xdr:rowOff>
    </xdr:to>
    <xdr:sp macro="" textlink="">
      <xdr:nvSpPr>
        <xdr:cNvPr id="304" name="楕円 303"/>
        <xdr:cNvSpPr/>
      </xdr:nvSpPr>
      <xdr:spPr>
        <a:xfrm>
          <a:off x="8699500" y="530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109992</xdr:rowOff>
    </xdr:from>
    <xdr:ext cx="599010" cy="259045"/>
    <xdr:sp macro="" textlink="">
      <xdr:nvSpPr>
        <xdr:cNvPr id="305" name="テキスト ボックス 304"/>
        <xdr:cNvSpPr txBox="1"/>
      </xdr:nvSpPr>
      <xdr:spPr>
        <a:xfrm>
          <a:off x="8450795" y="508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136283</xdr:rowOff>
    </xdr:from>
    <xdr:to>
      <xdr:col>41</xdr:col>
      <xdr:colOff>101600</xdr:colOff>
      <xdr:row>32</xdr:row>
      <xdr:rowOff>66433</xdr:rowOff>
    </xdr:to>
    <xdr:sp macro="" textlink="">
      <xdr:nvSpPr>
        <xdr:cNvPr id="306" name="楕円 305"/>
        <xdr:cNvSpPr/>
      </xdr:nvSpPr>
      <xdr:spPr>
        <a:xfrm>
          <a:off x="7810500" y="54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82960</xdr:rowOff>
    </xdr:from>
    <xdr:ext cx="599010" cy="259045"/>
    <xdr:sp macro="" textlink="">
      <xdr:nvSpPr>
        <xdr:cNvPr id="307" name="テキスト ボックス 306"/>
        <xdr:cNvSpPr txBox="1"/>
      </xdr:nvSpPr>
      <xdr:spPr>
        <a:xfrm>
          <a:off x="7561795" y="522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512</xdr:rowOff>
    </xdr:from>
    <xdr:to>
      <xdr:col>36</xdr:col>
      <xdr:colOff>165100</xdr:colOff>
      <xdr:row>33</xdr:row>
      <xdr:rowOff>102112</xdr:rowOff>
    </xdr:to>
    <xdr:sp macro="" textlink="">
      <xdr:nvSpPr>
        <xdr:cNvPr id="308" name="楕円 307"/>
        <xdr:cNvSpPr/>
      </xdr:nvSpPr>
      <xdr:spPr>
        <a:xfrm>
          <a:off x="6921500" y="56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118639</xdr:rowOff>
    </xdr:from>
    <xdr:ext cx="599010" cy="259045"/>
    <xdr:sp macro="" textlink="">
      <xdr:nvSpPr>
        <xdr:cNvPr id="309" name="テキスト ボックス 308"/>
        <xdr:cNvSpPr txBox="1"/>
      </xdr:nvSpPr>
      <xdr:spPr>
        <a:xfrm>
          <a:off x="6672795" y="543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18" name="直線コネクタ 317"/>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19" name="テキスト ボックス 318"/>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20" name="直線コネクタ 31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21" name="テキスト ボックス 320"/>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22" name="直線コネクタ 321"/>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3" name="テキスト ボックス 322"/>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6" name="直線コネクタ 325"/>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27" name="テキスト ボックス 326"/>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30" name="直線コネクタ 329"/>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31" name="テキスト ボックス 330"/>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49879</xdr:rowOff>
    </xdr:from>
    <xdr:to>
      <xdr:col>54</xdr:col>
      <xdr:colOff>189865</xdr:colOff>
      <xdr:row>58</xdr:row>
      <xdr:rowOff>163588</xdr:rowOff>
    </xdr:to>
    <xdr:cxnSp macro="">
      <xdr:nvCxnSpPr>
        <xdr:cNvPr id="335" name="直線コネクタ 334"/>
        <xdr:cNvCxnSpPr/>
      </xdr:nvCxnSpPr>
      <xdr:spPr>
        <a:xfrm flipV="1">
          <a:off x="10475595" y="8793829"/>
          <a:ext cx="1270" cy="131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167415</xdr:rowOff>
    </xdr:from>
    <xdr:ext cx="534377" cy="259045"/>
    <xdr:sp macro="" textlink="">
      <xdr:nvSpPr>
        <xdr:cNvPr id="336" name="普通建設事業費最小値テキスト"/>
        <xdr:cNvSpPr txBox="1"/>
      </xdr:nvSpPr>
      <xdr:spPr>
        <a:xfrm>
          <a:off x="10528300" y="101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163588</xdr:rowOff>
    </xdr:from>
    <xdr:to>
      <xdr:col>55</xdr:col>
      <xdr:colOff>88900</xdr:colOff>
      <xdr:row>58</xdr:row>
      <xdr:rowOff>163588</xdr:rowOff>
    </xdr:to>
    <xdr:cxnSp macro="">
      <xdr:nvCxnSpPr>
        <xdr:cNvPr id="337" name="直線コネクタ 336"/>
        <xdr:cNvCxnSpPr/>
      </xdr:nvCxnSpPr>
      <xdr:spPr>
        <a:xfrm>
          <a:off x="10388600" y="1010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168006</xdr:rowOff>
    </xdr:from>
    <xdr:ext cx="599010" cy="259045"/>
    <xdr:sp macro="" textlink="">
      <xdr:nvSpPr>
        <xdr:cNvPr id="338" name="普通建設事業費最大値テキスト"/>
        <xdr:cNvSpPr txBox="1"/>
      </xdr:nvSpPr>
      <xdr:spPr>
        <a:xfrm>
          <a:off x="10528300" y="856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49879</xdr:rowOff>
    </xdr:from>
    <xdr:to>
      <xdr:col>55</xdr:col>
      <xdr:colOff>88900</xdr:colOff>
      <xdr:row>51</xdr:row>
      <xdr:rowOff>49879</xdr:rowOff>
    </xdr:to>
    <xdr:cxnSp macro="">
      <xdr:nvCxnSpPr>
        <xdr:cNvPr id="339" name="直線コネクタ 338"/>
        <xdr:cNvCxnSpPr/>
      </xdr:nvCxnSpPr>
      <xdr:spPr>
        <a:xfrm>
          <a:off x="10388600" y="879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129118</xdr:rowOff>
    </xdr:from>
    <xdr:to>
      <xdr:col>55</xdr:col>
      <xdr:colOff>0</xdr:colOff>
      <xdr:row>51</xdr:row>
      <xdr:rowOff>49879</xdr:rowOff>
    </xdr:to>
    <xdr:cxnSp macro="">
      <xdr:nvCxnSpPr>
        <xdr:cNvPr id="340" name="直線コネクタ 339"/>
        <xdr:cNvCxnSpPr/>
      </xdr:nvCxnSpPr>
      <xdr:spPr>
        <a:xfrm>
          <a:off x="9639300" y="8701618"/>
          <a:ext cx="8382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38037</xdr:rowOff>
    </xdr:from>
    <xdr:ext cx="534377" cy="259045"/>
    <xdr:sp macro="" textlink="">
      <xdr:nvSpPr>
        <xdr:cNvPr id="341" name="普通建設事業費平均値テキスト"/>
        <xdr:cNvSpPr txBox="1"/>
      </xdr:nvSpPr>
      <xdr:spPr>
        <a:xfrm>
          <a:off x="10528300" y="981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59610</xdr:rowOff>
    </xdr:from>
    <xdr:to>
      <xdr:col>55</xdr:col>
      <xdr:colOff>50800</xdr:colOff>
      <xdr:row>57</xdr:row>
      <xdr:rowOff>161210</xdr:rowOff>
    </xdr:to>
    <xdr:sp macro="" textlink="">
      <xdr:nvSpPr>
        <xdr:cNvPr id="342" name="フローチャート: 判断 341"/>
        <xdr:cNvSpPr/>
      </xdr:nvSpPr>
      <xdr:spPr>
        <a:xfrm>
          <a:off x="104267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129118</xdr:rowOff>
    </xdr:from>
    <xdr:to>
      <xdr:col>50</xdr:col>
      <xdr:colOff>114300</xdr:colOff>
      <xdr:row>52</xdr:row>
      <xdr:rowOff>52727</xdr:rowOff>
    </xdr:to>
    <xdr:cxnSp macro="">
      <xdr:nvCxnSpPr>
        <xdr:cNvPr id="343" name="直線コネクタ 342"/>
        <xdr:cNvCxnSpPr/>
      </xdr:nvCxnSpPr>
      <xdr:spPr>
        <a:xfrm flipV="1">
          <a:off x="8750300" y="8701618"/>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67383</xdr:rowOff>
    </xdr:from>
    <xdr:to>
      <xdr:col>50</xdr:col>
      <xdr:colOff>165100</xdr:colOff>
      <xdr:row>57</xdr:row>
      <xdr:rowOff>168983</xdr:rowOff>
    </xdr:to>
    <xdr:sp macro="" textlink="">
      <xdr:nvSpPr>
        <xdr:cNvPr id="344" name="フローチャート: 判断 343"/>
        <xdr:cNvSpPr/>
      </xdr:nvSpPr>
      <xdr:spPr>
        <a:xfrm>
          <a:off x="9588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160110</xdr:rowOff>
    </xdr:from>
    <xdr:ext cx="534377" cy="259045"/>
    <xdr:sp macro="" textlink="">
      <xdr:nvSpPr>
        <xdr:cNvPr id="345" name="テキスト ボックス 344"/>
        <xdr:cNvSpPr txBox="1"/>
      </xdr:nvSpPr>
      <xdr:spPr>
        <a:xfrm>
          <a:off x="93594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52727</xdr:rowOff>
    </xdr:from>
    <xdr:to>
      <xdr:col>45</xdr:col>
      <xdr:colOff>177800</xdr:colOff>
      <xdr:row>52</xdr:row>
      <xdr:rowOff>121412</xdr:rowOff>
    </xdr:to>
    <xdr:cxnSp macro="">
      <xdr:nvCxnSpPr>
        <xdr:cNvPr id="346" name="直線コネクタ 345"/>
        <xdr:cNvCxnSpPr/>
      </xdr:nvCxnSpPr>
      <xdr:spPr>
        <a:xfrm flipV="1">
          <a:off x="7861300" y="8968127"/>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81890</xdr:rowOff>
    </xdr:from>
    <xdr:to>
      <xdr:col>46</xdr:col>
      <xdr:colOff>38100</xdr:colOff>
      <xdr:row>58</xdr:row>
      <xdr:rowOff>12040</xdr:rowOff>
    </xdr:to>
    <xdr:sp macro="" textlink="">
      <xdr:nvSpPr>
        <xdr:cNvPr id="347" name="フローチャート: 判断 346"/>
        <xdr:cNvSpPr/>
      </xdr:nvSpPr>
      <xdr:spPr>
        <a:xfrm>
          <a:off x="8699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3167</xdr:rowOff>
    </xdr:from>
    <xdr:ext cx="534377" cy="259045"/>
    <xdr:sp macro="" textlink="">
      <xdr:nvSpPr>
        <xdr:cNvPr id="348" name="テキスト ボックス 347"/>
        <xdr:cNvSpPr txBox="1"/>
      </xdr:nvSpPr>
      <xdr:spPr>
        <a:xfrm>
          <a:off x="8483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121412</xdr:rowOff>
    </xdr:from>
    <xdr:to>
      <xdr:col>41</xdr:col>
      <xdr:colOff>50800</xdr:colOff>
      <xdr:row>53</xdr:row>
      <xdr:rowOff>160550</xdr:rowOff>
    </xdr:to>
    <xdr:cxnSp macro="">
      <xdr:nvCxnSpPr>
        <xdr:cNvPr id="349" name="直線コネクタ 348"/>
        <xdr:cNvCxnSpPr/>
      </xdr:nvCxnSpPr>
      <xdr:spPr>
        <a:xfrm flipV="1">
          <a:off x="6972300" y="9036812"/>
          <a:ext cx="889000" cy="2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19262</xdr:rowOff>
    </xdr:from>
    <xdr:to>
      <xdr:col>41</xdr:col>
      <xdr:colOff>101600</xdr:colOff>
      <xdr:row>55</xdr:row>
      <xdr:rowOff>120862</xdr:rowOff>
    </xdr:to>
    <xdr:sp macro="" textlink="">
      <xdr:nvSpPr>
        <xdr:cNvPr id="350" name="フローチャート: 判断 349"/>
        <xdr:cNvSpPr/>
      </xdr:nvSpPr>
      <xdr:spPr>
        <a:xfrm>
          <a:off x="7810500" y="94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111989</xdr:rowOff>
    </xdr:from>
    <xdr:ext cx="534377" cy="259045"/>
    <xdr:sp macro="" textlink="">
      <xdr:nvSpPr>
        <xdr:cNvPr id="351" name="テキスト ボックス 350"/>
        <xdr:cNvSpPr txBox="1"/>
      </xdr:nvSpPr>
      <xdr:spPr>
        <a:xfrm>
          <a:off x="7594111" y="9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56553</xdr:rowOff>
    </xdr:from>
    <xdr:to>
      <xdr:col>36</xdr:col>
      <xdr:colOff>165100</xdr:colOff>
      <xdr:row>55</xdr:row>
      <xdr:rowOff>158153</xdr:rowOff>
    </xdr:to>
    <xdr:sp macro="" textlink="">
      <xdr:nvSpPr>
        <xdr:cNvPr id="352" name="フローチャート: 判断 351"/>
        <xdr:cNvSpPr/>
      </xdr:nvSpPr>
      <xdr:spPr>
        <a:xfrm>
          <a:off x="6921500" y="948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149280</xdr:rowOff>
    </xdr:from>
    <xdr:ext cx="534377" cy="259045"/>
    <xdr:sp macro="" textlink="">
      <xdr:nvSpPr>
        <xdr:cNvPr id="353" name="テキスト ボックス 352"/>
        <xdr:cNvSpPr txBox="1"/>
      </xdr:nvSpPr>
      <xdr:spPr>
        <a:xfrm>
          <a:off x="6705111" y="95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170529</xdr:rowOff>
    </xdr:from>
    <xdr:to>
      <xdr:col>55</xdr:col>
      <xdr:colOff>50800</xdr:colOff>
      <xdr:row>51</xdr:row>
      <xdr:rowOff>100679</xdr:rowOff>
    </xdr:to>
    <xdr:sp macro="" textlink="">
      <xdr:nvSpPr>
        <xdr:cNvPr id="359" name="楕円 358"/>
        <xdr:cNvSpPr/>
      </xdr:nvSpPr>
      <xdr:spPr>
        <a:xfrm>
          <a:off x="104267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123556</xdr:rowOff>
    </xdr:from>
    <xdr:ext cx="599010" cy="259045"/>
    <xdr:sp macro="" textlink="">
      <xdr:nvSpPr>
        <xdr:cNvPr id="360" name="普通建設事業費該当値テキスト"/>
        <xdr:cNvSpPr txBox="1"/>
      </xdr:nvSpPr>
      <xdr:spPr>
        <a:xfrm>
          <a:off x="10528300" y="869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78318</xdr:rowOff>
    </xdr:from>
    <xdr:to>
      <xdr:col>50</xdr:col>
      <xdr:colOff>165100</xdr:colOff>
      <xdr:row>51</xdr:row>
      <xdr:rowOff>8468</xdr:rowOff>
    </xdr:to>
    <xdr:sp macro="" textlink="">
      <xdr:nvSpPr>
        <xdr:cNvPr id="361" name="楕円 360"/>
        <xdr:cNvSpPr/>
      </xdr:nvSpPr>
      <xdr:spPr>
        <a:xfrm>
          <a:off x="9588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24995</xdr:rowOff>
    </xdr:from>
    <xdr:ext cx="599010" cy="259045"/>
    <xdr:sp macro="" textlink="">
      <xdr:nvSpPr>
        <xdr:cNvPr id="362" name="テキスト ボックス 361"/>
        <xdr:cNvSpPr txBox="1"/>
      </xdr:nvSpPr>
      <xdr:spPr>
        <a:xfrm>
          <a:off x="93270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1927</xdr:rowOff>
    </xdr:from>
    <xdr:to>
      <xdr:col>46</xdr:col>
      <xdr:colOff>38100</xdr:colOff>
      <xdr:row>52</xdr:row>
      <xdr:rowOff>103527</xdr:rowOff>
    </xdr:to>
    <xdr:sp macro="" textlink="">
      <xdr:nvSpPr>
        <xdr:cNvPr id="363" name="楕円 362"/>
        <xdr:cNvSpPr/>
      </xdr:nvSpPr>
      <xdr:spPr>
        <a:xfrm>
          <a:off x="8699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120054</xdr:rowOff>
    </xdr:from>
    <xdr:ext cx="599010" cy="259045"/>
    <xdr:sp macro="" textlink="">
      <xdr:nvSpPr>
        <xdr:cNvPr id="364" name="テキスト ボックス 363"/>
        <xdr:cNvSpPr txBox="1"/>
      </xdr:nvSpPr>
      <xdr:spPr>
        <a:xfrm>
          <a:off x="8450795"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70612</xdr:rowOff>
    </xdr:from>
    <xdr:to>
      <xdr:col>41</xdr:col>
      <xdr:colOff>101600</xdr:colOff>
      <xdr:row>53</xdr:row>
      <xdr:rowOff>762</xdr:rowOff>
    </xdr:to>
    <xdr:sp macro="" textlink="">
      <xdr:nvSpPr>
        <xdr:cNvPr id="365" name="楕円 364"/>
        <xdr:cNvSpPr/>
      </xdr:nvSpPr>
      <xdr:spPr>
        <a:xfrm>
          <a:off x="7810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17289</xdr:rowOff>
    </xdr:from>
    <xdr:ext cx="599010" cy="259045"/>
    <xdr:sp macro="" textlink="">
      <xdr:nvSpPr>
        <xdr:cNvPr id="366" name="テキスト ボックス 365"/>
        <xdr:cNvSpPr txBox="1"/>
      </xdr:nvSpPr>
      <xdr:spPr>
        <a:xfrm>
          <a:off x="7561795"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109750</xdr:rowOff>
    </xdr:from>
    <xdr:to>
      <xdr:col>36</xdr:col>
      <xdr:colOff>165100</xdr:colOff>
      <xdr:row>54</xdr:row>
      <xdr:rowOff>39900</xdr:rowOff>
    </xdr:to>
    <xdr:sp macro="" textlink="">
      <xdr:nvSpPr>
        <xdr:cNvPr id="367" name="楕円 366"/>
        <xdr:cNvSpPr/>
      </xdr:nvSpPr>
      <xdr:spPr>
        <a:xfrm>
          <a:off x="6921500" y="91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56427</xdr:rowOff>
    </xdr:from>
    <xdr:ext cx="599010" cy="259045"/>
    <xdr:sp macro="" textlink="">
      <xdr:nvSpPr>
        <xdr:cNvPr id="368" name="テキスト ボックス 367"/>
        <xdr:cNvSpPr txBox="1"/>
      </xdr:nvSpPr>
      <xdr:spPr>
        <a:xfrm>
          <a:off x="6672795" y="897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2" name="直線コネクタ 391"/>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3"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4" name="直線コネクタ 393"/>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5"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6" name="直線コネクタ 395"/>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77112</xdr:rowOff>
    </xdr:from>
    <xdr:to>
      <xdr:col>55</xdr:col>
      <xdr:colOff>0</xdr:colOff>
      <xdr:row>70</xdr:row>
      <xdr:rowOff>94633</xdr:rowOff>
    </xdr:to>
    <xdr:cxnSp macro="">
      <xdr:nvCxnSpPr>
        <xdr:cNvPr id="397" name="直線コネクタ 396"/>
        <xdr:cNvCxnSpPr/>
      </xdr:nvCxnSpPr>
      <xdr:spPr>
        <a:xfrm flipV="1">
          <a:off x="9639300" y="12078612"/>
          <a:ext cx="8382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398"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399" name="フローチャート: 判断 398"/>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94633</xdr:rowOff>
    </xdr:from>
    <xdr:to>
      <xdr:col>50</xdr:col>
      <xdr:colOff>114300</xdr:colOff>
      <xdr:row>72</xdr:row>
      <xdr:rowOff>96854</xdr:rowOff>
    </xdr:to>
    <xdr:cxnSp macro="">
      <xdr:nvCxnSpPr>
        <xdr:cNvPr id="400" name="直線コネクタ 399"/>
        <xdr:cNvCxnSpPr/>
      </xdr:nvCxnSpPr>
      <xdr:spPr>
        <a:xfrm flipV="1">
          <a:off x="8750300" y="12096133"/>
          <a:ext cx="8890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1" name="フローチャート: 判断 400"/>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2" name="テキスト ボックス 401"/>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96854</xdr:rowOff>
    </xdr:from>
    <xdr:to>
      <xdr:col>45</xdr:col>
      <xdr:colOff>177800</xdr:colOff>
      <xdr:row>74</xdr:row>
      <xdr:rowOff>24208</xdr:rowOff>
    </xdr:to>
    <xdr:cxnSp macro="">
      <xdr:nvCxnSpPr>
        <xdr:cNvPr id="403" name="直線コネクタ 402"/>
        <xdr:cNvCxnSpPr/>
      </xdr:nvCxnSpPr>
      <xdr:spPr>
        <a:xfrm flipV="1">
          <a:off x="7861300" y="12441254"/>
          <a:ext cx="889000" cy="2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4" name="フローチャート: 判断 403"/>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5" name="テキスト ボックス 404"/>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6" name="フローチャート: 判断 405"/>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131629</xdr:rowOff>
    </xdr:from>
    <xdr:ext cx="534377" cy="259045"/>
    <xdr:sp macro="" textlink="">
      <xdr:nvSpPr>
        <xdr:cNvPr id="407" name="テキスト ボックス 406"/>
        <xdr:cNvSpPr txBox="1"/>
      </xdr:nvSpPr>
      <xdr:spPr>
        <a:xfrm>
          <a:off x="7594111" y="131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26312</xdr:rowOff>
    </xdr:from>
    <xdr:to>
      <xdr:col>55</xdr:col>
      <xdr:colOff>50800</xdr:colOff>
      <xdr:row>70</xdr:row>
      <xdr:rowOff>127912</xdr:rowOff>
    </xdr:to>
    <xdr:sp macro="" textlink="">
      <xdr:nvSpPr>
        <xdr:cNvPr id="413" name="楕円 412"/>
        <xdr:cNvSpPr/>
      </xdr:nvSpPr>
      <xdr:spPr>
        <a:xfrm>
          <a:off x="104267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150789</xdr:rowOff>
    </xdr:from>
    <xdr:ext cx="534377" cy="259045"/>
    <xdr:sp macro="" textlink="">
      <xdr:nvSpPr>
        <xdr:cNvPr id="414" name="普通建設事業費 （ うち新規整備　）該当値テキスト"/>
        <xdr:cNvSpPr txBox="1"/>
      </xdr:nvSpPr>
      <xdr:spPr>
        <a:xfrm>
          <a:off x="10528300" y="119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43833</xdr:rowOff>
    </xdr:from>
    <xdr:to>
      <xdr:col>50</xdr:col>
      <xdr:colOff>165100</xdr:colOff>
      <xdr:row>70</xdr:row>
      <xdr:rowOff>145433</xdr:rowOff>
    </xdr:to>
    <xdr:sp macro="" textlink="">
      <xdr:nvSpPr>
        <xdr:cNvPr id="415" name="楕円 414"/>
        <xdr:cNvSpPr/>
      </xdr:nvSpPr>
      <xdr:spPr>
        <a:xfrm>
          <a:off x="9588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161960</xdr:rowOff>
    </xdr:from>
    <xdr:ext cx="534377" cy="259045"/>
    <xdr:sp macro="" textlink="">
      <xdr:nvSpPr>
        <xdr:cNvPr id="416" name="テキスト ボックス 415"/>
        <xdr:cNvSpPr txBox="1"/>
      </xdr:nvSpPr>
      <xdr:spPr>
        <a:xfrm>
          <a:off x="93594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46054</xdr:rowOff>
    </xdr:from>
    <xdr:to>
      <xdr:col>46</xdr:col>
      <xdr:colOff>38100</xdr:colOff>
      <xdr:row>72</xdr:row>
      <xdr:rowOff>147654</xdr:rowOff>
    </xdr:to>
    <xdr:sp macro="" textlink="">
      <xdr:nvSpPr>
        <xdr:cNvPr id="417" name="楕円 416"/>
        <xdr:cNvSpPr/>
      </xdr:nvSpPr>
      <xdr:spPr>
        <a:xfrm>
          <a:off x="8699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164181</xdr:rowOff>
    </xdr:from>
    <xdr:ext cx="534377" cy="259045"/>
    <xdr:sp macro="" textlink="">
      <xdr:nvSpPr>
        <xdr:cNvPr id="418" name="テキスト ボックス 417"/>
        <xdr:cNvSpPr txBox="1"/>
      </xdr:nvSpPr>
      <xdr:spPr>
        <a:xfrm>
          <a:off x="8483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144858</xdr:rowOff>
    </xdr:from>
    <xdr:to>
      <xdr:col>41</xdr:col>
      <xdr:colOff>101600</xdr:colOff>
      <xdr:row>74</xdr:row>
      <xdr:rowOff>75008</xdr:rowOff>
    </xdr:to>
    <xdr:sp macro="" textlink="">
      <xdr:nvSpPr>
        <xdr:cNvPr id="419" name="楕円 418"/>
        <xdr:cNvSpPr/>
      </xdr:nvSpPr>
      <xdr:spPr>
        <a:xfrm>
          <a:off x="7810500" y="12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91535</xdr:rowOff>
    </xdr:from>
    <xdr:ext cx="534377" cy="259045"/>
    <xdr:sp macro="" textlink="">
      <xdr:nvSpPr>
        <xdr:cNvPr id="420" name="テキスト ボックス 419"/>
        <xdr:cNvSpPr txBox="1"/>
      </xdr:nvSpPr>
      <xdr:spPr>
        <a:xfrm>
          <a:off x="7594111" y="124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0" name="テキスト ボックス 43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4" name="直線コネクタ 443"/>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5"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6" name="直線コネクタ 445"/>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7"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48" name="直線コネクタ 447"/>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140157</xdr:rowOff>
    </xdr:from>
    <xdr:to>
      <xdr:col>55</xdr:col>
      <xdr:colOff>0</xdr:colOff>
      <xdr:row>96</xdr:row>
      <xdr:rowOff>46856</xdr:rowOff>
    </xdr:to>
    <xdr:cxnSp macro="">
      <xdr:nvCxnSpPr>
        <xdr:cNvPr id="449" name="直線コネクタ 448"/>
        <xdr:cNvCxnSpPr/>
      </xdr:nvCxnSpPr>
      <xdr:spPr>
        <a:xfrm flipV="1">
          <a:off x="9639300" y="16427907"/>
          <a:ext cx="8382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0"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1" name="フローチャート: 判断 450"/>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46856</xdr:rowOff>
    </xdr:from>
    <xdr:to>
      <xdr:col>50</xdr:col>
      <xdr:colOff>114300</xdr:colOff>
      <xdr:row>96</xdr:row>
      <xdr:rowOff>130981</xdr:rowOff>
    </xdr:to>
    <xdr:cxnSp macro="">
      <xdr:nvCxnSpPr>
        <xdr:cNvPr id="452" name="直線コネクタ 451"/>
        <xdr:cNvCxnSpPr/>
      </xdr:nvCxnSpPr>
      <xdr:spPr>
        <a:xfrm flipV="1">
          <a:off x="8750300" y="1650605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3" name="フローチャート: 判断 452"/>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4" name="テキスト ボックス 453"/>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130981</xdr:rowOff>
    </xdr:from>
    <xdr:to>
      <xdr:col>45</xdr:col>
      <xdr:colOff>177800</xdr:colOff>
      <xdr:row>97</xdr:row>
      <xdr:rowOff>68312</xdr:rowOff>
    </xdr:to>
    <xdr:cxnSp macro="">
      <xdr:nvCxnSpPr>
        <xdr:cNvPr id="455" name="直線コネクタ 454"/>
        <xdr:cNvCxnSpPr/>
      </xdr:nvCxnSpPr>
      <xdr:spPr>
        <a:xfrm flipV="1">
          <a:off x="7861300" y="16590181"/>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6" name="フローチャート: 判断 455"/>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7" name="テキスト ボックス 456"/>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58" name="フローチャート: 判断 457"/>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26791</xdr:rowOff>
    </xdr:from>
    <xdr:ext cx="534377" cy="259045"/>
    <xdr:sp macro="" textlink="">
      <xdr:nvSpPr>
        <xdr:cNvPr id="459" name="テキスト ボックス 458"/>
        <xdr:cNvSpPr txBox="1"/>
      </xdr:nvSpPr>
      <xdr:spPr>
        <a:xfrm>
          <a:off x="75941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89357</xdr:rowOff>
    </xdr:from>
    <xdr:to>
      <xdr:col>55</xdr:col>
      <xdr:colOff>50800</xdr:colOff>
      <xdr:row>96</xdr:row>
      <xdr:rowOff>19507</xdr:rowOff>
    </xdr:to>
    <xdr:sp macro="" textlink="">
      <xdr:nvSpPr>
        <xdr:cNvPr id="465" name="楕円 464"/>
        <xdr:cNvSpPr/>
      </xdr:nvSpPr>
      <xdr:spPr>
        <a:xfrm>
          <a:off x="104267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112234</xdr:rowOff>
    </xdr:from>
    <xdr:ext cx="534377" cy="259045"/>
    <xdr:sp macro="" textlink="">
      <xdr:nvSpPr>
        <xdr:cNvPr id="466" name="普通建設事業費 （ うち更新整備　）該当値テキスト"/>
        <xdr:cNvSpPr txBox="1"/>
      </xdr:nvSpPr>
      <xdr:spPr>
        <a:xfrm>
          <a:off x="10528300" y="162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167506</xdr:rowOff>
    </xdr:from>
    <xdr:to>
      <xdr:col>50</xdr:col>
      <xdr:colOff>165100</xdr:colOff>
      <xdr:row>96</xdr:row>
      <xdr:rowOff>97656</xdr:rowOff>
    </xdr:to>
    <xdr:sp macro="" textlink="">
      <xdr:nvSpPr>
        <xdr:cNvPr id="467" name="楕円 466"/>
        <xdr:cNvSpPr/>
      </xdr:nvSpPr>
      <xdr:spPr>
        <a:xfrm>
          <a:off x="9588500" y="16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114183</xdr:rowOff>
    </xdr:from>
    <xdr:ext cx="534377" cy="259045"/>
    <xdr:sp macro="" textlink="">
      <xdr:nvSpPr>
        <xdr:cNvPr id="468" name="テキスト ボックス 467"/>
        <xdr:cNvSpPr txBox="1"/>
      </xdr:nvSpPr>
      <xdr:spPr>
        <a:xfrm>
          <a:off x="9359411" y="162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80181</xdr:rowOff>
    </xdr:from>
    <xdr:to>
      <xdr:col>46</xdr:col>
      <xdr:colOff>38100</xdr:colOff>
      <xdr:row>97</xdr:row>
      <xdr:rowOff>10331</xdr:rowOff>
    </xdr:to>
    <xdr:sp macro="" textlink="">
      <xdr:nvSpPr>
        <xdr:cNvPr id="469" name="楕円 468"/>
        <xdr:cNvSpPr/>
      </xdr:nvSpPr>
      <xdr:spPr>
        <a:xfrm>
          <a:off x="8699500" y="165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26858</xdr:rowOff>
    </xdr:from>
    <xdr:ext cx="534377" cy="259045"/>
    <xdr:sp macro="" textlink="">
      <xdr:nvSpPr>
        <xdr:cNvPr id="470" name="テキスト ボックス 469"/>
        <xdr:cNvSpPr txBox="1"/>
      </xdr:nvSpPr>
      <xdr:spPr>
        <a:xfrm>
          <a:off x="8483111" y="163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17512</xdr:rowOff>
    </xdr:from>
    <xdr:to>
      <xdr:col>41</xdr:col>
      <xdr:colOff>101600</xdr:colOff>
      <xdr:row>97</xdr:row>
      <xdr:rowOff>119112</xdr:rowOff>
    </xdr:to>
    <xdr:sp macro="" textlink="">
      <xdr:nvSpPr>
        <xdr:cNvPr id="471" name="楕円 470"/>
        <xdr:cNvSpPr/>
      </xdr:nvSpPr>
      <xdr:spPr>
        <a:xfrm>
          <a:off x="7810500" y="166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110239</xdr:rowOff>
    </xdr:from>
    <xdr:ext cx="534377" cy="259045"/>
    <xdr:sp macro="" textlink="">
      <xdr:nvSpPr>
        <xdr:cNvPr id="472" name="テキスト ボックス 471"/>
        <xdr:cNvSpPr txBox="1"/>
      </xdr:nvSpPr>
      <xdr:spPr>
        <a:xfrm>
          <a:off x="7594111" y="167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4" name="直線コネクタ 493"/>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5"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6" name="直線コネクタ 495"/>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7"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498" name="直線コネクタ 497"/>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92418</xdr:rowOff>
    </xdr:from>
    <xdr:to>
      <xdr:col>85</xdr:col>
      <xdr:colOff>127000</xdr:colOff>
      <xdr:row>36</xdr:row>
      <xdr:rowOff>32315</xdr:rowOff>
    </xdr:to>
    <xdr:cxnSp macro="">
      <xdr:nvCxnSpPr>
        <xdr:cNvPr id="499" name="直線コネクタ 498"/>
        <xdr:cNvCxnSpPr/>
      </xdr:nvCxnSpPr>
      <xdr:spPr>
        <a:xfrm>
          <a:off x="15481300" y="5921718"/>
          <a:ext cx="838200" cy="28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79157</xdr:rowOff>
    </xdr:from>
    <xdr:ext cx="469744" cy="259045"/>
    <xdr:sp macro="" textlink="">
      <xdr:nvSpPr>
        <xdr:cNvPr id="500" name="災害復旧事業費平均値テキスト"/>
        <xdr:cNvSpPr txBox="1"/>
      </xdr:nvSpPr>
      <xdr:spPr>
        <a:xfrm>
          <a:off x="16370300" y="659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1" name="フローチャート: 判断 500"/>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162979</xdr:rowOff>
    </xdr:from>
    <xdr:to>
      <xdr:col>81</xdr:col>
      <xdr:colOff>50800</xdr:colOff>
      <xdr:row>34</xdr:row>
      <xdr:rowOff>92418</xdr:rowOff>
    </xdr:to>
    <xdr:cxnSp macro="">
      <xdr:nvCxnSpPr>
        <xdr:cNvPr id="502" name="直線コネクタ 501"/>
        <xdr:cNvCxnSpPr/>
      </xdr:nvCxnSpPr>
      <xdr:spPr>
        <a:xfrm>
          <a:off x="14592300" y="5820829"/>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3" name="フローチャート: 判断 502"/>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11663</xdr:rowOff>
    </xdr:from>
    <xdr:ext cx="469744" cy="259045"/>
    <xdr:sp macro="" textlink="">
      <xdr:nvSpPr>
        <xdr:cNvPr id="504" name="テキスト ボックス 503"/>
        <xdr:cNvSpPr txBox="1"/>
      </xdr:nvSpPr>
      <xdr:spPr>
        <a:xfrm>
          <a:off x="152337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162979</xdr:rowOff>
    </xdr:from>
    <xdr:to>
      <xdr:col>76</xdr:col>
      <xdr:colOff>114300</xdr:colOff>
      <xdr:row>35</xdr:row>
      <xdr:rowOff>86436</xdr:rowOff>
    </xdr:to>
    <xdr:cxnSp macro="">
      <xdr:nvCxnSpPr>
        <xdr:cNvPr id="505" name="直線コネクタ 504"/>
        <xdr:cNvCxnSpPr/>
      </xdr:nvCxnSpPr>
      <xdr:spPr>
        <a:xfrm flipV="1">
          <a:off x="13703300" y="5820829"/>
          <a:ext cx="889000" cy="2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6" name="フローチャート: 判断 505"/>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14120</xdr:rowOff>
    </xdr:from>
    <xdr:ext cx="469744" cy="259045"/>
    <xdr:sp macro="" textlink="">
      <xdr:nvSpPr>
        <xdr:cNvPr id="507" name="テキスト ボックス 506"/>
        <xdr:cNvSpPr txBox="1"/>
      </xdr:nvSpPr>
      <xdr:spPr>
        <a:xfrm>
          <a:off x="14357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47422</xdr:rowOff>
    </xdr:from>
    <xdr:to>
      <xdr:col>71</xdr:col>
      <xdr:colOff>177800</xdr:colOff>
      <xdr:row>35</xdr:row>
      <xdr:rowOff>86436</xdr:rowOff>
    </xdr:to>
    <xdr:cxnSp macro="">
      <xdr:nvCxnSpPr>
        <xdr:cNvPr id="508" name="直線コネクタ 507"/>
        <xdr:cNvCxnSpPr/>
      </xdr:nvCxnSpPr>
      <xdr:spPr>
        <a:xfrm>
          <a:off x="12814300" y="604817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09" name="フローチャート: 判断 508"/>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115828</xdr:rowOff>
    </xdr:from>
    <xdr:ext cx="469744" cy="259045"/>
    <xdr:sp macro="" textlink="">
      <xdr:nvSpPr>
        <xdr:cNvPr id="510" name="テキスト ボックス 509"/>
        <xdr:cNvSpPr txBox="1"/>
      </xdr:nvSpPr>
      <xdr:spPr>
        <a:xfrm>
          <a:off x="13468428" y="66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1" name="フローチャート: 判断 510"/>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123048</xdr:rowOff>
    </xdr:from>
    <xdr:ext cx="469744" cy="259045"/>
    <xdr:sp macro="" textlink="">
      <xdr:nvSpPr>
        <xdr:cNvPr id="512" name="テキスト ボックス 511"/>
        <xdr:cNvSpPr txBox="1"/>
      </xdr:nvSpPr>
      <xdr:spPr>
        <a:xfrm>
          <a:off x="12579428" y="66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152965</xdr:rowOff>
    </xdr:from>
    <xdr:to>
      <xdr:col>85</xdr:col>
      <xdr:colOff>177800</xdr:colOff>
      <xdr:row>36</xdr:row>
      <xdr:rowOff>83115</xdr:rowOff>
    </xdr:to>
    <xdr:sp macro="" textlink="">
      <xdr:nvSpPr>
        <xdr:cNvPr id="518" name="楕円 517"/>
        <xdr:cNvSpPr/>
      </xdr:nvSpPr>
      <xdr:spPr>
        <a:xfrm>
          <a:off x="16268700" y="61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4392</xdr:rowOff>
    </xdr:from>
    <xdr:ext cx="534377" cy="259045"/>
    <xdr:sp macro="" textlink="">
      <xdr:nvSpPr>
        <xdr:cNvPr id="519" name="災害復旧事業費該当値テキスト"/>
        <xdr:cNvSpPr txBox="1"/>
      </xdr:nvSpPr>
      <xdr:spPr>
        <a:xfrm>
          <a:off x="16370300" y="60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41618</xdr:rowOff>
    </xdr:from>
    <xdr:to>
      <xdr:col>81</xdr:col>
      <xdr:colOff>101600</xdr:colOff>
      <xdr:row>34</xdr:row>
      <xdr:rowOff>143218</xdr:rowOff>
    </xdr:to>
    <xdr:sp macro="" textlink="">
      <xdr:nvSpPr>
        <xdr:cNvPr id="520" name="楕円 519"/>
        <xdr:cNvSpPr/>
      </xdr:nvSpPr>
      <xdr:spPr>
        <a:xfrm>
          <a:off x="15430500" y="58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159745</xdr:rowOff>
    </xdr:from>
    <xdr:ext cx="534377" cy="259045"/>
    <xdr:sp macro="" textlink="">
      <xdr:nvSpPr>
        <xdr:cNvPr id="521" name="テキスト ボックス 520"/>
        <xdr:cNvSpPr txBox="1"/>
      </xdr:nvSpPr>
      <xdr:spPr>
        <a:xfrm>
          <a:off x="15201411" y="56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112179</xdr:rowOff>
    </xdr:from>
    <xdr:to>
      <xdr:col>76</xdr:col>
      <xdr:colOff>165100</xdr:colOff>
      <xdr:row>34</xdr:row>
      <xdr:rowOff>42329</xdr:rowOff>
    </xdr:to>
    <xdr:sp macro="" textlink="">
      <xdr:nvSpPr>
        <xdr:cNvPr id="522" name="楕円 521"/>
        <xdr:cNvSpPr/>
      </xdr:nvSpPr>
      <xdr:spPr>
        <a:xfrm>
          <a:off x="14541500" y="57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58856</xdr:rowOff>
    </xdr:from>
    <xdr:ext cx="534377" cy="259045"/>
    <xdr:sp macro="" textlink="">
      <xdr:nvSpPr>
        <xdr:cNvPr id="523" name="テキスト ボックス 522"/>
        <xdr:cNvSpPr txBox="1"/>
      </xdr:nvSpPr>
      <xdr:spPr>
        <a:xfrm>
          <a:off x="14325111" y="5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35636</xdr:rowOff>
    </xdr:from>
    <xdr:to>
      <xdr:col>72</xdr:col>
      <xdr:colOff>38100</xdr:colOff>
      <xdr:row>35</xdr:row>
      <xdr:rowOff>137236</xdr:rowOff>
    </xdr:to>
    <xdr:sp macro="" textlink="">
      <xdr:nvSpPr>
        <xdr:cNvPr id="524" name="楕円 523"/>
        <xdr:cNvSpPr/>
      </xdr:nvSpPr>
      <xdr:spPr>
        <a:xfrm>
          <a:off x="13652500" y="6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153763</xdr:rowOff>
    </xdr:from>
    <xdr:ext cx="534377" cy="259045"/>
    <xdr:sp macro="" textlink="">
      <xdr:nvSpPr>
        <xdr:cNvPr id="525" name="テキスト ボックス 524"/>
        <xdr:cNvSpPr txBox="1"/>
      </xdr:nvSpPr>
      <xdr:spPr>
        <a:xfrm>
          <a:off x="13436111" y="5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168072</xdr:rowOff>
    </xdr:from>
    <xdr:to>
      <xdr:col>67</xdr:col>
      <xdr:colOff>101600</xdr:colOff>
      <xdr:row>35</xdr:row>
      <xdr:rowOff>98222</xdr:rowOff>
    </xdr:to>
    <xdr:sp macro="" textlink="">
      <xdr:nvSpPr>
        <xdr:cNvPr id="526" name="楕円 525"/>
        <xdr:cNvSpPr/>
      </xdr:nvSpPr>
      <xdr:spPr>
        <a:xfrm>
          <a:off x="12763500" y="59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114749</xdr:rowOff>
    </xdr:from>
    <xdr:ext cx="534377" cy="259045"/>
    <xdr:sp macro="" textlink="">
      <xdr:nvSpPr>
        <xdr:cNvPr id="527" name="テキスト ボックス 526"/>
        <xdr:cNvSpPr txBox="1"/>
      </xdr:nvSpPr>
      <xdr:spPr>
        <a:xfrm>
          <a:off x="12547111" y="57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3" name="テキスト ボックス 58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5" name="テキスト ボックス 58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7" name="直線コネクタ 596"/>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598"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599" name="直線コネクタ 598"/>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0"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1" name="直線コネクタ 600"/>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10598</xdr:rowOff>
    </xdr:from>
    <xdr:to>
      <xdr:col>85</xdr:col>
      <xdr:colOff>127000</xdr:colOff>
      <xdr:row>75</xdr:row>
      <xdr:rowOff>17990</xdr:rowOff>
    </xdr:to>
    <xdr:cxnSp macro="">
      <xdr:nvCxnSpPr>
        <xdr:cNvPr id="602" name="直線コネクタ 601"/>
        <xdr:cNvCxnSpPr/>
      </xdr:nvCxnSpPr>
      <xdr:spPr>
        <a:xfrm>
          <a:off x="15481300" y="12869348"/>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3"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4" name="フローチャート: 判断 603"/>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168046</xdr:rowOff>
    </xdr:from>
    <xdr:to>
      <xdr:col>81</xdr:col>
      <xdr:colOff>50800</xdr:colOff>
      <xdr:row>75</xdr:row>
      <xdr:rowOff>10598</xdr:rowOff>
    </xdr:to>
    <xdr:cxnSp macro="">
      <xdr:nvCxnSpPr>
        <xdr:cNvPr id="605" name="直線コネクタ 604"/>
        <xdr:cNvCxnSpPr/>
      </xdr:nvCxnSpPr>
      <xdr:spPr>
        <a:xfrm>
          <a:off x="14592300" y="128553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26988</xdr:rowOff>
    </xdr:from>
    <xdr:to>
      <xdr:col>81</xdr:col>
      <xdr:colOff>101600</xdr:colOff>
      <xdr:row>76</xdr:row>
      <xdr:rowOff>128588</xdr:rowOff>
    </xdr:to>
    <xdr:sp macro="" textlink="">
      <xdr:nvSpPr>
        <xdr:cNvPr id="606" name="フローチャート: 判断 605"/>
        <xdr:cNvSpPr/>
      </xdr:nvSpPr>
      <xdr:spPr>
        <a:xfrm>
          <a:off x="15430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119715</xdr:rowOff>
    </xdr:from>
    <xdr:ext cx="534377" cy="259045"/>
    <xdr:sp macro="" textlink="">
      <xdr:nvSpPr>
        <xdr:cNvPr id="607" name="テキスト ボックス 606"/>
        <xdr:cNvSpPr txBox="1"/>
      </xdr:nvSpPr>
      <xdr:spPr>
        <a:xfrm>
          <a:off x="152014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155016</xdr:rowOff>
    </xdr:from>
    <xdr:to>
      <xdr:col>76</xdr:col>
      <xdr:colOff>114300</xdr:colOff>
      <xdr:row>74</xdr:row>
      <xdr:rowOff>168046</xdr:rowOff>
    </xdr:to>
    <xdr:cxnSp macro="">
      <xdr:nvCxnSpPr>
        <xdr:cNvPr id="608" name="直線コネクタ 607"/>
        <xdr:cNvCxnSpPr/>
      </xdr:nvCxnSpPr>
      <xdr:spPr>
        <a:xfrm>
          <a:off x="13703300" y="128423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15272</xdr:rowOff>
    </xdr:from>
    <xdr:to>
      <xdr:col>76</xdr:col>
      <xdr:colOff>165100</xdr:colOff>
      <xdr:row>76</xdr:row>
      <xdr:rowOff>116872</xdr:rowOff>
    </xdr:to>
    <xdr:sp macro="" textlink="">
      <xdr:nvSpPr>
        <xdr:cNvPr id="609" name="フローチャート: 判断 608"/>
        <xdr:cNvSpPr/>
      </xdr:nvSpPr>
      <xdr:spPr>
        <a:xfrm>
          <a:off x="14541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107999</xdr:rowOff>
    </xdr:from>
    <xdr:ext cx="534377" cy="259045"/>
    <xdr:sp macro="" textlink="">
      <xdr:nvSpPr>
        <xdr:cNvPr id="610" name="テキスト ボックス 609"/>
        <xdr:cNvSpPr txBox="1"/>
      </xdr:nvSpPr>
      <xdr:spPr>
        <a:xfrm>
          <a:off x="14325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155016</xdr:rowOff>
    </xdr:from>
    <xdr:to>
      <xdr:col>71</xdr:col>
      <xdr:colOff>177800</xdr:colOff>
      <xdr:row>74</xdr:row>
      <xdr:rowOff>156407</xdr:rowOff>
    </xdr:to>
    <xdr:cxnSp macro="">
      <xdr:nvCxnSpPr>
        <xdr:cNvPr id="611" name="直線コネクタ 610"/>
        <xdr:cNvCxnSpPr/>
      </xdr:nvCxnSpPr>
      <xdr:spPr>
        <a:xfrm flipV="1">
          <a:off x="12814300" y="12842316"/>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2" name="フローチャート: 判断 611"/>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3" name="テキスト ボックス 612"/>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4" name="フローチャート: 判断 613"/>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132961</xdr:rowOff>
    </xdr:from>
    <xdr:ext cx="534377" cy="259045"/>
    <xdr:sp macro="" textlink="">
      <xdr:nvSpPr>
        <xdr:cNvPr id="615" name="テキスト ボックス 614"/>
        <xdr:cNvSpPr txBox="1"/>
      </xdr:nvSpPr>
      <xdr:spPr>
        <a:xfrm>
          <a:off x="12547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138640</xdr:rowOff>
    </xdr:from>
    <xdr:to>
      <xdr:col>85</xdr:col>
      <xdr:colOff>177800</xdr:colOff>
      <xdr:row>75</xdr:row>
      <xdr:rowOff>68790</xdr:rowOff>
    </xdr:to>
    <xdr:sp macro="" textlink="">
      <xdr:nvSpPr>
        <xdr:cNvPr id="621" name="楕円 620"/>
        <xdr:cNvSpPr/>
      </xdr:nvSpPr>
      <xdr:spPr>
        <a:xfrm>
          <a:off x="16268700" y="12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161517</xdr:rowOff>
    </xdr:from>
    <xdr:ext cx="534377" cy="259045"/>
    <xdr:sp macro="" textlink="">
      <xdr:nvSpPr>
        <xdr:cNvPr id="622" name="公債費該当値テキスト"/>
        <xdr:cNvSpPr txBox="1"/>
      </xdr:nvSpPr>
      <xdr:spPr>
        <a:xfrm>
          <a:off x="16370300" y="126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131248</xdr:rowOff>
    </xdr:from>
    <xdr:to>
      <xdr:col>81</xdr:col>
      <xdr:colOff>101600</xdr:colOff>
      <xdr:row>75</xdr:row>
      <xdr:rowOff>61398</xdr:rowOff>
    </xdr:to>
    <xdr:sp macro="" textlink="">
      <xdr:nvSpPr>
        <xdr:cNvPr id="623" name="楕円 622"/>
        <xdr:cNvSpPr/>
      </xdr:nvSpPr>
      <xdr:spPr>
        <a:xfrm>
          <a:off x="15430500" y="128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77925</xdr:rowOff>
    </xdr:from>
    <xdr:ext cx="534377" cy="259045"/>
    <xdr:sp macro="" textlink="">
      <xdr:nvSpPr>
        <xdr:cNvPr id="624" name="テキスト ボックス 623"/>
        <xdr:cNvSpPr txBox="1"/>
      </xdr:nvSpPr>
      <xdr:spPr>
        <a:xfrm>
          <a:off x="15201411" y="12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117246</xdr:rowOff>
    </xdr:from>
    <xdr:to>
      <xdr:col>76</xdr:col>
      <xdr:colOff>165100</xdr:colOff>
      <xdr:row>75</xdr:row>
      <xdr:rowOff>47396</xdr:rowOff>
    </xdr:to>
    <xdr:sp macro="" textlink="">
      <xdr:nvSpPr>
        <xdr:cNvPr id="625" name="楕円 624"/>
        <xdr:cNvSpPr/>
      </xdr:nvSpPr>
      <xdr:spPr>
        <a:xfrm>
          <a:off x="14541500" y="12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63923</xdr:rowOff>
    </xdr:from>
    <xdr:ext cx="534377" cy="259045"/>
    <xdr:sp macro="" textlink="">
      <xdr:nvSpPr>
        <xdr:cNvPr id="626" name="テキスト ボックス 625"/>
        <xdr:cNvSpPr txBox="1"/>
      </xdr:nvSpPr>
      <xdr:spPr>
        <a:xfrm>
          <a:off x="14325111" y="125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104216</xdr:rowOff>
    </xdr:from>
    <xdr:to>
      <xdr:col>72</xdr:col>
      <xdr:colOff>38100</xdr:colOff>
      <xdr:row>75</xdr:row>
      <xdr:rowOff>34366</xdr:rowOff>
    </xdr:to>
    <xdr:sp macro="" textlink="">
      <xdr:nvSpPr>
        <xdr:cNvPr id="627" name="楕円 626"/>
        <xdr:cNvSpPr/>
      </xdr:nvSpPr>
      <xdr:spPr>
        <a:xfrm>
          <a:off x="13652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25493</xdr:rowOff>
    </xdr:from>
    <xdr:ext cx="534377" cy="259045"/>
    <xdr:sp macro="" textlink="">
      <xdr:nvSpPr>
        <xdr:cNvPr id="628" name="テキスト ボックス 627"/>
        <xdr:cNvSpPr txBox="1"/>
      </xdr:nvSpPr>
      <xdr:spPr>
        <a:xfrm>
          <a:off x="13436111" y="12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105607</xdr:rowOff>
    </xdr:from>
    <xdr:to>
      <xdr:col>67</xdr:col>
      <xdr:colOff>101600</xdr:colOff>
      <xdr:row>75</xdr:row>
      <xdr:rowOff>35757</xdr:rowOff>
    </xdr:to>
    <xdr:sp macro="" textlink="">
      <xdr:nvSpPr>
        <xdr:cNvPr id="629" name="楕円 628"/>
        <xdr:cNvSpPr/>
      </xdr:nvSpPr>
      <xdr:spPr>
        <a:xfrm>
          <a:off x="12763500" y="12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26884</xdr:rowOff>
    </xdr:from>
    <xdr:ext cx="534377" cy="259045"/>
    <xdr:sp macro="" textlink="">
      <xdr:nvSpPr>
        <xdr:cNvPr id="630" name="テキスト ボックス 629"/>
        <xdr:cNvSpPr txBox="1"/>
      </xdr:nvSpPr>
      <xdr:spPr>
        <a:xfrm>
          <a:off x="12547111" y="128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2" name="正方形/長方形 63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3" name="正方形/長方形 63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4" name="正方形/長方形 63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5" name="正方形/長方形 63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148991</xdr:rowOff>
    </xdr:from>
    <xdr:to>
      <xdr:col>85</xdr:col>
      <xdr:colOff>126364</xdr:colOff>
      <xdr:row>98</xdr:row>
      <xdr:rowOff>125741</xdr:rowOff>
    </xdr:to>
    <xdr:cxnSp macro="">
      <xdr:nvCxnSpPr>
        <xdr:cNvPr id="650" name="直線コネクタ 649"/>
        <xdr:cNvCxnSpPr/>
      </xdr:nvCxnSpPr>
      <xdr:spPr>
        <a:xfrm flipV="1">
          <a:off x="16317595" y="16436741"/>
          <a:ext cx="1269" cy="49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157563</xdr:rowOff>
    </xdr:from>
    <xdr:ext cx="469744" cy="259045"/>
    <xdr:sp macro="" textlink="">
      <xdr:nvSpPr>
        <xdr:cNvPr id="651" name="積立金最小値テキスト"/>
        <xdr:cNvSpPr txBox="1"/>
      </xdr:nvSpPr>
      <xdr:spPr>
        <a:xfrm>
          <a:off x="16370300" y="1695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125741</xdr:rowOff>
    </xdr:from>
    <xdr:to>
      <xdr:col>86</xdr:col>
      <xdr:colOff>25400</xdr:colOff>
      <xdr:row>98</xdr:row>
      <xdr:rowOff>125741</xdr:rowOff>
    </xdr:to>
    <xdr:cxnSp macro="">
      <xdr:nvCxnSpPr>
        <xdr:cNvPr id="652" name="直線コネクタ 651"/>
        <xdr:cNvCxnSpPr/>
      </xdr:nvCxnSpPr>
      <xdr:spPr>
        <a:xfrm>
          <a:off x="16230600" y="1692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95668</xdr:rowOff>
    </xdr:from>
    <xdr:ext cx="599010" cy="259045"/>
    <xdr:sp macro="" textlink="">
      <xdr:nvSpPr>
        <xdr:cNvPr id="653" name="積立金最大値テキスト"/>
        <xdr:cNvSpPr txBox="1"/>
      </xdr:nvSpPr>
      <xdr:spPr>
        <a:xfrm>
          <a:off x="16370300" y="162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148991</xdr:rowOff>
    </xdr:from>
    <xdr:to>
      <xdr:col>86</xdr:col>
      <xdr:colOff>25400</xdr:colOff>
      <xdr:row>95</xdr:row>
      <xdr:rowOff>148991</xdr:rowOff>
    </xdr:to>
    <xdr:cxnSp macro="">
      <xdr:nvCxnSpPr>
        <xdr:cNvPr id="654" name="直線コネクタ 653"/>
        <xdr:cNvCxnSpPr/>
      </xdr:nvCxnSpPr>
      <xdr:spPr>
        <a:xfrm>
          <a:off x="16230600" y="1643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160548</xdr:rowOff>
    </xdr:from>
    <xdr:to>
      <xdr:col>85</xdr:col>
      <xdr:colOff>127000</xdr:colOff>
      <xdr:row>95</xdr:row>
      <xdr:rowOff>148991</xdr:rowOff>
    </xdr:to>
    <xdr:cxnSp macro="">
      <xdr:nvCxnSpPr>
        <xdr:cNvPr id="655" name="直線コネクタ 654"/>
        <xdr:cNvCxnSpPr/>
      </xdr:nvCxnSpPr>
      <xdr:spPr>
        <a:xfrm>
          <a:off x="15481300" y="15762498"/>
          <a:ext cx="8382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30563</xdr:rowOff>
    </xdr:from>
    <xdr:ext cx="469744" cy="259045"/>
    <xdr:sp macro="" textlink="">
      <xdr:nvSpPr>
        <xdr:cNvPr id="656" name="積立金平均値テキスト"/>
        <xdr:cNvSpPr txBox="1"/>
      </xdr:nvSpPr>
      <xdr:spPr>
        <a:xfrm>
          <a:off x="16370300" y="1683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52136</xdr:rowOff>
    </xdr:from>
    <xdr:to>
      <xdr:col>85</xdr:col>
      <xdr:colOff>177800</xdr:colOff>
      <xdr:row>98</xdr:row>
      <xdr:rowOff>153736</xdr:rowOff>
    </xdr:to>
    <xdr:sp macro="" textlink="">
      <xdr:nvSpPr>
        <xdr:cNvPr id="657" name="フローチャート: 判断 656"/>
        <xdr:cNvSpPr/>
      </xdr:nvSpPr>
      <xdr:spPr>
        <a:xfrm>
          <a:off x="162687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160548</xdr:rowOff>
    </xdr:from>
    <xdr:to>
      <xdr:col>81</xdr:col>
      <xdr:colOff>50800</xdr:colOff>
      <xdr:row>93</xdr:row>
      <xdr:rowOff>106201</xdr:rowOff>
    </xdr:to>
    <xdr:cxnSp macro="">
      <xdr:nvCxnSpPr>
        <xdr:cNvPr id="658" name="直線コネクタ 657"/>
        <xdr:cNvCxnSpPr/>
      </xdr:nvCxnSpPr>
      <xdr:spPr>
        <a:xfrm flipV="1">
          <a:off x="14592300" y="15762498"/>
          <a:ext cx="8890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40066</xdr:rowOff>
    </xdr:from>
    <xdr:to>
      <xdr:col>81</xdr:col>
      <xdr:colOff>101600</xdr:colOff>
      <xdr:row>98</xdr:row>
      <xdr:rowOff>141666</xdr:rowOff>
    </xdr:to>
    <xdr:sp macro="" textlink="">
      <xdr:nvSpPr>
        <xdr:cNvPr id="659" name="フローチャート: 判断 658"/>
        <xdr:cNvSpPr/>
      </xdr:nvSpPr>
      <xdr:spPr>
        <a:xfrm>
          <a:off x="15430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132793</xdr:rowOff>
    </xdr:from>
    <xdr:ext cx="534377" cy="259045"/>
    <xdr:sp macro="" textlink="">
      <xdr:nvSpPr>
        <xdr:cNvPr id="660" name="テキスト ボックス 659"/>
        <xdr:cNvSpPr txBox="1"/>
      </xdr:nvSpPr>
      <xdr:spPr>
        <a:xfrm>
          <a:off x="152014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150723</xdr:rowOff>
    </xdr:from>
    <xdr:to>
      <xdr:col>76</xdr:col>
      <xdr:colOff>114300</xdr:colOff>
      <xdr:row>93</xdr:row>
      <xdr:rowOff>106201</xdr:rowOff>
    </xdr:to>
    <xdr:cxnSp macro="">
      <xdr:nvCxnSpPr>
        <xdr:cNvPr id="661" name="直線コネクタ 660"/>
        <xdr:cNvCxnSpPr/>
      </xdr:nvCxnSpPr>
      <xdr:spPr>
        <a:xfrm>
          <a:off x="13703300" y="15924123"/>
          <a:ext cx="889000" cy="1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37708</xdr:rowOff>
    </xdr:from>
    <xdr:to>
      <xdr:col>76</xdr:col>
      <xdr:colOff>165100</xdr:colOff>
      <xdr:row>98</xdr:row>
      <xdr:rowOff>139308</xdr:rowOff>
    </xdr:to>
    <xdr:sp macro="" textlink="">
      <xdr:nvSpPr>
        <xdr:cNvPr id="662" name="フローチャート: 判断 661"/>
        <xdr:cNvSpPr/>
      </xdr:nvSpPr>
      <xdr:spPr>
        <a:xfrm>
          <a:off x="14541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130435</xdr:rowOff>
    </xdr:from>
    <xdr:ext cx="534377" cy="259045"/>
    <xdr:sp macro="" textlink="">
      <xdr:nvSpPr>
        <xdr:cNvPr id="663" name="テキスト ボックス 662"/>
        <xdr:cNvSpPr txBox="1"/>
      </xdr:nvSpPr>
      <xdr:spPr>
        <a:xfrm>
          <a:off x="14325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150723</xdr:rowOff>
    </xdr:from>
    <xdr:to>
      <xdr:col>71</xdr:col>
      <xdr:colOff>177800</xdr:colOff>
      <xdr:row>93</xdr:row>
      <xdr:rowOff>71898</xdr:rowOff>
    </xdr:to>
    <xdr:cxnSp macro="">
      <xdr:nvCxnSpPr>
        <xdr:cNvPr id="664" name="直線コネクタ 663"/>
        <xdr:cNvCxnSpPr/>
      </xdr:nvCxnSpPr>
      <xdr:spPr>
        <a:xfrm flipV="1">
          <a:off x="12814300" y="15924123"/>
          <a:ext cx="889000" cy="9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84931</xdr:rowOff>
    </xdr:from>
    <xdr:to>
      <xdr:col>72</xdr:col>
      <xdr:colOff>38100</xdr:colOff>
      <xdr:row>98</xdr:row>
      <xdr:rowOff>15081</xdr:rowOff>
    </xdr:to>
    <xdr:sp macro="" textlink="">
      <xdr:nvSpPr>
        <xdr:cNvPr id="665" name="フローチャート: 判断 664"/>
        <xdr:cNvSpPr/>
      </xdr:nvSpPr>
      <xdr:spPr>
        <a:xfrm>
          <a:off x="13652500" y="167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6208</xdr:rowOff>
    </xdr:from>
    <xdr:ext cx="534377" cy="259045"/>
    <xdr:sp macro="" textlink="">
      <xdr:nvSpPr>
        <xdr:cNvPr id="666" name="テキスト ボックス 665"/>
        <xdr:cNvSpPr txBox="1"/>
      </xdr:nvSpPr>
      <xdr:spPr>
        <a:xfrm>
          <a:off x="13436111" y="168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39664</xdr:rowOff>
    </xdr:from>
    <xdr:to>
      <xdr:col>67</xdr:col>
      <xdr:colOff>101600</xdr:colOff>
      <xdr:row>97</xdr:row>
      <xdr:rowOff>141264</xdr:rowOff>
    </xdr:to>
    <xdr:sp macro="" textlink="">
      <xdr:nvSpPr>
        <xdr:cNvPr id="667" name="フローチャート: 判断 666"/>
        <xdr:cNvSpPr/>
      </xdr:nvSpPr>
      <xdr:spPr>
        <a:xfrm>
          <a:off x="12763500" y="166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132391</xdr:rowOff>
    </xdr:from>
    <xdr:ext cx="534377" cy="259045"/>
    <xdr:sp macro="" textlink="">
      <xdr:nvSpPr>
        <xdr:cNvPr id="668" name="テキスト ボックス 667"/>
        <xdr:cNvSpPr txBox="1"/>
      </xdr:nvSpPr>
      <xdr:spPr>
        <a:xfrm>
          <a:off x="12547111" y="167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98191</xdr:rowOff>
    </xdr:from>
    <xdr:to>
      <xdr:col>85</xdr:col>
      <xdr:colOff>177800</xdr:colOff>
      <xdr:row>96</xdr:row>
      <xdr:rowOff>28341</xdr:rowOff>
    </xdr:to>
    <xdr:sp macro="" textlink="">
      <xdr:nvSpPr>
        <xdr:cNvPr id="674" name="楕円 673"/>
        <xdr:cNvSpPr/>
      </xdr:nvSpPr>
      <xdr:spPr>
        <a:xfrm>
          <a:off x="162687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51218</xdr:rowOff>
    </xdr:from>
    <xdr:ext cx="599010" cy="259045"/>
    <xdr:sp macro="" textlink="">
      <xdr:nvSpPr>
        <xdr:cNvPr id="675" name="積立金該当値テキスト"/>
        <xdr:cNvSpPr txBox="1"/>
      </xdr:nvSpPr>
      <xdr:spPr>
        <a:xfrm>
          <a:off x="16370300" y="1633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109748</xdr:rowOff>
    </xdr:from>
    <xdr:to>
      <xdr:col>81</xdr:col>
      <xdr:colOff>101600</xdr:colOff>
      <xdr:row>92</xdr:row>
      <xdr:rowOff>39898</xdr:rowOff>
    </xdr:to>
    <xdr:sp macro="" textlink="">
      <xdr:nvSpPr>
        <xdr:cNvPr id="676" name="楕円 675"/>
        <xdr:cNvSpPr/>
      </xdr:nvSpPr>
      <xdr:spPr>
        <a:xfrm>
          <a:off x="15430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56425</xdr:rowOff>
    </xdr:from>
    <xdr:ext cx="599010" cy="259045"/>
    <xdr:sp macro="" textlink="">
      <xdr:nvSpPr>
        <xdr:cNvPr id="677" name="テキスト ボックス 676"/>
        <xdr:cNvSpPr txBox="1"/>
      </xdr:nvSpPr>
      <xdr:spPr>
        <a:xfrm>
          <a:off x="151690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55401</xdr:rowOff>
    </xdr:from>
    <xdr:to>
      <xdr:col>76</xdr:col>
      <xdr:colOff>165100</xdr:colOff>
      <xdr:row>93</xdr:row>
      <xdr:rowOff>157001</xdr:rowOff>
    </xdr:to>
    <xdr:sp macro="" textlink="">
      <xdr:nvSpPr>
        <xdr:cNvPr id="678" name="楕円 677"/>
        <xdr:cNvSpPr/>
      </xdr:nvSpPr>
      <xdr:spPr>
        <a:xfrm>
          <a:off x="14541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2078</xdr:rowOff>
    </xdr:from>
    <xdr:ext cx="599010" cy="259045"/>
    <xdr:sp macro="" textlink="">
      <xdr:nvSpPr>
        <xdr:cNvPr id="679" name="テキスト ボックス 678"/>
        <xdr:cNvSpPr txBox="1"/>
      </xdr:nvSpPr>
      <xdr:spPr>
        <a:xfrm>
          <a:off x="14292795"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99923</xdr:rowOff>
    </xdr:from>
    <xdr:to>
      <xdr:col>72</xdr:col>
      <xdr:colOff>38100</xdr:colOff>
      <xdr:row>93</xdr:row>
      <xdr:rowOff>30073</xdr:rowOff>
    </xdr:to>
    <xdr:sp macro="" textlink="">
      <xdr:nvSpPr>
        <xdr:cNvPr id="680" name="楕円 679"/>
        <xdr:cNvSpPr/>
      </xdr:nvSpPr>
      <xdr:spPr>
        <a:xfrm>
          <a:off x="13652500" y="15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46600</xdr:rowOff>
    </xdr:from>
    <xdr:ext cx="599010" cy="259045"/>
    <xdr:sp macro="" textlink="">
      <xdr:nvSpPr>
        <xdr:cNvPr id="681" name="テキスト ボックス 680"/>
        <xdr:cNvSpPr txBox="1"/>
      </xdr:nvSpPr>
      <xdr:spPr>
        <a:xfrm>
          <a:off x="13403795" y="156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21098</xdr:rowOff>
    </xdr:from>
    <xdr:to>
      <xdr:col>67</xdr:col>
      <xdr:colOff>101600</xdr:colOff>
      <xdr:row>93</xdr:row>
      <xdr:rowOff>122698</xdr:rowOff>
    </xdr:to>
    <xdr:sp macro="" textlink="">
      <xdr:nvSpPr>
        <xdr:cNvPr id="682" name="楕円 681"/>
        <xdr:cNvSpPr/>
      </xdr:nvSpPr>
      <xdr:spPr>
        <a:xfrm>
          <a:off x="12763500" y="159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139225</xdr:rowOff>
    </xdr:from>
    <xdr:ext cx="599010" cy="259045"/>
    <xdr:sp macro="" textlink="">
      <xdr:nvSpPr>
        <xdr:cNvPr id="683" name="テキスト ボックス 682"/>
        <xdr:cNvSpPr txBox="1"/>
      </xdr:nvSpPr>
      <xdr:spPr>
        <a:xfrm>
          <a:off x="12514795" y="1574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5" name="テキスト ボックス 69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7" name="テキスト ボックス 69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699" name="テキスト ボックス 69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1" name="テキスト ボックス 70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3" name="テキスト ボックス 70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05" name="直線コネクタ 704"/>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06"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07" name="直線コネクタ 706"/>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08"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9" name="直線コネクタ 708"/>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149860</xdr:rowOff>
    </xdr:from>
    <xdr:to>
      <xdr:col>116</xdr:col>
      <xdr:colOff>63500</xdr:colOff>
      <xdr:row>39</xdr:row>
      <xdr:rowOff>30480</xdr:rowOff>
    </xdr:to>
    <xdr:cxnSp macro="">
      <xdr:nvCxnSpPr>
        <xdr:cNvPr id="710" name="直線コネクタ 709"/>
        <xdr:cNvCxnSpPr/>
      </xdr:nvCxnSpPr>
      <xdr:spPr>
        <a:xfrm>
          <a:off x="21323300" y="666496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1"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2" name="フローチャート: 判断 711"/>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107950</xdr:rowOff>
    </xdr:from>
    <xdr:to>
      <xdr:col>111</xdr:col>
      <xdr:colOff>177800</xdr:colOff>
      <xdr:row>38</xdr:row>
      <xdr:rowOff>149860</xdr:rowOff>
    </xdr:to>
    <xdr:cxnSp macro="">
      <xdr:nvCxnSpPr>
        <xdr:cNvPr id="713" name="直線コネクタ 712"/>
        <xdr:cNvCxnSpPr/>
      </xdr:nvCxnSpPr>
      <xdr:spPr>
        <a:xfrm>
          <a:off x="20434300" y="6451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14" name="フローチャート: 判断 713"/>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15" name="テキスト ボックス 714"/>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45720</xdr:rowOff>
    </xdr:from>
    <xdr:to>
      <xdr:col>107</xdr:col>
      <xdr:colOff>50800</xdr:colOff>
      <xdr:row>37</xdr:row>
      <xdr:rowOff>107950</xdr:rowOff>
    </xdr:to>
    <xdr:cxnSp macro="">
      <xdr:nvCxnSpPr>
        <xdr:cNvPr id="716" name="直線コネクタ 715"/>
        <xdr:cNvCxnSpPr/>
      </xdr:nvCxnSpPr>
      <xdr:spPr>
        <a:xfrm>
          <a:off x="19545300" y="638937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17" name="フローチャート: 判断 716"/>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18" name="テキスト ボックス 717"/>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45720</xdr:rowOff>
    </xdr:from>
    <xdr:to>
      <xdr:col>102</xdr:col>
      <xdr:colOff>114300</xdr:colOff>
      <xdr:row>37</xdr:row>
      <xdr:rowOff>133350</xdr:rowOff>
    </xdr:to>
    <xdr:cxnSp macro="">
      <xdr:nvCxnSpPr>
        <xdr:cNvPr id="719" name="直線コネクタ 718"/>
        <xdr:cNvCxnSpPr/>
      </xdr:nvCxnSpPr>
      <xdr:spPr>
        <a:xfrm flipV="1">
          <a:off x="18656300" y="6389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53340</xdr:rowOff>
    </xdr:from>
    <xdr:to>
      <xdr:col>102</xdr:col>
      <xdr:colOff>165100</xdr:colOff>
      <xdr:row>33</xdr:row>
      <xdr:rowOff>154940</xdr:rowOff>
    </xdr:to>
    <xdr:sp macro="" textlink="">
      <xdr:nvSpPr>
        <xdr:cNvPr id="720" name="フローチャート: 判断 719"/>
        <xdr:cNvSpPr/>
      </xdr:nvSpPr>
      <xdr:spPr>
        <a:xfrm>
          <a:off x="19494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17</xdr:rowOff>
    </xdr:from>
    <xdr:ext cx="378565" cy="259045"/>
    <xdr:sp macro="" textlink="">
      <xdr:nvSpPr>
        <xdr:cNvPr id="721" name="テキスト ボックス 720"/>
        <xdr:cNvSpPr txBox="1"/>
      </xdr:nvSpPr>
      <xdr:spPr>
        <a:xfrm>
          <a:off x="19356017" y="548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21590</xdr:rowOff>
    </xdr:from>
    <xdr:to>
      <xdr:col>98</xdr:col>
      <xdr:colOff>38100</xdr:colOff>
      <xdr:row>33</xdr:row>
      <xdr:rowOff>123190</xdr:rowOff>
    </xdr:to>
    <xdr:sp macro="" textlink="">
      <xdr:nvSpPr>
        <xdr:cNvPr id="722" name="フローチャート: 判断 721"/>
        <xdr:cNvSpPr/>
      </xdr:nvSpPr>
      <xdr:spPr>
        <a:xfrm>
          <a:off x="18605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139717</xdr:rowOff>
    </xdr:from>
    <xdr:ext cx="378565" cy="259045"/>
    <xdr:sp macro="" textlink="">
      <xdr:nvSpPr>
        <xdr:cNvPr id="723" name="テキスト ボックス 722"/>
        <xdr:cNvSpPr txBox="1"/>
      </xdr:nvSpPr>
      <xdr:spPr>
        <a:xfrm>
          <a:off x="18467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729" name="楕円 728"/>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66057</xdr:rowOff>
    </xdr:from>
    <xdr:ext cx="313932" cy="259045"/>
    <xdr:sp macro="" textlink="">
      <xdr:nvSpPr>
        <xdr:cNvPr id="730" name="投資及び出資金該当値テキスト"/>
        <xdr:cNvSpPr txBox="1"/>
      </xdr:nvSpPr>
      <xdr:spPr>
        <a:xfrm>
          <a:off x="22212300" y="6581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99060</xdr:rowOff>
    </xdr:from>
    <xdr:to>
      <xdr:col>112</xdr:col>
      <xdr:colOff>38100</xdr:colOff>
      <xdr:row>39</xdr:row>
      <xdr:rowOff>29210</xdr:rowOff>
    </xdr:to>
    <xdr:sp macro="" textlink="">
      <xdr:nvSpPr>
        <xdr:cNvPr id="731" name="楕円 730"/>
        <xdr:cNvSpPr/>
      </xdr:nvSpPr>
      <xdr:spPr>
        <a:xfrm>
          <a:off x="21272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20337</xdr:rowOff>
    </xdr:from>
    <xdr:ext cx="313932" cy="259045"/>
    <xdr:sp macro="" textlink="">
      <xdr:nvSpPr>
        <xdr:cNvPr id="732" name="テキスト ボックス 731"/>
        <xdr:cNvSpPr txBox="1"/>
      </xdr:nvSpPr>
      <xdr:spPr>
        <a:xfrm>
          <a:off x="21153633"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57150</xdr:rowOff>
    </xdr:from>
    <xdr:to>
      <xdr:col>107</xdr:col>
      <xdr:colOff>101600</xdr:colOff>
      <xdr:row>37</xdr:row>
      <xdr:rowOff>158750</xdr:rowOff>
    </xdr:to>
    <xdr:sp macro="" textlink="">
      <xdr:nvSpPr>
        <xdr:cNvPr id="733" name="楕円 732"/>
        <xdr:cNvSpPr/>
      </xdr:nvSpPr>
      <xdr:spPr>
        <a:xfrm>
          <a:off x="20383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149877</xdr:rowOff>
    </xdr:from>
    <xdr:ext cx="378565" cy="259045"/>
    <xdr:sp macro="" textlink="">
      <xdr:nvSpPr>
        <xdr:cNvPr id="734" name="テキスト ボックス 733"/>
        <xdr:cNvSpPr txBox="1"/>
      </xdr:nvSpPr>
      <xdr:spPr>
        <a:xfrm>
          <a:off x="20245017" y="6493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166370</xdr:rowOff>
    </xdr:from>
    <xdr:to>
      <xdr:col>102</xdr:col>
      <xdr:colOff>165100</xdr:colOff>
      <xdr:row>37</xdr:row>
      <xdr:rowOff>96520</xdr:rowOff>
    </xdr:to>
    <xdr:sp macro="" textlink="">
      <xdr:nvSpPr>
        <xdr:cNvPr id="735" name="楕円 734"/>
        <xdr:cNvSpPr/>
      </xdr:nvSpPr>
      <xdr:spPr>
        <a:xfrm>
          <a:off x="19494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87647</xdr:rowOff>
    </xdr:from>
    <xdr:ext cx="378565" cy="259045"/>
    <xdr:sp macro="" textlink="">
      <xdr:nvSpPr>
        <xdr:cNvPr id="736" name="テキスト ボックス 735"/>
        <xdr:cNvSpPr txBox="1"/>
      </xdr:nvSpPr>
      <xdr:spPr>
        <a:xfrm>
          <a:off x="19356017" y="643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82550</xdr:rowOff>
    </xdr:from>
    <xdr:to>
      <xdr:col>98</xdr:col>
      <xdr:colOff>38100</xdr:colOff>
      <xdr:row>38</xdr:row>
      <xdr:rowOff>12700</xdr:rowOff>
    </xdr:to>
    <xdr:sp macro="" textlink="">
      <xdr:nvSpPr>
        <xdr:cNvPr id="737" name="楕円 736"/>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3827</xdr:rowOff>
    </xdr:from>
    <xdr:ext cx="378565" cy="259045"/>
    <xdr:sp macro="" textlink="">
      <xdr:nvSpPr>
        <xdr:cNvPr id="738" name="テキスト ボックス 737"/>
        <xdr:cNvSpPr txBox="1"/>
      </xdr:nvSpPr>
      <xdr:spPr>
        <a:xfrm>
          <a:off x="18467017"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42811</xdr:rowOff>
    </xdr:from>
    <xdr:to>
      <xdr:col>116</xdr:col>
      <xdr:colOff>62864</xdr:colOff>
      <xdr:row>59</xdr:row>
      <xdr:rowOff>30791</xdr:rowOff>
    </xdr:to>
    <xdr:cxnSp macro="">
      <xdr:nvCxnSpPr>
        <xdr:cNvPr id="760" name="直線コネクタ 759"/>
        <xdr:cNvCxnSpPr/>
      </xdr:nvCxnSpPr>
      <xdr:spPr>
        <a:xfrm flipV="1">
          <a:off x="22159595" y="9301111"/>
          <a:ext cx="1269" cy="84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34618</xdr:rowOff>
    </xdr:from>
    <xdr:ext cx="378565" cy="259045"/>
    <xdr:sp macro="" textlink="">
      <xdr:nvSpPr>
        <xdr:cNvPr id="761" name="貸付金最小値テキスト"/>
        <xdr:cNvSpPr txBox="1"/>
      </xdr:nvSpPr>
      <xdr:spPr>
        <a:xfrm>
          <a:off x="22212300" y="10150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30791</xdr:rowOff>
    </xdr:from>
    <xdr:to>
      <xdr:col>116</xdr:col>
      <xdr:colOff>152400</xdr:colOff>
      <xdr:row>59</xdr:row>
      <xdr:rowOff>30791</xdr:rowOff>
    </xdr:to>
    <xdr:cxnSp macro="">
      <xdr:nvCxnSpPr>
        <xdr:cNvPr id="762" name="直線コネクタ 761"/>
        <xdr:cNvCxnSpPr/>
      </xdr:nvCxnSpPr>
      <xdr:spPr>
        <a:xfrm>
          <a:off x="22072600" y="1014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160938</xdr:rowOff>
    </xdr:from>
    <xdr:ext cx="534377" cy="259045"/>
    <xdr:sp macro="" textlink="">
      <xdr:nvSpPr>
        <xdr:cNvPr id="763" name="貸付金最大値テキスト"/>
        <xdr:cNvSpPr txBox="1"/>
      </xdr:nvSpPr>
      <xdr:spPr>
        <a:xfrm>
          <a:off x="22212300" y="90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42811</xdr:rowOff>
    </xdr:from>
    <xdr:to>
      <xdr:col>116</xdr:col>
      <xdr:colOff>152400</xdr:colOff>
      <xdr:row>54</xdr:row>
      <xdr:rowOff>42811</xdr:rowOff>
    </xdr:to>
    <xdr:cxnSp macro="">
      <xdr:nvCxnSpPr>
        <xdr:cNvPr id="764" name="直線コネクタ 763"/>
        <xdr:cNvCxnSpPr/>
      </xdr:nvCxnSpPr>
      <xdr:spPr>
        <a:xfrm>
          <a:off x="22072600" y="930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170085</xdr:rowOff>
    </xdr:from>
    <xdr:to>
      <xdr:col>116</xdr:col>
      <xdr:colOff>63500</xdr:colOff>
      <xdr:row>54</xdr:row>
      <xdr:rowOff>42811</xdr:rowOff>
    </xdr:to>
    <xdr:cxnSp macro="">
      <xdr:nvCxnSpPr>
        <xdr:cNvPr id="765" name="直線コネクタ 764"/>
        <xdr:cNvCxnSpPr/>
      </xdr:nvCxnSpPr>
      <xdr:spPr>
        <a:xfrm>
          <a:off x="21323300" y="9256935"/>
          <a:ext cx="838200" cy="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118667</xdr:rowOff>
    </xdr:from>
    <xdr:ext cx="534377" cy="259045"/>
    <xdr:sp macro="" textlink="">
      <xdr:nvSpPr>
        <xdr:cNvPr id="766" name="貸付金平均値テキスト"/>
        <xdr:cNvSpPr txBox="1"/>
      </xdr:nvSpPr>
      <xdr:spPr>
        <a:xfrm>
          <a:off x="22212300" y="971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140240</xdr:rowOff>
    </xdr:from>
    <xdr:to>
      <xdr:col>116</xdr:col>
      <xdr:colOff>114300</xdr:colOff>
      <xdr:row>57</xdr:row>
      <xdr:rowOff>70390</xdr:rowOff>
    </xdr:to>
    <xdr:sp macro="" textlink="">
      <xdr:nvSpPr>
        <xdr:cNvPr id="767" name="フローチャート: 判断 766"/>
        <xdr:cNvSpPr/>
      </xdr:nvSpPr>
      <xdr:spPr>
        <a:xfrm>
          <a:off x="22110700" y="97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164770</xdr:rowOff>
    </xdr:from>
    <xdr:to>
      <xdr:col>111</xdr:col>
      <xdr:colOff>177800</xdr:colOff>
      <xdr:row>53</xdr:row>
      <xdr:rowOff>170085</xdr:rowOff>
    </xdr:to>
    <xdr:cxnSp macro="">
      <xdr:nvCxnSpPr>
        <xdr:cNvPr id="768" name="直線コネクタ 767"/>
        <xdr:cNvCxnSpPr/>
      </xdr:nvCxnSpPr>
      <xdr:spPr>
        <a:xfrm>
          <a:off x="20434300" y="9080170"/>
          <a:ext cx="889000" cy="1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109665</xdr:rowOff>
    </xdr:from>
    <xdr:to>
      <xdr:col>112</xdr:col>
      <xdr:colOff>38100</xdr:colOff>
      <xdr:row>57</xdr:row>
      <xdr:rowOff>39815</xdr:rowOff>
    </xdr:to>
    <xdr:sp macro="" textlink="">
      <xdr:nvSpPr>
        <xdr:cNvPr id="769" name="フローチャート: 判断 768"/>
        <xdr:cNvSpPr/>
      </xdr:nvSpPr>
      <xdr:spPr>
        <a:xfrm>
          <a:off x="21272500" y="971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30942</xdr:rowOff>
    </xdr:from>
    <xdr:ext cx="534377" cy="259045"/>
    <xdr:sp macro="" textlink="">
      <xdr:nvSpPr>
        <xdr:cNvPr id="770" name="テキスト ボックス 769"/>
        <xdr:cNvSpPr txBox="1"/>
      </xdr:nvSpPr>
      <xdr:spPr>
        <a:xfrm>
          <a:off x="21043411" y="98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93999</xdr:rowOff>
    </xdr:from>
    <xdr:to>
      <xdr:col>107</xdr:col>
      <xdr:colOff>50800</xdr:colOff>
      <xdr:row>52</xdr:row>
      <xdr:rowOff>164770</xdr:rowOff>
    </xdr:to>
    <xdr:cxnSp macro="">
      <xdr:nvCxnSpPr>
        <xdr:cNvPr id="771" name="直線コネクタ 770"/>
        <xdr:cNvCxnSpPr/>
      </xdr:nvCxnSpPr>
      <xdr:spPr>
        <a:xfrm>
          <a:off x="19545300" y="9009399"/>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62554</xdr:rowOff>
    </xdr:from>
    <xdr:to>
      <xdr:col>107</xdr:col>
      <xdr:colOff>101600</xdr:colOff>
      <xdr:row>56</xdr:row>
      <xdr:rowOff>164154</xdr:rowOff>
    </xdr:to>
    <xdr:sp macro="" textlink="">
      <xdr:nvSpPr>
        <xdr:cNvPr id="772" name="フローチャート: 判断 771"/>
        <xdr:cNvSpPr/>
      </xdr:nvSpPr>
      <xdr:spPr>
        <a:xfrm>
          <a:off x="20383500" y="96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155281</xdr:rowOff>
    </xdr:from>
    <xdr:ext cx="534377" cy="259045"/>
    <xdr:sp macro="" textlink="">
      <xdr:nvSpPr>
        <xdr:cNvPr id="773" name="テキスト ボックス 772"/>
        <xdr:cNvSpPr txBox="1"/>
      </xdr:nvSpPr>
      <xdr:spPr>
        <a:xfrm>
          <a:off x="20167111" y="97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12674</xdr:rowOff>
    </xdr:from>
    <xdr:to>
      <xdr:col>102</xdr:col>
      <xdr:colOff>114300</xdr:colOff>
      <xdr:row>52</xdr:row>
      <xdr:rowOff>93999</xdr:rowOff>
    </xdr:to>
    <xdr:cxnSp macro="">
      <xdr:nvCxnSpPr>
        <xdr:cNvPr id="774" name="直線コネクタ 773"/>
        <xdr:cNvCxnSpPr/>
      </xdr:nvCxnSpPr>
      <xdr:spPr>
        <a:xfrm>
          <a:off x="18656300" y="8756624"/>
          <a:ext cx="889000" cy="2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28873</xdr:rowOff>
    </xdr:from>
    <xdr:to>
      <xdr:col>102</xdr:col>
      <xdr:colOff>165100</xdr:colOff>
      <xdr:row>55</xdr:row>
      <xdr:rowOff>130473</xdr:rowOff>
    </xdr:to>
    <xdr:sp macro="" textlink="">
      <xdr:nvSpPr>
        <xdr:cNvPr id="775" name="フローチャート: 判断 774"/>
        <xdr:cNvSpPr/>
      </xdr:nvSpPr>
      <xdr:spPr>
        <a:xfrm>
          <a:off x="19494500" y="94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121600</xdr:rowOff>
    </xdr:from>
    <xdr:ext cx="534377" cy="259045"/>
    <xdr:sp macro="" textlink="">
      <xdr:nvSpPr>
        <xdr:cNvPr id="776" name="テキスト ボックス 775"/>
        <xdr:cNvSpPr txBox="1"/>
      </xdr:nvSpPr>
      <xdr:spPr>
        <a:xfrm>
          <a:off x="19278111" y="95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116313</xdr:rowOff>
    </xdr:from>
    <xdr:to>
      <xdr:col>98</xdr:col>
      <xdr:colOff>38100</xdr:colOff>
      <xdr:row>55</xdr:row>
      <xdr:rowOff>46463</xdr:rowOff>
    </xdr:to>
    <xdr:sp macro="" textlink="">
      <xdr:nvSpPr>
        <xdr:cNvPr id="777" name="フローチャート: 判断 776"/>
        <xdr:cNvSpPr/>
      </xdr:nvSpPr>
      <xdr:spPr>
        <a:xfrm>
          <a:off x="18605500" y="93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37590</xdr:rowOff>
    </xdr:from>
    <xdr:ext cx="534377" cy="259045"/>
    <xdr:sp macro="" textlink="">
      <xdr:nvSpPr>
        <xdr:cNvPr id="778" name="テキスト ボックス 777"/>
        <xdr:cNvSpPr txBox="1"/>
      </xdr:nvSpPr>
      <xdr:spPr>
        <a:xfrm>
          <a:off x="18389111" y="94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163461</xdr:rowOff>
    </xdr:from>
    <xdr:to>
      <xdr:col>116</xdr:col>
      <xdr:colOff>114300</xdr:colOff>
      <xdr:row>54</xdr:row>
      <xdr:rowOff>93611</xdr:rowOff>
    </xdr:to>
    <xdr:sp macro="" textlink="">
      <xdr:nvSpPr>
        <xdr:cNvPr id="784" name="楕円 783"/>
        <xdr:cNvSpPr/>
      </xdr:nvSpPr>
      <xdr:spPr>
        <a:xfrm>
          <a:off x="22110700" y="92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116488</xdr:rowOff>
    </xdr:from>
    <xdr:ext cx="534377" cy="259045"/>
    <xdr:sp macro="" textlink="">
      <xdr:nvSpPr>
        <xdr:cNvPr id="785" name="貸付金該当値テキスト"/>
        <xdr:cNvSpPr txBox="1"/>
      </xdr:nvSpPr>
      <xdr:spPr>
        <a:xfrm>
          <a:off x="22212300" y="92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119285</xdr:rowOff>
    </xdr:from>
    <xdr:to>
      <xdr:col>112</xdr:col>
      <xdr:colOff>38100</xdr:colOff>
      <xdr:row>54</xdr:row>
      <xdr:rowOff>49435</xdr:rowOff>
    </xdr:to>
    <xdr:sp macro="" textlink="">
      <xdr:nvSpPr>
        <xdr:cNvPr id="786" name="楕円 785"/>
        <xdr:cNvSpPr/>
      </xdr:nvSpPr>
      <xdr:spPr>
        <a:xfrm>
          <a:off x="21272500" y="92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65962</xdr:rowOff>
    </xdr:from>
    <xdr:ext cx="534377" cy="259045"/>
    <xdr:sp macro="" textlink="">
      <xdr:nvSpPr>
        <xdr:cNvPr id="787" name="テキスト ボックス 786"/>
        <xdr:cNvSpPr txBox="1"/>
      </xdr:nvSpPr>
      <xdr:spPr>
        <a:xfrm>
          <a:off x="21043411" y="89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113970</xdr:rowOff>
    </xdr:from>
    <xdr:to>
      <xdr:col>107</xdr:col>
      <xdr:colOff>101600</xdr:colOff>
      <xdr:row>53</xdr:row>
      <xdr:rowOff>44120</xdr:rowOff>
    </xdr:to>
    <xdr:sp macro="" textlink="">
      <xdr:nvSpPr>
        <xdr:cNvPr id="788" name="楕円 787"/>
        <xdr:cNvSpPr/>
      </xdr:nvSpPr>
      <xdr:spPr>
        <a:xfrm>
          <a:off x="20383500" y="90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60647</xdr:rowOff>
    </xdr:from>
    <xdr:ext cx="534377" cy="259045"/>
    <xdr:sp macro="" textlink="">
      <xdr:nvSpPr>
        <xdr:cNvPr id="789" name="テキスト ボックス 788"/>
        <xdr:cNvSpPr txBox="1"/>
      </xdr:nvSpPr>
      <xdr:spPr>
        <a:xfrm>
          <a:off x="20167111" y="880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43199</xdr:rowOff>
    </xdr:from>
    <xdr:to>
      <xdr:col>102</xdr:col>
      <xdr:colOff>165100</xdr:colOff>
      <xdr:row>52</xdr:row>
      <xdr:rowOff>144799</xdr:rowOff>
    </xdr:to>
    <xdr:sp macro="" textlink="">
      <xdr:nvSpPr>
        <xdr:cNvPr id="790" name="楕円 789"/>
        <xdr:cNvSpPr/>
      </xdr:nvSpPr>
      <xdr:spPr>
        <a:xfrm>
          <a:off x="19494500" y="89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161326</xdr:rowOff>
    </xdr:from>
    <xdr:ext cx="534377" cy="259045"/>
    <xdr:sp macro="" textlink="">
      <xdr:nvSpPr>
        <xdr:cNvPr id="791" name="テキスト ボックス 790"/>
        <xdr:cNvSpPr txBox="1"/>
      </xdr:nvSpPr>
      <xdr:spPr>
        <a:xfrm>
          <a:off x="19278111" y="873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133324</xdr:rowOff>
    </xdr:from>
    <xdr:to>
      <xdr:col>98</xdr:col>
      <xdr:colOff>38100</xdr:colOff>
      <xdr:row>51</xdr:row>
      <xdr:rowOff>63474</xdr:rowOff>
    </xdr:to>
    <xdr:sp macro="" textlink="">
      <xdr:nvSpPr>
        <xdr:cNvPr id="792" name="楕円 791"/>
        <xdr:cNvSpPr/>
      </xdr:nvSpPr>
      <xdr:spPr>
        <a:xfrm>
          <a:off x="18605500" y="87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80001</xdr:rowOff>
    </xdr:from>
    <xdr:ext cx="534377" cy="259045"/>
    <xdr:sp macro="" textlink="">
      <xdr:nvSpPr>
        <xdr:cNvPr id="793" name="テキスト ボックス 792"/>
        <xdr:cNvSpPr txBox="1"/>
      </xdr:nvSpPr>
      <xdr:spPr>
        <a:xfrm>
          <a:off x="18389111" y="84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3" name="テキスト ボックス 80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5" name="テキスト ボックス 804"/>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7" name="テキスト ボックス 80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09" name="テキスト ボックス 808"/>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1" name="テキスト ボックス 810"/>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57023</xdr:rowOff>
    </xdr:from>
    <xdr:to>
      <xdr:col>116</xdr:col>
      <xdr:colOff>62864</xdr:colOff>
      <xdr:row>78</xdr:row>
      <xdr:rowOff>139891</xdr:rowOff>
    </xdr:to>
    <xdr:cxnSp macro="">
      <xdr:nvCxnSpPr>
        <xdr:cNvPr id="815" name="直線コネクタ 814"/>
        <xdr:cNvCxnSpPr/>
      </xdr:nvCxnSpPr>
      <xdr:spPr>
        <a:xfrm flipV="1">
          <a:off x="22159595" y="12572873"/>
          <a:ext cx="1269" cy="94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143718</xdr:rowOff>
    </xdr:from>
    <xdr:ext cx="378565" cy="259045"/>
    <xdr:sp macro="" textlink="">
      <xdr:nvSpPr>
        <xdr:cNvPr id="816" name="繰出金最小値テキスト"/>
        <xdr:cNvSpPr txBox="1"/>
      </xdr:nvSpPr>
      <xdr:spPr>
        <a:xfrm>
          <a:off x="22212300" y="1351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139891</xdr:rowOff>
    </xdr:from>
    <xdr:to>
      <xdr:col>116</xdr:col>
      <xdr:colOff>152400</xdr:colOff>
      <xdr:row>78</xdr:row>
      <xdr:rowOff>139891</xdr:rowOff>
    </xdr:to>
    <xdr:cxnSp macro="">
      <xdr:nvCxnSpPr>
        <xdr:cNvPr id="817" name="直線コネクタ 816"/>
        <xdr:cNvCxnSpPr/>
      </xdr:nvCxnSpPr>
      <xdr:spPr>
        <a:xfrm>
          <a:off x="22072600" y="1351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3700</xdr:rowOff>
    </xdr:from>
    <xdr:ext cx="469744" cy="259045"/>
    <xdr:sp macro="" textlink="">
      <xdr:nvSpPr>
        <xdr:cNvPr id="818" name="繰出金最大値テキスト"/>
        <xdr:cNvSpPr txBox="1"/>
      </xdr:nvSpPr>
      <xdr:spPr>
        <a:xfrm>
          <a:off x="22212300" y="1234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57023</xdr:rowOff>
    </xdr:from>
    <xdr:to>
      <xdr:col>116</xdr:col>
      <xdr:colOff>152400</xdr:colOff>
      <xdr:row>73</xdr:row>
      <xdr:rowOff>57023</xdr:rowOff>
    </xdr:to>
    <xdr:cxnSp macro="">
      <xdr:nvCxnSpPr>
        <xdr:cNvPr id="819" name="直線コネクタ 818"/>
        <xdr:cNvCxnSpPr/>
      </xdr:nvCxnSpPr>
      <xdr:spPr>
        <a:xfrm>
          <a:off x="22072600" y="1257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6541</xdr:rowOff>
    </xdr:from>
    <xdr:to>
      <xdr:col>116</xdr:col>
      <xdr:colOff>63500</xdr:colOff>
      <xdr:row>76</xdr:row>
      <xdr:rowOff>137985</xdr:rowOff>
    </xdr:to>
    <xdr:cxnSp macro="">
      <xdr:nvCxnSpPr>
        <xdr:cNvPr id="820" name="直線コネクタ 819"/>
        <xdr:cNvCxnSpPr/>
      </xdr:nvCxnSpPr>
      <xdr:spPr>
        <a:xfrm>
          <a:off x="21323300" y="12522391"/>
          <a:ext cx="838200" cy="6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82757</xdr:rowOff>
    </xdr:from>
    <xdr:ext cx="469744" cy="259045"/>
    <xdr:sp macro="" textlink="">
      <xdr:nvSpPr>
        <xdr:cNvPr id="821" name="繰出金平均値テキスト"/>
        <xdr:cNvSpPr txBox="1"/>
      </xdr:nvSpPr>
      <xdr:spPr>
        <a:xfrm>
          <a:off x="22212300" y="13284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104330</xdr:rowOff>
    </xdr:from>
    <xdr:to>
      <xdr:col>116</xdr:col>
      <xdr:colOff>114300</xdr:colOff>
      <xdr:row>78</xdr:row>
      <xdr:rowOff>34480</xdr:rowOff>
    </xdr:to>
    <xdr:sp macro="" textlink="">
      <xdr:nvSpPr>
        <xdr:cNvPr id="822" name="フローチャート: 判断 821"/>
        <xdr:cNvSpPr/>
      </xdr:nvSpPr>
      <xdr:spPr>
        <a:xfrm>
          <a:off x="22110700" y="133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73978</xdr:rowOff>
    </xdr:from>
    <xdr:to>
      <xdr:col>111</xdr:col>
      <xdr:colOff>177800</xdr:colOff>
      <xdr:row>73</xdr:row>
      <xdr:rowOff>6541</xdr:rowOff>
    </xdr:to>
    <xdr:cxnSp macro="">
      <xdr:nvCxnSpPr>
        <xdr:cNvPr id="823" name="直線コネクタ 822"/>
        <xdr:cNvCxnSpPr/>
      </xdr:nvCxnSpPr>
      <xdr:spPr>
        <a:xfrm>
          <a:off x="20434300" y="12246928"/>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92900</xdr:rowOff>
    </xdr:from>
    <xdr:to>
      <xdr:col>112</xdr:col>
      <xdr:colOff>38100</xdr:colOff>
      <xdr:row>78</xdr:row>
      <xdr:rowOff>23050</xdr:rowOff>
    </xdr:to>
    <xdr:sp macro="" textlink="">
      <xdr:nvSpPr>
        <xdr:cNvPr id="824" name="フローチャート: 判断 823"/>
        <xdr:cNvSpPr/>
      </xdr:nvSpPr>
      <xdr:spPr>
        <a:xfrm>
          <a:off x="21272500" y="132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14177</xdr:rowOff>
    </xdr:from>
    <xdr:ext cx="469744" cy="259045"/>
    <xdr:sp macro="" textlink="">
      <xdr:nvSpPr>
        <xdr:cNvPr id="825" name="テキスト ボックス 824"/>
        <xdr:cNvSpPr txBox="1"/>
      </xdr:nvSpPr>
      <xdr:spPr>
        <a:xfrm>
          <a:off x="21075728" y="133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73978</xdr:rowOff>
    </xdr:from>
    <xdr:to>
      <xdr:col>107</xdr:col>
      <xdr:colOff>50800</xdr:colOff>
      <xdr:row>73</xdr:row>
      <xdr:rowOff>104267</xdr:rowOff>
    </xdr:to>
    <xdr:cxnSp macro="">
      <xdr:nvCxnSpPr>
        <xdr:cNvPr id="826" name="直線コネクタ 825"/>
        <xdr:cNvCxnSpPr/>
      </xdr:nvCxnSpPr>
      <xdr:spPr>
        <a:xfrm flipV="1">
          <a:off x="19545300" y="12246928"/>
          <a:ext cx="889000" cy="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72517</xdr:rowOff>
    </xdr:from>
    <xdr:to>
      <xdr:col>107</xdr:col>
      <xdr:colOff>101600</xdr:colOff>
      <xdr:row>78</xdr:row>
      <xdr:rowOff>2667</xdr:rowOff>
    </xdr:to>
    <xdr:sp macro="" textlink="">
      <xdr:nvSpPr>
        <xdr:cNvPr id="827" name="フローチャート: 判断 826"/>
        <xdr:cNvSpPr/>
      </xdr:nvSpPr>
      <xdr:spPr>
        <a:xfrm>
          <a:off x="203835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165244</xdr:rowOff>
    </xdr:from>
    <xdr:ext cx="469744" cy="259045"/>
    <xdr:sp macro="" textlink="">
      <xdr:nvSpPr>
        <xdr:cNvPr id="828" name="テキスト ボックス 827"/>
        <xdr:cNvSpPr txBox="1"/>
      </xdr:nvSpPr>
      <xdr:spPr>
        <a:xfrm>
          <a:off x="20199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147130</xdr:rowOff>
    </xdr:from>
    <xdr:to>
      <xdr:col>102</xdr:col>
      <xdr:colOff>114300</xdr:colOff>
      <xdr:row>73</xdr:row>
      <xdr:rowOff>104267</xdr:rowOff>
    </xdr:to>
    <xdr:cxnSp macro="">
      <xdr:nvCxnSpPr>
        <xdr:cNvPr id="829" name="直線コネクタ 828"/>
        <xdr:cNvCxnSpPr/>
      </xdr:nvCxnSpPr>
      <xdr:spPr>
        <a:xfrm>
          <a:off x="18656300" y="12491530"/>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91948</xdr:rowOff>
    </xdr:from>
    <xdr:to>
      <xdr:col>102</xdr:col>
      <xdr:colOff>165100</xdr:colOff>
      <xdr:row>77</xdr:row>
      <xdr:rowOff>22098</xdr:rowOff>
    </xdr:to>
    <xdr:sp macro="" textlink="">
      <xdr:nvSpPr>
        <xdr:cNvPr id="830" name="フローチャート: 判断 829"/>
        <xdr:cNvSpPr/>
      </xdr:nvSpPr>
      <xdr:spPr>
        <a:xfrm>
          <a:off x="19494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13225</xdr:rowOff>
    </xdr:from>
    <xdr:ext cx="469744" cy="259045"/>
    <xdr:sp macro="" textlink="">
      <xdr:nvSpPr>
        <xdr:cNvPr id="831" name="テキスト ボックス 830"/>
        <xdr:cNvSpPr txBox="1"/>
      </xdr:nvSpPr>
      <xdr:spPr>
        <a:xfrm>
          <a:off x="19310428"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44514</xdr:rowOff>
    </xdr:from>
    <xdr:to>
      <xdr:col>98</xdr:col>
      <xdr:colOff>38100</xdr:colOff>
      <xdr:row>76</xdr:row>
      <xdr:rowOff>146114</xdr:rowOff>
    </xdr:to>
    <xdr:sp macro="" textlink="">
      <xdr:nvSpPr>
        <xdr:cNvPr id="832" name="フローチャート: 判断 831"/>
        <xdr:cNvSpPr/>
      </xdr:nvSpPr>
      <xdr:spPr>
        <a:xfrm>
          <a:off x="18605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137241</xdr:rowOff>
    </xdr:from>
    <xdr:ext cx="469744" cy="259045"/>
    <xdr:sp macro="" textlink="">
      <xdr:nvSpPr>
        <xdr:cNvPr id="833" name="テキスト ボックス 832"/>
        <xdr:cNvSpPr txBox="1"/>
      </xdr:nvSpPr>
      <xdr:spPr>
        <a:xfrm>
          <a:off x="18421428" y="13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87185</xdr:rowOff>
    </xdr:from>
    <xdr:to>
      <xdr:col>116</xdr:col>
      <xdr:colOff>114300</xdr:colOff>
      <xdr:row>77</xdr:row>
      <xdr:rowOff>17335</xdr:rowOff>
    </xdr:to>
    <xdr:sp macro="" textlink="">
      <xdr:nvSpPr>
        <xdr:cNvPr id="839" name="楕円 838"/>
        <xdr:cNvSpPr/>
      </xdr:nvSpPr>
      <xdr:spPr>
        <a:xfrm>
          <a:off x="221107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110062</xdr:rowOff>
    </xdr:from>
    <xdr:ext cx="469744" cy="259045"/>
    <xdr:sp macro="" textlink="">
      <xdr:nvSpPr>
        <xdr:cNvPr id="840" name="繰出金該当値テキスト"/>
        <xdr:cNvSpPr txBox="1"/>
      </xdr:nvSpPr>
      <xdr:spPr>
        <a:xfrm>
          <a:off x="22212300" y="129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127191</xdr:rowOff>
    </xdr:from>
    <xdr:to>
      <xdr:col>112</xdr:col>
      <xdr:colOff>38100</xdr:colOff>
      <xdr:row>73</xdr:row>
      <xdr:rowOff>57341</xdr:rowOff>
    </xdr:to>
    <xdr:sp macro="" textlink="">
      <xdr:nvSpPr>
        <xdr:cNvPr id="841" name="楕円 840"/>
        <xdr:cNvSpPr/>
      </xdr:nvSpPr>
      <xdr:spPr>
        <a:xfrm>
          <a:off x="21272500" y="124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73868</xdr:rowOff>
    </xdr:from>
    <xdr:ext cx="469744" cy="259045"/>
    <xdr:sp macro="" textlink="">
      <xdr:nvSpPr>
        <xdr:cNvPr id="842" name="テキスト ボックス 841"/>
        <xdr:cNvSpPr txBox="1"/>
      </xdr:nvSpPr>
      <xdr:spPr>
        <a:xfrm>
          <a:off x="21075728" y="122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23178</xdr:rowOff>
    </xdr:from>
    <xdr:to>
      <xdr:col>107</xdr:col>
      <xdr:colOff>101600</xdr:colOff>
      <xdr:row>71</xdr:row>
      <xdr:rowOff>124778</xdr:rowOff>
    </xdr:to>
    <xdr:sp macro="" textlink="">
      <xdr:nvSpPr>
        <xdr:cNvPr id="843" name="楕円 842"/>
        <xdr:cNvSpPr/>
      </xdr:nvSpPr>
      <xdr:spPr>
        <a:xfrm>
          <a:off x="20383500" y="121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141305</xdr:rowOff>
    </xdr:from>
    <xdr:ext cx="469744" cy="259045"/>
    <xdr:sp macro="" textlink="">
      <xdr:nvSpPr>
        <xdr:cNvPr id="844" name="テキスト ボックス 843"/>
        <xdr:cNvSpPr txBox="1"/>
      </xdr:nvSpPr>
      <xdr:spPr>
        <a:xfrm>
          <a:off x="20199428" y="119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53467</xdr:rowOff>
    </xdr:from>
    <xdr:to>
      <xdr:col>102</xdr:col>
      <xdr:colOff>165100</xdr:colOff>
      <xdr:row>73</xdr:row>
      <xdr:rowOff>155067</xdr:rowOff>
    </xdr:to>
    <xdr:sp macro="" textlink="">
      <xdr:nvSpPr>
        <xdr:cNvPr id="845" name="楕円 844"/>
        <xdr:cNvSpPr/>
      </xdr:nvSpPr>
      <xdr:spPr>
        <a:xfrm>
          <a:off x="19494500" y="125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144</xdr:rowOff>
    </xdr:from>
    <xdr:ext cx="469744" cy="259045"/>
    <xdr:sp macro="" textlink="">
      <xdr:nvSpPr>
        <xdr:cNvPr id="846" name="テキスト ボックス 845"/>
        <xdr:cNvSpPr txBox="1"/>
      </xdr:nvSpPr>
      <xdr:spPr>
        <a:xfrm>
          <a:off x="19310428" y="1234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96330</xdr:rowOff>
    </xdr:from>
    <xdr:to>
      <xdr:col>98</xdr:col>
      <xdr:colOff>38100</xdr:colOff>
      <xdr:row>73</xdr:row>
      <xdr:rowOff>26480</xdr:rowOff>
    </xdr:to>
    <xdr:sp macro="" textlink="">
      <xdr:nvSpPr>
        <xdr:cNvPr id="847" name="楕円 846"/>
        <xdr:cNvSpPr/>
      </xdr:nvSpPr>
      <xdr:spPr>
        <a:xfrm>
          <a:off x="18605500" y="12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43007</xdr:rowOff>
    </xdr:from>
    <xdr:ext cx="469744" cy="259045"/>
    <xdr:sp macro="" textlink="">
      <xdr:nvSpPr>
        <xdr:cNvPr id="848" name="テキスト ボックス 847"/>
        <xdr:cNvSpPr txBox="1"/>
      </xdr:nvSpPr>
      <xdr:spPr>
        <a:xfrm>
          <a:off x="18421428" y="122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0" name="正方形/長方形 84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1" name="正方形/長方形 85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2" name="正方形/長方形 85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3" name="正方形/長方形 85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9" name="フローチャート: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1" name="フローチャート: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2" name="テキスト ボックス 87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4" name="フローチャート: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5" name="テキスト ボックス 87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7" name="フローチャート: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8" name="テキスト ボックス 87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9" name="フローチャート: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0" name="テキスト ボックス 87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8" name="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9" name="テキスト ボックス 88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0" name="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1" name="テキスト ボックス 89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2" name="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3" name="テキスト ボックス 89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5" name="テキスト ボックス 89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７７９，１８９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との比較では、多くの項目で高い水準となっているが、これは、東日本大震災及び原子力災害からの復旧・復興業務に対応するためである。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主要な項目のうち、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住民一人当たり１３２，６３０円となっており、震災以降職員を大幅に増員して復旧・復興業務に対応しているため、類似団体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・補助費等や災害復旧事業費は、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に係る市町村交付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年度は除染事業、災害復旧事業の進捗等に伴い大幅に減少した。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・積立金は、様々な復旧・復興事業を実施するため国から一括交付された交付金等を東日本大震災復興対策関係基金に積み立てていることから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年度は除染事業の進捗に伴い除染対策基金積立金が大幅に減少した。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復興公営住宅や復興関連道路の整備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事業等の実施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年度は復興公営住宅整備の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・繰出金は、放射性物質を含む下水汚泥対策に係る流域下水道事業特別会計への繰出し等により、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年度は保管汚泥の搬出完了に伴い保管費用が減少したため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流域下水道事業特別会計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しが大幅に減少した。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1,919,680
1,906,896
13,783.90
1,563,862,818
1,495,793,305
7,229,237
490,561,126
1,438,644,933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67310</xdr:rowOff>
    </xdr:from>
    <xdr:to>
      <xdr:col>24</xdr:col>
      <xdr:colOff>63500</xdr:colOff>
      <xdr:row>32</xdr:row>
      <xdr:rowOff>84455</xdr:rowOff>
    </xdr:to>
    <xdr:cxnSp macro="">
      <xdr:nvCxnSpPr>
        <xdr:cNvPr id="61" name="直線コネクタ 60"/>
        <xdr:cNvCxnSpPr/>
      </xdr:nvCxnSpPr>
      <xdr:spPr>
        <a:xfrm>
          <a:off x="3797300" y="55537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67310</xdr:rowOff>
    </xdr:from>
    <xdr:to>
      <xdr:col>19</xdr:col>
      <xdr:colOff>177800</xdr:colOff>
      <xdr:row>32</xdr:row>
      <xdr:rowOff>128270</xdr:rowOff>
    </xdr:to>
    <xdr:cxnSp macro="">
      <xdr:nvCxnSpPr>
        <xdr:cNvPr id="64" name="直線コネクタ 63"/>
        <xdr:cNvCxnSpPr/>
      </xdr:nvCxnSpPr>
      <xdr:spPr>
        <a:xfrm flipV="1">
          <a:off x="2908300" y="5553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114935</xdr:rowOff>
    </xdr:from>
    <xdr:to>
      <xdr:col>15</xdr:col>
      <xdr:colOff>50800</xdr:colOff>
      <xdr:row>32</xdr:row>
      <xdr:rowOff>128270</xdr:rowOff>
    </xdr:to>
    <xdr:cxnSp macro="">
      <xdr:nvCxnSpPr>
        <xdr:cNvPr id="67" name="直線コネクタ 66"/>
        <xdr:cNvCxnSpPr/>
      </xdr:nvCxnSpPr>
      <xdr:spPr>
        <a:xfrm>
          <a:off x="2019300" y="56013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114935</xdr:rowOff>
    </xdr:from>
    <xdr:to>
      <xdr:col>10</xdr:col>
      <xdr:colOff>114300</xdr:colOff>
      <xdr:row>33</xdr:row>
      <xdr:rowOff>635</xdr:rowOff>
    </xdr:to>
    <xdr:cxnSp macro="">
      <xdr:nvCxnSpPr>
        <xdr:cNvPr id="70" name="直線コネクタ 69"/>
        <xdr:cNvCxnSpPr/>
      </xdr:nvCxnSpPr>
      <xdr:spPr>
        <a:xfrm flipV="1">
          <a:off x="1130300" y="5601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128922</xdr:rowOff>
    </xdr:from>
    <xdr:ext cx="378565" cy="259045"/>
    <xdr:sp macro="" textlink="">
      <xdr:nvSpPr>
        <xdr:cNvPr id="72" name="テキスト ボックス 71"/>
        <xdr:cNvSpPr txBox="1"/>
      </xdr:nvSpPr>
      <xdr:spPr>
        <a:xfrm>
          <a:off x="1830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33655</xdr:rowOff>
    </xdr:from>
    <xdr:to>
      <xdr:col>24</xdr:col>
      <xdr:colOff>114300</xdr:colOff>
      <xdr:row>32</xdr:row>
      <xdr:rowOff>135255</xdr:rowOff>
    </xdr:to>
    <xdr:sp macro="" textlink="">
      <xdr:nvSpPr>
        <xdr:cNvPr id="80" name="楕円 79"/>
        <xdr:cNvSpPr/>
      </xdr:nvSpPr>
      <xdr:spPr>
        <a:xfrm>
          <a:off x="45847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56532</xdr:rowOff>
    </xdr:from>
    <xdr:ext cx="378565" cy="259045"/>
    <xdr:sp macro="" textlink="">
      <xdr:nvSpPr>
        <xdr:cNvPr id="81" name="議会費該当値テキスト"/>
        <xdr:cNvSpPr txBox="1"/>
      </xdr:nvSpPr>
      <xdr:spPr>
        <a:xfrm>
          <a:off x="4686300" y="537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16510</xdr:rowOff>
    </xdr:from>
    <xdr:to>
      <xdr:col>20</xdr:col>
      <xdr:colOff>38100</xdr:colOff>
      <xdr:row>32</xdr:row>
      <xdr:rowOff>118110</xdr:rowOff>
    </xdr:to>
    <xdr:sp macro="" textlink="">
      <xdr:nvSpPr>
        <xdr:cNvPr id="82" name="楕円 81"/>
        <xdr:cNvSpPr/>
      </xdr:nvSpPr>
      <xdr:spPr>
        <a:xfrm>
          <a:off x="3746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134637</xdr:rowOff>
    </xdr:from>
    <xdr:ext cx="378565" cy="259045"/>
    <xdr:sp macro="" textlink="">
      <xdr:nvSpPr>
        <xdr:cNvPr id="83" name="テキスト ボックス 82"/>
        <xdr:cNvSpPr txBox="1"/>
      </xdr:nvSpPr>
      <xdr:spPr>
        <a:xfrm>
          <a:off x="35953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77470</xdr:rowOff>
    </xdr:from>
    <xdr:to>
      <xdr:col>15</xdr:col>
      <xdr:colOff>101600</xdr:colOff>
      <xdr:row>33</xdr:row>
      <xdr:rowOff>7620</xdr:rowOff>
    </xdr:to>
    <xdr:sp macro="" textlink="">
      <xdr:nvSpPr>
        <xdr:cNvPr id="84" name="楕円 83"/>
        <xdr:cNvSpPr/>
      </xdr:nvSpPr>
      <xdr:spPr>
        <a:xfrm>
          <a:off x="2857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24147</xdr:rowOff>
    </xdr:from>
    <xdr:ext cx="378565" cy="259045"/>
    <xdr:sp macro="" textlink="">
      <xdr:nvSpPr>
        <xdr:cNvPr id="85" name="テキスト ボックス 84"/>
        <xdr:cNvSpPr txBox="1"/>
      </xdr:nvSpPr>
      <xdr:spPr>
        <a:xfrm>
          <a:off x="2719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64135</xdr:rowOff>
    </xdr:from>
    <xdr:to>
      <xdr:col>10</xdr:col>
      <xdr:colOff>165100</xdr:colOff>
      <xdr:row>32</xdr:row>
      <xdr:rowOff>165735</xdr:rowOff>
    </xdr:to>
    <xdr:sp macro="" textlink="">
      <xdr:nvSpPr>
        <xdr:cNvPr id="86" name="楕円 85"/>
        <xdr:cNvSpPr/>
      </xdr:nvSpPr>
      <xdr:spPr>
        <a:xfrm>
          <a:off x="19685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156862</xdr:rowOff>
    </xdr:from>
    <xdr:ext cx="378565" cy="259045"/>
    <xdr:sp macro="" textlink="">
      <xdr:nvSpPr>
        <xdr:cNvPr id="87" name="テキスト ボックス 86"/>
        <xdr:cNvSpPr txBox="1"/>
      </xdr:nvSpPr>
      <xdr:spPr>
        <a:xfrm>
          <a:off x="1830017" y="564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121285</xdr:rowOff>
    </xdr:from>
    <xdr:to>
      <xdr:col>6</xdr:col>
      <xdr:colOff>38100</xdr:colOff>
      <xdr:row>33</xdr:row>
      <xdr:rowOff>51435</xdr:rowOff>
    </xdr:to>
    <xdr:sp macro="" textlink="">
      <xdr:nvSpPr>
        <xdr:cNvPr id="88" name="楕円 87"/>
        <xdr:cNvSpPr/>
      </xdr:nvSpPr>
      <xdr:spPr>
        <a:xfrm>
          <a:off x="1079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42562</xdr:rowOff>
    </xdr:from>
    <xdr:ext cx="378565" cy="259045"/>
    <xdr:sp macro="" textlink="">
      <xdr:nvSpPr>
        <xdr:cNvPr id="89" name="テキスト ボックス 88"/>
        <xdr:cNvSpPr txBox="1"/>
      </xdr:nvSpPr>
      <xdr:spPr>
        <a:xfrm>
          <a:off x="941017" y="570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92807</xdr:rowOff>
    </xdr:from>
    <xdr:to>
      <xdr:col>24</xdr:col>
      <xdr:colOff>62865</xdr:colOff>
      <xdr:row>58</xdr:row>
      <xdr:rowOff>153972</xdr:rowOff>
    </xdr:to>
    <xdr:cxnSp macro="">
      <xdr:nvCxnSpPr>
        <xdr:cNvPr id="111" name="直線コネクタ 110"/>
        <xdr:cNvCxnSpPr/>
      </xdr:nvCxnSpPr>
      <xdr:spPr>
        <a:xfrm flipV="1">
          <a:off x="4633595" y="9694007"/>
          <a:ext cx="1270" cy="40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157799</xdr:rowOff>
    </xdr:from>
    <xdr:ext cx="469744" cy="259045"/>
    <xdr:sp macro="" textlink="">
      <xdr:nvSpPr>
        <xdr:cNvPr id="112" name="総務費最小値テキスト"/>
        <xdr:cNvSpPr txBox="1"/>
      </xdr:nvSpPr>
      <xdr:spPr>
        <a:xfrm>
          <a:off x="4686300" y="1010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153972</xdr:rowOff>
    </xdr:from>
    <xdr:to>
      <xdr:col>24</xdr:col>
      <xdr:colOff>152400</xdr:colOff>
      <xdr:row>58</xdr:row>
      <xdr:rowOff>153972</xdr:rowOff>
    </xdr:to>
    <xdr:cxnSp macro="">
      <xdr:nvCxnSpPr>
        <xdr:cNvPr id="113" name="直線コネクタ 112"/>
        <xdr:cNvCxnSpPr/>
      </xdr:nvCxnSpPr>
      <xdr:spPr>
        <a:xfrm>
          <a:off x="4546600" y="1009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39484</xdr:rowOff>
    </xdr:from>
    <xdr:ext cx="534377" cy="259045"/>
    <xdr:sp macro="" textlink="">
      <xdr:nvSpPr>
        <xdr:cNvPr id="114" name="総務費最大値テキスト"/>
        <xdr:cNvSpPr txBox="1"/>
      </xdr:nvSpPr>
      <xdr:spPr>
        <a:xfrm>
          <a:off x="4686300" y="94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92807</xdr:rowOff>
    </xdr:from>
    <xdr:to>
      <xdr:col>24</xdr:col>
      <xdr:colOff>152400</xdr:colOff>
      <xdr:row>56</xdr:row>
      <xdr:rowOff>92807</xdr:rowOff>
    </xdr:to>
    <xdr:cxnSp macro="">
      <xdr:nvCxnSpPr>
        <xdr:cNvPr id="115" name="直線コネクタ 114"/>
        <xdr:cNvCxnSpPr/>
      </xdr:nvCxnSpPr>
      <xdr:spPr>
        <a:xfrm>
          <a:off x="4546600" y="969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92807</xdr:rowOff>
    </xdr:from>
    <xdr:to>
      <xdr:col>24</xdr:col>
      <xdr:colOff>63500</xdr:colOff>
      <xdr:row>56</xdr:row>
      <xdr:rowOff>110020</xdr:rowOff>
    </xdr:to>
    <xdr:cxnSp macro="">
      <xdr:nvCxnSpPr>
        <xdr:cNvPr id="116" name="直線コネクタ 115"/>
        <xdr:cNvCxnSpPr/>
      </xdr:nvCxnSpPr>
      <xdr:spPr>
        <a:xfrm flipV="1">
          <a:off x="3797300" y="9694007"/>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25242</xdr:rowOff>
    </xdr:from>
    <xdr:ext cx="534377" cy="259045"/>
    <xdr:sp macro="" textlink="">
      <xdr:nvSpPr>
        <xdr:cNvPr id="117" name="総務費平均値テキスト"/>
        <xdr:cNvSpPr txBox="1"/>
      </xdr:nvSpPr>
      <xdr:spPr>
        <a:xfrm>
          <a:off x="4686300" y="9969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46815</xdr:rowOff>
    </xdr:from>
    <xdr:to>
      <xdr:col>24</xdr:col>
      <xdr:colOff>114300</xdr:colOff>
      <xdr:row>58</xdr:row>
      <xdr:rowOff>148415</xdr:rowOff>
    </xdr:to>
    <xdr:sp macro="" textlink="">
      <xdr:nvSpPr>
        <xdr:cNvPr id="118" name="フローチャート: 判断 117"/>
        <xdr:cNvSpPr/>
      </xdr:nvSpPr>
      <xdr:spPr>
        <a:xfrm>
          <a:off x="4584700" y="999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54981</xdr:rowOff>
    </xdr:from>
    <xdr:to>
      <xdr:col>19</xdr:col>
      <xdr:colOff>177800</xdr:colOff>
      <xdr:row>56</xdr:row>
      <xdr:rowOff>110020</xdr:rowOff>
    </xdr:to>
    <xdr:cxnSp macro="">
      <xdr:nvCxnSpPr>
        <xdr:cNvPr id="119" name="直線コネクタ 118"/>
        <xdr:cNvCxnSpPr/>
      </xdr:nvCxnSpPr>
      <xdr:spPr>
        <a:xfrm>
          <a:off x="2908300" y="9484731"/>
          <a:ext cx="889000" cy="2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49909</xdr:rowOff>
    </xdr:from>
    <xdr:to>
      <xdr:col>20</xdr:col>
      <xdr:colOff>38100</xdr:colOff>
      <xdr:row>58</xdr:row>
      <xdr:rowOff>151509</xdr:rowOff>
    </xdr:to>
    <xdr:sp macro="" textlink="">
      <xdr:nvSpPr>
        <xdr:cNvPr id="120" name="フローチャート: 判断 119"/>
        <xdr:cNvSpPr/>
      </xdr:nvSpPr>
      <xdr:spPr>
        <a:xfrm>
          <a:off x="3746500" y="999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142636</xdr:rowOff>
    </xdr:from>
    <xdr:ext cx="534377" cy="259045"/>
    <xdr:sp macro="" textlink="">
      <xdr:nvSpPr>
        <xdr:cNvPr id="121" name="テキスト ボックス 120"/>
        <xdr:cNvSpPr txBox="1"/>
      </xdr:nvSpPr>
      <xdr:spPr>
        <a:xfrm>
          <a:off x="3517411" y="100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59279</xdr:rowOff>
    </xdr:from>
    <xdr:to>
      <xdr:col>15</xdr:col>
      <xdr:colOff>50800</xdr:colOff>
      <xdr:row>55</xdr:row>
      <xdr:rowOff>54981</xdr:rowOff>
    </xdr:to>
    <xdr:cxnSp macro="">
      <xdr:nvCxnSpPr>
        <xdr:cNvPr id="122" name="直線コネクタ 121"/>
        <xdr:cNvCxnSpPr/>
      </xdr:nvCxnSpPr>
      <xdr:spPr>
        <a:xfrm>
          <a:off x="2019300" y="8803229"/>
          <a:ext cx="889000" cy="6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38577</xdr:rowOff>
    </xdr:from>
    <xdr:to>
      <xdr:col>15</xdr:col>
      <xdr:colOff>101600</xdr:colOff>
      <xdr:row>58</xdr:row>
      <xdr:rowOff>140177</xdr:rowOff>
    </xdr:to>
    <xdr:sp macro="" textlink="">
      <xdr:nvSpPr>
        <xdr:cNvPr id="123" name="フローチャート: 判断 122"/>
        <xdr:cNvSpPr/>
      </xdr:nvSpPr>
      <xdr:spPr>
        <a:xfrm>
          <a:off x="2857500" y="998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131304</xdr:rowOff>
    </xdr:from>
    <xdr:ext cx="534377" cy="259045"/>
    <xdr:sp macro="" textlink="">
      <xdr:nvSpPr>
        <xdr:cNvPr id="124" name="テキスト ボックス 123"/>
        <xdr:cNvSpPr txBox="1"/>
      </xdr:nvSpPr>
      <xdr:spPr>
        <a:xfrm>
          <a:off x="2641111" y="100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59279</xdr:rowOff>
    </xdr:from>
    <xdr:to>
      <xdr:col>10</xdr:col>
      <xdr:colOff>114300</xdr:colOff>
      <xdr:row>56</xdr:row>
      <xdr:rowOff>28639</xdr:rowOff>
    </xdr:to>
    <xdr:cxnSp macro="">
      <xdr:nvCxnSpPr>
        <xdr:cNvPr id="125" name="直線コネクタ 124"/>
        <xdr:cNvCxnSpPr/>
      </xdr:nvCxnSpPr>
      <xdr:spPr>
        <a:xfrm flipV="1">
          <a:off x="1130300" y="8803229"/>
          <a:ext cx="889000" cy="8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151270</xdr:rowOff>
    </xdr:from>
    <xdr:to>
      <xdr:col>10</xdr:col>
      <xdr:colOff>165100</xdr:colOff>
      <xdr:row>57</xdr:row>
      <xdr:rowOff>81420</xdr:rowOff>
    </xdr:to>
    <xdr:sp macro="" textlink="">
      <xdr:nvSpPr>
        <xdr:cNvPr id="126" name="フローチャート: 判断 125"/>
        <xdr:cNvSpPr/>
      </xdr:nvSpPr>
      <xdr:spPr>
        <a:xfrm>
          <a:off x="1968500" y="97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72547</xdr:rowOff>
    </xdr:from>
    <xdr:ext cx="534377" cy="259045"/>
    <xdr:sp macro="" textlink="">
      <xdr:nvSpPr>
        <xdr:cNvPr id="127" name="テキスト ボックス 126"/>
        <xdr:cNvSpPr txBox="1"/>
      </xdr:nvSpPr>
      <xdr:spPr>
        <a:xfrm>
          <a:off x="1752111" y="9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71664</xdr:rowOff>
    </xdr:from>
    <xdr:to>
      <xdr:col>6</xdr:col>
      <xdr:colOff>38100</xdr:colOff>
      <xdr:row>58</xdr:row>
      <xdr:rowOff>1814</xdr:rowOff>
    </xdr:to>
    <xdr:sp macro="" textlink="">
      <xdr:nvSpPr>
        <xdr:cNvPr id="128" name="フローチャート: 判断 127"/>
        <xdr:cNvSpPr/>
      </xdr:nvSpPr>
      <xdr:spPr>
        <a:xfrm>
          <a:off x="1079500" y="984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164391</xdr:rowOff>
    </xdr:from>
    <xdr:ext cx="534377" cy="259045"/>
    <xdr:sp macro="" textlink="">
      <xdr:nvSpPr>
        <xdr:cNvPr id="129" name="テキスト ボックス 128"/>
        <xdr:cNvSpPr txBox="1"/>
      </xdr:nvSpPr>
      <xdr:spPr>
        <a:xfrm>
          <a:off x="863111" y="99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42007</xdr:rowOff>
    </xdr:from>
    <xdr:to>
      <xdr:col>24</xdr:col>
      <xdr:colOff>114300</xdr:colOff>
      <xdr:row>56</xdr:row>
      <xdr:rowOff>143607</xdr:rowOff>
    </xdr:to>
    <xdr:sp macro="" textlink="">
      <xdr:nvSpPr>
        <xdr:cNvPr id="135" name="楕円 134"/>
        <xdr:cNvSpPr/>
      </xdr:nvSpPr>
      <xdr:spPr>
        <a:xfrm>
          <a:off x="45847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166484</xdr:rowOff>
    </xdr:from>
    <xdr:ext cx="534377" cy="259045"/>
    <xdr:sp macro="" textlink="">
      <xdr:nvSpPr>
        <xdr:cNvPr id="136" name="総務費該当値テキスト"/>
        <xdr:cNvSpPr txBox="1"/>
      </xdr:nvSpPr>
      <xdr:spPr>
        <a:xfrm>
          <a:off x="4686300" y="9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59220</xdr:rowOff>
    </xdr:from>
    <xdr:to>
      <xdr:col>20</xdr:col>
      <xdr:colOff>38100</xdr:colOff>
      <xdr:row>56</xdr:row>
      <xdr:rowOff>160820</xdr:rowOff>
    </xdr:to>
    <xdr:sp macro="" textlink="">
      <xdr:nvSpPr>
        <xdr:cNvPr id="137" name="楕円 136"/>
        <xdr:cNvSpPr/>
      </xdr:nvSpPr>
      <xdr:spPr>
        <a:xfrm>
          <a:off x="37465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5897</xdr:rowOff>
    </xdr:from>
    <xdr:ext cx="534377" cy="259045"/>
    <xdr:sp macro="" textlink="">
      <xdr:nvSpPr>
        <xdr:cNvPr id="138" name="テキスト ボックス 137"/>
        <xdr:cNvSpPr txBox="1"/>
      </xdr:nvSpPr>
      <xdr:spPr>
        <a:xfrm>
          <a:off x="3517411" y="94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4181</xdr:rowOff>
    </xdr:from>
    <xdr:to>
      <xdr:col>15</xdr:col>
      <xdr:colOff>101600</xdr:colOff>
      <xdr:row>55</xdr:row>
      <xdr:rowOff>105781</xdr:rowOff>
    </xdr:to>
    <xdr:sp macro="" textlink="">
      <xdr:nvSpPr>
        <xdr:cNvPr id="139" name="楕円 138"/>
        <xdr:cNvSpPr/>
      </xdr:nvSpPr>
      <xdr:spPr>
        <a:xfrm>
          <a:off x="2857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122308</xdr:rowOff>
    </xdr:from>
    <xdr:ext cx="534377" cy="259045"/>
    <xdr:sp macro="" textlink="">
      <xdr:nvSpPr>
        <xdr:cNvPr id="140" name="テキスト ボックス 139"/>
        <xdr:cNvSpPr txBox="1"/>
      </xdr:nvSpPr>
      <xdr:spPr>
        <a:xfrm>
          <a:off x="2641111" y="9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8479</xdr:rowOff>
    </xdr:from>
    <xdr:to>
      <xdr:col>10</xdr:col>
      <xdr:colOff>165100</xdr:colOff>
      <xdr:row>51</xdr:row>
      <xdr:rowOff>110079</xdr:rowOff>
    </xdr:to>
    <xdr:sp macro="" textlink="">
      <xdr:nvSpPr>
        <xdr:cNvPr id="141" name="楕円 140"/>
        <xdr:cNvSpPr/>
      </xdr:nvSpPr>
      <xdr:spPr>
        <a:xfrm>
          <a:off x="1968500" y="87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126606</xdr:rowOff>
    </xdr:from>
    <xdr:ext cx="599010" cy="259045"/>
    <xdr:sp macro="" textlink="">
      <xdr:nvSpPr>
        <xdr:cNvPr id="142" name="テキスト ボックス 141"/>
        <xdr:cNvSpPr txBox="1"/>
      </xdr:nvSpPr>
      <xdr:spPr>
        <a:xfrm>
          <a:off x="1719795" y="852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149289</xdr:rowOff>
    </xdr:from>
    <xdr:to>
      <xdr:col>6</xdr:col>
      <xdr:colOff>38100</xdr:colOff>
      <xdr:row>56</xdr:row>
      <xdr:rowOff>79439</xdr:rowOff>
    </xdr:to>
    <xdr:sp macro="" textlink="">
      <xdr:nvSpPr>
        <xdr:cNvPr id="143" name="楕円 142"/>
        <xdr:cNvSpPr/>
      </xdr:nvSpPr>
      <xdr:spPr>
        <a:xfrm>
          <a:off x="1079500" y="9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95966</xdr:rowOff>
    </xdr:from>
    <xdr:ext cx="534377" cy="259045"/>
    <xdr:sp macro="" textlink="">
      <xdr:nvSpPr>
        <xdr:cNvPr id="144" name="テキスト ボックス 143"/>
        <xdr:cNvSpPr txBox="1"/>
      </xdr:nvSpPr>
      <xdr:spPr>
        <a:xfrm>
          <a:off x="863111" y="93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6" name="テキスト ボックス 15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8" name="テキスト ボックス 15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0" name="テキスト ボックス 15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2" name="テキスト ボックス 16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4" name="テキスト ボックス 16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145333</xdr:rowOff>
    </xdr:from>
    <xdr:to>
      <xdr:col>24</xdr:col>
      <xdr:colOff>62865</xdr:colOff>
      <xdr:row>78</xdr:row>
      <xdr:rowOff>127071</xdr:rowOff>
    </xdr:to>
    <xdr:cxnSp macro="">
      <xdr:nvCxnSpPr>
        <xdr:cNvPr id="168" name="直線コネクタ 167"/>
        <xdr:cNvCxnSpPr/>
      </xdr:nvCxnSpPr>
      <xdr:spPr>
        <a:xfrm flipV="1">
          <a:off x="4633595" y="13004083"/>
          <a:ext cx="1270" cy="496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136523</xdr:rowOff>
    </xdr:from>
    <xdr:ext cx="534377" cy="259045"/>
    <xdr:sp macro="" textlink="">
      <xdr:nvSpPr>
        <xdr:cNvPr id="169" name="民生費最小値テキスト"/>
        <xdr:cNvSpPr txBox="1"/>
      </xdr:nvSpPr>
      <xdr:spPr>
        <a:xfrm>
          <a:off x="4686300" y="13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127071</xdr:rowOff>
    </xdr:from>
    <xdr:to>
      <xdr:col>24</xdr:col>
      <xdr:colOff>152400</xdr:colOff>
      <xdr:row>78</xdr:row>
      <xdr:rowOff>127071</xdr:rowOff>
    </xdr:to>
    <xdr:cxnSp macro="">
      <xdr:nvCxnSpPr>
        <xdr:cNvPr id="170" name="直線コネクタ 169"/>
        <xdr:cNvCxnSpPr/>
      </xdr:nvCxnSpPr>
      <xdr:spPr>
        <a:xfrm>
          <a:off x="4546600" y="1350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92010</xdr:rowOff>
    </xdr:from>
    <xdr:ext cx="599010" cy="259045"/>
    <xdr:sp macro="" textlink="">
      <xdr:nvSpPr>
        <xdr:cNvPr id="171" name="民生費最大値テキスト"/>
        <xdr:cNvSpPr txBox="1"/>
      </xdr:nvSpPr>
      <xdr:spPr>
        <a:xfrm>
          <a:off x="4686300" y="1277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145333</xdr:rowOff>
    </xdr:from>
    <xdr:to>
      <xdr:col>24</xdr:col>
      <xdr:colOff>152400</xdr:colOff>
      <xdr:row>75</xdr:row>
      <xdr:rowOff>145333</xdr:rowOff>
    </xdr:to>
    <xdr:cxnSp macro="">
      <xdr:nvCxnSpPr>
        <xdr:cNvPr id="172" name="直線コネクタ 171"/>
        <xdr:cNvCxnSpPr/>
      </xdr:nvCxnSpPr>
      <xdr:spPr>
        <a:xfrm>
          <a:off x="4546600" y="1300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56807</xdr:rowOff>
    </xdr:from>
    <xdr:to>
      <xdr:col>24</xdr:col>
      <xdr:colOff>63500</xdr:colOff>
      <xdr:row>75</xdr:row>
      <xdr:rowOff>145333</xdr:rowOff>
    </xdr:to>
    <xdr:cxnSp macro="">
      <xdr:nvCxnSpPr>
        <xdr:cNvPr id="173" name="直線コネクタ 172"/>
        <xdr:cNvCxnSpPr/>
      </xdr:nvCxnSpPr>
      <xdr:spPr>
        <a:xfrm>
          <a:off x="3797300" y="12229757"/>
          <a:ext cx="8382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9524</xdr:rowOff>
    </xdr:from>
    <xdr:ext cx="534377" cy="259045"/>
    <xdr:sp macro="" textlink="">
      <xdr:nvSpPr>
        <xdr:cNvPr id="174" name="民生費平均値テキスト"/>
        <xdr:cNvSpPr txBox="1"/>
      </xdr:nvSpPr>
      <xdr:spPr>
        <a:xfrm>
          <a:off x="4686300" y="1338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31097</xdr:rowOff>
    </xdr:from>
    <xdr:to>
      <xdr:col>24</xdr:col>
      <xdr:colOff>114300</xdr:colOff>
      <xdr:row>78</xdr:row>
      <xdr:rowOff>132697</xdr:rowOff>
    </xdr:to>
    <xdr:sp macro="" textlink="">
      <xdr:nvSpPr>
        <xdr:cNvPr id="175" name="フローチャート: 判断 174"/>
        <xdr:cNvSpPr/>
      </xdr:nvSpPr>
      <xdr:spPr>
        <a:xfrm>
          <a:off x="45847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56807</xdr:rowOff>
    </xdr:from>
    <xdr:to>
      <xdr:col>19</xdr:col>
      <xdr:colOff>177800</xdr:colOff>
      <xdr:row>72</xdr:row>
      <xdr:rowOff>117441</xdr:rowOff>
    </xdr:to>
    <xdr:cxnSp macro="">
      <xdr:nvCxnSpPr>
        <xdr:cNvPr id="176" name="直線コネクタ 175"/>
        <xdr:cNvCxnSpPr/>
      </xdr:nvCxnSpPr>
      <xdr:spPr>
        <a:xfrm flipV="1">
          <a:off x="2908300" y="12229757"/>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17109</xdr:rowOff>
    </xdr:from>
    <xdr:to>
      <xdr:col>20</xdr:col>
      <xdr:colOff>38100</xdr:colOff>
      <xdr:row>78</xdr:row>
      <xdr:rowOff>118709</xdr:rowOff>
    </xdr:to>
    <xdr:sp macro="" textlink="">
      <xdr:nvSpPr>
        <xdr:cNvPr id="177" name="フローチャート: 判断 176"/>
        <xdr:cNvSpPr/>
      </xdr:nvSpPr>
      <xdr:spPr>
        <a:xfrm>
          <a:off x="3746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109836</xdr:rowOff>
    </xdr:from>
    <xdr:ext cx="534377" cy="259045"/>
    <xdr:sp macro="" textlink="">
      <xdr:nvSpPr>
        <xdr:cNvPr id="178" name="テキスト ボックス 177"/>
        <xdr:cNvSpPr txBox="1"/>
      </xdr:nvSpPr>
      <xdr:spPr>
        <a:xfrm>
          <a:off x="35174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117441</xdr:rowOff>
    </xdr:from>
    <xdr:to>
      <xdr:col>15</xdr:col>
      <xdr:colOff>50800</xdr:colOff>
      <xdr:row>73</xdr:row>
      <xdr:rowOff>161313</xdr:rowOff>
    </xdr:to>
    <xdr:cxnSp macro="">
      <xdr:nvCxnSpPr>
        <xdr:cNvPr id="179" name="直線コネクタ 178"/>
        <xdr:cNvCxnSpPr/>
      </xdr:nvCxnSpPr>
      <xdr:spPr>
        <a:xfrm flipV="1">
          <a:off x="2019300" y="12461841"/>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25803</xdr:rowOff>
    </xdr:from>
    <xdr:to>
      <xdr:col>15</xdr:col>
      <xdr:colOff>101600</xdr:colOff>
      <xdr:row>78</xdr:row>
      <xdr:rowOff>127403</xdr:rowOff>
    </xdr:to>
    <xdr:sp macro="" textlink="">
      <xdr:nvSpPr>
        <xdr:cNvPr id="180" name="フローチャート: 判断 179"/>
        <xdr:cNvSpPr/>
      </xdr:nvSpPr>
      <xdr:spPr>
        <a:xfrm>
          <a:off x="2857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118530</xdr:rowOff>
    </xdr:from>
    <xdr:ext cx="534377" cy="259045"/>
    <xdr:sp macro="" textlink="">
      <xdr:nvSpPr>
        <xdr:cNvPr id="181" name="テキスト ボックス 180"/>
        <xdr:cNvSpPr txBox="1"/>
      </xdr:nvSpPr>
      <xdr:spPr>
        <a:xfrm>
          <a:off x="26411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46843</xdr:rowOff>
    </xdr:from>
    <xdr:to>
      <xdr:col>10</xdr:col>
      <xdr:colOff>114300</xdr:colOff>
      <xdr:row>73</xdr:row>
      <xdr:rowOff>161313</xdr:rowOff>
    </xdr:to>
    <xdr:cxnSp macro="">
      <xdr:nvCxnSpPr>
        <xdr:cNvPr id="182" name="直線コネクタ 181"/>
        <xdr:cNvCxnSpPr/>
      </xdr:nvCxnSpPr>
      <xdr:spPr>
        <a:xfrm>
          <a:off x="1130300" y="12562693"/>
          <a:ext cx="889000" cy="1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105504</xdr:rowOff>
    </xdr:from>
    <xdr:to>
      <xdr:col>10</xdr:col>
      <xdr:colOff>165100</xdr:colOff>
      <xdr:row>78</xdr:row>
      <xdr:rowOff>35654</xdr:rowOff>
    </xdr:to>
    <xdr:sp macro="" textlink="">
      <xdr:nvSpPr>
        <xdr:cNvPr id="183" name="フローチャート: 判断 182"/>
        <xdr:cNvSpPr/>
      </xdr:nvSpPr>
      <xdr:spPr>
        <a:xfrm>
          <a:off x="1968500" y="1330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26781</xdr:rowOff>
    </xdr:from>
    <xdr:ext cx="534377" cy="259045"/>
    <xdr:sp macro="" textlink="">
      <xdr:nvSpPr>
        <xdr:cNvPr id="184" name="テキスト ボックス 183"/>
        <xdr:cNvSpPr txBox="1"/>
      </xdr:nvSpPr>
      <xdr:spPr>
        <a:xfrm>
          <a:off x="1752111" y="133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64012</xdr:rowOff>
    </xdr:from>
    <xdr:to>
      <xdr:col>6</xdr:col>
      <xdr:colOff>38100</xdr:colOff>
      <xdr:row>77</xdr:row>
      <xdr:rowOff>165612</xdr:rowOff>
    </xdr:to>
    <xdr:sp macro="" textlink="">
      <xdr:nvSpPr>
        <xdr:cNvPr id="185" name="フローチャート: 判断 184"/>
        <xdr:cNvSpPr/>
      </xdr:nvSpPr>
      <xdr:spPr>
        <a:xfrm>
          <a:off x="1079500" y="1326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156739</xdr:rowOff>
    </xdr:from>
    <xdr:ext cx="599010" cy="259045"/>
    <xdr:sp macro="" textlink="">
      <xdr:nvSpPr>
        <xdr:cNvPr id="186" name="テキスト ボックス 185"/>
        <xdr:cNvSpPr txBox="1"/>
      </xdr:nvSpPr>
      <xdr:spPr>
        <a:xfrm>
          <a:off x="830795" y="1335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94533</xdr:rowOff>
    </xdr:from>
    <xdr:to>
      <xdr:col>24</xdr:col>
      <xdr:colOff>114300</xdr:colOff>
      <xdr:row>76</xdr:row>
      <xdr:rowOff>24684</xdr:rowOff>
    </xdr:to>
    <xdr:sp macro="" textlink="">
      <xdr:nvSpPr>
        <xdr:cNvPr id="192" name="楕円 191"/>
        <xdr:cNvSpPr/>
      </xdr:nvSpPr>
      <xdr:spPr>
        <a:xfrm>
          <a:off x="45847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47560</xdr:rowOff>
    </xdr:from>
    <xdr:ext cx="599010" cy="259045"/>
    <xdr:sp macro="" textlink="">
      <xdr:nvSpPr>
        <xdr:cNvPr id="193" name="民生費該当値テキスト"/>
        <xdr:cNvSpPr txBox="1"/>
      </xdr:nvSpPr>
      <xdr:spPr>
        <a:xfrm>
          <a:off x="4686300" y="1290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6007</xdr:rowOff>
    </xdr:from>
    <xdr:to>
      <xdr:col>20</xdr:col>
      <xdr:colOff>38100</xdr:colOff>
      <xdr:row>71</xdr:row>
      <xdr:rowOff>107607</xdr:rowOff>
    </xdr:to>
    <xdr:sp macro="" textlink="">
      <xdr:nvSpPr>
        <xdr:cNvPr id="194" name="楕円 193"/>
        <xdr:cNvSpPr/>
      </xdr:nvSpPr>
      <xdr:spPr>
        <a:xfrm>
          <a:off x="3746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69</xdr:row>
      <xdr:rowOff>124134</xdr:rowOff>
    </xdr:from>
    <xdr:ext cx="599010" cy="259045"/>
    <xdr:sp macro="" textlink="">
      <xdr:nvSpPr>
        <xdr:cNvPr id="195" name="テキスト ボックス 194"/>
        <xdr:cNvSpPr txBox="1"/>
      </xdr:nvSpPr>
      <xdr:spPr>
        <a:xfrm>
          <a:off x="34850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66641</xdr:rowOff>
    </xdr:from>
    <xdr:to>
      <xdr:col>15</xdr:col>
      <xdr:colOff>101600</xdr:colOff>
      <xdr:row>72</xdr:row>
      <xdr:rowOff>168241</xdr:rowOff>
    </xdr:to>
    <xdr:sp macro="" textlink="">
      <xdr:nvSpPr>
        <xdr:cNvPr id="196" name="楕円 195"/>
        <xdr:cNvSpPr/>
      </xdr:nvSpPr>
      <xdr:spPr>
        <a:xfrm>
          <a:off x="2857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13318</xdr:rowOff>
    </xdr:from>
    <xdr:ext cx="599010" cy="259045"/>
    <xdr:sp macro="" textlink="">
      <xdr:nvSpPr>
        <xdr:cNvPr id="197" name="テキスト ボックス 196"/>
        <xdr:cNvSpPr txBox="1"/>
      </xdr:nvSpPr>
      <xdr:spPr>
        <a:xfrm>
          <a:off x="2608795"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110513</xdr:rowOff>
    </xdr:from>
    <xdr:to>
      <xdr:col>10</xdr:col>
      <xdr:colOff>165100</xdr:colOff>
      <xdr:row>74</xdr:row>
      <xdr:rowOff>40663</xdr:rowOff>
    </xdr:to>
    <xdr:sp macro="" textlink="">
      <xdr:nvSpPr>
        <xdr:cNvPr id="198" name="楕円 197"/>
        <xdr:cNvSpPr/>
      </xdr:nvSpPr>
      <xdr:spPr>
        <a:xfrm>
          <a:off x="1968500" y="126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57190</xdr:rowOff>
    </xdr:from>
    <xdr:ext cx="599010" cy="259045"/>
    <xdr:sp macro="" textlink="">
      <xdr:nvSpPr>
        <xdr:cNvPr id="199" name="テキスト ボックス 198"/>
        <xdr:cNvSpPr txBox="1"/>
      </xdr:nvSpPr>
      <xdr:spPr>
        <a:xfrm>
          <a:off x="1719795" y="124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167493</xdr:rowOff>
    </xdr:from>
    <xdr:to>
      <xdr:col>6</xdr:col>
      <xdr:colOff>38100</xdr:colOff>
      <xdr:row>73</xdr:row>
      <xdr:rowOff>97643</xdr:rowOff>
    </xdr:to>
    <xdr:sp macro="" textlink="">
      <xdr:nvSpPr>
        <xdr:cNvPr id="200" name="楕円 199"/>
        <xdr:cNvSpPr/>
      </xdr:nvSpPr>
      <xdr:spPr>
        <a:xfrm>
          <a:off x="1079500" y="125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114170</xdr:rowOff>
    </xdr:from>
    <xdr:ext cx="599010" cy="259045"/>
    <xdr:sp macro="" textlink="">
      <xdr:nvSpPr>
        <xdr:cNvPr id="201" name="テキスト ボックス 200"/>
        <xdr:cNvSpPr txBox="1"/>
      </xdr:nvSpPr>
      <xdr:spPr>
        <a:xfrm>
          <a:off x="830795" y="122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23" name="直線コネクタ 222"/>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24"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5" name="直線コネクタ 224"/>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6"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7" name="直線コネクタ 226"/>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62852</xdr:rowOff>
    </xdr:from>
    <xdr:to>
      <xdr:col>24</xdr:col>
      <xdr:colOff>63500</xdr:colOff>
      <xdr:row>91</xdr:row>
      <xdr:rowOff>161989</xdr:rowOff>
    </xdr:to>
    <xdr:cxnSp macro="">
      <xdr:nvCxnSpPr>
        <xdr:cNvPr id="228" name="直線コネクタ 227"/>
        <xdr:cNvCxnSpPr/>
      </xdr:nvCxnSpPr>
      <xdr:spPr>
        <a:xfrm flipV="1">
          <a:off x="3797300" y="15493352"/>
          <a:ext cx="8382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9"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30" name="フローチャート: 判断 229"/>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100152</xdr:rowOff>
    </xdr:from>
    <xdr:to>
      <xdr:col>19</xdr:col>
      <xdr:colOff>177800</xdr:colOff>
      <xdr:row>91</xdr:row>
      <xdr:rowOff>161989</xdr:rowOff>
    </xdr:to>
    <xdr:cxnSp macro="">
      <xdr:nvCxnSpPr>
        <xdr:cNvPr id="231" name="直線コネクタ 230"/>
        <xdr:cNvCxnSpPr/>
      </xdr:nvCxnSpPr>
      <xdr:spPr>
        <a:xfrm>
          <a:off x="2908300" y="1570210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32" name="フローチャート: 判断 231"/>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33" name="テキスト ボックス 232"/>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100152</xdr:rowOff>
    </xdr:from>
    <xdr:to>
      <xdr:col>15</xdr:col>
      <xdr:colOff>50800</xdr:colOff>
      <xdr:row>92</xdr:row>
      <xdr:rowOff>104342</xdr:rowOff>
    </xdr:to>
    <xdr:cxnSp macro="">
      <xdr:nvCxnSpPr>
        <xdr:cNvPr id="234" name="直線コネクタ 233"/>
        <xdr:cNvCxnSpPr/>
      </xdr:nvCxnSpPr>
      <xdr:spPr>
        <a:xfrm flipV="1">
          <a:off x="2019300" y="15702102"/>
          <a:ext cx="889000" cy="1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5" name="フローチャート: 判断 234"/>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6" name="テキスト ボックス 235"/>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104342</xdr:rowOff>
    </xdr:from>
    <xdr:to>
      <xdr:col>10</xdr:col>
      <xdr:colOff>114300</xdr:colOff>
      <xdr:row>92</xdr:row>
      <xdr:rowOff>154369</xdr:rowOff>
    </xdr:to>
    <xdr:cxnSp macro="">
      <xdr:nvCxnSpPr>
        <xdr:cNvPr id="237" name="直線コネクタ 236"/>
        <xdr:cNvCxnSpPr/>
      </xdr:nvCxnSpPr>
      <xdr:spPr>
        <a:xfrm flipV="1">
          <a:off x="1130300" y="15877742"/>
          <a:ext cx="8890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8" name="フローチャート: 判断 237"/>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153624</xdr:rowOff>
    </xdr:from>
    <xdr:ext cx="534377" cy="259045"/>
    <xdr:sp macro="" textlink="">
      <xdr:nvSpPr>
        <xdr:cNvPr id="239" name="テキスト ボックス 238"/>
        <xdr:cNvSpPr txBox="1"/>
      </xdr:nvSpPr>
      <xdr:spPr>
        <a:xfrm>
          <a:off x="1752111" y="164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40" name="フローチャート: 判断 239"/>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100931</xdr:rowOff>
    </xdr:from>
    <xdr:ext cx="534377" cy="259045"/>
    <xdr:sp macro="" textlink="">
      <xdr:nvSpPr>
        <xdr:cNvPr id="241" name="テキスト ボックス 240"/>
        <xdr:cNvSpPr txBox="1"/>
      </xdr:nvSpPr>
      <xdr:spPr>
        <a:xfrm>
          <a:off x="863111" y="163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12052</xdr:rowOff>
    </xdr:from>
    <xdr:to>
      <xdr:col>24</xdr:col>
      <xdr:colOff>114300</xdr:colOff>
      <xdr:row>90</xdr:row>
      <xdr:rowOff>113652</xdr:rowOff>
    </xdr:to>
    <xdr:sp macro="" textlink="">
      <xdr:nvSpPr>
        <xdr:cNvPr id="247" name="楕円 246"/>
        <xdr:cNvSpPr/>
      </xdr:nvSpPr>
      <xdr:spPr>
        <a:xfrm>
          <a:off x="4584700" y="15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136529</xdr:rowOff>
    </xdr:from>
    <xdr:ext cx="534377" cy="259045"/>
    <xdr:sp macro="" textlink="">
      <xdr:nvSpPr>
        <xdr:cNvPr id="248" name="衛生費該当値テキスト"/>
        <xdr:cNvSpPr txBox="1"/>
      </xdr:nvSpPr>
      <xdr:spPr>
        <a:xfrm>
          <a:off x="4686300" y="153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111189</xdr:rowOff>
    </xdr:from>
    <xdr:to>
      <xdr:col>20</xdr:col>
      <xdr:colOff>38100</xdr:colOff>
      <xdr:row>92</xdr:row>
      <xdr:rowOff>41339</xdr:rowOff>
    </xdr:to>
    <xdr:sp macro="" textlink="">
      <xdr:nvSpPr>
        <xdr:cNvPr id="249" name="楕円 248"/>
        <xdr:cNvSpPr/>
      </xdr:nvSpPr>
      <xdr:spPr>
        <a:xfrm>
          <a:off x="3746500" y="15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57866</xdr:rowOff>
    </xdr:from>
    <xdr:ext cx="534377" cy="259045"/>
    <xdr:sp macro="" textlink="">
      <xdr:nvSpPr>
        <xdr:cNvPr id="250" name="テキスト ボックス 249"/>
        <xdr:cNvSpPr txBox="1"/>
      </xdr:nvSpPr>
      <xdr:spPr>
        <a:xfrm>
          <a:off x="3517411" y="154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49352</xdr:rowOff>
    </xdr:from>
    <xdr:to>
      <xdr:col>15</xdr:col>
      <xdr:colOff>101600</xdr:colOff>
      <xdr:row>91</xdr:row>
      <xdr:rowOff>150952</xdr:rowOff>
    </xdr:to>
    <xdr:sp macro="" textlink="">
      <xdr:nvSpPr>
        <xdr:cNvPr id="251" name="楕円 250"/>
        <xdr:cNvSpPr/>
      </xdr:nvSpPr>
      <xdr:spPr>
        <a:xfrm>
          <a:off x="2857500" y="15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167479</xdr:rowOff>
    </xdr:from>
    <xdr:ext cx="534377" cy="259045"/>
    <xdr:sp macro="" textlink="">
      <xdr:nvSpPr>
        <xdr:cNvPr id="252" name="テキスト ボックス 251"/>
        <xdr:cNvSpPr txBox="1"/>
      </xdr:nvSpPr>
      <xdr:spPr>
        <a:xfrm>
          <a:off x="2641111" y="15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53542</xdr:rowOff>
    </xdr:from>
    <xdr:to>
      <xdr:col>10</xdr:col>
      <xdr:colOff>165100</xdr:colOff>
      <xdr:row>92</xdr:row>
      <xdr:rowOff>155142</xdr:rowOff>
    </xdr:to>
    <xdr:sp macro="" textlink="">
      <xdr:nvSpPr>
        <xdr:cNvPr id="253" name="楕円 252"/>
        <xdr:cNvSpPr/>
      </xdr:nvSpPr>
      <xdr:spPr>
        <a:xfrm>
          <a:off x="1968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219</xdr:rowOff>
    </xdr:from>
    <xdr:ext cx="534377" cy="259045"/>
    <xdr:sp macro="" textlink="">
      <xdr:nvSpPr>
        <xdr:cNvPr id="254" name="テキスト ボックス 253"/>
        <xdr:cNvSpPr txBox="1"/>
      </xdr:nvSpPr>
      <xdr:spPr>
        <a:xfrm>
          <a:off x="1752111" y="156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103569</xdr:rowOff>
    </xdr:from>
    <xdr:to>
      <xdr:col>6</xdr:col>
      <xdr:colOff>38100</xdr:colOff>
      <xdr:row>93</xdr:row>
      <xdr:rowOff>33719</xdr:rowOff>
    </xdr:to>
    <xdr:sp macro="" textlink="">
      <xdr:nvSpPr>
        <xdr:cNvPr id="255" name="楕円 254"/>
        <xdr:cNvSpPr/>
      </xdr:nvSpPr>
      <xdr:spPr>
        <a:xfrm>
          <a:off x="1079500" y="158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50246</xdr:rowOff>
    </xdr:from>
    <xdr:ext cx="534377" cy="259045"/>
    <xdr:sp macro="" textlink="">
      <xdr:nvSpPr>
        <xdr:cNvPr id="256" name="テキスト ボックス 255"/>
        <xdr:cNvSpPr txBox="1"/>
      </xdr:nvSpPr>
      <xdr:spPr>
        <a:xfrm>
          <a:off x="863111" y="15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68" name="テキスト ボックス 26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0" name="テキスト ボックス 26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2" name="テキスト ボックス 27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4" name="テキスト ボックス 27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118120</xdr:rowOff>
    </xdr:from>
    <xdr:to>
      <xdr:col>54</xdr:col>
      <xdr:colOff>189865</xdr:colOff>
      <xdr:row>38</xdr:row>
      <xdr:rowOff>119446</xdr:rowOff>
    </xdr:to>
    <xdr:cxnSp macro="">
      <xdr:nvCxnSpPr>
        <xdr:cNvPr id="276" name="直線コネクタ 275"/>
        <xdr:cNvCxnSpPr/>
      </xdr:nvCxnSpPr>
      <xdr:spPr>
        <a:xfrm flipV="1">
          <a:off x="10475595" y="6461770"/>
          <a:ext cx="1270" cy="17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148698</xdr:rowOff>
    </xdr:from>
    <xdr:ext cx="378565" cy="259045"/>
    <xdr:sp macro="" textlink="">
      <xdr:nvSpPr>
        <xdr:cNvPr id="277" name="労働費最小値テキスト"/>
        <xdr:cNvSpPr txBox="1"/>
      </xdr:nvSpPr>
      <xdr:spPr>
        <a:xfrm>
          <a:off x="10528300" y="666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119446</xdr:rowOff>
    </xdr:from>
    <xdr:to>
      <xdr:col>55</xdr:col>
      <xdr:colOff>88900</xdr:colOff>
      <xdr:row>38</xdr:row>
      <xdr:rowOff>119446</xdr:rowOff>
    </xdr:to>
    <xdr:cxnSp macro="">
      <xdr:nvCxnSpPr>
        <xdr:cNvPr id="278" name="直線コネクタ 277"/>
        <xdr:cNvCxnSpPr/>
      </xdr:nvCxnSpPr>
      <xdr:spPr>
        <a:xfrm>
          <a:off x="10388600" y="663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64797</xdr:rowOff>
    </xdr:from>
    <xdr:ext cx="469744" cy="259045"/>
    <xdr:sp macro="" textlink="">
      <xdr:nvSpPr>
        <xdr:cNvPr id="279" name="労働費最大値テキスト"/>
        <xdr:cNvSpPr txBox="1"/>
      </xdr:nvSpPr>
      <xdr:spPr>
        <a:xfrm>
          <a:off x="10528300" y="62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118120</xdr:rowOff>
    </xdr:from>
    <xdr:to>
      <xdr:col>55</xdr:col>
      <xdr:colOff>88900</xdr:colOff>
      <xdr:row>37</xdr:row>
      <xdr:rowOff>118120</xdr:rowOff>
    </xdr:to>
    <xdr:cxnSp macro="">
      <xdr:nvCxnSpPr>
        <xdr:cNvPr id="280" name="直線コネクタ 279"/>
        <xdr:cNvCxnSpPr/>
      </xdr:nvCxnSpPr>
      <xdr:spPr>
        <a:xfrm>
          <a:off x="10388600" y="646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146009</xdr:rowOff>
    </xdr:from>
    <xdr:to>
      <xdr:col>55</xdr:col>
      <xdr:colOff>0</xdr:colOff>
      <xdr:row>37</xdr:row>
      <xdr:rowOff>118120</xdr:rowOff>
    </xdr:to>
    <xdr:cxnSp macro="">
      <xdr:nvCxnSpPr>
        <xdr:cNvPr id="281" name="直線コネクタ 280"/>
        <xdr:cNvCxnSpPr/>
      </xdr:nvCxnSpPr>
      <xdr:spPr>
        <a:xfrm>
          <a:off x="9639300" y="6318209"/>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21699</xdr:rowOff>
    </xdr:from>
    <xdr:ext cx="378565" cy="259045"/>
    <xdr:sp macro="" textlink="">
      <xdr:nvSpPr>
        <xdr:cNvPr id="282" name="労働費平均値テキスト"/>
        <xdr:cNvSpPr txBox="1"/>
      </xdr:nvSpPr>
      <xdr:spPr>
        <a:xfrm>
          <a:off x="10528300" y="6536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43272</xdr:rowOff>
    </xdr:from>
    <xdr:to>
      <xdr:col>55</xdr:col>
      <xdr:colOff>50800</xdr:colOff>
      <xdr:row>38</xdr:row>
      <xdr:rowOff>144872</xdr:rowOff>
    </xdr:to>
    <xdr:sp macro="" textlink="">
      <xdr:nvSpPr>
        <xdr:cNvPr id="283" name="フローチャート: 判断 282"/>
        <xdr:cNvSpPr/>
      </xdr:nvSpPr>
      <xdr:spPr>
        <a:xfrm>
          <a:off x="104267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132567</xdr:rowOff>
    </xdr:from>
    <xdr:to>
      <xdr:col>50</xdr:col>
      <xdr:colOff>114300</xdr:colOff>
      <xdr:row>36</xdr:row>
      <xdr:rowOff>146009</xdr:rowOff>
    </xdr:to>
    <xdr:cxnSp macro="">
      <xdr:nvCxnSpPr>
        <xdr:cNvPr id="284" name="直線コネクタ 283"/>
        <xdr:cNvCxnSpPr/>
      </xdr:nvCxnSpPr>
      <xdr:spPr>
        <a:xfrm>
          <a:off x="8750300" y="5961867"/>
          <a:ext cx="889000" cy="3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34539</xdr:rowOff>
    </xdr:from>
    <xdr:to>
      <xdr:col>50</xdr:col>
      <xdr:colOff>165100</xdr:colOff>
      <xdr:row>38</xdr:row>
      <xdr:rowOff>136139</xdr:rowOff>
    </xdr:to>
    <xdr:sp macro="" textlink="">
      <xdr:nvSpPr>
        <xdr:cNvPr id="285" name="フローチャート: 判断 284"/>
        <xdr:cNvSpPr/>
      </xdr:nvSpPr>
      <xdr:spPr>
        <a:xfrm>
          <a:off x="9588500" y="654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127266</xdr:rowOff>
    </xdr:from>
    <xdr:ext cx="469744" cy="259045"/>
    <xdr:sp macro="" textlink="">
      <xdr:nvSpPr>
        <xdr:cNvPr id="286" name="テキスト ボックス 285"/>
        <xdr:cNvSpPr txBox="1"/>
      </xdr:nvSpPr>
      <xdr:spPr>
        <a:xfrm>
          <a:off x="9391728" y="66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132567</xdr:rowOff>
    </xdr:from>
    <xdr:to>
      <xdr:col>45</xdr:col>
      <xdr:colOff>177800</xdr:colOff>
      <xdr:row>35</xdr:row>
      <xdr:rowOff>8849</xdr:rowOff>
    </xdr:to>
    <xdr:cxnSp macro="">
      <xdr:nvCxnSpPr>
        <xdr:cNvPr id="287" name="直線コネクタ 286"/>
        <xdr:cNvCxnSpPr/>
      </xdr:nvCxnSpPr>
      <xdr:spPr>
        <a:xfrm flipV="1">
          <a:off x="7861300" y="5961867"/>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165161</xdr:rowOff>
    </xdr:from>
    <xdr:to>
      <xdr:col>46</xdr:col>
      <xdr:colOff>38100</xdr:colOff>
      <xdr:row>38</xdr:row>
      <xdr:rowOff>95311</xdr:rowOff>
    </xdr:to>
    <xdr:sp macro="" textlink="">
      <xdr:nvSpPr>
        <xdr:cNvPr id="288" name="フローチャート: 判断 287"/>
        <xdr:cNvSpPr/>
      </xdr:nvSpPr>
      <xdr:spPr>
        <a:xfrm>
          <a:off x="8699500" y="65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86438</xdr:rowOff>
    </xdr:from>
    <xdr:ext cx="469744" cy="259045"/>
    <xdr:sp macro="" textlink="">
      <xdr:nvSpPr>
        <xdr:cNvPr id="289" name="テキスト ボックス 288"/>
        <xdr:cNvSpPr txBox="1"/>
      </xdr:nvSpPr>
      <xdr:spPr>
        <a:xfrm>
          <a:off x="8515428" y="66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162514</xdr:rowOff>
    </xdr:from>
    <xdr:to>
      <xdr:col>41</xdr:col>
      <xdr:colOff>50800</xdr:colOff>
      <xdr:row>35</xdr:row>
      <xdr:rowOff>8849</xdr:rowOff>
    </xdr:to>
    <xdr:cxnSp macro="">
      <xdr:nvCxnSpPr>
        <xdr:cNvPr id="290" name="直線コネクタ 289"/>
        <xdr:cNvCxnSpPr/>
      </xdr:nvCxnSpPr>
      <xdr:spPr>
        <a:xfrm>
          <a:off x="6972300" y="5306014"/>
          <a:ext cx="889000" cy="70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90775</xdr:rowOff>
    </xdr:from>
    <xdr:to>
      <xdr:col>41</xdr:col>
      <xdr:colOff>101600</xdr:colOff>
      <xdr:row>38</xdr:row>
      <xdr:rowOff>20924</xdr:rowOff>
    </xdr:to>
    <xdr:sp macro="" textlink="">
      <xdr:nvSpPr>
        <xdr:cNvPr id="291" name="フローチャート: 判断 290"/>
        <xdr:cNvSpPr/>
      </xdr:nvSpPr>
      <xdr:spPr>
        <a:xfrm>
          <a:off x="7810500" y="64344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12051</xdr:rowOff>
    </xdr:from>
    <xdr:ext cx="469744" cy="259045"/>
    <xdr:sp macro="" textlink="">
      <xdr:nvSpPr>
        <xdr:cNvPr id="292" name="テキスト ボックス 291"/>
        <xdr:cNvSpPr txBox="1"/>
      </xdr:nvSpPr>
      <xdr:spPr>
        <a:xfrm>
          <a:off x="7626428" y="65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68418</xdr:rowOff>
    </xdr:from>
    <xdr:to>
      <xdr:col>36</xdr:col>
      <xdr:colOff>165100</xdr:colOff>
      <xdr:row>36</xdr:row>
      <xdr:rowOff>170018</xdr:rowOff>
    </xdr:to>
    <xdr:sp macro="" textlink="">
      <xdr:nvSpPr>
        <xdr:cNvPr id="293" name="フローチャート: 判断 292"/>
        <xdr:cNvSpPr/>
      </xdr:nvSpPr>
      <xdr:spPr>
        <a:xfrm>
          <a:off x="6921500" y="62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161145</xdr:rowOff>
    </xdr:from>
    <xdr:ext cx="469744" cy="259045"/>
    <xdr:sp macro="" textlink="">
      <xdr:nvSpPr>
        <xdr:cNvPr id="294" name="テキスト ボックス 293"/>
        <xdr:cNvSpPr txBox="1"/>
      </xdr:nvSpPr>
      <xdr:spPr>
        <a:xfrm>
          <a:off x="6737428" y="63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67320</xdr:rowOff>
    </xdr:from>
    <xdr:to>
      <xdr:col>55</xdr:col>
      <xdr:colOff>50800</xdr:colOff>
      <xdr:row>37</xdr:row>
      <xdr:rowOff>168920</xdr:rowOff>
    </xdr:to>
    <xdr:sp macro="" textlink="">
      <xdr:nvSpPr>
        <xdr:cNvPr id="300" name="楕円 299"/>
        <xdr:cNvSpPr/>
      </xdr:nvSpPr>
      <xdr:spPr>
        <a:xfrm>
          <a:off x="10426700" y="64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20347</xdr:rowOff>
    </xdr:from>
    <xdr:ext cx="469744" cy="259045"/>
    <xdr:sp macro="" textlink="">
      <xdr:nvSpPr>
        <xdr:cNvPr id="301" name="労働費該当値テキスト"/>
        <xdr:cNvSpPr txBox="1"/>
      </xdr:nvSpPr>
      <xdr:spPr>
        <a:xfrm>
          <a:off x="10528300" y="63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95209</xdr:rowOff>
    </xdr:from>
    <xdr:to>
      <xdr:col>50</xdr:col>
      <xdr:colOff>165100</xdr:colOff>
      <xdr:row>37</xdr:row>
      <xdr:rowOff>25359</xdr:rowOff>
    </xdr:to>
    <xdr:sp macro="" textlink="">
      <xdr:nvSpPr>
        <xdr:cNvPr id="302" name="楕円 301"/>
        <xdr:cNvSpPr/>
      </xdr:nvSpPr>
      <xdr:spPr>
        <a:xfrm>
          <a:off x="9588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41886</xdr:rowOff>
    </xdr:from>
    <xdr:ext cx="469744" cy="259045"/>
    <xdr:sp macro="" textlink="">
      <xdr:nvSpPr>
        <xdr:cNvPr id="303" name="テキスト ボックス 302"/>
        <xdr:cNvSpPr txBox="1"/>
      </xdr:nvSpPr>
      <xdr:spPr>
        <a:xfrm>
          <a:off x="9391728" y="60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81767</xdr:rowOff>
    </xdr:from>
    <xdr:to>
      <xdr:col>46</xdr:col>
      <xdr:colOff>38100</xdr:colOff>
      <xdr:row>35</xdr:row>
      <xdr:rowOff>11917</xdr:rowOff>
    </xdr:to>
    <xdr:sp macro="" textlink="">
      <xdr:nvSpPr>
        <xdr:cNvPr id="304" name="楕円 303"/>
        <xdr:cNvSpPr/>
      </xdr:nvSpPr>
      <xdr:spPr>
        <a:xfrm>
          <a:off x="8699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28444</xdr:rowOff>
    </xdr:from>
    <xdr:ext cx="534377" cy="259045"/>
    <xdr:sp macro="" textlink="">
      <xdr:nvSpPr>
        <xdr:cNvPr id="305" name="テキスト ボックス 304"/>
        <xdr:cNvSpPr txBox="1"/>
      </xdr:nvSpPr>
      <xdr:spPr>
        <a:xfrm>
          <a:off x="84831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129499</xdr:rowOff>
    </xdr:from>
    <xdr:to>
      <xdr:col>41</xdr:col>
      <xdr:colOff>101600</xdr:colOff>
      <xdr:row>35</xdr:row>
      <xdr:rowOff>59649</xdr:rowOff>
    </xdr:to>
    <xdr:sp macro="" textlink="">
      <xdr:nvSpPr>
        <xdr:cNvPr id="306" name="楕円 305"/>
        <xdr:cNvSpPr/>
      </xdr:nvSpPr>
      <xdr:spPr>
        <a:xfrm>
          <a:off x="7810500" y="59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76176</xdr:rowOff>
    </xdr:from>
    <xdr:ext cx="534377" cy="259045"/>
    <xdr:sp macro="" textlink="">
      <xdr:nvSpPr>
        <xdr:cNvPr id="307" name="テキスト ボックス 306"/>
        <xdr:cNvSpPr txBox="1"/>
      </xdr:nvSpPr>
      <xdr:spPr>
        <a:xfrm>
          <a:off x="7594111" y="57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111714</xdr:rowOff>
    </xdr:from>
    <xdr:to>
      <xdr:col>36</xdr:col>
      <xdr:colOff>165100</xdr:colOff>
      <xdr:row>31</xdr:row>
      <xdr:rowOff>41864</xdr:rowOff>
    </xdr:to>
    <xdr:sp macro="" textlink="">
      <xdr:nvSpPr>
        <xdr:cNvPr id="308" name="楕円 307"/>
        <xdr:cNvSpPr/>
      </xdr:nvSpPr>
      <xdr:spPr>
        <a:xfrm>
          <a:off x="6921500" y="5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58391</xdr:rowOff>
    </xdr:from>
    <xdr:ext cx="534377" cy="259045"/>
    <xdr:sp macro="" textlink="">
      <xdr:nvSpPr>
        <xdr:cNvPr id="309" name="テキスト ボックス 308"/>
        <xdr:cNvSpPr txBox="1"/>
      </xdr:nvSpPr>
      <xdr:spPr>
        <a:xfrm>
          <a:off x="6705111" y="5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9" name="直線コネクタ 328"/>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30"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31" name="直線コネクタ 330"/>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32"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3" name="直線コネクタ 332"/>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121252</xdr:rowOff>
    </xdr:from>
    <xdr:to>
      <xdr:col>55</xdr:col>
      <xdr:colOff>0</xdr:colOff>
      <xdr:row>51</xdr:row>
      <xdr:rowOff>152616</xdr:rowOff>
    </xdr:to>
    <xdr:cxnSp macro="">
      <xdr:nvCxnSpPr>
        <xdr:cNvPr id="334" name="直線コネクタ 333"/>
        <xdr:cNvCxnSpPr/>
      </xdr:nvCxnSpPr>
      <xdr:spPr>
        <a:xfrm flipV="1">
          <a:off x="9639300" y="8865202"/>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5"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6" name="フローチャート: 判断 335"/>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152616</xdr:rowOff>
    </xdr:from>
    <xdr:to>
      <xdr:col>50</xdr:col>
      <xdr:colOff>114300</xdr:colOff>
      <xdr:row>52</xdr:row>
      <xdr:rowOff>150856</xdr:rowOff>
    </xdr:to>
    <xdr:cxnSp macro="">
      <xdr:nvCxnSpPr>
        <xdr:cNvPr id="337" name="直線コネクタ 336"/>
        <xdr:cNvCxnSpPr/>
      </xdr:nvCxnSpPr>
      <xdr:spPr>
        <a:xfrm flipV="1">
          <a:off x="8750300" y="8896566"/>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8" name="フローチャート: 判断 337"/>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9" name="テキスト ボックス 338"/>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150856</xdr:rowOff>
    </xdr:from>
    <xdr:to>
      <xdr:col>45</xdr:col>
      <xdr:colOff>177800</xdr:colOff>
      <xdr:row>53</xdr:row>
      <xdr:rowOff>29287</xdr:rowOff>
    </xdr:to>
    <xdr:cxnSp macro="">
      <xdr:nvCxnSpPr>
        <xdr:cNvPr id="340" name="直線コネクタ 339"/>
        <xdr:cNvCxnSpPr/>
      </xdr:nvCxnSpPr>
      <xdr:spPr>
        <a:xfrm flipV="1">
          <a:off x="7861300" y="9066256"/>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41" name="フローチャート: 判断 340"/>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42" name="テキスト ボックス 341"/>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29287</xdr:rowOff>
    </xdr:from>
    <xdr:to>
      <xdr:col>41</xdr:col>
      <xdr:colOff>50800</xdr:colOff>
      <xdr:row>53</xdr:row>
      <xdr:rowOff>125984</xdr:rowOff>
    </xdr:to>
    <xdr:cxnSp macro="">
      <xdr:nvCxnSpPr>
        <xdr:cNvPr id="343" name="直線コネクタ 342"/>
        <xdr:cNvCxnSpPr/>
      </xdr:nvCxnSpPr>
      <xdr:spPr>
        <a:xfrm flipV="1">
          <a:off x="6972300" y="9116137"/>
          <a:ext cx="889000" cy="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4" name="フローチャート: 判断 343"/>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132775</xdr:rowOff>
    </xdr:from>
    <xdr:ext cx="534377" cy="259045"/>
    <xdr:sp macro="" textlink="">
      <xdr:nvSpPr>
        <xdr:cNvPr id="345" name="テキスト ボックス 344"/>
        <xdr:cNvSpPr txBox="1"/>
      </xdr:nvSpPr>
      <xdr:spPr>
        <a:xfrm>
          <a:off x="7594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6" name="フローチャート: 判断 345"/>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103332</xdr:rowOff>
    </xdr:from>
    <xdr:ext cx="534377" cy="259045"/>
    <xdr:sp macro="" textlink="">
      <xdr:nvSpPr>
        <xdr:cNvPr id="347" name="テキスト ボックス 346"/>
        <xdr:cNvSpPr txBox="1"/>
      </xdr:nvSpPr>
      <xdr:spPr>
        <a:xfrm>
          <a:off x="6705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70452</xdr:rowOff>
    </xdr:from>
    <xdr:to>
      <xdr:col>55</xdr:col>
      <xdr:colOff>50800</xdr:colOff>
      <xdr:row>52</xdr:row>
      <xdr:rowOff>602</xdr:rowOff>
    </xdr:to>
    <xdr:sp macro="" textlink="">
      <xdr:nvSpPr>
        <xdr:cNvPr id="353" name="楕円 352"/>
        <xdr:cNvSpPr/>
      </xdr:nvSpPr>
      <xdr:spPr>
        <a:xfrm>
          <a:off x="104267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23479</xdr:rowOff>
    </xdr:from>
    <xdr:ext cx="534377" cy="259045"/>
    <xdr:sp macro="" textlink="">
      <xdr:nvSpPr>
        <xdr:cNvPr id="354" name="農林水産業費該当値テキスト"/>
        <xdr:cNvSpPr txBox="1"/>
      </xdr:nvSpPr>
      <xdr:spPr>
        <a:xfrm>
          <a:off x="10528300" y="87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101816</xdr:rowOff>
    </xdr:from>
    <xdr:to>
      <xdr:col>50</xdr:col>
      <xdr:colOff>165100</xdr:colOff>
      <xdr:row>52</xdr:row>
      <xdr:rowOff>31966</xdr:rowOff>
    </xdr:to>
    <xdr:sp macro="" textlink="">
      <xdr:nvSpPr>
        <xdr:cNvPr id="355" name="楕円 354"/>
        <xdr:cNvSpPr/>
      </xdr:nvSpPr>
      <xdr:spPr>
        <a:xfrm>
          <a:off x="9588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48493</xdr:rowOff>
    </xdr:from>
    <xdr:ext cx="534377" cy="259045"/>
    <xdr:sp macro="" textlink="">
      <xdr:nvSpPr>
        <xdr:cNvPr id="356" name="テキスト ボックス 355"/>
        <xdr:cNvSpPr txBox="1"/>
      </xdr:nvSpPr>
      <xdr:spPr>
        <a:xfrm>
          <a:off x="93594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100056</xdr:rowOff>
    </xdr:from>
    <xdr:to>
      <xdr:col>46</xdr:col>
      <xdr:colOff>38100</xdr:colOff>
      <xdr:row>53</xdr:row>
      <xdr:rowOff>30206</xdr:rowOff>
    </xdr:to>
    <xdr:sp macro="" textlink="">
      <xdr:nvSpPr>
        <xdr:cNvPr id="357" name="楕円 356"/>
        <xdr:cNvSpPr/>
      </xdr:nvSpPr>
      <xdr:spPr>
        <a:xfrm>
          <a:off x="8699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46733</xdr:rowOff>
    </xdr:from>
    <xdr:ext cx="534377" cy="259045"/>
    <xdr:sp macro="" textlink="">
      <xdr:nvSpPr>
        <xdr:cNvPr id="358" name="テキスト ボックス 357"/>
        <xdr:cNvSpPr txBox="1"/>
      </xdr:nvSpPr>
      <xdr:spPr>
        <a:xfrm>
          <a:off x="84831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149937</xdr:rowOff>
    </xdr:from>
    <xdr:to>
      <xdr:col>41</xdr:col>
      <xdr:colOff>101600</xdr:colOff>
      <xdr:row>53</xdr:row>
      <xdr:rowOff>80087</xdr:rowOff>
    </xdr:to>
    <xdr:sp macro="" textlink="">
      <xdr:nvSpPr>
        <xdr:cNvPr id="359" name="楕円 358"/>
        <xdr:cNvSpPr/>
      </xdr:nvSpPr>
      <xdr:spPr>
        <a:xfrm>
          <a:off x="7810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96614</xdr:rowOff>
    </xdr:from>
    <xdr:ext cx="534377" cy="259045"/>
    <xdr:sp macro="" textlink="">
      <xdr:nvSpPr>
        <xdr:cNvPr id="360" name="テキスト ボックス 359"/>
        <xdr:cNvSpPr txBox="1"/>
      </xdr:nvSpPr>
      <xdr:spPr>
        <a:xfrm>
          <a:off x="7594111" y="88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75184</xdr:rowOff>
    </xdr:from>
    <xdr:to>
      <xdr:col>36</xdr:col>
      <xdr:colOff>165100</xdr:colOff>
      <xdr:row>54</xdr:row>
      <xdr:rowOff>5334</xdr:rowOff>
    </xdr:to>
    <xdr:sp macro="" textlink="">
      <xdr:nvSpPr>
        <xdr:cNvPr id="361" name="楕円 360"/>
        <xdr:cNvSpPr/>
      </xdr:nvSpPr>
      <xdr:spPr>
        <a:xfrm>
          <a:off x="6921500" y="91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21861</xdr:rowOff>
    </xdr:from>
    <xdr:ext cx="534377" cy="259045"/>
    <xdr:sp macro="" textlink="">
      <xdr:nvSpPr>
        <xdr:cNvPr id="362" name="テキスト ボックス 361"/>
        <xdr:cNvSpPr txBox="1"/>
      </xdr:nvSpPr>
      <xdr:spPr>
        <a:xfrm>
          <a:off x="6705111" y="89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1" name="直線コネクタ 37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2" name="テキスト ボックス 37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3" name="直線コネクタ 37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4" name="テキスト ボックス 37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5" name="直線コネクタ 37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6" name="テキスト ボックス 37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7" name="直線コネクタ 37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8" name="テキスト ボックス 37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79" name="直線コネクタ 37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0" name="テキスト ボックス 37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141491</xdr:rowOff>
    </xdr:from>
    <xdr:to>
      <xdr:col>54</xdr:col>
      <xdr:colOff>189865</xdr:colOff>
      <xdr:row>79</xdr:row>
      <xdr:rowOff>17996</xdr:rowOff>
    </xdr:to>
    <xdr:cxnSp macro="">
      <xdr:nvCxnSpPr>
        <xdr:cNvPr id="384" name="直線コネクタ 383"/>
        <xdr:cNvCxnSpPr/>
      </xdr:nvCxnSpPr>
      <xdr:spPr>
        <a:xfrm flipV="1">
          <a:off x="10475595" y="12828791"/>
          <a:ext cx="1270" cy="73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21823</xdr:rowOff>
    </xdr:from>
    <xdr:ext cx="469744" cy="259045"/>
    <xdr:sp macro="" textlink="">
      <xdr:nvSpPr>
        <xdr:cNvPr id="385" name="商工費最小値テキスト"/>
        <xdr:cNvSpPr txBox="1"/>
      </xdr:nvSpPr>
      <xdr:spPr>
        <a:xfrm>
          <a:off x="10528300" y="135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17996</xdr:rowOff>
    </xdr:from>
    <xdr:to>
      <xdr:col>55</xdr:col>
      <xdr:colOff>88900</xdr:colOff>
      <xdr:row>79</xdr:row>
      <xdr:rowOff>17996</xdr:rowOff>
    </xdr:to>
    <xdr:cxnSp macro="">
      <xdr:nvCxnSpPr>
        <xdr:cNvPr id="386" name="直線コネクタ 385"/>
        <xdr:cNvCxnSpPr/>
      </xdr:nvCxnSpPr>
      <xdr:spPr>
        <a:xfrm>
          <a:off x="10388600" y="13562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88168</xdr:rowOff>
    </xdr:from>
    <xdr:ext cx="534377" cy="259045"/>
    <xdr:sp macro="" textlink="">
      <xdr:nvSpPr>
        <xdr:cNvPr id="387" name="商工費最大値テキスト"/>
        <xdr:cNvSpPr txBox="1"/>
      </xdr:nvSpPr>
      <xdr:spPr>
        <a:xfrm>
          <a:off x="10528300" y="126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141491</xdr:rowOff>
    </xdr:from>
    <xdr:to>
      <xdr:col>55</xdr:col>
      <xdr:colOff>88900</xdr:colOff>
      <xdr:row>74</xdr:row>
      <xdr:rowOff>141491</xdr:rowOff>
    </xdr:to>
    <xdr:cxnSp macro="">
      <xdr:nvCxnSpPr>
        <xdr:cNvPr id="388" name="直線コネクタ 387"/>
        <xdr:cNvCxnSpPr/>
      </xdr:nvCxnSpPr>
      <xdr:spPr>
        <a:xfrm>
          <a:off x="10388600" y="1282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166103</xdr:rowOff>
    </xdr:from>
    <xdr:to>
      <xdr:col>55</xdr:col>
      <xdr:colOff>0</xdr:colOff>
      <xdr:row>74</xdr:row>
      <xdr:rowOff>141491</xdr:rowOff>
    </xdr:to>
    <xdr:cxnSp macro="">
      <xdr:nvCxnSpPr>
        <xdr:cNvPr id="389" name="直線コネクタ 388"/>
        <xdr:cNvCxnSpPr/>
      </xdr:nvCxnSpPr>
      <xdr:spPr>
        <a:xfrm>
          <a:off x="9639300" y="12681953"/>
          <a:ext cx="8382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46321</xdr:rowOff>
    </xdr:from>
    <xdr:ext cx="534377" cy="259045"/>
    <xdr:sp macro="" textlink="">
      <xdr:nvSpPr>
        <xdr:cNvPr id="390" name="商工費平均値テキスト"/>
        <xdr:cNvSpPr txBox="1"/>
      </xdr:nvSpPr>
      <xdr:spPr>
        <a:xfrm>
          <a:off x="10528300" y="1324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67894</xdr:rowOff>
    </xdr:from>
    <xdr:to>
      <xdr:col>55</xdr:col>
      <xdr:colOff>50800</xdr:colOff>
      <xdr:row>77</xdr:row>
      <xdr:rowOff>169494</xdr:rowOff>
    </xdr:to>
    <xdr:sp macro="" textlink="">
      <xdr:nvSpPr>
        <xdr:cNvPr id="391" name="フローチャート: 判断 390"/>
        <xdr:cNvSpPr/>
      </xdr:nvSpPr>
      <xdr:spPr>
        <a:xfrm>
          <a:off x="104267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44069</xdr:rowOff>
    </xdr:from>
    <xdr:to>
      <xdr:col>50</xdr:col>
      <xdr:colOff>114300</xdr:colOff>
      <xdr:row>73</xdr:row>
      <xdr:rowOff>166103</xdr:rowOff>
    </xdr:to>
    <xdr:cxnSp macro="">
      <xdr:nvCxnSpPr>
        <xdr:cNvPr id="392" name="直線コネクタ 391"/>
        <xdr:cNvCxnSpPr/>
      </xdr:nvCxnSpPr>
      <xdr:spPr>
        <a:xfrm>
          <a:off x="8750300" y="12559919"/>
          <a:ext cx="889000" cy="1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50088</xdr:rowOff>
    </xdr:from>
    <xdr:to>
      <xdr:col>50</xdr:col>
      <xdr:colOff>165100</xdr:colOff>
      <xdr:row>77</xdr:row>
      <xdr:rowOff>151688</xdr:rowOff>
    </xdr:to>
    <xdr:sp macro="" textlink="">
      <xdr:nvSpPr>
        <xdr:cNvPr id="393" name="フローチャート: 判断 392"/>
        <xdr:cNvSpPr/>
      </xdr:nvSpPr>
      <xdr:spPr>
        <a:xfrm>
          <a:off x="9588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142815</xdr:rowOff>
    </xdr:from>
    <xdr:ext cx="534377" cy="259045"/>
    <xdr:sp macro="" textlink="">
      <xdr:nvSpPr>
        <xdr:cNvPr id="394" name="テキスト ボックス 393"/>
        <xdr:cNvSpPr txBox="1"/>
      </xdr:nvSpPr>
      <xdr:spPr>
        <a:xfrm>
          <a:off x="93594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71489</xdr:rowOff>
    </xdr:from>
    <xdr:to>
      <xdr:col>45</xdr:col>
      <xdr:colOff>177800</xdr:colOff>
      <xdr:row>73</xdr:row>
      <xdr:rowOff>44069</xdr:rowOff>
    </xdr:to>
    <xdr:cxnSp macro="">
      <xdr:nvCxnSpPr>
        <xdr:cNvPr id="395" name="直線コネクタ 394"/>
        <xdr:cNvCxnSpPr/>
      </xdr:nvCxnSpPr>
      <xdr:spPr>
        <a:xfrm>
          <a:off x="7861300" y="12415889"/>
          <a:ext cx="889000" cy="1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16027</xdr:rowOff>
    </xdr:from>
    <xdr:to>
      <xdr:col>46</xdr:col>
      <xdr:colOff>38100</xdr:colOff>
      <xdr:row>77</xdr:row>
      <xdr:rowOff>117627</xdr:rowOff>
    </xdr:to>
    <xdr:sp macro="" textlink="">
      <xdr:nvSpPr>
        <xdr:cNvPr id="396" name="フローチャート: 判断 395"/>
        <xdr:cNvSpPr/>
      </xdr:nvSpPr>
      <xdr:spPr>
        <a:xfrm>
          <a:off x="86995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108754</xdr:rowOff>
    </xdr:from>
    <xdr:ext cx="534377" cy="259045"/>
    <xdr:sp macro="" textlink="">
      <xdr:nvSpPr>
        <xdr:cNvPr id="397" name="テキスト ボックス 396"/>
        <xdr:cNvSpPr txBox="1"/>
      </xdr:nvSpPr>
      <xdr:spPr>
        <a:xfrm>
          <a:off x="8483111" y="133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43167</xdr:rowOff>
    </xdr:from>
    <xdr:to>
      <xdr:col>41</xdr:col>
      <xdr:colOff>50800</xdr:colOff>
      <xdr:row>72</xdr:row>
      <xdr:rowOff>71489</xdr:rowOff>
    </xdr:to>
    <xdr:cxnSp macro="">
      <xdr:nvCxnSpPr>
        <xdr:cNvPr id="398" name="直線コネクタ 397"/>
        <xdr:cNvCxnSpPr/>
      </xdr:nvCxnSpPr>
      <xdr:spPr>
        <a:xfrm>
          <a:off x="6972300" y="12216117"/>
          <a:ext cx="889000" cy="1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48527</xdr:rowOff>
    </xdr:from>
    <xdr:to>
      <xdr:col>41</xdr:col>
      <xdr:colOff>101600</xdr:colOff>
      <xdr:row>76</xdr:row>
      <xdr:rowOff>150127</xdr:rowOff>
    </xdr:to>
    <xdr:sp macro="" textlink="">
      <xdr:nvSpPr>
        <xdr:cNvPr id="399" name="フローチャート: 判断 398"/>
        <xdr:cNvSpPr/>
      </xdr:nvSpPr>
      <xdr:spPr>
        <a:xfrm>
          <a:off x="7810500" y="130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141254</xdr:rowOff>
    </xdr:from>
    <xdr:ext cx="534377" cy="259045"/>
    <xdr:sp macro="" textlink="">
      <xdr:nvSpPr>
        <xdr:cNvPr id="400" name="テキスト ボックス 399"/>
        <xdr:cNvSpPr txBox="1"/>
      </xdr:nvSpPr>
      <xdr:spPr>
        <a:xfrm>
          <a:off x="7594111" y="131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152743</xdr:rowOff>
    </xdr:from>
    <xdr:to>
      <xdr:col>36</xdr:col>
      <xdr:colOff>165100</xdr:colOff>
      <xdr:row>76</xdr:row>
      <xdr:rowOff>82893</xdr:rowOff>
    </xdr:to>
    <xdr:sp macro="" textlink="">
      <xdr:nvSpPr>
        <xdr:cNvPr id="401" name="フローチャート: 判断 400"/>
        <xdr:cNvSpPr/>
      </xdr:nvSpPr>
      <xdr:spPr>
        <a:xfrm>
          <a:off x="6921500" y="1301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74020</xdr:rowOff>
    </xdr:from>
    <xdr:ext cx="534377" cy="259045"/>
    <xdr:sp macro="" textlink="">
      <xdr:nvSpPr>
        <xdr:cNvPr id="402" name="テキスト ボックス 401"/>
        <xdr:cNvSpPr txBox="1"/>
      </xdr:nvSpPr>
      <xdr:spPr>
        <a:xfrm>
          <a:off x="6705111" y="131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90691</xdr:rowOff>
    </xdr:from>
    <xdr:to>
      <xdr:col>55</xdr:col>
      <xdr:colOff>50800</xdr:colOff>
      <xdr:row>75</xdr:row>
      <xdr:rowOff>20841</xdr:rowOff>
    </xdr:to>
    <xdr:sp macro="" textlink="">
      <xdr:nvSpPr>
        <xdr:cNvPr id="408" name="楕円 407"/>
        <xdr:cNvSpPr/>
      </xdr:nvSpPr>
      <xdr:spPr>
        <a:xfrm>
          <a:off x="10426700" y="127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43718</xdr:rowOff>
    </xdr:from>
    <xdr:ext cx="534377" cy="259045"/>
    <xdr:sp macro="" textlink="">
      <xdr:nvSpPr>
        <xdr:cNvPr id="409" name="商工費該当値テキスト"/>
        <xdr:cNvSpPr txBox="1"/>
      </xdr:nvSpPr>
      <xdr:spPr>
        <a:xfrm>
          <a:off x="10528300" y="127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115303</xdr:rowOff>
    </xdr:from>
    <xdr:to>
      <xdr:col>50</xdr:col>
      <xdr:colOff>165100</xdr:colOff>
      <xdr:row>74</xdr:row>
      <xdr:rowOff>45453</xdr:rowOff>
    </xdr:to>
    <xdr:sp macro="" textlink="">
      <xdr:nvSpPr>
        <xdr:cNvPr id="410" name="楕円 409"/>
        <xdr:cNvSpPr/>
      </xdr:nvSpPr>
      <xdr:spPr>
        <a:xfrm>
          <a:off x="9588500" y="126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61980</xdr:rowOff>
    </xdr:from>
    <xdr:ext cx="534377" cy="259045"/>
    <xdr:sp macro="" textlink="">
      <xdr:nvSpPr>
        <xdr:cNvPr id="411" name="テキスト ボックス 410"/>
        <xdr:cNvSpPr txBox="1"/>
      </xdr:nvSpPr>
      <xdr:spPr>
        <a:xfrm>
          <a:off x="9359411" y="124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164719</xdr:rowOff>
    </xdr:from>
    <xdr:to>
      <xdr:col>46</xdr:col>
      <xdr:colOff>38100</xdr:colOff>
      <xdr:row>73</xdr:row>
      <xdr:rowOff>94869</xdr:rowOff>
    </xdr:to>
    <xdr:sp macro="" textlink="">
      <xdr:nvSpPr>
        <xdr:cNvPr id="412" name="楕円 411"/>
        <xdr:cNvSpPr/>
      </xdr:nvSpPr>
      <xdr:spPr>
        <a:xfrm>
          <a:off x="8699500" y="125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111396</xdr:rowOff>
    </xdr:from>
    <xdr:ext cx="534377" cy="259045"/>
    <xdr:sp macro="" textlink="">
      <xdr:nvSpPr>
        <xdr:cNvPr id="413" name="テキスト ボックス 412"/>
        <xdr:cNvSpPr txBox="1"/>
      </xdr:nvSpPr>
      <xdr:spPr>
        <a:xfrm>
          <a:off x="8483111" y="122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20689</xdr:rowOff>
    </xdr:from>
    <xdr:to>
      <xdr:col>41</xdr:col>
      <xdr:colOff>101600</xdr:colOff>
      <xdr:row>72</xdr:row>
      <xdr:rowOff>122289</xdr:rowOff>
    </xdr:to>
    <xdr:sp macro="" textlink="">
      <xdr:nvSpPr>
        <xdr:cNvPr id="414" name="楕円 413"/>
        <xdr:cNvSpPr/>
      </xdr:nvSpPr>
      <xdr:spPr>
        <a:xfrm>
          <a:off x="7810500" y="123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138816</xdr:rowOff>
    </xdr:from>
    <xdr:ext cx="534377" cy="259045"/>
    <xdr:sp macro="" textlink="">
      <xdr:nvSpPr>
        <xdr:cNvPr id="415" name="テキスト ボックス 414"/>
        <xdr:cNvSpPr txBox="1"/>
      </xdr:nvSpPr>
      <xdr:spPr>
        <a:xfrm>
          <a:off x="7594111" y="121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163817</xdr:rowOff>
    </xdr:from>
    <xdr:to>
      <xdr:col>36</xdr:col>
      <xdr:colOff>165100</xdr:colOff>
      <xdr:row>71</xdr:row>
      <xdr:rowOff>93967</xdr:rowOff>
    </xdr:to>
    <xdr:sp macro="" textlink="">
      <xdr:nvSpPr>
        <xdr:cNvPr id="416" name="楕円 415"/>
        <xdr:cNvSpPr/>
      </xdr:nvSpPr>
      <xdr:spPr>
        <a:xfrm>
          <a:off x="6921500" y="12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110494</xdr:rowOff>
    </xdr:from>
    <xdr:ext cx="599010" cy="259045"/>
    <xdr:sp macro="" textlink="">
      <xdr:nvSpPr>
        <xdr:cNvPr id="417" name="テキスト ボックス 416"/>
        <xdr:cNvSpPr txBox="1"/>
      </xdr:nvSpPr>
      <xdr:spPr>
        <a:xfrm>
          <a:off x="6672795" y="1194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5" name="テキスト ボックス 43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9" name="直線コネクタ 438"/>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40"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41" name="直線コネクタ 440"/>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42"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43" name="直線コネクタ 442"/>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54635</xdr:rowOff>
    </xdr:from>
    <xdr:to>
      <xdr:col>55</xdr:col>
      <xdr:colOff>0</xdr:colOff>
      <xdr:row>90</xdr:row>
      <xdr:rowOff>95935</xdr:rowOff>
    </xdr:to>
    <xdr:cxnSp macro="">
      <xdr:nvCxnSpPr>
        <xdr:cNvPr id="444" name="直線コネクタ 443"/>
        <xdr:cNvCxnSpPr/>
      </xdr:nvCxnSpPr>
      <xdr:spPr>
        <a:xfrm>
          <a:off x="9639300" y="15485135"/>
          <a:ext cx="8382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5"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6" name="フローチャート: 判断 445"/>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54635</xdr:rowOff>
    </xdr:from>
    <xdr:to>
      <xdr:col>50</xdr:col>
      <xdr:colOff>114300</xdr:colOff>
      <xdr:row>92</xdr:row>
      <xdr:rowOff>26099</xdr:rowOff>
    </xdr:to>
    <xdr:cxnSp macro="">
      <xdr:nvCxnSpPr>
        <xdr:cNvPr id="447" name="直線コネクタ 446"/>
        <xdr:cNvCxnSpPr/>
      </xdr:nvCxnSpPr>
      <xdr:spPr>
        <a:xfrm flipV="1">
          <a:off x="8750300" y="15485135"/>
          <a:ext cx="8890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8" name="フローチャート: 判断 447"/>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9" name="テキスト ボックス 448"/>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26099</xdr:rowOff>
    </xdr:from>
    <xdr:to>
      <xdr:col>45</xdr:col>
      <xdr:colOff>177800</xdr:colOff>
      <xdr:row>93</xdr:row>
      <xdr:rowOff>90576</xdr:rowOff>
    </xdr:to>
    <xdr:cxnSp macro="">
      <xdr:nvCxnSpPr>
        <xdr:cNvPr id="450" name="直線コネクタ 449"/>
        <xdr:cNvCxnSpPr/>
      </xdr:nvCxnSpPr>
      <xdr:spPr>
        <a:xfrm flipV="1">
          <a:off x="7861300" y="15799499"/>
          <a:ext cx="889000" cy="2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51" name="フローチャート: 判断 450"/>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52" name="テキスト ボックス 451"/>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90576</xdr:rowOff>
    </xdr:from>
    <xdr:to>
      <xdr:col>41</xdr:col>
      <xdr:colOff>50800</xdr:colOff>
      <xdr:row>94</xdr:row>
      <xdr:rowOff>67881</xdr:rowOff>
    </xdr:to>
    <xdr:cxnSp macro="">
      <xdr:nvCxnSpPr>
        <xdr:cNvPr id="453" name="直線コネクタ 452"/>
        <xdr:cNvCxnSpPr/>
      </xdr:nvCxnSpPr>
      <xdr:spPr>
        <a:xfrm flipV="1">
          <a:off x="6972300" y="16035426"/>
          <a:ext cx="889000" cy="1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54" name="フローチャート: 判断 453"/>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23702</xdr:rowOff>
    </xdr:from>
    <xdr:ext cx="534377" cy="259045"/>
    <xdr:sp macro="" textlink="">
      <xdr:nvSpPr>
        <xdr:cNvPr id="455" name="テキスト ボックス 454"/>
        <xdr:cNvSpPr txBox="1"/>
      </xdr:nvSpPr>
      <xdr:spPr>
        <a:xfrm>
          <a:off x="7594111" y="163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6" name="フローチャート: 判断 455"/>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62577</xdr:rowOff>
    </xdr:from>
    <xdr:ext cx="534377" cy="259045"/>
    <xdr:sp macro="" textlink="">
      <xdr:nvSpPr>
        <xdr:cNvPr id="457" name="テキスト ボックス 456"/>
        <xdr:cNvSpPr txBox="1"/>
      </xdr:nvSpPr>
      <xdr:spPr>
        <a:xfrm>
          <a:off x="6705111" y="163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45135</xdr:rowOff>
    </xdr:from>
    <xdr:to>
      <xdr:col>55</xdr:col>
      <xdr:colOff>50800</xdr:colOff>
      <xdr:row>90</xdr:row>
      <xdr:rowOff>146735</xdr:rowOff>
    </xdr:to>
    <xdr:sp macro="" textlink="">
      <xdr:nvSpPr>
        <xdr:cNvPr id="463" name="楕円 462"/>
        <xdr:cNvSpPr/>
      </xdr:nvSpPr>
      <xdr:spPr>
        <a:xfrm>
          <a:off x="10426700" y="15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169612</xdr:rowOff>
    </xdr:from>
    <xdr:ext cx="599010" cy="259045"/>
    <xdr:sp macro="" textlink="">
      <xdr:nvSpPr>
        <xdr:cNvPr id="464" name="土木費該当値テキスト"/>
        <xdr:cNvSpPr txBox="1"/>
      </xdr:nvSpPr>
      <xdr:spPr>
        <a:xfrm>
          <a:off x="10528300" y="154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3835</xdr:rowOff>
    </xdr:from>
    <xdr:to>
      <xdr:col>50</xdr:col>
      <xdr:colOff>165100</xdr:colOff>
      <xdr:row>90</xdr:row>
      <xdr:rowOff>105435</xdr:rowOff>
    </xdr:to>
    <xdr:sp macro="" textlink="">
      <xdr:nvSpPr>
        <xdr:cNvPr id="465" name="楕円 464"/>
        <xdr:cNvSpPr/>
      </xdr:nvSpPr>
      <xdr:spPr>
        <a:xfrm>
          <a:off x="95885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121962</xdr:rowOff>
    </xdr:from>
    <xdr:ext cx="599010" cy="259045"/>
    <xdr:sp macro="" textlink="">
      <xdr:nvSpPr>
        <xdr:cNvPr id="466" name="テキスト ボックス 465"/>
        <xdr:cNvSpPr txBox="1"/>
      </xdr:nvSpPr>
      <xdr:spPr>
        <a:xfrm>
          <a:off x="9327095" y="152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146749</xdr:rowOff>
    </xdr:from>
    <xdr:to>
      <xdr:col>46</xdr:col>
      <xdr:colOff>38100</xdr:colOff>
      <xdr:row>92</xdr:row>
      <xdr:rowOff>76899</xdr:rowOff>
    </xdr:to>
    <xdr:sp macro="" textlink="">
      <xdr:nvSpPr>
        <xdr:cNvPr id="467" name="楕円 466"/>
        <xdr:cNvSpPr/>
      </xdr:nvSpPr>
      <xdr:spPr>
        <a:xfrm>
          <a:off x="8699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93426</xdr:rowOff>
    </xdr:from>
    <xdr:ext cx="534377" cy="259045"/>
    <xdr:sp macro="" textlink="">
      <xdr:nvSpPr>
        <xdr:cNvPr id="468" name="テキスト ボックス 467"/>
        <xdr:cNvSpPr txBox="1"/>
      </xdr:nvSpPr>
      <xdr:spPr>
        <a:xfrm>
          <a:off x="84831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39776</xdr:rowOff>
    </xdr:from>
    <xdr:to>
      <xdr:col>41</xdr:col>
      <xdr:colOff>101600</xdr:colOff>
      <xdr:row>93</xdr:row>
      <xdr:rowOff>141376</xdr:rowOff>
    </xdr:to>
    <xdr:sp macro="" textlink="">
      <xdr:nvSpPr>
        <xdr:cNvPr id="469" name="楕円 468"/>
        <xdr:cNvSpPr/>
      </xdr:nvSpPr>
      <xdr:spPr>
        <a:xfrm>
          <a:off x="7810500" y="159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157903</xdr:rowOff>
    </xdr:from>
    <xdr:ext cx="534377" cy="259045"/>
    <xdr:sp macro="" textlink="">
      <xdr:nvSpPr>
        <xdr:cNvPr id="470" name="テキスト ボックス 469"/>
        <xdr:cNvSpPr txBox="1"/>
      </xdr:nvSpPr>
      <xdr:spPr>
        <a:xfrm>
          <a:off x="7594111" y="157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17081</xdr:rowOff>
    </xdr:from>
    <xdr:to>
      <xdr:col>36</xdr:col>
      <xdr:colOff>165100</xdr:colOff>
      <xdr:row>94</xdr:row>
      <xdr:rowOff>118681</xdr:rowOff>
    </xdr:to>
    <xdr:sp macro="" textlink="">
      <xdr:nvSpPr>
        <xdr:cNvPr id="471" name="楕円 470"/>
        <xdr:cNvSpPr/>
      </xdr:nvSpPr>
      <xdr:spPr>
        <a:xfrm>
          <a:off x="6921500" y="161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135208</xdr:rowOff>
    </xdr:from>
    <xdr:ext cx="534377" cy="259045"/>
    <xdr:sp macro="" textlink="">
      <xdr:nvSpPr>
        <xdr:cNvPr id="472" name="テキスト ボックス 471"/>
        <xdr:cNvSpPr txBox="1"/>
      </xdr:nvSpPr>
      <xdr:spPr>
        <a:xfrm>
          <a:off x="6705111" y="159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3" name="テキスト ボックス 48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5" name="直線コネクタ 494"/>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6"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7" name="直線コネクタ 496"/>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8"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9" name="直線コネクタ 498"/>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170307</xdr:rowOff>
    </xdr:from>
    <xdr:to>
      <xdr:col>85</xdr:col>
      <xdr:colOff>127000</xdr:colOff>
      <xdr:row>36</xdr:row>
      <xdr:rowOff>20447</xdr:rowOff>
    </xdr:to>
    <xdr:cxnSp macro="">
      <xdr:nvCxnSpPr>
        <xdr:cNvPr id="500" name="直線コネクタ 499"/>
        <xdr:cNvCxnSpPr/>
      </xdr:nvCxnSpPr>
      <xdr:spPr>
        <a:xfrm>
          <a:off x="15481300" y="6171057"/>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501"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502" name="フローチャート: 判断 501"/>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170307</xdr:rowOff>
    </xdr:from>
    <xdr:to>
      <xdr:col>81</xdr:col>
      <xdr:colOff>50800</xdr:colOff>
      <xdr:row>36</xdr:row>
      <xdr:rowOff>7239</xdr:rowOff>
    </xdr:to>
    <xdr:cxnSp macro="">
      <xdr:nvCxnSpPr>
        <xdr:cNvPr id="503" name="直線コネクタ 502"/>
        <xdr:cNvCxnSpPr/>
      </xdr:nvCxnSpPr>
      <xdr:spPr>
        <a:xfrm flipV="1">
          <a:off x="14592300" y="617105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504" name="フローチャート: 判断 503"/>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5" name="テキスト ボックス 504"/>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163449</xdr:rowOff>
    </xdr:from>
    <xdr:to>
      <xdr:col>76</xdr:col>
      <xdr:colOff>114300</xdr:colOff>
      <xdr:row>36</xdr:row>
      <xdr:rowOff>7239</xdr:rowOff>
    </xdr:to>
    <xdr:cxnSp macro="">
      <xdr:nvCxnSpPr>
        <xdr:cNvPr id="506" name="直線コネクタ 505"/>
        <xdr:cNvCxnSpPr/>
      </xdr:nvCxnSpPr>
      <xdr:spPr>
        <a:xfrm>
          <a:off x="13703300" y="61641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7" name="フローチャート: 判断 506"/>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8" name="テキスト ボックス 507"/>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163449</xdr:rowOff>
    </xdr:from>
    <xdr:to>
      <xdr:col>71</xdr:col>
      <xdr:colOff>177800</xdr:colOff>
      <xdr:row>36</xdr:row>
      <xdr:rowOff>68199</xdr:rowOff>
    </xdr:to>
    <xdr:cxnSp macro="">
      <xdr:nvCxnSpPr>
        <xdr:cNvPr id="509" name="直線コネクタ 508"/>
        <xdr:cNvCxnSpPr/>
      </xdr:nvCxnSpPr>
      <xdr:spPr>
        <a:xfrm flipV="1">
          <a:off x="12814300" y="616419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10" name="フローチャート: 判断 509"/>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77233</xdr:rowOff>
    </xdr:from>
    <xdr:ext cx="534377" cy="259045"/>
    <xdr:sp macro="" textlink="">
      <xdr:nvSpPr>
        <xdr:cNvPr id="511" name="テキスト ボックス 510"/>
        <xdr:cNvSpPr txBox="1"/>
      </xdr:nvSpPr>
      <xdr:spPr>
        <a:xfrm>
          <a:off x="134361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12" name="フローチャート: 判断 511"/>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42181</xdr:rowOff>
    </xdr:from>
    <xdr:ext cx="534377" cy="259045"/>
    <xdr:sp macro="" textlink="">
      <xdr:nvSpPr>
        <xdr:cNvPr id="513" name="テキスト ボックス 512"/>
        <xdr:cNvSpPr txBox="1"/>
      </xdr:nvSpPr>
      <xdr:spPr>
        <a:xfrm>
          <a:off x="12547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141097</xdr:rowOff>
    </xdr:from>
    <xdr:to>
      <xdr:col>85</xdr:col>
      <xdr:colOff>177800</xdr:colOff>
      <xdr:row>36</xdr:row>
      <xdr:rowOff>71247</xdr:rowOff>
    </xdr:to>
    <xdr:sp macro="" textlink="">
      <xdr:nvSpPr>
        <xdr:cNvPr id="519" name="楕円 518"/>
        <xdr:cNvSpPr/>
      </xdr:nvSpPr>
      <xdr:spPr>
        <a:xfrm>
          <a:off x="162687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119524</xdr:rowOff>
    </xdr:from>
    <xdr:ext cx="534377" cy="259045"/>
    <xdr:sp macro="" textlink="">
      <xdr:nvSpPr>
        <xdr:cNvPr id="520" name="警察費該当値テキスト"/>
        <xdr:cNvSpPr txBox="1"/>
      </xdr:nvSpPr>
      <xdr:spPr>
        <a:xfrm>
          <a:off x="16370300" y="61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119507</xdr:rowOff>
    </xdr:from>
    <xdr:to>
      <xdr:col>81</xdr:col>
      <xdr:colOff>101600</xdr:colOff>
      <xdr:row>36</xdr:row>
      <xdr:rowOff>49657</xdr:rowOff>
    </xdr:to>
    <xdr:sp macro="" textlink="">
      <xdr:nvSpPr>
        <xdr:cNvPr id="521" name="楕円 520"/>
        <xdr:cNvSpPr/>
      </xdr:nvSpPr>
      <xdr:spPr>
        <a:xfrm>
          <a:off x="15430500" y="61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40784</xdr:rowOff>
    </xdr:from>
    <xdr:ext cx="534377" cy="259045"/>
    <xdr:sp macro="" textlink="">
      <xdr:nvSpPr>
        <xdr:cNvPr id="522" name="テキスト ボックス 521"/>
        <xdr:cNvSpPr txBox="1"/>
      </xdr:nvSpPr>
      <xdr:spPr>
        <a:xfrm>
          <a:off x="15201411" y="62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127889</xdr:rowOff>
    </xdr:from>
    <xdr:to>
      <xdr:col>76</xdr:col>
      <xdr:colOff>165100</xdr:colOff>
      <xdr:row>36</xdr:row>
      <xdr:rowOff>58039</xdr:rowOff>
    </xdr:to>
    <xdr:sp macro="" textlink="">
      <xdr:nvSpPr>
        <xdr:cNvPr id="523" name="楕円 522"/>
        <xdr:cNvSpPr/>
      </xdr:nvSpPr>
      <xdr:spPr>
        <a:xfrm>
          <a:off x="14541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49166</xdr:rowOff>
    </xdr:from>
    <xdr:ext cx="534377" cy="259045"/>
    <xdr:sp macro="" textlink="">
      <xdr:nvSpPr>
        <xdr:cNvPr id="524" name="テキスト ボックス 523"/>
        <xdr:cNvSpPr txBox="1"/>
      </xdr:nvSpPr>
      <xdr:spPr>
        <a:xfrm>
          <a:off x="14325111" y="62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112649</xdr:rowOff>
    </xdr:from>
    <xdr:to>
      <xdr:col>72</xdr:col>
      <xdr:colOff>38100</xdr:colOff>
      <xdr:row>36</xdr:row>
      <xdr:rowOff>42799</xdr:rowOff>
    </xdr:to>
    <xdr:sp macro="" textlink="">
      <xdr:nvSpPr>
        <xdr:cNvPr id="525" name="楕円 524"/>
        <xdr:cNvSpPr/>
      </xdr:nvSpPr>
      <xdr:spPr>
        <a:xfrm>
          <a:off x="13652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59326</xdr:rowOff>
    </xdr:from>
    <xdr:ext cx="534377" cy="259045"/>
    <xdr:sp macro="" textlink="">
      <xdr:nvSpPr>
        <xdr:cNvPr id="526" name="テキスト ボックス 525"/>
        <xdr:cNvSpPr txBox="1"/>
      </xdr:nvSpPr>
      <xdr:spPr>
        <a:xfrm>
          <a:off x="13436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17399</xdr:rowOff>
    </xdr:from>
    <xdr:to>
      <xdr:col>67</xdr:col>
      <xdr:colOff>101600</xdr:colOff>
      <xdr:row>36</xdr:row>
      <xdr:rowOff>118999</xdr:rowOff>
    </xdr:to>
    <xdr:sp macro="" textlink="">
      <xdr:nvSpPr>
        <xdr:cNvPr id="527" name="楕円 526"/>
        <xdr:cNvSpPr/>
      </xdr:nvSpPr>
      <xdr:spPr>
        <a:xfrm>
          <a:off x="12763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135526</xdr:rowOff>
    </xdr:from>
    <xdr:ext cx="534377" cy="259045"/>
    <xdr:sp macro="" textlink="">
      <xdr:nvSpPr>
        <xdr:cNvPr id="528" name="テキスト ボックス 527"/>
        <xdr:cNvSpPr txBox="1"/>
      </xdr:nvSpPr>
      <xdr:spPr>
        <a:xfrm>
          <a:off x="12547111" y="59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0" name="正方形/長方形 52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1" name="正方形/長方形 53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2" name="正方形/長方形 53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3" name="正方形/長方形 53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7" name="テキスト ボックス 53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9" name="テキスト ボックス 53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1" name="テキスト ボックス 54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3" name="テキスト ボックス 54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5" name="テキスト ボックス 54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7" name="テキスト ボックス 54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9" name="テキスト ボックス 54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51" name="直線コネクタ 550"/>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52"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53" name="直線コネクタ 552"/>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54"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5" name="直線コネクタ 554"/>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93942</xdr:rowOff>
    </xdr:from>
    <xdr:to>
      <xdr:col>85</xdr:col>
      <xdr:colOff>127000</xdr:colOff>
      <xdr:row>50</xdr:row>
      <xdr:rowOff>155511</xdr:rowOff>
    </xdr:to>
    <xdr:cxnSp macro="">
      <xdr:nvCxnSpPr>
        <xdr:cNvPr id="556" name="直線コネクタ 555"/>
        <xdr:cNvCxnSpPr/>
      </xdr:nvCxnSpPr>
      <xdr:spPr>
        <a:xfrm flipV="1">
          <a:off x="15481300" y="8666442"/>
          <a:ext cx="8382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7"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8" name="フローチャート: 判断 557"/>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129204</xdr:rowOff>
    </xdr:from>
    <xdr:to>
      <xdr:col>81</xdr:col>
      <xdr:colOff>50800</xdr:colOff>
      <xdr:row>50</xdr:row>
      <xdr:rowOff>155511</xdr:rowOff>
    </xdr:to>
    <xdr:cxnSp macro="">
      <xdr:nvCxnSpPr>
        <xdr:cNvPr id="559" name="直線コネクタ 558"/>
        <xdr:cNvCxnSpPr/>
      </xdr:nvCxnSpPr>
      <xdr:spPr>
        <a:xfrm>
          <a:off x="14592300" y="870170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60" name="フローチャート: 判断 559"/>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61" name="テキスト ボックス 560"/>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129204</xdr:rowOff>
    </xdr:from>
    <xdr:to>
      <xdr:col>76</xdr:col>
      <xdr:colOff>114300</xdr:colOff>
      <xdr:row>51</xdr:row>
      <xdr:rowOff>42164</xdr:rowOff>
    </xdr:to>
    <xdr:cxnSp macro="">
      <xdr:nvCxnSpPr>
        <xdr:cNvPr id="562" name="直線コネクタ 561"/>
        <xdr:cNvCxnSpPr/>
      </xdr:nvCxnSpPr>
      <xdr:spPr>
        <a:xfrm flipV="1">
          <a:off x="13703300" y="8701704"/>
          <a:ext cx="889000" cy="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63" name="フローチャート: 判断 562"/>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64" name="テキスト ボックス 563"/>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42164</xdr:rowOff>
    </xdr:from>
    <xdr:to>
      <xdr:col>71</xdr:col>
      <xdr:colOff>177800</xdr:colOff>
      <xdr:row>51</xdr:row>
      <xdr:rowOff>127641</xdr:rowOff>
    </xdr:to>
    <xdr:cxnSp macro="">
      <xdr:nvCxnSpPr>
        <xdr:cNvPr id="565" name="直線コネクタ 564"/>
        <xdr:cNvCxnSpPr/>
      </xdr:nvCxnSpPr>
      <xdr:spPr>
        <a:xfrm flipV="1">
          <a:off x="12814300" y="8786114"/>
          <a:ext cx="889000" cy="8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6" name="フローチャート: 判断 565"/>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47553</xdr:rowOff>
    </xdr:from>
    <xdr:ext cx="534377" cy="259045"/>
    <xdr:sp macro="" textlink="">
      <xdr:nvSpPr>
        <xdr:cNvPr id="567" name="テキスト ボックス 566"/>
        <xdr:cNvSpPr txBox="1"/>
      </xdr:nvSpPr>
      <xdr:spPr>
        <a:xfrm>
          <a:off x="13436111" y="91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8" name="フローチャート: 判断 567"/>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124096</xdr:rowOff>
    </xdr:from>
    <xdr:ext cx="534377" cy="259045"/>
    <xdr:sp macro="" textlink="">
      <xdr:nvSpPr>
        <xdr:cNvPr id="569" name="テキスト ボックス 568"/>
        <xdr:cNvSpPr txBox="1"/>
      </xdr:nvSpPr>
      <xdr:spPr>
        <a:xfrm>
          <a:off x="12547111" y="92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43142</xdr:rowOff>
    </xdr:from>
    <xdr:to>
      <xdr:col>85</xdr:col>
      <xdr:colOff>177800</xdr:colOff>
      <xdr:row>50</xdr:row>
      <xdr:rowOff>144742</xdr:rowOff>
    </xdr:to>
    <xdr:sp macro="" textlink="">
      <xdr:nvSpPr>
        <xdr:cNvPr id="575" name="楕円 574"/>
        <xdr:cNvSpPr/>
      </xdr:nvSpPr>
      <xdr:spPr>
        <a:xfrm>
          <a:off x="162687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167619</xdr:rowOff>
    </xdr:from>
    <xdr:ext cx="599010" cy="259045"/>
    <xdr:sp macro="" textlink="">
      <xdr:nvSpPr>
        <xdr:cNvPr id="576" name="教育費該当値テキスト"/>
        <xdr:cNvSpPr txBox="1"/>
      </xdr:nvSpPr>
      <xdr:spPr>
        <a:xfrm>
          <a:off x="16370300" y="85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104711</xdr:rowOff>
    </xdr:from>
    <xdr:to>
      <xdr:col>81</xdr:col>
      <xdr:colOff>101600</xdr:colOff>
      <xdr:row>51</xdr:row>
      <xdr:rowOff>34861</xdr:rowOff>
    </xdr:to>
    <xdr:sp macro="" textlink="">
      <xdr:nvSpPr>
        <xdr:cNvPr id="577" name="楕円 576"/>
        <xdr:cNvSpPr/>
      </xdr:nvSpPr>
      <xdr:spPr>
        <a:xfrm>
          <a:off x="15430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51388</xdr:rowOff>
    </xdr:from>
    <xdr:ext cx="599010" cy="259045"/>
    <xdr:sp macro="" textlink="">
      <xdr:nvSpPr>
        <xdr:cNvPr id="578" name="テキスト ボックス 577"/>
        <xdr:cNvSpPr txBox="1"/>
      </xdr:nvSpPr>
      <xdr:spPr>
        <a:xfrm>
          <a:off x="151690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78404</xdr:rowOff>
    </xdr:from>
    <xdr:to>
      <xdr:col>76</xdr:col>
      <xdr:colOff>165100</xdr:colOff>
      <xdr:row>51</xdr:row>
      <xdr:rowOff>8554</xdr:rowOff>
    </xdr:to>
    <xdr:sp macro="" textlink="">
      <xdr:nvSpPr>
        <xdr:cNvPr id="579" name="楕円 578"/>
        <xdr:cNvSpPr/>
      </xdr:nvSpPr>
      <xdr:spPr>
        <a:xfrm>
          <a:off x="14541500" y="86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25081</xdr:rowOff>
    </xdr:from>
    <xdr:ext cx="599010" cy="259045"/>
    <xdr:sp macro="" textlink="">
      <xdr:nvSpPr>
        <xdr:cNvPr id="580" name="テキスト ボックス 579"/>
        <xdr:cNvSpPr txBox="1"/>
      </xdr:nvSpPr>
      <xdr:spPr>
        <a:xfrm>
          <a:off x="14292795" y="84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162814</xdr:rowOff>
    </xdr:from>
    <xdr:to>
      <xdr:col>72</xdr:col>
      <xdr:colOff>38100</xdr:colOff>
      <xdr:row>51</xdr:row>
      <xdr:rowOff>92964</xdr:rowOff>
    </xdr:to>
    <xdr:sp macro="" textlink="">
      <xdr:nvSpPr>
        <xdr:cNvPr id="581" name="楕円 580"/>
        <xdr:cNvSpPr/>
      </xdr:nvSpPr>
      <xdr:spPr>
        <a:xfrm>
          <a:off x="13652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109491</xdr:rowOff>
    </xdr:from>
    <xdr:ext cx="599010" cy="259045"/>
    <xdr:sp macro="" textlink="">
      <xdr:nvSpPr>
        <xdr:cNvPr id="582" name="テキスト ボックス 581"/>
        <xdr:cNvSpPr txBox="1"/>
      </xdr:nvSpPr>
      <xdr:spPr>
        <a:xfrm>
          <a:off x="13403795" y="851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76841</xdr:rowOff>
    </xdr:from>
    <xdr:to>
      <xdr:col>67</xdr:col>
      <xdr:colOff>101600</xdr:colOff>
      <xdr:row>52</xdr:row>
      <xdr:rowOff>6991</xdr:rowOff>
    </xdr:to>
    <xdr:sp macro="" textlink="">
      <xdr:nvSpPr>
        <xdr:cNvPr id="583" name="楕円 582"/>
        <xdr:cNvSpPr/>
      </xdr:nvSpPr>
      <xdr:spPr>
        <a:xfrm>
          <a:off x="12763500" y="88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23518</xdr:rowOff>
    </xdr:from>
    <xdr:ext cx="599010" cy="259045"/>
    <xdr:sp macro="" textlink="">
      <xdr:nvSpPr>
        <xdr:cNvPr id="584" name="テキスト ボックス 583"/>
        <xdr:cNvSpPr txBox="1"/>
      </xdr:nvSpPr>
      <xdr:spPr>
        <a:xfrm>
          <a:off x="12514795" y="85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6" name="直線コネクタ 605"/>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7"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8" name="直線コネクタ 607"/>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9"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10" name="直線コネクタ 609"/>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92418</xdr:rowOff>
    </xdr:from>
    <xdr:to>
      <xdr:col>85</xdr:col>
      <xdr:colOff>127000</xdr:colOff>
      <xdr:row>76</xdr:row>
      <xdr:rowOff>32277</xdr:rowOff>
    </xdr:to>
    <xdr:cxnSp macro="">
      <xdr:nvCxnSpPr>
        <xdr:cNvPr id="611" name="直線コネクタ 610"/>
        <xdr:cNvCxnSpPr/>
      </xdr:nvCxnSpPr>
      <xdr:spPr>
        <a:xfrm>
          <a:off x="15481300" y="12779718"/>
          <a:ext cx="838200" cy="28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79157</xdr:rowOff>
    </xdr:from>
    <xdr:ext cx="469744" cy="259045"/>
    <xdr:sp macro="" textlink="">
      <xdr:nvSpPr>
        <xdr:cNvPr id="612" name="災害復旧費平均値テキスト"/>
        <xdr:cNvSpPr txBox="1"/>
      </xdr:nvSpPr>
      <xdr:spPr>
        <a:xfrm>
          <a:off x="16370300" y="1345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13" name="フローチャート: 判断 612"/>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162979</xdr:rowOff>
    </xdr:from>
    <xdr:to>
      <xdr:col>81</xdr:col>
      <xdr:colOff>50800</xdr:colOff>
      <xdr:row>74</xdr:row>
      <xdr:rowOff>92418</xdr:rowOff>
    </xdr:to>
    <xdr:cxnSp macro="">
      <xdr:nvCxnSpPr>
        <xdr:cNvPr id="614" name="直線コネクタ 613"/>
        <xdr:cNvCxnSpPr/>
      </xdr:nvCxnSpPr>
      <xdr:spPr>
        <a:xfrm>
          <a:off x="14592300" y="12678829"/>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5" name="フローチャート: 判断 614"/>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11644</xdr:rowOff>
    </xdr:from>
    <xdr:ext cx="469744" cy="259045"/>
    <xdr:sp macro="" textlink="">
      <xdr:nvSpPr>
        <xdr:cNvPr id="616" name="テキスト ボックス 615"/>
        <xdr:cNvSpPr txBox="1"/>
      </xdr:nvSpPr>
      <xdr:spPr>
        <a:xfrm>
          <a:off x="152337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162979</xdr:rowOff>
    </xdr:from>
    <xdr:to>
      <xdr:col>76</xdr:col>
      <xdr:colOff>114300</xdr:colOff>
      <xdr:row>75</xdr:row>
      <xdr:rowOff>86437</xdr:rowOff>
    </xdr:to>
    <xdr:cxnSp macro="">
      <xdr:nvCxnSpPr>
        <xdr:cNvPr id="617" name="直線コネクタ 616"/>
        <xdr:cNvCxnSpPr/>
      </xdr:nvCxnSpPr>
      <xdr:spPr>
        <a:xfrm flipV="1">
          <a:off x="13703300" y="12678829"/>
          <a:ext cx="889000" cy="2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8" name="フローチャート: 判断 617"/>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14121</xdr:rowOff>
    </xdr:from>
    <xdr:ext cx="469744" cy="259045"/>
    <xdr:sp macro="" textlink="">
      <xdr:nvSpPr>
        <xdr:cNvPr id="619" name="テキスト ボックス 618"/>
        <xdr:cNvSpPr txBox="1"/>
      </xdr:nvSpPr>
      <xdr:spPr>
        <a:xfrm>
          <a:off x="14357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44793</xdr:rowOff>
    </xdr:from>
    <xdr:to>
      <xdr:col>71</xdr:col>
      <xdr:colOff>177800</xdr:colOff>
      <xdr:row>75</xdr:row>
      <xdr:rowOff>86437</xdr:rowOff>
    </xdr:to>
    <xdr:cxnSp macro="">
      <xdr:nvCxnSpPr>
        <xdr:cNvPr id="620" name="直線コネクタ 619"/>
        <xdr:cNvCxnSpPr/>
      </xdr:nvCxnSpPr>
      <xdr:spPr>
        <a:xfrm>
          <a:off x="12814300" y="1290354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21" name="フローチャート: 判断 620"/>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115791</xdr:rowOff>
    </xdr:from>
    <xdr:ext cx="469744" cy="259045"/>
    <xdr:sp macro="" textlink="">
      <xdr:nvSpPr>
        <xdr:cNvPr id="622" name="テキスト ボックス 621"/>
        <xdr:cNvSpPr txBox="1"/>
      </xdr:nvSpPr>
      <xdr:spPr>
        <a:xfrm>
          <a:off x="13468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23" name="フローチャート: 判断 622"/>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122590</xdr:rowOff>
    </xdr:from>
    <xdr:ext cx="469744" cy="259045"/>
    <xdr:sp macro="" textlink="">
      <xdr:nvSpPr>
        <xdr:cNvPr id="624" name="テキスト ボックス 623"/>
        <xdr:cNvSpPr txBox="1"/>
      </xdr:nvSpPr>
      <xdr:spPr>
        <a:xfrm>
          <a:off x="12579428" y="134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152927</xdr:rowOff>
    </xdr:from>
    <xdr:to>
      <xdr:col>85</xdr:col>
      <xdr:colOff>177800</xdr:colOff>
      <xdr:row>76</xdr:row>
      <xdr:rowOff>83077</xdr:rowOff>
    </xdr:to>
    <xdr:sp macro="" textlink="">
      <xdr:nvSpPr>
        <xdr:cNvPr id="630" name="楕円 629"/>
        <xdr:cNvSpPr/>
      </xdr:nvSpPr>
      <xdr:spPr>
        <a:xfrm>
          <a:off x="162687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4354</xdr:rowOff>
    </xdr:from>
    <xdr:ext cx="534377" cy="259045"/>
    <xdr:sp macro="" textlink="">
      <xdr:nvSpPr>
        <xdr:cNvPr id="631" name="災害復旧費該当値テキスト"/>
        <xdr:cNvSpPr txBox="1"/>
      </xdr:nvSpPr>
      <xdr:spPr>
        <a:xfrm>
          <a:off x="16370300" y="128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41618</xdr:rowOff>
    </xdr:from>
    <xdr:to>
      <xdr:col>81</xdr:col>
      <xdr:colOff>101600</xdr:colOff>
      <xdr:row>74</xdr:row>
      <xdr:rowOff>143218</xdr:rowOff>
    </xdr:to>
    <xdr:sp macro="" textlink="">
      <xdr:nvSpPr>
        <xdr:cNvPr id="632" name="楕円 631"/>
        <xdr:cNvSpPr/>
      </xdr:nvSpPr>
      <xdr:spPr>
        <a:xfrm>
          <a:off x="15430500" y="127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159745</xdr:rowOff>
    </xdr:from>
    <xdr:ext cx="534377" cy="259045"/>
    <xdr:sp macro="" textlink="">
      <xdr:nvSpPr>
        <xdr:cNvPr id="633" name="テキスト ボックス 632"/>
        <xdr:cNvSpPr txBox="1"/>
      </xdr:nvSpPr>
      <xdr:spPr>
        <a:xfrm>
          <a:off x="15201411" y="125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112179</xdr:rowOff>
    </xdr:from>
    <xdr:to>
      <xdr:col>76</xdr:col>
      <xdr:colOff>165100</xdr:colOff>
      <xdr:row>74</xdr:row>
      <xdr:rowOff>42329</xdr:rowOff>
    </xdr:to>
    <xdr:sp macro="" textlink="">
      <xdr:nvSpPr>
        <xdr:cNvPr id="634" name="楕円 633"/>
        <xdr:cNvSpPr/>
      </xdr:nvSpPr>
      <xdr:spPr>
        <a:xfrm>
          <a:off x="14541500" y="126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58856</xdr:rowOff>
    </xdr:from>
    <xdr:ext cx="534377" cy="259045"/>
    <xdr:sp macro="" textlink="">
      <xdr:nvSpPr>
        <xdr:cNvPr id="635" name="テキスト ボックス 634"/>
        <xdr:cNvSpPr txBox="1"/>
      </xdr:nvSpPr>
      <xdr:spPr>
        <a:xfrm>
          <a:off x="14325111" y="124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35637</xdr:rowOff>
    </xdr:from>
    <xdr:to>
      <xdr:col>72</xdr:col>
      <xdr:colOff>38100</xdr:colOff>
      <xdr:row>75</xdr:row>
      <xdr:rowOff>137237</xdr:rowOff>
    </xdr:to>
    <xdr:sp macro="" textlink="">
      <xdr:nvSpPr>
        <xdr:cNvPr id="636" name="楕円 635"/>
        <xdr:cNvSpPr/>
      </xdr:nvSpPr>
      <xdr:spPr>
        <a:xfrm>
          <a:off x="13652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153764</xdr:rowOff>
    </xdr:from>
    <xdr:ext cx="534377" cy="259045"/>
    <xdr:sp macro="" textlink="">
      <xdr:nvSpPr>
        <xdr:cNvPr id="637" name="テキスト ボックス 636"/>
        <xdr:cNvSpPr txBox="1"/>
      </xdr:nvSpPr>
      <xdr:spPr>
        <a:xfrm>
          <a:off x="13436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165443</xdr:rowOff>
    </xdr:from>
    <xdr:to>
      <xdr:col>67</xdr:col>
      <xdr:colOff>101600</xdr:colOff>
      <xdr:row>75</xdr:row>
      <xdr:rowOff>95593</xdr:rowOff>
    </xdr:to>
    <xdr:sp macro="" textlink="">
      <xdr:nvSpPr>
        <xdr:cNvPr id="638" name="楕円 637"/>
        <xdr:cNvSpPr/>
      </xdr:nvSpPr>
      <xdr:spPr>
        <a:xfrm>
          <a:off x="12763500" y="128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112120</xdr:rowOff>
    </xdr:from>
    <xdr:ext cx="534377" cy="259045"/>
    <xdr:sp macro="" textlink="">
      <xdr:nvSpPr>
        <xdr:cNvPr id="639" name="テキスト ボックス 638"/>
        <xdr:cNvSpPr txBox="1"/>
      </xdr:nvSpPr>
      <xdr:spPr>
        <a:xfrm>
          <a:off x="12547111" y="126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8" name="テキスト ボックス 64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62" name="直線コネクタ 661"/>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63"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64" name="直線コネクタ 663"/>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5"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6" name="直線コネクタ 665"/>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8579</xdr:rowOff>
    </xdr:from>
    <xdr:to>
      <xdr:col>85</xdr:col>
      <xdr:colOff>127000</xdr:colOff>
      <xdr:row>95</xdr:row>
      <xdr:rowOff>16351</xdr:rowOff>
    </xdr:to>
    <xdr:cxnSp macro="">
      <xdr:nvCxnSpPr>
        <xdr:cNvPr id="667" name="直線コネクタ 666"/>
        <xdr:cNvCxnSpPr/>
      </xdr:nvCxnSpPr>
      <xdr:spPr>
        <a:xfrm>
          <a:off x="15481300" y="1629632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8"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9" name="フローチャート: 判断 668"/>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166103</xdr:rowOff>
    </xdr:from>
    <xdr:to>
      <xdr:col>81</xdr:col>
      <xdr:colOff>50800</xdr:colOff>
      <xdr:row>95</xdr:row>
      <xdr:rowOff>8579</xdr:rowOff>
    </xdr:to>
    <xdr:cxnSp macro="">
      <xdr:nvCxnSpPr>
        <xdr:cNvPr id="670" name="直線コネクタ 669"/>
        <xdr:cNvCxnSpPr/>
      </xdr:nvCxnSpPr>
      <xdr:spPr>
        <a:xfrm>
          <a:off x="14592300" y="16282403"/>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23425</xdr:rowOff>
    </xdr:from>
    <xdr:to>
      <xdr:col>81</xdr:col>
      <xdr:colOff>101600</xdr:colOff>
      <xdr:row>96</xdr:row>
      <xdr:rowOff>125025</xdr:rowOff>
    </xdr:to>
    <xdr:sp macro="" textlink="">
      <xdr:nvSpPr>
        <xdr:cNvPr id="671" name="フローチャート: 判断 670"/>
        <xdr:cNvSpPr/>
      </xdr:nvSpPr>
      <xdr:spPr>
        <a:xfrm>
          <a:off x="15430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116152</xdr:rowOff>
    </xdr:from>
    <xdr:ext cx="534377" cy="259045"/>
    <xdr:sp macro="" textlink="">
      <xdr:nvSpPr>
        <xdr:cNvPr id="672" name="テキスト ボックス 671"/>
        <xdr:cNvSpPr txBox="1"/>
      </xdr:nvSpPr>
      <xdr:spPr>
        <a:xfrm>
          <a:off x="152014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153112</xdr:rowOff>
    </xdr:from>
    <xdr:to>
      <xdr:col>76</xdr:col>
      <xdr:colOff>114300</xdr:colOff>
      <xdr:row>94</xdr:row>
      <xdr:rowOff>166103</xdr:rowOff>
    </xdr:to>
    <xdr:cxnSp macro="">
      <xdr:nvCxnSpPr>
        <xdr:cNvPr id="673" name="直線コネクタ 672"/>
        <xdr:cNvCxnSpPr/>
      </xdr:nvCxnSpPr>
      <xdr:spPr>
        <a:xfrm>
          <a:off x="13703300" y="16269412"/>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11595</xdr:rowOff>
    </xdr:from>
    <xdr:to>
      <xdr:col>76</xdr:col>
      <xdr:colOff>165100</xdr:colOff>
      <xdr:row>96</xdr:row>
      <xdr:rowOff>113195</xdr:rowOff>
    </xdr:to>
    <xdr:sp macro="" textlink="">
      <xdr:nvSpPr>
        <xdr:cNvPr id="674" name="フローチャート: 判断 673"/>
        <xdr:cNvSpPr/>
      </xdr:nvSpPr>
      <xdr:spPr>
        <a:xfrm>
          <a:off x="14541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104322</xdr:rowOff>
    </xdr:from>
    <xdr:ext cx="534377" cy="259045"/>
    <xdr:sp macro="" textlink="">
      <xdr:nvSpPr>
        <xdr:cNvPr id="675" name="テキスト ボックス 674"/>
        <xdr:cNvSpPr txBox="1"/>
      </xdr:nvSpPr>
      <xdr:spPr>
        <a:xfrm>
          <a:off x="14325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153112</xdr:rowOff>
    </xdr:from>
    <xdr:to>
      <xdr:col>71</xdr:col>
      <xdr:colOff>177800</xdr:colOff>
      <xdr:row>94</xdr:row>
      <xdr:rowOff>154578</xdr:rowOff>
    </xdr:to>
    <xdr:cxnSp macro="">
      <xdr:nvCxnSpPr>
        <xdr:cNvPr id="676" name="直線コネクタ 675"/>
        <xdr:cNvCxnSpPr/>
      </xdr:nvCxnSpPr>
      <xdr:spPr>
        <a:xfrm flipV="1">
          <a:off x="12814300" y="1626941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7" name="フローチャート: 判断 676"/>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8" name="テキスト ボックス 677"/>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9" name="フローチャート: 判断 678"/>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130884</xdr:rowOff>
    </xdr:from>
    <xdr:ext cx="534377" cy="259045"/>
    <xdr:sp macro="" textlink="">
      <xdr:nvSpPr>
        <xdr:cNvPr id="680" name="テキスト ボックス 679"/>
        <xdr:cNvSpPr txBox="1"/>
      </xdr:nvSpPr>
      <xdr:spPr>
        <a:xfrm>
          <a:off x="12547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137001</xdr:rowOff>
    </xdr:from>
    <xdr:to>
      <xdr:col>85</xdr:col>
      <xdr:colOff>177800</xdr:colOff>
      <xdr:row>95</xdr:row>
      <xdr:rowOff>67151</xdr:rowOff>
    </xdr:to>
    <xdr:sp macro="" textlink="">
      <xdr:nvSpPr>
        <xdr:cNvPr id="686" name="楕円 685"/>
        <xdr:cNvSpPr/>
      </xdr:nvSpPr>
      <xdr:spPr>
        <a:xfrm>
          <a:off x="16268700" y="162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159878</xdr:rowOff>
    </xdr:from>
    <xdr:ext cx="534377" cy="259045"/>
    <xdr:sp macro="" textlink="">
      <xdr:nvSpPr>
        <xdr:cNvPr id="687" name="公債費該当値テキスト"/>
        <xdr:cNvSpPr txBox="1"/>
      </xdr:nvSpPr>
      <xdr:spPr>
        <a:xfrm>
          <a:off x="16370300" y="161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129229</xdr:rowOff>
    </xdr:from>
    <xdr:to>
      <xdr:col>81</xdr:col>
      <xdr:colOff>101600</xdr:colOff>
      <xdr:row>95</xdr:row>
      <xdr:rowOff>59379</xdr:rowOff>
    </xdr:to>
    <xdr:sp macro="" textlink="">
      <xdr:nvSpPr>
        <xdr:cNvPr id="688" name="楕円 687"/>
        <xdr:cNvSpPr/>
      </xdr:nvSpPr>
      <xdr:spPr>
        <a:xfrm>
          <a:off x="15430500" y="16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75906</xdr:rowOff>
    </xdr:from>
    <xdr:ext cx="534377" cy="259045"/>
    <xdr:sp macro="" textlink="">
      <xdr:nvSpPr>
        <xdr:cNvPr id="689" name="テキスト ボックス 688"/>
        <xdr:cNvSpPr txBox="1"/>
      </xdr:nvSpPr>
      <xdr:spPr>
        <a:xfrm>
          <a:off x="15201411" y="160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115303</xdr:rowOff>
    </xdr:from>
    <xdr:to>
      <xdr:col>76</xdr:col>
      <xdr:colOff>165100</xdr:colOff>
      <xdr:row>95</xdr:row>
      <xdr:rowOff>45453</xdr:rowOff>
    </xdr:to>
    <xdr:sp macro="" textlink="">
      <xdr:nvSpPr>
        <xdr:cNvPr id="690" name="楕円 689"/>
        <xdr:cNvSpPr/>
      </xdr:nvSpPr>
      <xdr:spPr>
        <a:xfrm>
          <a:off x="145415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61980</xdr:rowOff>
    </xdr:from>
    <xdr:ext cx="534377" cy="259045"/>
    <xdr:sp macro="" textlink="">
      <xdr:nvSpPr>
        <xdr:cNvPr id="691" name="テキスト ボックス 690"/>
        <xdr:cNvSpPr txBox="1"/>
      </xdr:nvSpPr>
      <xdr:spPr>
        <a:xfrm>
          <a:off x="14325111" y="160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102312</xdr:rowOff>
    </xdr:from>
    <xdr:to>
      <xdr:col>72</xdr:col>
      <xdr:colOff>38100</xdr:colOff>
      <xdr:row>95</xdr:row>
      <xdr:rowOff>32462</xdr:rowOff>
    </xdr:to>
    <xdr:sp macro="" textlink="">
      <xdr:nvSpPr>
        <xdr:cNvPr id="692" name="楕円 691"/>
        <xdr:cNvSpPr/>
      </xdr:nvSpPr>
      <xdr:spPr>
        <a:xfrm>
          <a:off x="13652500" y="162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23589</xdr:rowOff>
    </xdr:from>
    <xdr:ext cx="534377" cy="259045"/>
    <xdr:sp macro="" textlink="">
      <xdr:nvSpPr>
        <xdr:cNvPr id="693" name="テキスト ボックス 692"/>
        <xdr:cNvSpPr txBox="1"/>
      </xdr:nvSpPr>
      <xdr:spPr>
        <a:xfrm>
          <a:off x="13436111" y="163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103778</xdr:rowOff>
    </xdr:from>
    <xdr:to>
      <xdr:col>67</xdr:col>
      <xdr:colOff>101600</xdr:colOff>
      <xdr:row>95</xdr:row>
      <xdr:rowOff>33928</xdr:rowOff>
    </xdr:to>
    <xdr:sp macro="" textlink="">
      <xdr:nvSpPr>
        <xdr:cNvPr id="694" name="楕円 693"/>
        <xdr:cNvSpPr/>
      </xdr:nvSpPr>
      <xdr:spPr>
        <a:xfrm>
          <a:off x="12763500" y="16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25055</xdr:rowOff>
    </xdr:from>
    <xdr:ext cx="534377" cy="259045"/>
    <xdr:sp macro="" textlink="">
      <xdr:nvSpPr>
        <xdr:cNvPr id="695" name="テキスト ボックス 694"/>
        <xdr:cNvSpPr txBox="1"/>
      </xdr:nvSpPr>
      <xdr:spPr>
        <a:xfrm>
          <a:off x="12547111" y="16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7" name="テキスト ボックス 70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9" name="テキスト ボックス 70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1" name="テキスト ボックス 71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5" name="直線コネクタ 714"/>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6"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8"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9" name="直線コネクタ 718"/>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21"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22" name="フローチャート: 判断 721"/>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4" name="フローチャート: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5" name="テキスト ボックス 72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7" name="フローチャート: 判断 72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8" name="テキスト ボックス 72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31750</xdr:rowOff>
    </xdr:from>
    <xdr:to>
      <xdr:col>102</xdr:col>
      <xdr:colOff>165100</xdr:colOff>
      <xdr:row>35</xdr:row>
      <xdr:rowOff>133350</xdr:rowOff>
    </xdr:to>
    <xdr:sp macro="" textlink="">
      <xdr:nvSpPr>
        <xdr:cNvPr id="730" name="フローチャート: 判断 729"/>
        <xdr:cNvSpPr/>
      </xdr:nvSpPr>
      <xdr:spPr>
        <a:xfrm>
          <a:off x="19494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149877</xdr:rowOff>
    </xdr:from>
    <xdr:ext cx="378565" cy="259045"/>
    <xdr:sp macro="" textlink="">
      <xdr:nvSpPr>
        <xdr:cNvPr id="731" name="テキスト ボックス 730"/>
        <xdr:cNvSpPr txBox="1"/>
      </xdr:nvSpPr>
      <xdr:spPr>
        <a:xfrm>
          <a:off x="19356017"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32" name="フローチャート: 判断 731"/>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33" name="テキスト ボックス 732"/>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40"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42" name="テキスト ボックス 741"/>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4" name="テキスト ボックス 743"/>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195,775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おり、除染事業の実施や仮設・借り上げ住宅経費等により、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に伴い大幅に減少した。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避難地域等の医療提供体制構築のための事業や原子力災害を受けた県民の健康調査事業等の実施により、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年度は原子力災害等復興基金（医療復興計画）積立等に伴い増加した。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40">
              <a:solidFill>
                <a:schemeClr val="dk1"/>
              </a:solidFill>
              <a:effectLst/>
              <a:latin typeface="ＭＳ Ｐゴシック" panose="020B0600070205080204" pitchFamily="50" charset="-128"/>
              <a:ea typeface="ＭＳ Ｐゴシック" panose="020B0600070205080204" pitchFamily="50" charset="-128"/>
              <a:cs typeface="+mn-cs"/>
            </a:rPr>
            <a:t>59,859</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中小企業等復興支援や新産業創造、福島ｲﾉﾍﾞｰｼｮﾝ･ｺｰｽﾄ構想推進に係る事業等の実施により、</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で推移しているが、平成</a:t>
          </a:r>
          <a:r>
            <a:rPr kumimoji="1" lang="en-US" altLang="ja-JP" sz="124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産業復興企業立地支援事業</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や医療機器開発支援</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ｾﾝﾀｰ</a:t>
          </a:r>
          <a:r>
            <a:rPr kumimoji="1" lang="ja-JP" altLang="ja-JP" sz="124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240">
              <a:solidFill>
                <a:schemeClr val="dk1"/>
              </a:solidFill>
              <a:effectLst/>
              <a:latin typeface="ＭＳ Ｐゴシック" panose="020B0600070205080204" pitchFamily="50" charset="-128"/>
              <a:ea typeface="ＭＳ Ｐゴシック" panose="020B0600070205080204" pitchFamily="50" charset="-128"/>
              <a:cs typeface="+mn-cs"/>
            </a:rPr>
            <a:t>完了等に伴い減少した。</a:t>
          </a:r>
          <a:endParaRPr lang="ja-JP" altLang="ja-JP" sz="124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117,446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公営住宅や復興関連道路の整備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年度は復興公営住宅整備の進捗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118,402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おり、避難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復興を担う人材育成のため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事業等の実施により、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年度はふたば未来学園中学・高校整備費の本格化等に伴い増加した。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円となっており、震災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に伴い大幅に減少した。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年度は、実質収支比率が</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、財政調整基金残高比率</a:t>
          </a:r>
          <a:r>
            <a:rPr kumimoji="1" lang="ja-JP" altLang="en-US" sz="1100">
              <a:solidFill>
                <a:schemeClr val="dk1"/>
              </a:solidFill>
              <a:effectLst/>
              <a:latin typeface="+mn-lt"/>
              <a:ea typeface="+mn-ea"/>
              <a:cs typeface="+mn-cs"/>
            </a:rPr>
            <a:t>は増加しており</a:t>
          </a:r>
          <a:r>
            <a:rPr kumimoji="1" lang="ja-JP" altLang="ja-JP" sz="1100">
              <a:solidFill>
                <a:schemeClr val="dk1"/>
              </a:solidFill>
              <a:effectLst/>
              <a:latin typeface="+mn-lt"/>
              <a:ea typeface="+mn-ea"/>
              <a:cs typeface="+mn-cs"/>
            </a:rPr>
            <a:t>、この５年間の傾向としては、東日本大震災後の特殊な状況から、実質収支比率、財政調整基金残高比率ともに震災以前と比べて高水準にある。</a:t>
          </a:r>
          <a:endParaRPr lang="ja-JP" altLang="ja-JP" sz="1100">
            <a:effectLst/>
          </a:endParaRPr>
        </a:p>
        <a:p>
          <a:r>
            <a:rPr kumimoji="1" lang="ja-JP" altLang="ja-JP" sz="1100">
              <a:solidFill>
                <a:schemeClr val="dk1"/>
              </a:solidFill>
              <a:effectLst/>
              <a:latin typeface="+mn-lt"/>
              <a:ea typeface="+mn-ea"/>
              <a:cs typeface="+mn-cs"/>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endParaRPr lang="ja-JP" altLang="ja-JP" sz="1100">
            <a:effectLst/>
          </a:endParaRPr>
        </a:p>
        <a:p>
          <a:r>
            <a:rPr kumimoji="1" lang="ja-JP" altLang="ja-JP" sz="1100">
              <a:solidFill>
                <a:schemeClr val="dk1"/>
              </a:solidFill>
              <a:effectLst/>
              <a:latin typeface="+mn-lt"/>
              <a:ea typeface="+mn-ea"/>
              <a:cs typeface="+mn-cs"/>
            </a:rPr>
            <a:t>　また、財政調整基金残高については、上記のように実質収支額の増加に伴う地方財政法の規定による積立額の増等により震災以前より増加</a:t>
          </a:r>
          <a:r>
            <a:rPr kumimoji="1" lang="ja-JP" altLang="en-US" sz="1100">
              <a:solidFill>
                <a:schemeClr val="dk1"/>
              </a:solidFill>
              <a:effectLst/>
              <a:latin typeface="+mn-lt"/>
              <a:ea typeface="+mn-ea"/>
              <a:cs typeface="+mn-cs"/>
            </a:rPr>
            <a:t>しているものの、震災復興特別交付税の過年度分の精算が進んでいることなどにより、近年は減少傾向にある。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復興に向けて今後も多額の財政需要が見込まれる</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、引き続き事務事業の効率的執行等により</a:t>
          </a:r>
          <a:r>
            <a:rPr kumimoji="1" lang="ja-JP" altLang="en-US" sz="1100">
              <a:solidFill>
                <a:schemeClr val="dk1"/>
              </a:solidFill>
              <a:effectLst/>
              <a:latin typeface="+mn-lt"/>
              <a:ea typeface="+mn-ea"/>
              <a:cs typeface="+mn-cs"/>
            </a:rPr>
            <a:t>健全で持続可能な</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平成２５年度は、一般会計では除染事業において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契約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請差による不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残が生じたこと、流域下水道事業特別会計では復興・再生に係る繰入金収入が増加したことにより、黒字比率が増加したが、平成２６年度以降は平年ベースとなっている。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過去５年間でいずれの会計でも赤字は生じていないものの、引き続き経営の健全化に努めていく。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c r="A1" s="140"/>
      <c r="B1" s="418" t="s">
        <v>71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41"/>
      <c r="DK1" s="141"/>
      <c r="DL1" s="141"/>
      <c r="DM1" s="141"/>
      <c r="DN1" s="141"/>
      <c r="DO1" s="141"/>
    </row>
    <row r="2" spans="1:119" ht="24.75" thickBot="1">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c r="A3" s="141"/>
      <c r="B3" s="419" t="s">
        <v>73</v>
      </c>
      <c r="C3" s="420"/>
      <c r="D3" s="421"/>
      <c r="E3" s="421"/>
      <c r="F3" s="421"/>
      <c r="G3" s="421"/>
      <c r="H3" s="421"/>
      <c r="I3" s="421"/>
      <c r="J3" s="421"/>
      <c r="K3" s="421"/>
      <c r="L3" s="421" t="s">
        <v>74</v>
      </c>
      <c r="M3" s="421"/>
      <c r="N3" s="421"/>
      <c r="O3" s="421"/>
      <c r="P3" s="421"/>
      <c r="Q3" s="421"/>
      <c r="R3" s="425"/>
      <c r="S3" s="425"/>
      <c r="T3" s="425"/>
      <c r="U3" s="425"/>
      <c r="V3" s="426"/>
      <c r="W3" s="432" t="s">
        <v>75</v>
      </c>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4"/>
      <c r="AZ3" s="435" t="s">
        <v>1</v>
      </c>
      <c r="BA3" s="436"/>
      <c r="BB3" s="436"/>
      <c r="BC3" s="436"/>
      <c r="BD3" s="436"/>
      <c r="BE3" s="436"/>
      <c r="BF3" s="436"/>
      <c r="BG3" s="436"/>
      <c r="BH3" s="436"/>
      <c r="BI3" s="436"/>
      <c r="BJ3" s="436"/>
      <c r="BK3" s="436"/>
      <c r="BL3" s="436"/>
      <c r="BM3" s="437"/>
      <c r="BN3" s="438" t="s">
        <v>76</v>
      </c>
      <c r="BO3" s="439"/>
      <c r="BP3" s="439"/>
      <c r="BQ3" s="439"/>
      <c r="BR3" s="439"/>
      <c r="BS3" s="439"/>
      <c r="BT3" s="439"/>
      <c r="BU3" s="440"/>
      <c r="BV3" s="438" t="s">
        <v>77</v>
      </c>
      <c r="BW3" s="439"/>
      <c r="BX3" s="439"/>
      <c r="BY3" s="439"/>
      <c r="BZ3" s="439"/>
      <c r="CA3" s="439"/>
      <c r="CB3" s="439"/>
      <c r="CC3" s="440"/>
      <c r="CD3" s="435" t="s">
        <v>1</v>
      </c>
      <c r="CE3" s="436"/>
      <c r="CF3" s="436"/>
      <c r="CG3" s="436"/>
      <c r="CH3" s="436"/>
      <c r="CI3" s="436"/>
      <c r="CJ3" s="436"/>
      <c r="CK3" s="436"/>
      <c r="CL3" s="436"/>
      <c r="CM3" s="436"/>
      <c r="CN3" s="436"/>
      <c r="CO3" s="436"/>
      <c r="CP3" s="436"/>
      <c r="CQ3" s="436"/>
      <c r="CR3" s="436"/>
      <c r="CS3" s="437"/>
      <c r="CT3" s="438" t="s">
        <v>78</v>
      </c>
      <c r="CU3" s="439"/>
      <c r="CV3" s="439"/>
      <c r="CW3" s="439"/>
      <c r="CX3" s="439"/>
      <c r="CY3" s="439"/>
      <c r="CZ3" s="439"/>
      <c r="DA3" s="440"/>
      <c r="DB3" s="438" t="s">
        <v>79</v>
      </c>
      <c r="DC3" s="439"/>
      <c r="DD3" s="439"/>
      <c r="DE3" s="439"/>
      <c r="DF3" s="439"/>
      <c r="DG3" s="439"/>
      <c r="DH3" s="439"/>
      <c r="DI3" s="440"/>
      <c r="DJ3" s="140"/>
      <c r="DK3" s="140"/>
      <c r="DL3" s="140"/>
      <c r="DM3" s="140"/>
      <c r="DN3" s="140"/>
      <c r="DO3" s="140"/>
    </row>
    <row r="4" spans="1:119" ht="18.75" customHeight="1">
      <c r="A4" s="141"/>
      <c r="B4" s="422"/>
      <c r="C4" s="423"/>
      <c r="D4" s="424"/>
      <c r="E4" s="424"/>
      <c r="F4" s="424"/>
      <c r="G4" s="424"/>
      <c r="H4" s="424"/>
      <c r="I4" s="424"/>
      <c r="J4" s="424"/>
      <c r="K4" s="424"/>
      <c r="L4" s="424"/>
      <c r="M4" s="424"/>
      <c r="N4" s="424"/>
      <c r="O4" s="424"/>
      <c r="P4" s="424"/>
      <c r="Q4" s="424"/>
      <c r="R4" s="427"/>
      <c r="S4" s="427"/>
      <c r="T4" s="427"/>
      <c r="U4" s="427"/>
      <c r="V4" s="428"/>
      <c r="W4" s="492" t="s">
        <v>80</v>
      </c>
      <c r="X4" s="493"/>
      <c r="Y4" s="494"/>
      <c r="Z4" s="501" t="s">
        <v>1</v>
      </c>
      <c r="AA4" s="479"/>
      <c r="AB4" s="479"/>
      <c r="AC4" s="479"/>
      <c r="AD4" s="479"/>
      <c r="AE4" s="479"/>
      <c r="AF4" s="479"/>
      <c r="AG4" s="479"/>
      <c r="AH4" s="480"/>
      <c r="AI4" s="501" t="s">
        <v>81</v>
      </c>
      <c r="AJ4" s="504"/>
      <c r="AK4" s="504"/>
      <c r="AL4" s="504"/>
      <c r="AM4" s="504"/>
      <c r="AN4" s="504"/>
      <c r="AO4" s="504"/>
      <c r="AP4" s="505"/>
      <c r="AQ4" s="509" t="s">
        <v>82</v>
      </c>
      <c r="AR4" s="510"/>
      <c r="AS4" s="504"/>
      <c r="AT4" s="504"/>
      <c r="AU4" s="504"/>
      <c r="AV4" s="504"/>
      <c r="AW4" s="504"/>
      <c r="AX4" s="504"/>
      <c r="AY4" s="511"/>
      <c r="AZ4" s="462" t="s">
        <v>83</v>
      </c>
      <c r="BA4" s="463"/>
      <c r="BB4" s="463"/>
      <c r="BC4" s="463"/>
      <c r="BD4" s="463"/>
      <c r="BE4" s="463"/>
      <c r="BF4" s="463"/>
      <c r="BG4" s="463"/>
      <c r="BH4" s="463"/>
      <c r="BI4" s="463"/>
      <c r="BJ4" s="463"/>
      <c r="BK4" s="463"/>
      <c r="BL4" s="463"/>
      <c r="BM4" s="464"/>
      <c r="BN4" s="441">
        <v>1563862818</v>
      </c>
      <c r="BO4" s="442"/>
      <c r="BP4" s="442"/>
      <c r="BQ4" s="442"/>
      <c r="BR4" s="442"/>
      <c r="BS4" s="442"/>
      <c r="BT4" s="442"/>
      <c r="BU4" s="443"/>
      <c r="BV4" s="441">
        <v>2096640231</v>
      </c>
      <c r="BW4" s="442"/>
      <c r="BX4" s="442"/>
      <c r="BY4" s="442"/>
      <c r="BZ4" s="442"/>
      <c r="CA4" s="442"/>
      <c r="CB4" s="442"/>
      <c r="CC4" s="443"/>
      <c r="CD4" s="444" t="s">
        <v>84</v>
      </c>
      <c r="CE4" s="445"/>
      <c r="CF4" s="445"/>
      <c r="CG4" s="445"/>
      <c r="CH4" s="445"/>
      <c r="CI4" s="445"/>
      <c r="CJ4" s="445"/>
      <c r="CK4" s="445"/>
      <c r="CL4" s="445"/>
      <c r="CM4" s="445"/>
      <c r="CN4" s="445"/>
      <c r="CO4" s="445"/>
      <c r="CP4" s="445"/>
      <c r="CQ4" s="445"/>
      <c r="CR4" s="445"/>
      <c r="CS4" s="446"/>
      <c r="CT4" s="447">
        <v>1.5</v>
      </c>
      <c r="CU4" s="448"/>
      <c r="CV4" s="448"/>
      <c r="CW4" s="448"/>
      <c r="CX4" s="448"/>
      <c r="CY4" s="448"/>
      <c r="CZ4" s="448"/>
      <c r="DA4" s="449"/>
      <c r="DB4" s="447">
        <v>1.7</v>
      </c>
      <c r="DC4" s="448"/>
      <c r="DD4" s="448"/>
      <c r="DE4" s="448"/>
      <c r="DF4" s="448"/>
      <c r="DG4" s="448"/>
      <c r="DH4" s="448"/>
      <c r="DI4" s="449"/>
      <c r="DJ4" s="140"/>
      <c r="DK4" s="140"/>
      <c r="DL4" s="140"/>
      <c r="DM4" s="140"/>
      <c r="DN4" s="140"/>
      <c r="DO4" s="140"/>
    </row>
    <row r="5" spans="1:119" ht="18.75" customHeight="1" thickBot="1">
      <c r="A5" s="141"/>
      <c r="B5" s="422"/>
      <c r="C5" s="423"/>
      <c r="D5" s="424"/>
      <c r="E5" s="424"/>
      <c r="F5" s="424"/>
      <c r="G5" s="424"/>
      <c r="H5" s="424"/>
      <c r="I5" s="424"/>
      <c r="J5" s="424"/>
      <c r="K5" s="424"/>
      <c r="L5" s="429"/>
      <c r="M5" s="429"/>
      <c r="N5" s="429"/>
      <c r="O5" s="429"/>
      <c r="P5" s="429"/>
      <c r="Q5" s="429"/>
      <c r="R5" s="430"/>
      <c r="S5" s="430"/>
      <c r="T5" s="430"/>
      <c r="U5" s="430"/>
      <c r="V5" s="431"/>
      <c r="W5" s="495"/>
      <c r="X5" s="496"/>
      <c r="Y5" s="497"/>
      <c r="Z5" s="430"/>
      <c r="AA5" s="502"/>
      <c r="AB5" s="502"/>
      <c r="AC5" s="502"/>
      <c r="AD5" s="502"/>
      <c r="AE5" s="502"/>
      <c r="AF5" s="502"/>
      <c r="AG5" s="502"/>
      <c r="AH5" s="503"/>
      <c r="AI5" s="506"/>
      <c r="AJ5" s="507"/>
      <c r="AK5" s="507"/>
      <c r="AL5" s="507"/>
      <c r="AM5" s="507"/>
      <c r="AN5" s="507"/>
      <c r="AO5" s="507"/>
      <c r="AP5" s="508"/>
      <c r="AQ5" s="506"/>
      <c r="AR5" s="507"/>
      <c r="AS5" s="507"/>
      <c r="AT5" s="507"/>
      <c r="AU5" s="507"/>
      <c r="AV5" s="507"/>
      <c r="AW5" s="507"/>
      <c r="AX5" s="507"/>
      <c r="AY5" s="512"/>
      <c r="AZ5" s="450" t="s">
        <v>85</v>
      </c>
      <c r="BA5" s="451"/>
      <c r="BB5" s="451"/>
      <c r="BC5" s="451"/>
      <c r="BD5" s="451"/>
      <c r="BE5" s="451"/>
      <c r="BF5" s="451"/>
      <c r="BG5" s="451"/>
      <c r="BH5" s="451"/>
      <c r="BI5" s="451"/>
      <c r="BJ5" s="451"/>
      <c r="BK5" s="451"/>
      <c r="BL5" s="451"/>
      <c r="BM5" s="452"/>
      <c r="BN5" s="453">
        <v>1495793305</v>
      </c>
      <c r="BO5" s="454"/>
      <c r="BP5" s="454"/>
      <c r="BQ5" s="454"/>
      <c r="BR5" s="454"/>
      <c r="BS5" s="454"/>
      <c r="BT5" s="454"/>
      <c r="BU5" s="455"/>
      <c r="BV5" s="453">
        <v>2003898808</v>
      </c>
      <c r="BW5" s="454"/>
      <c r="BX5" s="454"/>
      <c r="BY5" s="454"/>
      <c r="BZ5" s="454"/>
      <c r="CA5" s="454"/>
      <c r="CB5" s="454"/>
      <c r="CC5" s="455"/>
      <c r="CD5" s="456" t="s">
        <v>86</v>
      </c>
      <c r="CE5" s="457"/>
      <c r="CF5" s="457"/>
      <c r="CG5" s="457"/>
      <c r="CH5" s="457"/>
      <c r="CI5" s="457"/>
      <c r="CJ5" s="457"/>
      <c r="CK5" s="457"/>
      <c r="CL5" s="457"/>
      <c r="CM5" s="457"/>
      <c r="CN5" s="457"/>
      <c r="CO5" s="457"/>
      <c r="CP5" s="457"/>
      <c r="CQ5" s="457"/>
      <c r="CR5" s="457"/>
      <c r="CS5" s="458"/>
      <c r="CT5" s="459">
        <v>96.6</v>
      </c>
      <c r="CU5" s="460"/>
      <c r="CV5" s="460"/>
      <c r="CW5" s="460"/>
      <c r="CX5" s="460"/>
      <c r="CY5" s="460"/>
      <c r="CZ5" s="460"/>
      <c r="DA5" s="461"/>
      <c r="DB5" s="459">
        <v>97.6</v>
      </c>
      <c r="DC5" s="460"/>
      <c r="DD5" s="460"/>
      <c r="DE5" s="460"/>
      <c r="DF5" s="460"/>
      <c r="DG5" s="460"/>
      <c r="DH5" s="460"/>
      <c r="DI5" s="461"/>
      <c r="DJ5" s="140"/>
      <c r="DK5" s="140"/>
      <c r="DL5" s="140"/>
      <c r="DM5" s="140"/>
      <c r="DN5" s="140"/>
      <c r="DO5" s="140"/>
    </row>
    <row r="6" spans="1:119" ht="18.75" customHeight="1">
      <c r="A6" s="141"/>
      <c r="B6" s="438" t="s">
        <v>87</v>
      </c>
      <c r="C6" s="439"/>
      <c r="D6" s="439"/>
      <c r="E6" s="439"/>
      <c r="F6" s="439"/>
      <c r="G6" s="439"/>
      <c r="H6" s="439"/>
      <c r="I6" s="439"/>
      <c r="J6" s="439"/>
      <c r="K6" s="420"/>
      <c r="L6" s="421" t="s">
        <v>88</v>
      </c>
      <c r="M6" s="421"/>
      <c r="N6" s="421"/>
      <c r="O6" s="421"/>
      <c r="P6" s="421"/>
      <c r="Q6" s="421"/>
      <c r="R6" s="425"/>
      <c r="S6" s="425"/>
      <c r="T6" s="425"/>
      <c r="U6" s="425"/>
      <c r="V6" s="426"/>
      <c r="W6" s="495"/>
      <c r="X6" s="496"/>
      <c r="Y6" s="497"/>
      <c r="Z6" s="465" t="s">
        <v>89</v>
      </c>
      <c r="AA6" s="466"/>
      <c r="AB6" s="466"/>
      <c r="AC6" s="466"/>
      <c r="AD6" s="466"/>
      <c r="AE6" s="466"/>
      <c r="AF6" s="466"/>
      <c r="AG6" s="466"/>
      <c r="AH6" s="467"/>
      <c r="AI6" s="468">
        <v>1</v>
      </c>
      <c r="AJ6" s="469"/>
      <c r="AK6" s="469"/>
      <c r="AL6" s="469"/>
      <c r="AM6" s="469"/>
      <c r="AN6" s="469"/>
      <c r="AO6" s="469"/>
      <c r="AP6" s="470"/>
      <c r="AQ6" s="468">
        <v>11220</v>
      </c>
      <c r="AR6" s="469"/>
      <c r="AS6" s="469"/>
      <c r="AT6" s="469"/>
      <c r="AU6" s="469"/>
      <c r="AV6" s="469"/>
      <c r="AW6" s="469"/>
      <c r="AX6" s="469"/>
      <c r="AY6" s="471"/>
      <c r="AZ6" s="450" t="s">
        <v>90</v>
      </c>
      <c r="BA6" s="451"/>
      <c r="BB6" s="451"/>
      <c r="BC6" s="451"/>
      <c r="BD6" s="451"/>
      <c r="BE6" s="451"/>
      <c r="BF6" s="451"/>
      <c r="BG6" s="451"/>
      <c r="BH6" s="451"/>
      <c r="BI6" s="451"/>
      <c r="BJ6" s="451"/>
      <c r="BK6" s="451"/>
      <c r="BL6" s="451"/>
      <c r="BM6" s="452"/>
      <c r="BN6" s="453">
        <v>68069513</v>
      </c>
      <c r="BO6" s="454"/>
      <c r="BP6" s="454"/>
      <c r="BQ6" s="454"/>
      <c r="BR6" s="454"/>
      <c r="BS6" s="454"/>
      <c r="BT6" s="454"/>
      <c r="BU6" s="455"/>
      <c r="BV6" s="453">
        <v>92741423</v>
      </c>
      <c r="BW6" s="454"/>
      <c r="BX6" s="454"/>
      <c r="BY6" s="454"/>
      <c r="BZ6" s="454"/>
      <c r="CA6" s="454"/>
      <c r="CB6" s="454"/>
      <c r="CC6" s="455"/>
      <c r="CD6" s="456" t="s">
        <v>91</v>
      </c>
      <c r="CE6" s="457"/>
      <c r="CF6" s="457"/>
      <c r="CG6" s="457"/>
      <c r="CH6" s="457"/>
      <c r="CI6" s="457"/>
      <c r="CJ6" s="457"/>
      <c r="CK6" s="457"/>
      <c r="CL6" s="457"/>
      <c r="CM6" s="457"/>
      <c r="CN6" s="457"/>
      <c r="CO6" s="457"/>
      <c r="CP6" s="457"/>
      <c r="CQ6" s="457"/>
      <c r="CR6" s="457"/>
      <c r="CS6" s="458"/>
      <c r="CT6" s="475">
        <v>106.3</v>
      </c>
      <c r="CU6" s="476"/>
      <c r="CV6" s="476"/>
      <c r="CW6" s="476"/>
      <c r="CX6" s="476"/>
      <c r="CY6" s="476"/>
      <c r="CZ6" s="476"/>
      <c r="DA6" s="477"/>
      <c r="DB6" s="475">
        <v>106.3</v>
      </c>
      <c r="DC6" s="476"/>
      <c r="DD6" s="476"/>
      <c r="DE6" s="476"/>
      <c r="DF6" s="476"/>
      <c r="DG6" s="476"/>
      <c r="DH6" s="476"/>
      <c r="DI6" s="477"/>
      <c r="DJ6" s="140"/>
      <c r="DK6" s="140"/>
      <c r="DL6" s="140"/>
      <c r="DM6" s="140"/>
      <c r="DN6" s="140"/>
      <c r="DO6" s="140"/>
    </row>
    <row r="7" spans="1:119" ht="18.75" customHeight="1">
      <c r="A7" s="141"/>
      <c r="B7" s="481"/>
      <c r="C7" s="482"/>
      <c r="D7" s="482"/>
      <c r="E7" s="482"/>
      <c r="F7" s="482"/>
      <c r="G7" s="482"/>
      <c r="H7" s="482"/>
      <c r="I7" s="482"/>
      <c r="J7" s="482"/>
      <c r="K7" s="423"/>
      <c r="L7" s="424"/>
      <c r="M7" s="424"/>
      <c r="N7" s="424"/>
      <c r="O7" s="424"/>
      <c r="P7" s="424"/>
      <c r="Q7" s="424"/>
      <c r="R7" s="427"/>
      <c r="S7" s="427"/>
      <c r="T7" s="427"/>
      <c r="U7" s="427"/>
      <c r="V7" s="428"/>
      <c r="W7" s="495"/>
      <c r="X7" s="496"/>
      <c r="Y7" s="497"/>
      <c r="Z7" s="465" t="s">
        <v>92</v>
      </c>
      <c r="AA7" s="466"/>
      <c r="AB7" s="466"/>
      <c r="AC7" s="466"/>
      <c r="AD7" s="466"/>
      <c r="AE7" s="466"/>
      <c r="AF7" s="466"/>
      <c r="AG7" s="466"/>
      <c r="AH7" s="467"/>
      <c r="AI7" s="468">
        <v>2</v>
      </c>
      <c r="AJ7" s="469"/>
      <c r="AK7" s="469"/>
      <c r="AL7" s="469"/>
      <c r="AM7" s="469"/>
      <c r="AN7" s="469"/>
      <c r="AO7" s="469"/>
      <c r="AP7" s="470"/>
      <c r="AQ7" s="468">
        <v>9270</v>
      </c>
      <c r="AR7" s="469"/>
      <c r="AS7" s="469"/>
      <c r="AT7" s="469"/>
      <c r="AU7" s="469"/>
      <c r="AV7" s="469"/>
      <c r="AW7" s="469"/>
      <c r="AX7" s="469"/>
      <c r="AY7" s="471"/>
      <c r="AZ7" s="450" t="s">
        <v>93</v>
      </c>
      <c r="BA7" s="451"/>
      <c r="BB7" s="451"/>
      <c r="BC7" s="451"/>
      <c r="BD7" s="451"/>
      <c r="BE7" s="451"/>
      <c r="BF7" s="451"/>
      <c r="BG7" s="451"/>
      <c r="BH7" s="451"/>
      <c r="BI7" s="451"/>
      <c r="BJ7" s="451"/>
      <c r="BK7" s="451"/>
      <c r="BL7" s="451"/>
      <c r="BM7" s="452"/>
      <c r="BN7" s="453">
        <v>60840276</v>
      </c>
      <c r="BO7" s="454"/>
      <c r="BP7" s="454"/>
      <c r="BQ7" s="454"/>
      <c r="BR7" s="454"/>
      <c r="BS7" s="454"/>
      <c r="BT7" s="454"/>
      <c r="BU7" s="455"/>
      <c r="BV7" s="453">
        <v>84400601</v>
      </c>
      <c r="BW7" s="454"/>
      <c r="BX7" s="454"/>
      <c r="BY7" s="454"/>
      <c r="BZ7" s="454"/>
      <c r="CA7" s="454"/>
      <c r="CB7" s="454"/>
      <c r="CC7" s="455"/>
      <c r="CD7" s="456" t="s">
        <v>94</v>
      </c>
      <c r="CE7" s="457"/>
      <c r="CF7" s="457"/>
      <c r="CG7" s="457"/>
      <c r="CH7" s="457"/>
      <c r="CI7" s="457"/>
      <c r="CJ7" s="457"/>
      <c r="CK7" s="457"/>
      <c r="CL7" s="457"/>
      <c r="CM7" s="457"/>
      <c r="CN7" s="457"/>
      <c r="CO7" s="457"/>
      <c r="CP7" s="457"/>
      <c r="CQ7" s="457"/>
      <c r="CR7" s="457"/>
      <c r="CS7" s="458"/>
      <c r="CT7" s="453">
        <v>490561126</v>
      </c>
      <c r="CU7" s="454"/>
      <c r="CV7" s="454"/>
      <c r="CW7" s="454"/>
      <c r="CX7" s="454"/>
      <c r="CY7" s="454"/>
      <c r="CZ7" s="454"/>
      <c r="DA7" s="455"/>
      <c r="DB7" s="453">
        <v>494472346</v>
      </c>
      <c r="DC7" s="454"/>
      <c r="DD7" s="454"/>
      <c r="DE7" s="454"/>
      <c r="DF7" s="454"/>
      <c r="DG7" s="454"/>
      <c r="DH7" s="454"/>
      <c r="DI7" s="455"/>
      <c r="DJ7" s="140"/>
      <c r="DK7" s="140"/>
      <c r="DL7" s="140"/>
      <c r="DM7" s="140"/>
      <c r="DN7" s="140"/>
      <c r="DO7" s="140"/>
    </row>
    <row r="8" spans="1:119" ht="18.75" customHeight="1" thickBot="1">
      <c r="A8" s="141"/>
      <c r="B8" s="483"/>
      <c r="C8" s="484"/>
      <c r="D8" s="484"/>
      <c r="E8" s="484"/>
      <c r="F8" s="484"/>
      <c r="G8" s="484"/>
      <c r="H8" s="484"/>
      <c r="I8" s="484"/>
      <c r="J8" s="484"/>
      <c r="K8" s="485"/>
      <c r="L8" s="429"/>
      <c r="M8" s="429"/>
      <c r="N8" s="429"/>
      <c r="O8" s="429"/>
      <c r="P8" s="429"/>
      <c r="Q8" s="429"/>
      <c r="R8" s="430"/>
      <c r="S8" s="430"/>
      <c r="T8" s="430"/>
      <c r="U8" s="430"/>
      <c r="V8" s="431"/>
      <c r="W8" s="495"/>
      <c r="X8" s="496"/>
      <c r="Y8" s="497"/>
      <c r="Z8" s="465" t="s">
        <v>95</v>
      </c>
      <c r="AA8" s="466"/>
      <c r="AB8" s="466"/>
      <c r="AC8" s="466"/>
      <c r="AD8" s="466"/>
      <c r="AE8" s="466"/>
      <c r="AF8" s="466"/>
      <c r="AG8" s="466"/>
      <c r="AH8" s="467"/>
      <c r="AI8" s="468">
        <v>1</v>
      </c>
      <c r="AJ8" s="469"/>
      <c r="AK8" s="469"/>
      <c r="AL8" s="469"/>
      <c r="AM8" s="469"/>
      <c r="AN8" s="469"/>
      <c r="AO8" s="469"/>
      <c r="AP8" s="470"/>
      <c r="AQ8" s="468">
        <v>8455</v>
      </c>
      <c r="AR8" s="469"/>
      <c r="AS8" s="469"/>
      <c r="AT8" s="469"/>
      <c r="AU8" s="469"/>
      <c r="AV8" s="469"/>
      <c r="AW8" s="469"/>
      <c r="AX8" s="469"/>
      <c r="AY8" s="471"/>
      <c r="AZ8" s="450" t="s">
        <v>96</v>
      </c>
      <c r="BA8" s="451"/>
      <c r="BB8" s="451"/>
      <c r="BC8" s="451"/>
      <c r="BD8" s="451"/>
      <c r="BE8" s="451"/>
      <c r="BF8" s="451"/>
      <c r="BG8" s="451"/>
      <c r="BH8" s="451"/>
      <c r="BI8" s="451"/>
      <c r="BJ8" s="451"/>
      <c r="BK8" s="451"/>
      <c r="BL8" s="451"/>
      <c r="BM8" s="452"/>
      <c r="BN8" s="453">
        <v>7229237</v>
      </c>
      <c r="BO8" s="454"/>
      <c r="BP8" s="454"/>
      <c r="BQ8" s="454"/>
      <c r="BR8" s="454"/>
      <c r="BS8" s="454"/>
      <c r="BT8" s="454"/>
      <c r="BU8" s="455"/>
      <c r="BV8" s="453">
        <v>8340822</v>
      </c>
      <c r="BW8" s="454"/>
      <c r="BX8" s="454"/>
      <c r="BY8" s="454"/>
      <c r="BZ8" s="454"/>
      <c r="CA8" s="454"/>
      <c r="CB8" s="454"/>
      <c r="CC8" s="455"/>
      <c r="CD8" s="456" t="s">
        <v>97</v>
      </c>
      <c r="CE8" s="457"/>
      <c r="CF8" s="457"/>
      <c r="CG8" s="457"/>
      <c r="CH8" s="457"/>
      <c r="CI8" s="457"/>
      <c r="CJ8" s="457"/>
      <c r="CK8" s="457"/>
      <c r="CL8" s="457"/>
      <c r="CM8" s="457"/>
      <c r="CN8" s="457"/>
      <c r="CO8" s="457"/>
      <c r="CP8" s="457"/>
      <c r="CQ8" s="457"/>
      <c r="CR8" s="457"/>
      <c r="CS8" s="458"/>
      <c r="CT8" s="472">
        <v>0.54542000000000002</v>
      </c>
      <c r="CU8" s="473"/>
      <c r="CV8" s="473"/>
      <c r="CW8" s="473"/>
      <c r="CX8" s="473"/>
      <c r="CY8" s="473"/>
      <c r="CZ8" s="473"/>
      <c r="DA8" s="474"/>
      <c r="DB8" s="472">
        <v>0.53346000000000005</v>
      </c>
      <c r="DC8" s="473"/>
      <c r="DD8" s="473"/>
      <c r="DE8" s="473"/>
      <c r="DF8" s="473"/>
      <c r="DG8" s="473"/>
      <c r="DH8" s="473"/>
      <c r="DI8" s="474"/>
      <c r="DJ8" s="140"/>
      <c r="DK8" s="140"/>
      <c r="DL8" s="140"/>
      <c r="DM8" s="140"/>
      <c r="DN8" s="140"/>
      <c r="DO8" s="140"/>
    </row>
    <row r="9" spans="1:119" ht="18.75" customHeight="1" thickBot="1">
      <c r="A9" s="141"/>
      <c r="B9" s="478" t="s">
        <v>98</v>
      </c>
      <c r="C9" s="479"/>
      <c r="D9" s="479"/>
      <c r="E9" s="479"/>
      <c r="F9" s="479"/>
      <c r="G9" s="479"/>
      <c r="H9" s="479"/>
      <c r="I9" s="479"/>
      <c r="J9" s="479"/>
      <c r="K9" s="480"/>
      <c r="L9" s="486" t="s">
        <v>99</v>
      </c>
      <c r="M9" s="487"/>
      <c r="N9" s="487"/>
      <c r="O9" s="487"/>
      <c r="P9" s="487"/>
      <c r="Q9" s="488"/>
      <c r="R9" s="489">
        <v>1914039</v>
      </c>
      <c r="S9" s="490"/>
      <c r="T9" s="490"/>
      <c r="U9" s="490"/>
      <c r="V9" s="491"/>
      <c r="W9" s="495"/>
      <c r="X9" s="496"/>
      <c r="Y9" s="497"/>
      <c r="Z9" s="465" t="s">
        <v>100</v>
      </c>
      <c r="AA9" s="466"/>
      <c r="AB9" s="466"/>
      <c r="AC9" s="466"/>
      <c r="AD9" s="466"/>
      <c r="AE9" s="466"/>
      <c r="AF9" s="466"/>
      <c r="AG9" s="466"/>
      <c r="AH9" s="467"/>
      <c r="AI9" s="468">
        <v>1</v>
      </c>
      <c r="AJ9" s="469"/>
      <c r="AK9" s="469"/>
      <c r="AL9" s="469"/>
      <c r="AM9" s="469"/>
      <c r="AN9" s="469"/>
      <c r="AO9" s="469"/>
      <c r="AP9" s="470"/>
      <c r="AQ9" s="468">
        <v>10100</v>
      </c>
      <c r="AR9" s="469"/>
      <c r="AS9" s="469"/>
      <c r="AT9" s="469"/>
      <c r="AU9" s="469"/>
      <c r="AV9" s="469"/>
      <c r="AW9" s="469"/>
      <c r="AX9" s="469"/>
      <c r="AY9" s="471"/>
      <c r="AZ9" s="450" t="s">
        <v>101</v>
      </c>
      <c r="BA9" s="451"/>
      <c r="BB9" s="451"/>
      <c r="BC9" s="451"/>
      <c r="BD9" s="451"/>
      <c r="BE9" s="451"/>
      <c r="BF9" s="451"/>
      <c r="BG9" s="451"/>
      <c r="BH9" s="451"/>
      <c r="BI9" s="451"/>
      <c r="BJ9" s="451"/>
      <c r="BK9" s="451"/>
      <c r="BL9" s="451"/>
      <c r="BM9" s="452"/>
      <c r="BN9" s="453">
        <v>-1111585</v>
      </c>
      <c r="BO9" s="454"/>
      <c r="BP9" s="454"/>
      <c r="BQ9" s="454"/>
      <c r="BR9" s="454"/>
      <c r="BS9" s="454"/>
      <c r="BT9" s="454"/>
      <c r="BU9" s="455"/>
      <c r="BV9" s="453">
        <v>560965</v>
      </c>
      <c r="BW9" s="454"/>
      <c r="BX9" s="454"/>
      <c r="BY9" s="454"/>
      <c r="BZ9" s="454"/>
      <c r="CA9" s="454"/>
      <c r="CB9" s="454"/>
      <c r="CC9" s="455"/>
      <c r="CD9" s="519" t="s">
        <v>102</v>
      </c>
      <c r="CE9" s="520"/>
      <c r="CF9" s="520"/>
      <c r="CG9" s="520"/>
      <c r="CH9" s="520"/>
      <c r="CI9" s="520"/>
      <c r="CJ9" s="520"/>
      <c r="CK9" s="520"/>
      <c r="CL9" s="520"/>
      <c r="CM9" s="520"/>
      <c r="CN9" s="520"/>
      <c r="CO9" s="520"/>
      <c r="CP9" s="520"/>
      <c r="CQ9" s="520"/>
      <c r="CR9" s="520"/>
      <c r="CS9" s="521"/>
      <c r="CT9" s="459">
        <v>15</v>
      </c>
      <c r="CU9" s="460"/>
      <c r="CV9" s="460"/>
      <c r="CW9" s="460"/>
      <c r="CX9" s="460"/>
      <c r="CY9" s="460"/>
      <c r="CZ9" s="460"/>
      <c r="DA9" s="461"/>
      <c r="DB9" s="459">
        <v>15.1</v>
      </c>
      <c r="DC9" s="460"/>
      <c r="DD9" s="460"/>
      <c r="DE9" s="460"/>
      <c r="DF9" s="460"/>
      <c r="DG9" s="460"/>
      <c r="DH9" s="460"/>
      <c r="DI9" s="461"/>
      <c r="DJ9" s="140"/>
      <c r="DK9" s="140"/>
      <c r="DL9" s="140"/>
      <c r="DM9" s="140"/>
      <c r="DN9" s="140"/>
      <c r="DO9" s="140"/>
    </row>
    <row r="10" spans="1:119" ht="18.75" customHeight="1">
      <c r="A10" s="141"/>
      <c r="B10" s="481"/>
      <c r="C10" s="482"/>
      <c r="D10" s="482"/>
      <c r="E10" s="482"/>
      <c r="F10" s="482"/>
      <c r="G10" s="482"/>
      <c r="H10" s="482"/>
      <c r="I10" s="482"/>
      <c r="J10" s="482"/>
      <c r="K10" s="423"/>
      <c r="L10" s="522" t="s">
        <v>103</v>
      </c>
      <c r="M10" s="523"/>
      <c r="N10" s="523"/>
      <c r="O10" s="523"/>
      <c r="P10" s="523"/>
      <c r="Q10" s="524"/>
      <c r="R10" s="468">
        <v>2029064</v>
      </c>
      <c r="S10" s="469"/>
      <c r="T10" s="469"/>
      <c r="U10" s="469"/>
      <c r="V10" s="471"/>
      <c r="W10" s="495"/>
      <c r="X10" s="496"/>
      <c r="Y10" s="497"/>
      <c r="Z10" s="465" t="s">
        <v>104</v>
      </c>
      <c r="AA10" s="466"/>
      <c r="AB10" s="466"/>
      <c r="AC10" s="466"/>
      <c r="AD10" s="466"/>
      <c r="AE10" s="466"/>
      <c r="AF10" s="466"/>
      <c r="AG10" s="466"/>
      <c r="AH10" s="467"/>
      <c r="AI10" s="468">
        <v>1</v>
      </c>
      <c r="AJ10" s="469"/>
      <c r="AK10" s="469"/>
      <c r="AL10" s="469"/>
      <c r="AM10" s="469"/>
      <c r="AN10" s="469"/>
      <c r="AO10" s="469"/>
      <c r="AP10" s="470"/>
      <c r="AQ10" s="468">
        <v>9000</v>
      </c>
      <c r="AR10" s="469"/>
      <c r="AS10" s="469"/>
      <c r="AT10" s="469"/>
      <c r="AU10" s="469"/>
      <c r="AV10" s="469"/>
      <c r="AW10" s="469"/>
      <c r="AX10" s="469"/>
      <c r="AY10" s="471"/>
      <c r="AZ10" s="450" t="s">
        <v>105</v>
      </c>
      <c r="BA10" s="451"/>
      <c r="BB10" s="451"/>
      <c r="BC10" s="451"/>
      <c r="BD10" s="451"/>
      <c r="BE10" s="451"/>
      <c r="BF10" s="451"/>
      <c r="BG10" s="451"/>
      <c r="BH10" s="451"/>
      <c r="BI10" s="451"/>
      <c r="BJ10" s="451"/>
      <c r="BK10" s="451"/>
      <c r="BL10" s="451"/>
      <c r="BM10" s="452"/>
      <c r="BN10" s="453">
        <v>10194261</v>
      </c>
      <c r="BO10" s="454"/>
      <c r="BP10" s="454"/>
      <c r="BQ10" s="454"/>
      <c r="BR10" s="454"/>
      <c r="BS10" s="454"/>
      <c r="BT10" s="454"/>
      <c r="BU10" s="455"/>
      <c r="BV10" s="453">
        <v>3521649</v>
      </c>
      <c r="BW10" s="454"/>
      <c r="BX10" s="454"/>
      <c r="BY10" s="454"/>
      <c r="BZ10" s="454"/>
      <c r="CA10" s="454"/>
      <c r="CB10" s="454"/>
      <c r="CC10" s="455"/>
      <c r="CD10" s="444" t="s">
        <v>106</v>
      </c>
      <c r="CE10" s="445"/>
      <c r="CF10" s="445"/>
      <c r="CG10" s="445"/>
      <c r="CH10" s="445"/>
      <c r="CI10" s="445"/>
      <c r="CJ10" s="445"/>
      <c r="CK10" s="445"/>
      <c r="CL10" s="445"/>
      <c r="CM10" s="445"/>
      <c r="CN10" s="445"/>
      <c r="CO10" s="445"/>
      <c r="CP10" s="445"/>
      <c r="CQ10" s="445"/>
      <c r="CR10" s="445"/>
      <c r="CS10" s="44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c r="A11" s="141"/>
      <c r="B11" s="483"/>
      <c r="C11" s="484"/>
      <c r="D11" s="484"/>
      <c r="E11" s="484"/>
      <c r="F11" s="484"/>
      <c r="G11" s="484"/>
      <c r="H11" s="484"/>
      <c r="I11" s="484"/>
      <c r="J11" s="484"/>
      <c r="K11" s="485"/>
      <c r="L11" s="513" t="s">
        <v>107</v>
      </c>
      <c r="M11" s="514"/>
      <c r="N11" s="514"/>
      <c r="O11" s="514"/>
      <c r="P11" s="514"/>
      <c r="Q11" s="515"/>
      <c r="R11" s="516" t="s">
        <v>108</v>
      </c>
      <c r="S11" s="517"/>
      <c r="T11" s="517"/>
      <c r="U11" s="517"/>
      <c r="V11" s="518"/>
      <c r="W11" s="498"/>
      <c r="X11" s="499"/>
      <c r="Y11" s="500"/>
      <c r="Z11" s="465" t="s">
        <v>109</v>
      </c>
      <c r="AA11" s="466"/>
      <c r="AB11" s="466"/>
      <c r="AC11" s="466"/>
      <c r="AD11" s="466"/>
      <c r="AE11" s="466"/>
      <c r="AF11" s="466"/>
      <c r="AG11" s="466"/>
      <c r="AH11" s="467"/>
      <c r="AI11" s="468">
        <v>56</v>
      </c>
      <c r="AJ11" s="469"/>
      <c r="AK11" s="469"/>
      <c r="AL11" s="469"/>
      <c r="AM11" s="469"/>
      <c r="AN11" s="469"/>
      <c r="AO11" s="469"/>
      <c r="AP11" s="470"/>
      <c r="AQ11" s="468">
        <v>8300</v>
      </c>
      <c r="AR11" s="469"/>
      <c r="AS11" s="469"/>
      <c r="AT11" s="469"/>
      <c r="AU11" s="469"/>
      <c r="AV11" s="469"/>
      <c r="AW11" s="469"/>
      <c r="AX11" s="469"/>
      <c r="AY11" s="471"/>
      <c r="AZ11" s="450" t="s">
        <v>110</v>
      </c>
      <c r="BA11" s="451"/>
      <c r="BB11" s="451"/>
      <c r="BC11" s="451"/>
      <c r="BD11" s="451"/>
      <c r="BE11" s="451"/>
      <c r="BF11" s="451"/>
      <c r="BG11" s="451"/>
      <c r="BH11" s="451"/>
      <c r="BI11" s="451"/>
      <c r="BJ11" s="451"/>
      <c r="BK11" s="451"/>
      <c r="BL11" s="451"/>
      <c r="BM11" s="452"/>
      <c r="BN11" s="453">
        <v>0</v>
      </c>
      <c r="BO11" s="454"/>
      <c r="BP11" s="454"/>
      <c r="BQ11" s="454"/>
      <c r="BR11" s="454"/>
      <c r="BS11" s="454"/>
      <c r="BT11" s="454"/>
      <c r="BU11" s="455"/>
      <c r="BV11" s="453">
        <v>0</v>
      </c>
      <c r="BW11" s="454"/>
      <c r="BX11" s="454"/>
      <c r="BY11" s="454"/>
      <c r="BZ11" s="454"/>
      <c r="CA11" s="454"/>
      <c r="CB11" s="454"/>
      <c r="CC11" s="455"/>
      <c r="CD11" s="456" t="s">
        <v>111</v>
      </c>
      <c r="CE11" s="457"/>
      <c r="CF11" s="457"/>
      <c r="CG11" s="457"/>
      <c r="CH11" s="457"/>
      <c r="CI11" s="457"/>
      <c r="CJ11" s="457"/>
      <c r="CK11" s="457"/>
      <c r="CL11" s="457"/>
      <c r="CM11" s="457"/>
      <c r="CN11" s="457"/>
      <c r="CO11" s="457"/>
      <c r="CP11" s="457"/>
      <c r="CQ11" s="457"/>
      <c r="CR11" s="457"/>
      <c r="CS11" s="458"/>
      <c r="CT11" s="525" t="s">
        <v>112</v>
      </c>
      <c r="CU11" s="526"/>
      <c r="CV11" s="526"/>
      <c r="CW11" s="526"/>
      <c r="CX11" s="526"/>
      <c r="CY11" s="526"/>
      <c r="CZ11" s="526"/>
      <c r="DA11" s="527"/>
      <c r="DB11" s="525" t="s">
        <v>112</v>
      </c>
      <c r="DC11" s="526"/>
      <c r="DD11" s="526"/>
      <c r="DE11" s="526"/>
      <c r="DF11" s="526"/>
      <c r="DG11" s="526"/>
      <c r="DH11" s="526"/>
      <c r="DI11" s="527"/>
      <c r="DJ11" s="140"/>
      <c r="DK11" s="140"/>
      <c r="DL11" s="140"/>
      <c r="DM11" s="140"/>
      <c r="DN11" s="140"/>
      <c r="DO11" s="140"/>
    </row>
    <row r="12" spans="1:119" ht="18.75" customHeight="1">
      <c r="A12" s="141"/>
      <c r="B12" s="528" t="s">
        <v>113</v>
      </c>
      <c r="C12" s="529"/>
      <c r="D12" s="529"/>
      <c r="E12" s="529"/>
      <c r="F12" s="529"/>
      <c r="G12" s="529"/>
      <c r="H12" s="529"/>
      <c r="I12" s="529"/>
      <c r="J12" s="529"/>
      <c r="K12" s="530"/>
      <c r="L12" s="537" t="s">
        <v>114</v>
      </c>
      <c r="M12" s="538"/>
      <c r="N12" s="538"/>
      <c r="O12" s="538"/>
      <c r="P12" s="538"/>
      <c r="Q12" s="539"/>
      <c r="R12" s="540">
        <v>1919680</v>
      </c>
      <c r="S12" s="541"/>
      <c r="T12" s="541"/>
      <c r="U12" s="541"/>
      <c r="V12" s="542"/>
      <c r="W12" s="492" t="s">
        <v>115</v>
      </c>
      <c r="X12" s="493"/>
      <c r="Y12" s="494"/>
      <c r="Z12" s="501" t="s">
        <v>1</v>
      </c>
      <c r="AA12" s="479"/>
      <c r="AB12" s="479"/>
      <c r="AC12" s="479"/>
      <c r="AD12" s="479"/>
      <c r="AE12" s="479"/>
      <c r="AF12" s="479"/>
      <c r="AG12" s="479"/>
      <c r="AH12" s="480"/>
      <c r="AI12" s="509" t="s">
        <v>116</v>
      </c>
      <c r="AJ12" s="479"/>
      <c r="AK12" s="479"/>
      <c r="AL12" s="479"/>
      <c r="AM12" s="480"/>
      <c r="AN12" s="509" t="s">
        <v>117</v>
      </c>
      <c r="AO12" s="510"/>
      <c r="AP12" s="510"/>
      <c r="AQ12" s="510"/>
      <c r="AR12" s="510"/>
      <c r="AS12" s="543"/>
      <c r="AT12" s="556" t="s">
        <v>118</v>
      </c>
      <c r="AU12" s="557"/>
      <c r="AV12" s="557"/>
      <c r="AW12" s="557"/>
      <c r="AX12" s="557"/>
      <c r="AY12" s="558"/>
      <c r="AZ12" s="450" t="s">
        <v>119</v>
      </c>
      <c r="BA12" s="451"/>
      <c r="BB12" s="451"/>
      <c r="BC12" s="451"/>
      <c r="BD12" s="451"/>
      <c r="BE12" s="451"/>
      <c r="BF12" s="451"/>
      <c r="BG12" s="451"/>
      <c r="BH12" s="451"/>
      <c r="BI12" s="451"/>
      <c r="BJ12" s="451"/>
      <c r="BK12" s="451"/>
      <c r="BL12" s="451"/>
      <c r="BM12" s="452"/>
      <c r="BN12" s="453">
        <v>9898042</v>
      </c>
      <c r="BO12" s="454"/>
      <c r="BP12" s="454"/>
      <c r="BQ12" s="454"/>
      <c r="BR12" s="454"/>
      <c r="BS12" s="454"/>
      <c r="BT12" s="454"/>
      <c r="BU12" s="455"/>
      <c r="BV12" s="453">
        <v>8734701</v>
      </c>
      <c r="BW12" s="454"/>
      <c r="BX12" s="454"/>
      <c r="BY12" s="454"/>
      <c r="BZ12" s="454"/>
      <c r="CA12" s="454"/>
      <c r="CB12" s="454"/>
      <c r="CC12" s="455"/>
      <c r="CD12" s="456" t="s">
        <v>120</v>
      </c>
      <c r="CE12" s="457"/>
      <c r="CF12" s="457"/>
      <c r="CG12" s="457"/>
      <c r="CH12" s="457"/>
      <c r="CI12" s="457"/>
      <c r="CJ12" s="457"/>
      <c r="CK12" s="457"/>
      <c r="CL12" s="457"/>
      <c r="CM12" s="457"/>
      <c r="CN12" s="457"/>
      <c r="CO12" s="457"/>
      <c r="CP12" s="457"/>
      <c r="CQ12" s="457"/>
      <c r="CR12" s="457"/>
      <c r="CS12" s="458"/>
      <c r="CT12" s="525" t="s">
        <v>121</v>
      </c>
      <c r="CU12" s="526"/>
      <c r="CV12" s="526"/>
      <c r="CW12" s="526"/>
      <c r="CX12" s="526"/>
      <c r="CY12" s="526"/>
      <c r="CZ12" s="526"/>
      <c r="DA12" s="527"/>
      <c r="DB12" s="525" t="s">
        <v>121</v>
      </c>
      <c r="DC12" s="526"/>
      <c r="DD12" s="526"/>
      <c r="DE12" s="526"/>
      <c r="DF12" s="526"/>
      <c r="DG12" s="526"/>
      <c r="DH12" s="526"/>
      <c r="DI12" s="527"/>
      <c r="DJ12" s="140"/>
      <c r="DK12" s="140"/>
      <c r="DL12" s="140"/>
      <c r="DM12" s="140"/>
      <c r="DN12" s="140"/>
      <c r="DO12" s="140"/>
    </row>
    <row r="13" spans="1:119" ht="18.75" customHeight="1" thickBot="1">
      <c r="A13" s="141"/>
      <c r="B13" s="531"/>
      <c r="C13" s="532"/>
      <c r="D13" s="532"/>
      <c r="E13" s="532"/>
      <c r="F13" s="532"/>
      <c r="G13" s="532"/>
      <c r="H13" s="532"/>
      <c r="I13" s="532"/>
      <c r="J13" s="532"/>
      <c r="K13" s="533"/>
      <c r="L13" s="148"/>
      <c r="M13" s="547" t="s">
        <v>122</v>
      </c>
      <c r="N13" s="548"/>
      <c r="O13" s="548"/>
      <c r="P13" s="548"/>
      <c r="Q13" s="549"/>
      <c r="R13" s="550">
        <v>1906896</v>
      </c>
      <c r="S13" s="551"/>
      <c r="T13" s="551"/>
      <c r="U13" s="551"/>
      <c r="V13" s="552"/>
      <c r="W13" s="495"/>
      <c r="X13" s="496"/>
      <c r="Y13" s="497"/>
      <c r="Z13" s="430"/>
      <c r="AA13" s="502"/>
      <c r="AB13" s="502"/>
      <c r="AC13" s="502"/>
      <c r="AD13" s="502"/>
      <c r="AE13" s="502"/>
      <c r="AF13" s="502"/>
      <c r="AG13" s="502"/>
      <c r="AH13" s="503"/>
      <c r="AI13" s="430"/>
      <c r="AJ13" s="502"/>
      <c r="AK13" s="502"/>
      <c r="AL13" s="502"/>
      <c r="AM13" s="503"/>
      <c r="AN13" s="544"/>
      <c r="AO13" s="545"/>
      <c r="AP13" s="545"/>
      <c r="AQ13" s="545"/>
      <c r="AR13" s="545"/>
      <c r="AS13" s="546"/>
      <c r="AT13" s="559"/>
      <c r="AU13" s="560"/>
      <c r="AV13" s="560"/>
      <c r="AW13" s="560"/>
      <c r="AX13" s="560"/>
      <c r="AY13" s="561"/>
      <c r="AZ13" s="553" t="s">
        <v>123</v>
      </c>
      <c r="BA13" s="554"/>
      <c r="BB13" s="554"/>
      <c r="BC13" s="554"/>
      <c r="BD13" s="554"/>
      <c r="BE13" s="554"/>
      <c r="BF13" s="554"/>
      <c r="BG13" s="554"/>
      <c r="BH13" s="554"/>
      <c r="BI13" s="554"/>
      <c r="BJ13" s="554"/>
      <c r="BK13" s="554"/>
      <c r="BL13" s="554"/>
      <c r="BM13" s="555"/>
      <c r="BN13" s="453">
        <v>-815366</v>
      </c>
      <c r="BO13" s="454"/>
      <c r="BP13" s="454"/>
      <c r="BQ13" s="454"/>
      <c r="BR13" s="454"/>
      <c r="BS13" s="454"/>
      <c r="BT13" s="454"/>
      <c r="BU13" s="455"/>
      <c r="BV13" s="453">
        <v>-4652087</v>
      </c>
      <c r="BW13" s="454"/>
      <c r="BX13" s="454"/>
      <c r="BY13" s="454"/>
      <c r="BZ13" s="454"/>
      <c r="CA13" s="454"/>
      <c r="CB13" s="454"/>
      <c r="CC13" s="455"/>
      <c r="CD13" s="456" t="s">
        <v>124</v>
      </c>
      <c r="CE13" s="457"/>
      <c r="CF13" s="457"/>
      <c r="CG13" s="457"/>
      <c r="CH13" s="457"/>
      <c r="CI13" s="457"/>
      <c r="CJ13" s="457"/>
      <c r="CK13" s="457"/>
      <c r="CL13" s="457"/>
      <c r="CM13" s="457"/>
      <c r="CN13" s="457"/>
      <c r="CO13" s="457"/>
      <c r="CP13" s="457"/>
      <c r="CQ13" s="457"/>
      <c r="CR13" s="457"/>
      <c r="CS13" s="458"/>
      <c r="CT13" s="459">
        <v>9.5</v>
      </c>
      <c r="CU13" s="460"/>
      <c r="CV13" s="460"/>
      <c r="CW13" s="460"/>
      <c r="CX13" s="460"/>
      <c r="CY13" s="460"/>
      <c r="CZ13" s="460"/>
      <c r="DA13" s="461"/>
      <c r="DB13" s="459">
        <v>10.6</v>
      </c>
      <c r="DC13" s="460"/>
      <c r="DD13" s="460"/>
      <c r="DE13" s="460"/>
      <c r="DF13" s="460"/>
      <c r="DG13" s="460"/>
      <c r="DH13" s="460"/>
      <c r="DI13" s="461"/>
      <c r="DJ13" s="140"/>
      <c r="DK13" s="140"/>
      <c r="DL13" s="140"/>
      <c r="DM13" s="140"/>
      <c r="DN13" s="140"/>
      <c r="DO13" s="140"/>
    </row>
    <row r="14" spans="1:119" ht="18.75" customHeight="1" thickBot="1">
      <c r="A14" s="141"/>
      <c r="B14" s="531"/>
      <c r="C14" s="532"/>
      <c r="D14" s="532"/>
      <c r="E14" s="532"/>
      <c r="F14" s="532"/>
      <c r="G14" s="532"/>
      <c r="H14" s="532"/>
      <c r="I14" s="532"/>
      <c r="J14" s="532"/>
      <c r="K14" s="533"/>
      <c r="L14" s="565" t="s">
        <v>125</v>
      </c>
      <c r="M14" s="566"/>
      <c r="N14" s="566"/>
      <c r="O14" s="566"/>
      <c r="P14" s="566"/>
      <c r="Q14" s="567"/>
      <c r="R14" s="568">
        <v>1938559</v>
      </c>
      <c r="S14" s="569"/>
      <c r="T14" s="569"/>
      <c r="U14" s="569"/>
      <c r="V14" s="570"/>
      <c r="W14" s="495"/>
      <c r="X14" s="496"/>
      <c r="Y14" s="497"/>
      <c r="Z14" s="522" t="s">
        <v>126</v>
      </c>
      <c r="AA14" s="523"/>
      <c r="AB14" s="523"/>
      <c r="AC14" s="523"/>
      <c r="AD14" s="523"/>
      <c r="AE14" s="523"/>
      <c r="AF14" s="523"/>
      <c r="AG14" s="523"/>
      <c r="AH14" s="524"/>
      <c r="AI14" s="468">
        <v>7858</v>
      </c>
      <c r="AJ14" s="469"/>
      <c r="AK14" s="469"/>
      <c r="AL14" s="469"/>
      <c r="AM14" s="470"/>
      <c r="AN14" s="468">
        <v>25970690</v>
      </c>
      <c r="AO14" s="469"/>
      <c r="AP14" s="469"/>
      <c r="AQ14" s="469"/>
      <c r="AR14" s="469"/>
      <c r="AS14" s="470"/>
      <c r="AT14" s="468">
        <v>3305</v>
      </c>
      <c r="AU14" s="469"/>
      <c r="AV14" s="469"/>
      <c r="AW14" s="469"/>
      <c r="AX14" s="469"/>
      <c r="AY14" s="471"/>
      <c r="AZ14" s="462" t="s">
        <v>127</v>
      </c>
      <c r="BA14" s="463"/>
      <c r="BB14" s="463"/>
      <c r="BC14" s="463"/>
      <c r="BD14" s="463"/>
      <c r="BE14" s="463"/>
      <c r="BF14" s="463"/>
      <c r="BG14" s="463"/>
      <c r="BH14" s="463"/>
      <c r="BI14" s="463"/>
      <c r="BJ14" s="463"/>
      <c r="BK14" s="463"/>
      <c r="BL14" s="463"/>
      <c r="BM14" s="464"/>
      <c r="BN14" s="441">
        <v>210686953</v>
      </c>
      <c r="BO14" s="442"/>
      <c r="BP14" s="442"/>
      <c r="BQ14" s="442"/>
      <c r="BR14" s="442"/>
      <c r="BS14" s="442"/>
      <c r="BT14" s="442"/>
      <c r="BU14" s="443"/>
      <c r="BV14" s="441">
        <v>218217416</v>
      </c>
      <c r="BW14" s="442"/>
      <c r="BX14" s="442"/>
      <c r="BY14" s="442"/>
      <c r="BZ14" s="442"/>
      <c r="CA14" s="442"/>
      <c r="CB14" s="442"/>
      <c r="CC14" s="443"/>
      <c r="CD14" s="519" t="s">
        <v>128</v>
      </c>
      <c r="CE14" s="520"/>
      <c r="CF14" s="520"/>
      <c r="CG14" s="520"/>
      <c r="CH14" s="520"/>
      <c r="CI14" s="520"/>
      <c r="CJ14" s="520"/>
      <c r="CK14" s="520"/>
      <c r="CL14" s="520"/>
      <c r="CM14" s="520"/>
      <c r="CN14" s="520"/>
      <c r="CO14" s="520"/>
      <c r="CP14" s="520"/>
      <c r="CQ14" s="520"/>
      <c r="CR14" s="520"/>
      <c r="CS14" s="521"/>
      <c r="CT14" s="562">
        <v>136.5</v>
      </c>
      <c r="CU14" s="563"/>
      <c r="CV14" s="563"/>
      <c r="CW14" s="563"/>
      <c r="CX14" s="563"/>
      <c r="CY14" s="563"/>
      <c r="CZ14" s="563"/>
      <c r="DA14" s="564"/>
      <c r="DB14" s="562">
        <v>139.19999999999999</v>
      </c>
      <c r="DC14" s="563"/>
      <c r="DD14" s="563"/>
      <c r="DE14" s="563"/>
      <c r="DF14" s="563"/>
      <c r="DG14" s="563"/>
      <c r="DH14" s="563"/>
      <c r="DI14" s="564"/>
      <c r="DJ14" s="140"/>
      <c r="DK14" s="140"/>
      <c r="DL14" s="140"/>
      <c r="DM14" s="140"/>
      <c r="DN14" s="140"/>
      <c r="DO14" s="140"/>
    </row>
    <row r="15" spans="1:119" ht="18.75" customHeight="1">
      <c r="A15" s="141"/>
      <c r="B15" s="531"/>
      <c r="C15" s="532"/>
      <c r="D15" s="532"/>
      <c r="E15" s="532"/>
      <c r="F15" s="532"/>
      <c r="G15" s="532"/>
      <c r="H15" s="532"/>
      <c r="I15" s="532"/>
      <c r="J15" s="532"/>
      <c r="K15" s="533"/>
      <c r="L15" s="148"/>
      <c r="M15" s="547" t="s">
        <v>122</v>
      </c>
      <c r="N15" s="548"/>
      <c r="O15" s="548"/>
      <c r="P15" s="548"/>
      <c r="Q15" s="549"/>
      <c r="R15" s="568">
        <v>1926751</v>
      </c>
      <c r="S15" s="569"/>
      <c r="T15" s="569"/>
      <c r="U15" s="569"/>
      <c r="V15" s="570"/>
      <c r="W15" s="495"/>
      <c r="X15" s="496"/>
      <c r="Y15" s="497"/>
      <c r="Z15" s="522" t="s">
        <v>129</v>
      </c>
      <c r="AA15" s="523"/>
      <c r="AB15" s="523"/>
      <c r="AC15" s="523"/>
      <c r="AD15" s="523"/>
      <c r="AE15" s="523"/>
      <c r="AF15" s="523"/>
      <c r="AG15" s="523"/>
      <c r="AH15" s="524"/>
      <c r="AI15" s="468" t="s">
        <v>121</v>
      </c>
      <c r="AJ15" s="469"/>
      <c r="AK15" s="469"/>
      <c r="AL15" s="469"/>
      <c r="AM15" s="470"/>
      <c r="AN15" s="468" t="s">
        <v>121</v>
      </c>
      <c r="AO15" s="469"/>
      <c r="AP15" s="469"/>
      <c r="AQ15" s="469"/>
      <c r="AR15" s="469"/>
      <c r="AS15" s="470"/>
      <c r="AT15" s="468" t="s">
        <v>121</v>
      </c>
      <c r="AU15" s="469"/>
      <c r="AV15" s="469"/>
      <c r="AW15" s="469"/>
      <c r="AX15" s="469"/>
      <c r="AY15" s="471"/>
      <c r="AZ15" s="450" t="s">
        <v>130</v>
      </c>
      <c r="BA15" s="451"/>
      <c r="BB15" s="451"/>
      <c r="BC15" s="451"/>
      <c r="BD15" s="451"/>
      <c r="BE15" s="451"/>
      <c r="BF15" s="451"/>
      <c r="BG15" s="451"/>
      <c r="BH15" s="451"/>
      <c r="BI15" s="451"/>
      <c r="BJ15" s="451"/>
      <c r="BK15" s="451"/>
      <c r="BL15" s="451"/>
      <c r="BM15" s="452"/>
      <c r="BN15" s="453">
        <v>391481200</v>
      </c>
      <c r="BO15" s="454"/>
      <c r="BP15" s="454"/>
      <c r="BQ15" s="454"/>
      <c r="BR15" s="454"/>
      <c r="BS15" s="454"/>
      <c r="BT15" s="454"/>
      <c r="BU15" s="455"/>
      <c r="BV15" s="453">
        <v>398343404</v>
      </c>
      <c r="BW15" s="454"/>
      <c r="BX15" s="454"/>
      <c r="BY15" s="454"/>
      <c r="BZ15" s="454"/>
      <c r="CA15" s="454"/>
      <c r="CB15" s="454"/>
      <c r="CC15" s="455"/>
      <c r="CD15" s="573" t="s">
        <v>131</v>
      </c>
      <c r="CE15" s="574"/>
      <c r="CF15" s="574"/>
      <c r="CG15" s="574"/>
      <c r="CH15" s="574"/>
      <c r="CI15" s="574"/>
      <c r="CJ15" s="574"/>
      <c r="CK15" s="574"/>
      <c r="CL15" s="574"/>
      <c r="CM15" s="574"/>
      <c r="CN15" s="574"/>
      <c r="CO15" s="574"/>
      <c r="CP15" s="574"/>
      <c r="CQ15" s="574"/>
      <c r="CR15" s="574"/>
      <c r="CS15" s="57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c r="A16" s="141"/>
      <c r="B16" s="531"/>
      <c r="C16" s="532"/>
      <c r="D16" s="532"/>
      <c r="E16" s="532"/>
      <c r="F16" s="532"/>
      <c r="G16" s="532"/>
      <c r="H16" s="532"/>
      <c r="I16" s="532"/>
      <c r="J16" s="532"/>
      <c r="K16" s="533"/>
      <c r="L16" s="565" t="s">
        <v>132</v>
      </c>
      <c r="M16" s="582"/>
      <c r="N16" s="582"/>
      <c r="O16" s="582"/>
      <c r="P16" s="582"/>
      <c r="Q16" s="583"/>
      <c r="R16" s="579" t="s">
        <v>133</v>
      </c>
      <c r="S16" s="580"/>
      <c r="T16" s="580"/>
      <c r="U16" s="580"/>
      <c r="V16" s="581"/>
      <c r="W16" s="495"/>
      <c r="X16" s="496"/>
      <c r="Y16" s="497"/>
      <c r="Z16" s="522" t="s">
        <v>134</v>
      </c>
      <c r="AA16" s="523"/>
      <c r="AB16" s="523"/>
      <c r="AC16" s="523"/>
      <c r="AD16" s="523"/>
      <c r="AE16" s="523"/>
      <c r="AF16" s="523"/>
      <c r="AG16" s="523"/>
      <c r="AH16" s="524"/>
      <c r="AI16" s="468">
        <v>237</v>
      </c>
      <c r="AJ16" s="469"/>
      <c r="AK16" s="469"/>
      <c r="AL16" s="469"/>
      <c r="AM16" s="470"/>
      <c r="AN16" s="468">
        <v>814806</v>
      </c>
      <c r="AO16" s="469"/>
      <c r="AP16" s="469"/>
      <c r="AQ16" s="469"/>
      <c r="AR16" s="469"/>
      <c r="AS16" s="470"/>
      <c r="AT16" s="468">
        <v>3438</v>
      </c>
      <c r="AU16" s="469"/>
      <c r="AV16" s="469"/>
      <c r="AW16" s="469"/>
      <c r="AX16" s="469"/>
      <c r="AY16" s="471"/>
      <c r="AZ16" s="450" t="s">
        <v>135</v>
      </c>
      <c r="BA16" s="451"/>
      <c r="BB16" s="451"/>
      <c r="BC16" s="451"/>
      <c r="BD16" s="451"/>
      <c r="BE16" s="451"/>
      <c r="BF16" s="451"/>
      <c r="BG16" s="451"/>
      <c r="BH16" s="451"/>
      <c r="BI16" s="451"/>
      <c r="BJ16" s="451"/>
      <c r="BK16" s="451"/>
      <c r="BL16" s="451"/>
      <c r="BM16" s="452"/>
      <c r="BN16" s="453">
        <v>265302520</v>
      </c>
      <c r="BO16" s="454"/>
      <c r="BP16" s="454"/>
      <c r="BQ16" s="454"/>
      <c r="BR16" s="454"/>
      <c r="BS16" s="454"/>
      <c r="BT16" s="454"/>
      <c r="BU16" s="455"/>
      <c r="BV16" s="453">
        <v>275559652</v>
      </c>
      <c r="BW16" s="454"/>
      <c r="BX16" s="454"/>
      <c r="BY16" s="454"/>
      <c r="BZ16" s="454"/>
      <c r="CA16" s="454"/>
      <c r="CB16" s="454"/>
      <c r="CC16" s="455"/>
      <c r="CD16" s="152"/>
      <c r="CE16" s="571"/>
      <c r="CF16" s="571"/>
      <c r="CG16" s="571"/>
      <c r="CH16" s="571"/>
      <c r="CI16" s="571"/>
      <c r="CJ16" s="571"/>
      <c r="CK16" s="571"/>
      <c r="CL16" s="571"/>
      <c r="CM16" s="571"/>
      <c r="CN16" s="571"/>
      <c r="CO16" s="571"/>
      <c r="CP16" s="571"/>
      <c r="CQ16" s="571"/>
      <c r="CR16" s="571"/>
      <c r="CS16" s="572"/>
      <c r="CT16" s="459"/>
      <c r="CU16" s="460"/>
      <c r="CV16" s="460"/>
      <c r="CW16" s="460"/>
      <c r="CX16" s="460"/>
      <c r="CY16" s="460"/>
      <c r="CZ16" s="460"/>
      <c r="DA16" s="461"/>
      <c r="DB16" s="459"/>
      <c r="DC16" s="460"/>
      <c r="DD16" s="460"/>
      <c r="DE16" s="460"/>
      <c r="DF16" s="460"/>
      <c r="DG16" s="460"/>
      <c r="DH16" s="460"/>
      <c r="DI16" s="461"/>
      <c r="DJ16" s="140"/>
      <c r="DK16" s="140"/>
      <c r="DL16" s="140"/>
      <c r="DM16" s="140"/>
      <c r="DN16" s="140"/>
      <c r="DO16" s="140"/>
    </row>
    <row r="17" spans="1:119" ht="18.75" customHeight="1" thickBot="1">
      <c r="A17" s="141"/>
      <c r="B17" s="534"/>
      <c r="C17" s="535"/>
      <c r="D17" s="535"/>
      <c r="E17" s="535"/>
      <c r="F17" s="535"/>
      <c r="G17" s="535"/>
      <c r="H17" s="535"/>
      <c r="I17" s="535"/>
      <c r="J17" s="535"/>
      <c r="K17" s="536"/>
      <c r="L17" s="153"/>
      <c r="M17" s="576" t="s">
        <v>136</v>
      </c>
      <c r="N17" s="577"/>
      <c r="O17" s="577"/>
      <c r="P17" s="577"/>
      <c r="Q17" s="578"/>
      <c r="R17" s="579" t="s">
        <v>137</v>
      </c>
      <c r="S17" s="580"/>
      <c r="T17" s="580"/>
      <c r="U17" s="580"/>
      <c r="V17" s="581"/>
      <c r="W17" s="495"/>
      <c r="X17" s="496"/>
      <c r="Y17" s="497"/>
      <c r="Z17" s="522" t="s">
        <v>138</v>
      </c>
      <c r="AA17" s="523"/>
      <c r="AB17" s="523"/>
      <c r="AC17" s="523"/>
      <c r="AD17" s="523"/>
      <c r="AE17" s="523"/>
      <c r="AF17" s="523"/>
      <c r="AG17" s="523"/>
      <c r="AH17" s="524"/>
      <c r="AI17" s="468">
        <v>3469</v>
      </c>
      <c r="AJ17" s="469"/>
      <c r="AK17" s="469"/>
      <c r="AL17" s="469"/>
      <c r="AM17" s="470"/>
      <c r="AN17" s="468">
        <v>11152835</v>
      </c>
      <c r="AO17" s="469"/>
      <c r="AP17" s="469"/>
      <c r="AQ17" s="469"/>
      <c r="AR17" s="469"/>
      <c r="AS17" s="470"/>
      <c r="AT17" s="468">
        <v>3215</v>
      </c>
      <c r="AU17" s="469"/>
      <c r="AV17" s="469"/>
      <c r="AW17" s="469"/>
      <c r="AX17" s="469"/>
      <c r="AY17" s="471"/>
      <c r="AZ17" s="450" t="s">
        <v>139</v>
      </c>
      <c r="BA17" s="451"/>
      <c r="BB17" s="451"/>
      <c r="BC17" s="451"/>
      <c r="BD17" s="451"/>
      <c r="BE17" s="451"/>
      <c r="BF17" s="451"/>
      <c r="BG17" s="451"/>
      <c r="BH17" s="451"/>
      <c r="BI17" s="451"/>
      <c r="BJ17" s="451"/>
      <c r="BK17" s="451"/>
      <c r="BL17" s="451"/>
      <c r="BM17" s="452"/>
      <c r="BN17" s="453">
        <v>473966617</v>
      </c>
      <c r="BO17" s="454"/>
      <c r="BP17" s="454"/>
      <c r="BQ17" s="454"/>
      <c r="BR17" s="454"/>
      <c r="BS17" s="454"/>
      <c r="BT17" s="454"/>
      <c r="BU17" s="455"/>
      <c r="BV17" s="453">
        <v>470107856</v>
      </c>
      <c r="BW17" s="454"/>
      <c r="BX17" s="454"/>
      <c r="BY17" s="454"/>
      <c r="BZ17" s="454"/>
      <c r="CA17" s="454"/>
      <c r="CB17" s="454"/>
      <c r="CC17" s="455"/>
      <c r="CD17" s="152"/>
      <c r="CE17" s="571"/>
      <c r="CF17" s="571"/>
      <c r="CG17" s="571"/>
      <c r="CH17" s="571"/>
      <c r="CI17" s="571"/>
      <c r="CJ17" s="571"/>
      <c r="CK17" s="571"/>
      <c r="CL17" s="571"/>
      <c r="CM17" s="571"/>
      <c r="CN17" s="571"/>
      <c r="CO17" s="571"/>
      <c r="CP17" s="571"/>
      <c r="CQ17" s="571"/>
      <c r="CR17" s="571"/>
      <c r="CS17" s="572"/>
      <c r="CT17" s="459"/>
      <c r="CU17" s="460"/>
      <c r="CV17" s="460"/>
      <c r="CW17" s="460"/>
      <c r="CX17" s="460"/>
      <c r="CY17" s="460"/>
      <c r="CZ17" s="460"/>
      <c r="DA17" s="461"/>
      <c r="DB17" s="459"/>
      <c r="DC17" s="460"/>
      <c r="DD17" s="460"/>
      <c r="DE17" s="460"/>
      <c r="DF17" s="460"/>
      <c r="DG17" s="460"/>
      <c r="DH17" s="460"/>
      <c r="DI17" s="461"/>
      <c r="DJ17" s="140"/>
      <c r="DK17" s="140"/>
      <c r="DL17" s="140"/>
      <c r="DM17" s="140"/>
      <c r="DN17" s="140"/>
      <c r="DO17" s="140"/>
    </row>
    <row r="18" spans="1:119" ht="18.75" customHeight="1" thickBot="1">
      <c r="A18" s="141"/>
      <c r="B18" s="435" t="s">
        <v>140</v>
      </c>
      <c r="C18" s="436"/>
      <c r="D18" s="436"/>
      <c r="E18" s="436"/>
      <c r="F18" s="436"/>
      <c r="G18" s="436"/>
      <c r="H18" s="436"/>
      <c r="I18" s="436"/>
      <c r="J18" s="436"/>
      <c r="K18" s="584"/>
      <c r="L18" s="585">
        <v>13784</v>
      </c>
      <c r="M18" s="586"/>
      <c r="N18" s="586"/>
      <c r="O18" s="586"/>
      <c r="P18" s="586"/>
      <c r="Q18" s="586"/>
      <c r="R18" s="586"/>
      <c r="S18" s="586"/>
      <c r="T18" s="586"/>
      <c r="U18" s="586"/>
      <c r="V18" s="586"/>
      <c r="W18" s="495"/>
      <c r="X18" s="496"/>
      <c r="Y18" s="497"/>
      <c r="Z18" s="522" t="s">
        <v>141</v>
      </c>
      <c r="AA18" s="523"/>
      <c r="AB18" s="523"/>
      <c r="AC18" s="523"/>
      <c r="AD18" s="523"/>
      <c r="AE18" s="523"/>
      <c r="AF18" s="523"/>
      <c r="AG18" s="523"/>
      <c r="AH18" s="524"/>
      <c r="AI18" s="468">
        <v>14923</v>
      </c>
      <c r="AJ18" s="469"/>
      <c r="AK18" s="469"/>
      <c r="AL18" s="469"/>
      <c r="AM18" s="470"/>
      <c r="AN18" s="468">
        <v>60015700</v>
      </c>
      <c r="AO18" s="469"/>
      <c r="AP18" s="469"/>
      <c r="AQ18" s="469"/>
      <c r="AR18" s="469"/>
      <c r="AS18" s="470"/>
      <c r="AT18" s="468">
        <v>4022</v>
      </c>
      <c r="AU18" s="469"/>
      <c r="AV18" s="469"/>
      <c r="AW18" s="469"/>
      <c r="AX18" s="469"/>
      <c r="AY18" s="471"/>
      <c r="AZ18" s="553" t="s">
        <v>142</v>
      </c>
      <c r="BA18" s="554"/>
      <c r="BB18" s="554"/>
      <c r="BC18" s="554"/>
      <c r="BD18" s="554"/>
      <c r="BE18" s="554"/>
      <c r="BF18" s="554"/>
      <c r="BG18" s="554"/>
      <c r="BH18" s="554"/>
      <c r="BI18" s="554"/>
      <c r="BJ18" s="554"/>
      <c r="BK18" s="554"/>
      <c r="BL18" s="554"/>
      <c r="BM18" s="555"/>
      <c r="BN18" s="587">
        <v>715025121</v>
      </c>
      <c r="BO18" s="588"/>
      <c r="BP18" s="588"/>
      <c r="BQ18" s="588"/>
      <c r="BR18" s="588"/>
      <c r="BS18" s="588"/>
      <c r="BT18" s="588"/>
      <c r="BU18" s="589"/>
      <c r="BV18" s="587">
        <v>720671034</v>
      </c>
      <c r="BW18" s="588"/>
      <c r="BX18" s="588"/>
      <c r="BY18" s="588"/>
      <c r="BZ18" s="588"/>
      <c r="CA18" s="588"/>
      <c r="CB18" s="588"/>
      <c r="CC18" s="589"/>
      <c r="CD18" s="152"/>
      <c r="CE18" s="571"/>
      <c r="CF18" s="571"/>
      <c r="CG18" s="571"/>
      <c r="CH18" s="571"/>
      <c r="CI18" s="571"/>
      <c r="CJ18" s="571"/>
      <c r="CK18" s="571"/>
      <c r="CL18" s="571"/>
      <c r="CM18" s="571"/>
      <c r="CN18" s="571"/>
      <c r="CO18" s="571"/>
      <c r="CP18" s="571"/>
      <c r="CQ18" s="571"/>
      <c r="CR18" s="571"/>
      <c r="CS18" s="572"/>
      <c r="CT18" s="459"/>
      <c r="CU18" s="460"/>
      <c r="CV18" s="460"/>
      <c r="CW18" s="460"/>
      <c r="CX18" s="460"/>
      <c r="CY18" s="460"/>
      <c r="CZ18" s="460"/>
      <c r="DA18" s="461"/>
      <c r="DB18" s="459"/>
      <c r="DC18" s="460"/>
      <c r="DD18" s="460"/>
      <c r="DE18" s="460"/>
      <c r="DF18" s="460"/>
      <c r="DG18" s="460"/>
      <c r="DH18" s="460"/>
      <c r="DI18" s="461"/>
      <c r="DJ18" s="140"/>
      <c r="DK18" s="140"/>
      <c r="DL18" s="140"/>
      <c r="DM18" s="140"/>
      <c r="DN18" s="140"/>
      <c r="DO18" s="140"/>
    </row>
    <row r="19" spans="1:119" ht="18.75" customHeight="1" thickBot="1">
      <c r="A19" s="141"/>
      <c r="B19" s="435" t="s">
        <v>143</v>
      </c>
      <c r="C19" s="436"/>
      <c r="D19" s="436"/>
      <c r="E19" s="436"/>
      <c r="F19" s="436"/>
      <c r="G19" s="436"/>
      <c r="H19" s="436"/>
      <c r="I19" s="436"/>
      <c r="J19" s="436"/>
      <c r="K19" s="584"/>
      <c r="L19" s="585">
        <v>139</v>
      </c>
      <c r="M19" s="586"/>
      <c r="N19" s="586"/>
      <c r="O19" s="586"/>
      <c r="P19" s="586"/>
      <c r="Q19" s="586"/>
      <c r="R19" s="586"/>
      <c r="S19" s="586"/>
      <c r="T19" s="586"/>
      <c r="U19" s="586"/>
      <c r="V19" s="586"/>
      <c r="W19" s="495"/>
      <c r="X19" s="496"/>
      <c r="Y19" s="497"/>
      <c r="Z19" s="522" t="s">
        <v>144</v>
      </c>
      <c r="AA19" s="523"/>
      <c r="AB19" s="523"/>
      <c r="AC19" s="523"/>
      <c r="AD19" s="523"/>
      <c r="AE19" s="523"/>
      <c r="AF19" s="523"/>
      <c r="AG19" s="523"/>
      <c r="AH19" s="524"/>
      <c r="AI19" s="468" t="s">
        <v>145</v>
      </c>
      <c r="AJ19" s="469"/>
      <c r="AK19" s="469"/>
      <c r="AL19" s="469"/>
      <c r="AM19" s="470"/>
      <c r="AN19" s="468" t="s">
        <v>146</v>
      </c>
      <c r="AO19" s="469"/>
      <c r="AP19" s="469"/>
      <c r="AQ19" s="469"/>
      <c r="AR19" s="469"/>
      <c r="AS19" s="470"/>
      <c r="AT19" s="468" t="s">
        <v>145</v>
      </c>
      <c r="AU19" s="469"/>
      <c r="AV19" s="469"/>
      <c r="AW19" s="469"/>
      <c r="AX19" s="469"/>
      <c r="AY19" s="471"/>
      <c r="AZ19" s="462" t="s">
        <v>147</v>
      </c>
      <c r="BA19" s="463"/>
      <c r="BB19" s="463"/>
      <c r="BC19" s="463"/>
      <c r="BD19" s="463"/>
      <c r="BE19" s="463"/>
      <c r="BF19" s="463"/>
      <c r="BG19" s="463"/>
      <c r="BH19" s="463"/>
      <c r="BI19" s="463"/>
      <c r="BJ19" s="463"/>
      <c r="BK19" s="463"/>
      <c r="BL19" s="463"/>
      <c r="BM19" s="464"/>
      <c r="BN19" s="441">
        <v>1438644933</v>
      </c>
      <c r="BO19" s="442"/>
      <c r="BP19" s="442"/>
      <c r="BQ19" s="442"/>
      <c r="BR19" s="442"/>
      <c r="BS19" s="442"/>
      <c r="BT19" s="442"/>
      <c r="BU19" s="443"/>
      <c r="BV19" s="441">
        <v>1431488189</v>
      </c>
      <c r="BW19" s="442"/>
      <c r="BX19" s="442"/>
      <c r="BY19" s="442"/>
      <c r="BZ19" s="442"/>
      <c r="CA19" s="442"/>
      <c r="CB19" s="442"/>
      <c r="CC19" s="443"/>
      <c r="CD19" s="152"/>
      <c r="CE19" s="571"/>
      <c r="CF19" s="571"/>
      <c r="CG19" s="571"/>
      <c r="CH19" s="571"/>
      <c r="CI19" s="571"/>
      <c r="CJ19" s="571"/>
      <c r="CK19" s="571"/>
      <c r="CL19" s="571"/>
      <c r="CM19" s="571"/>
      <c r="CN19" s="571"/>
      <c r="CO19" s="571"/>
      <c r="CP19" s="571"/>
      <c r="CQ19" s="571"/>
      <c r="CR19" s="571"/>
      <c r="CS19" s="572"/>
      <c r="CT19" s="459"/>
      <c r="CU19" s="460"/>
      <c r="CV19" s="460"/>
      <c r="CW19" s="460"/>
      <c r="CX19" s="460"/>
      <c r="CY19" s="460"/>
      <c r="CZ19" s="460"/>
      <c r="DA19" s="461"/>
      <c r="DB19" s="459"/>
      <c r="DC19" s="460"/>
      <c r="DD19" s="460"/>
      <c r="DE19" s="460"/>
      <c r="DF19" s="460"/>
      <c r="DG19" s="460"/>
      <c r="DH19" s="460"/>
      <c r="DI19" s="461"/>
      <c r="DJ19" s="140"/>
      <c r="DK19" s="140"/>
      <c r="DL19" s="140"/>
      <c r="DM19" s="140"/>
      <c r="DN19" s="140"/>
      <c r="DO19" s="140"/>
    </row>
    <row r="20" spans="1:119" ht="18.75" customHeight="1" thickBot="1">
      <c r="A20" s="141"/>
      <c r="B20" s="435" t="s">
        <v>148</v>
      </c>
      <c r="C20" s="436"/>
      <c r="D20" s="436"/>
      <c r="E20" s="436"/>
      <c r="F20" s="436"/>
      <c r="G20" s="436"/>
      <c r="H20" s="436"/>
      <c r="I20" s="436"/>
      <c r="J20" s="436"/>
      <c r="K20" s="584"/>
      <c r="L20" s="585">
        <v>737598</v>
      </c>
      <c r="M20" s="586"/>
      <c r="N20" s="586"/>
      <c r="O20" s="586"/>
      <c r="P20" s="586"/>
      <c r="Q20" s="586"/>
      <c r="R20" s="586"/>
      <c r="S20" s="586"/>
      <c r="T20" s="586"/>
      <c r="U20" s="586"/>
      <c r="V20" s="586"/>
      <c r="W20" s="498"/>
      <c r="X20" s="499"/>
      <c r="Y20" s="500"/>
      <c r="Z20" s="522" t="s">
        <v>149</v>
      </c>
      <c r="AA20" s="523"/>
      <c r="AB20" s="523"/>
      <c r="AC20" s="523"/>
      <c r="AD20" s="523"/>
      <c r="AE20" s="523"/>
      <c r="AF20" s="523"/>
      <c r="AG20" s="523"/>
      <c r="AH20" s="524"/>
      <c r="AI20" s="468">
        <v>26250</v>
      </c>
      <c r="AJ20" s="469"/>
      <c r="AK20" s="469"/>
      <c r="AL20" s="469"/>
      <c r="AM20" s="470"/>
      <c r="AN20" s="468">
        <v>97139225</v>
      </c>
      <c r="AO20" s="469"/>
      <c r="AP20" s="469"/>
      <c r="AQ20" s="469"/>
      <c r="AR20" s="469"/>
      <c r="AS20" s="470"/>
      <c r="AT20" s="468">
        <v>3701</v>
      </c>
      <c r="AU20" s="469"/>
      <c r="AV20" s="469"/>
      <c r="AW20" s="469"/>
      <c r="AX20" s="469"/>
      <c r="AY20" s="471"/>
      <c r="AZ20" s="553" t="s">
        <v>150</v>
      </c>
      <c r="BA20" s="554"/>
      <c r="BB20" s="554"/>
      <c r="BC20" s="554"/>
      <c r="BD20" s="554"/>
      <c r="BE20" s="554"/>
      <c r="BF20" s="554"/>
      <c r="BG20" s="554"/>
      <c r="BH20" s="554"/>
      <c r="BI20" s="554"/>
      <c r="BJ20" s="554"/>
      <c r="BK20" s="554"/>
      <c r="BL20" s="554"/>
      <c r="BM20" s="555"/>
      <c r="BN20" s="587">
        <v>525101648</v>
      </c>
      <c r="BO20" s="588"/>
      <c r="BP20" s="588"/>
      <c r="BQ20" s="588"/>
      <c r="BR20" s="588"/>
      <c r="BS20" s="588"/>
      <c r="BT20" s="588"/>
      <c r="BU20" s="589"/>
      <c r="BV20" s="587">
        <v>553492879</v>
      </c>
      <c r="BW20" s="588"/>
      <c r="BX20" s="588"/>
      <c r="BY20" s="588"/>
      <c r="BZ20" s="588"/>
      <c r="CA20" s="588"/>
      <c r="CB20" s="588"/>
      <c r="CC20" s="589"/>
      <c r="CD20" s="152"/>
      <c r="CE20" s="571"/>
      <c r="CF20" s="571"/>
      <c r="CG20" s="571"/>
      <c r="CH20" s="571"/>
      <c r="CI20" s="571"/>
      <c r="CJ20" s="571"/>
      <c r="CK20" s="571"/>
      <c r="CL20" s="571"/>
      <c r="CM20" s="571"/>
      <c r="CN20" s="571"/>
      <c r="CO20" s="571"/>
      <c r="CP20" s="571"/>
      <c r="CQ20" s="571"/>
      <c r="CR20" s="571"/>
      <c r="CS20" s="572"/>
      <c r="CT20" s="459"/>
      <c r="CU20" s="460"/>
      <c r="CV20" s="460"/>
      <c r="CW20" s="460"/>
      <c r="CX20" s="460"/>
      <c r="CY20" s="460"/>
      <c r="CZ20" s="460"/>
      <c r="DA20" s="461"/>
      <c r="DB20" s="459"/>
      <c r="DC20" s="460"/>
      <c r="DD20" s="460"/>
      <c r="DE20" s="460"/>
      <c r="DF20" s="460"/>
      <c r="DG20" s="460"/>
      <c r="DH20" s="460"/>
      <c r="DI20" s="461"/>
      <c r="DJ20" s="140"/>
      <c r="DK20" s="140"/>
      <c r="DL20" s="140"/>
      <c r="DM20" s="140"/>
      <c r="DN20" s="140"/>
      <c r="DO20" s="140"/>
    </row>
    <row r="21" spans="1:119" ht="18.75" customHeight="1" thickBot="1">
      <c r="A21" s="141"/>
      <c r="B21" s="154"/>
      <c r="C21" s="155"/>
      <c r="D21" s="155"/>
      <c r="E21" s="155"/>
      <c r="F21" s="155"/>
      <c r="G21" s="155"/>
      <c r="H21" s="155"/>
      <c r="I21" s="155"/>
      <c r="J21" s="155"/>
      <c r="K21" s="155"/>
      <c r="L21" s="155"/>
      <c r="M21" s="155"/>
      <c r="N21" s="155"/>
      <c r="O21" s="155"/>
      <c r="P21" s="155"/>
      <c r="Q21" s="155"/>
      <c r="R21" s="155"/>
      <c r="S21" s="155"/>
      <c r="T21" s="155"/>
      <c r="U21" s="155"/>
      <c r="V21" s="155"/>
      <c r="W21" s="590" t="s">
        <v>151</v>
      </c>
      <c r="X21" s="591"/>
      <c r="Y21" s="591"/>
      <c r="Z21" s="591"/>
      <c r="AA21" s="591"/>
      <c r="AB21" s="591"/>
      <c r="AC21" s="591"/>
      <c r="AD21" s="591"/>
      <c r="AE21" s="591"/>
      <c r="AF21" s="591"/>
      <c r="AG21" s="591"/>
      <c r="AH21" s="592"/>
      <c r="AI21" s="593">
        <v>101</v>
      </c>
      <c r="AJ21" s="594"/>
      <c r="AK21" s="594"/>
      <c r="AL21" s="594"/>
      <c r="AM21" s="594"/>
      <c r="AN21" s="594"/>
      <c r="AO21" s="594"/>
      <c r="AP21" s="594"/>
      <c r="AQ21" s="594"/>
      <c r="AR21" s="594"/>
      <c r="AS21" s="594"/>
      <c r="AT21" s="594"/>
      <c r="AU21" s="594"/>
      <c r="AV21" s="594"/>
      <c r="AW21" s="594"/>
      <c r="AX21" s="594"/>
      <c r="AY21" s="595"/>
      <c r="AZ21" s="462" t="s">
        <v>152</v>
      </c>
      <c r="BA21" s="463"/>
      <c r="BB21" s="463"/>
      <c r="BC21" s="463"/>
      <c r="BD21" s="463"/>
      <c r="BE21" s="463"/>
      <c r="BF21" s="463"/>
      <c r="BG21" s="463"/>
      <c r="BH21" s="463"/>
      <c r="BI21" s="463"/>
      <c r="BJ21" s="463"/>
      <c r="BK21" s="463"/>
      <c r="BL21" s="463"/>
      <c r="BM21" s="464"/>
      <c r="BN21" s="441">
        <v>227490415</v>
      </c>
      <c r="BO21" s="442"/>
      <c r="BP21" s="442"/>
      <c r="BQ21" s="442"/>
      <c r="BR21" s="442"/>
      <c r="BS21" s="442"/>
      <c r="BT21" s="442"/>
      <c r="BU21" s="443"/>
      <c r="BV21" s="441">
        <v>297800393</v>
      </c>
      <c r="BW21" s="442"/>
      <c r="BX21" s="442"/>
      <c r="BY21" s="442"/>
      <c r="BZ21" s="442"/>
      <c r="CA21" s="442"/>
      <c r="CB21" s="442"/>
      <c r="CC21" s="443"/>
      <c r="CD21" s="152"/>
      <c r="CE21" s="571"/>
      <c r="CF21" s="571"/>
      <c r="CG21" s="571"/>
      <c r="CH21" s="571"/>
      <c r="CI21" s="571"/>
      <c r="CJ21" s="571"/>
      <c r="CK21" s="571"/>
      <c r="CL21" s="571"/>
      <c r="CM21" s="571"/>
      <c r="CN21" s="571"/>
      <c r="CO21" s="571"/>
      <c r="CP21" s="571"/>
      <c r="CQ21" s="571"/>
      <c r="CR21" s="571"/>
      <c r="CS21" s="572"/>
      <c r="CT21" s="459"/>
      <c r="CU21" s="460"/>
      <c r="CV21" s="460"/>
      <c r="CW21" s="460"/>
      <c r="CX21" s="460"/>
      <c r="CY21" s="460"/>
      <c r="CZ21" s="460"/>
      <c r="DA21" s="461"/>
      <c r="DB21" s="459"/>
      <c r="DC21" s="460"/>
      <c r="DD21" s="460"/>
      <c r="DE21" s="460"/>
      <c r="DF21" s="460"/>
      <c r="DG21" s="460"/>
      <c r="DH21" s="460"/>
      <c r="DI21" s="461"/>
      <c r="DJ21" s="140"/>
      <c r="DK21" s="140"/>
      <c r="DL21" s="140"/>
      <c r="DM21" s="140"/>
      <c r="DN21" s="140"/>
      <c r="DO21" s="140"/>
    </row>
    <row r="22" spans="1:119" ht="18.75" customHeight="1">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50" t="s">
        <v>153</v>
      </c>
      <c r="BA22" s="451"/>
      <c r="BB22" s="451"/>
      <c r="BC22" s="451"/>
      <c r="BD22" s="451"/>
      <c r="BE22" s="451"/>
      <c r="BF22" s="451"/>
      <c r="BG22" s="451"/>
      <c r="BH22" s="451"/>
      <c r="BI22" s="451"/>
      <c r="BJ22" s="451"/>
      <c r="BK22" s="451"/>
      <c r="BL22" s="451"/>
      <c r="BM22" s="452"/>
      <c r="BN22" s="453">
        <v>4913769</v>
      </c>
      <c r="BO22" s="454"/>
      <c r="BP22" s="454"/>
      <c r="BQ22" s="454"/>
      <c r="BR22" s="454"/>
      <c r="BS22" s="454"/>
      <c r="BT22" s="454"/>
      <c r="BU22" s="455"/>
      <c r="BV22" s="453">
        <v>5239978</v>
      </c>
      <c r="BW22" s="454"/>
      <c r="BX22" s="454"/>
      <c r="BY22" s="454"/>
      <c r="BZ22" s="454"/>
      <c r="CA22" s="454"/>
      <c r="CB22" s="454"/>
      <c r="CC22" s="455"/>
      <c r="CD22" s="152"/>
      <c r="CE22" s="571"/>
      <c r="CF22" s="571"/>
      <c r="CG22" s="571"/>
      <c r="CH22" s="571"/>
      <c r="CI22" s="571"/>
      <c r="CJ22" s="571"/>
      <c r="CK22" s="571"/>
      <c r="CL22" s="571"/>
      <c r="CM22" s="571"/>
      <c r="CN22" s="571"/>
      <c r="CO22" s="571"/>
      <c r="CP22" s="571"/>
      <c r="CQ22" s="571"/>
      <c r="CR22" s="571"/>
      <c r="CS22" s="572"/>
      <c r="CT22" s="459"/>
      <c r="CU22" s="460"/>
      <c r="CV22" s="460"/>
      <c r="CW22" s="460"/>
      <c r="CX22" s="460"/>
      <c r="CY22" s="460"/>
      <c r="CZ22" s="460"/>
      <c r="DA22" s="461"/>
      <c r="DB22" s="459"/>
      <c r="DC22" s="460"/>
      <c r="DD22" s="460"/>
      <c r="DE22" s="460"/>
      <c r="DF22" s="460"/>
      <c r="DG22" s="460"/>
      <c r="DH22" s="460"/>
      <c r="DI22" s="461"/>
      <c r="DJ22" s="140"/>
      <c r="DK22" s="140"/>
      <c r="DL22" s="140"/>
      <c r="DM22" s="140"/>
      <c r="DN22" s="140"/>
      <c r="DO22" s="140"/>
    </row>
    <row r="23" spans="1:119" ht="18.75" customHeight="1">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50" t="s">
        <v>154</v>
      </c>
      <c r="BA23" s="451"/>
      <c r="BB23" s="451"/>
      <c r="BC23" s="451"/>
      <c r="BD23" s="451"/>
      <c r="BE23" s="451"/>
      <c r="BF23" s="451"/>
      <c r="BG23" s="451"/>
      <c r="BH23" s="451"/>
      <c r="BI23" s="451"/>
      <c r="BJ23" s="451"/>
      <c r="BK23" s="451"/>
      <c r="BL23" s="451"/>
      <c r="BM23" s="452"/>
      <c r="BN23" s="453">
        <v>27438449</v>
      </c>
      <c r="BO23" s="454"/>
      <c r="BP23" s="454"/>
      <c r="BQ23" s="454"/>
      <c r="BR23" s="454"/>
      <c r="BS23" s="454"/>
      <c r="BT23" s="454"/>
      <c r="BU23" s="455"/>
      <c r="BV23" s="453">
        <v>27379385</v>
      </c>
      <c r="BW23" s="454"/>
      <c r="BX23" s="454"/>
      <c r="BY23" s="454"/>
      <c r="BZ23" s="454"/>
      <c r="CA23" s="454"/>
      <c r="CB23" s="454"/>
      <c r="CC23" s="455"/>
      <c r="CD23" s="152"/>
      <c r="CE23" s="571"/>
      <c r="CF23" s="571"/>
      <c r="CG23" s="571"/>
      <c r="CH23" s="571"/>
      <c r="CI23" s="571"/>
      <c r="CJ23" s="571"/>
      <c r="CK23" s="571"/>
      <c r="CL23" s="571"/>
      <c r="CM23" s="571"/>
      <c r="CN23" s="571"/>
      <c r="CO23" s="571"/>
      <c r="CP23" s="571"/>
      <c r="CQ23" s="571"/>
      <c r="CR23" s="571"/>
      <c r="CS23" s="572"/>
      <c r="CT23" s="459"/>
      <c r="CU23" s="460"/>
      <c r="CV23" s="460"/>
      <c r="CW23" s="460"/>
      <c r="CX23" s="460"/>
      <c r="CY23" s="460"/>
      <c r="CZ23" s="460"/>
      <c r="DA23" s="461"/>
      <c r="DB23" s="459"/>
      <c r="DC23" s="460"/>
      <c r="DD23" s="460"/>
      <c r="DE23" s="460"/>
      <c r="DF23" s="460"/>
      <c r="DG23" s="460"/>
      <c r="DH23" s="460"/>
      <c r="DI23" s="461"/>
      <c r="DJ23" s="140"/>
      <c r="DK23" s="140"/>
      <c r="DL23" s="140"/>
      <c r="DM23" s="140"/>
      <c r="DN23" s="140"/>
      <c r="DO23" s="140"/>
    </row>
    <row r="24" spans="1:119" ht="18.75" customHeight="1" thickBot="1">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519" t="s">
        <v>155</v>
      </c>
      <c r="BA24" s="520"/>
      <c r="BB24" s="520"/>
      <c r="BC24" s="520"/>
      <c r="BD24" s="520"/>
      <c r="BE24" s="520"/>
      <c r="BF24" s="520"/>
      <c r="BG24" s="520"/>
      <c r="BH24" s="520"/>
      <c r="BI24" s="520"/>
      <c r="BJ24" s="520"/>
      <c r="BK24" s="520"/>
      <c r="BL24" s="520"/>
      <c r="BM24" s="521"/>
      <c r="BN24" s="587">
        <v>6341386</v>
      </c>
      <c r="BO24" s="588"/>
      <c r="BP24" s="588"/>
      <c r="BQ24" s="588"/>
      <c r="BR24" s="588"/>
      <c r="BS24" s="588"/>
      <c r="BT24" s="588"/>
      <c r="BU24" s="589"/>
      <c r="BV24" s="587">
        <v>6340737</v>
      </c>
      <c r="BW24" s="588"/>
      <c r="BX24" s="588"/>
      <c r="BY24" s="588"/>
      <c r="BZ24" s="588"/>
      <c r="CA24" s="588"/>
      <c r="CB24" s="588"/>
      <c r="CC24" s="589"/>
      <c r="CD24" s="152"/>
      <c r="CE24" s="571"/>
      <c r="CF24" s="571"/>
      <c r="CG24" s="571"/>
      <c r="CH24" s="571"/>
      <c r="CI24" s="571"/>
      <c r="CJ24" s="571"/>
      <c r="CK24" s="571"/>
      <c r="CL24" s="571"/>
      <c r="CM24" s="571"/>
      <c r="CN24" s="571"/>
      <c r="CO24" s="571"/>
      <c r="CP24" s="571"/>
      <c r="CQ24" s="571"/>
      <c r="CR24" s="571"/>
      <c r="CS24" s="572"/>
      <c r="CT24" s="459"/>
      <c r="CU24" s="460"/>
      <c r="CV24" s="460"/>
      <c r="CW24" s="460"/>
      <c r="CX24" s="460"/>
      <c r="CY24" s="460"/>
      <c r="CZ24" s="460"/>
      <c r="DA24" s="461"/>
      <c r="DB24" s="459"/>
      <c r="DC24" s="460"/>
      <c r="DD24" s="460"/>
      <c r="DE24" s="460"/>
      <c r="DF24" s="460"/>
      <c r="DG24" s="460"/>
      <c r="DH24" s="460"/>
      <c r="DI24" s="461"/>
      <c r="DJ24" s="140"/>
      <c r="DK24" s="140"/>
      <c r="DL24" s="140"/>
      <c r="DM24" s="140"/>
      <c r="DN24" s="140"/>
      <c r="DO24" s="140"/>
    </row>
    <row r="25" spans="1:119" s="140" customFormat="1" ht="18.75" customHeight="1">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96" t="s">
        <v>156</v>
      </c>
      <c r="BA25" s="597"/>
      <c r="BB25" s="597"/>
      <c r="BC25" s="598"/>
      <c r="BD25" s="462" t="s">
        <v>38</v>
      </c>
      <c r="BE25" s="463"/>
      <c r="BF25" s="463"/>
      <c r="BG25" s="463"/>
      <c r="BH25" s="463"/>
      <c r="BI25" s="463"/>
      <c r="BJ25" s="463"/>
      <c r="BK25" s="463"/>
      <c r="BL25" s="463"/>
      <c r="BM25" s="464"/>
      <c r="BN25" s="441">
        <v>28498086</v>
      </c>
      <c r="BO25" s="442"/>
      <c r="BP25" s="442"/>
      <c r="BQ25" s="442"/>
      <c r="BR25" s="442"/>
      <c r="BS25" s="442"/>
      <c r="BT25" s="442"/>
      <c r="BU25" s="443"/>
      <c r="BV25" s="441">
        <v>28201867</v>
      </c>
      <c r="BW25" s="442"/>
      <c r="BX25" s="442"/>
      <c r="BY25" s="442"/>
      <c r="BZ25" s="442"/>
      <c r="CA25" s="442"/>
      <c r="CB25" s="442"/>
      <c r="CC25" s="443"/>
      <c r="CD25" s="152"/>
      <c r="CE25" s="571"/>
      <c r="CF25" s="571"/>
      <c r="CG25" s="571"/>
      <c r="CH25" s="571"/>
      <c r="CI25" s="571"/>
      <c r="CJ25" s="571"/>
      <c r="CK25" s="571"/>
      <c r="CL25" s="571"/>
      <c r="CM25" s="571"/>
      <c r="CN25" s="571"/>
      <c r="CO25" s="571"/>
      <c r="CP25" s="571"/>
      <c r="CQ25" s="571"/>
      <c r="CR25" s="571"/>
      <c r="CS25" s="572"/>
      <c r="CT25" s="459"/>
      <c r="CU25" s="460"/>
      <c r="CV25" s="460"/>
      <c r="CW25" s="460"/>
      <c r="CX25" s="460"/>
      <c r="CY25" s="460"/>
      <c r="CZ25" s="460"/>
      <c r="DA25" s="461"/>
      <c r="DB25" s="459"/>
      <c r="DC25" s="460"/>
      <c r="DD25" s="460"/>
      <c r="DE25" s="460"/>
      <c r="DF25" s="460"/>
      <c r="DG25" s="460"/>
      <c r="DH25" s="460"/>
      <c r="DI25" s="461"/>
    </row>
    <row r="26" spans="1:119" s="140" customFormat="1" ht="18.75" customHeight="1">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99"/>
      <c r="BA26" s="600"/>
      <c r="BB26" s="600"/>
      <c r="BC26" s="601"/>
      <c r="BD26" s="450" t="s">
        <v>157</v>
      </c>
      <c r="BE26" s="451"/>
      <c r="BF26" s="451"/>
      <c r="BG26" s="451"/>
      <c r="BH26" s="451"/>
      <c r="BI26" s="451"/>
      <c r="BJ26" s="451"/>
      <c r="BK26" s="451"/>
      <c r="BL26" s="451"/>
      <c r="BM26" s="452"/>
      <c r="BN26" s="453">
        <v>27632083</v>
      </c>
      <c r="BO26" s="454"/>
      <c r="BP26" s="454"/>
      <c r="BQ26" s="454"/>
      <c r="BR26" s="454"/>
      <c r="BS26" s="454"/>
      <c r="BT26" s="454"/>
      <c r="BU26" s="455"/>
      <c r="BV26" s="453">
        <v>27629407</v>
      </c>
      <c r="BW26" s="454"/>
      <c r="BX26" s="454"/>
      <c r="BY26" s="454"/>
      <c r="BZ26" s="454"/>
      <c r="CA26" s="454"/>
      <c r="CB26" s="454"/>
      <c r="CC26" s="455"/>
      <c r="CD26" s="152"/>
      <c r="CE26" s="571"/>
      <c r="CF26" s="571"/>
      <c r="CG26" s="571"/>
      <c r="CH26" s="571"/>
      <c r="CI26" s="571"/>
      <c r="CJ26" s="571"/>
      <c r="CK26" s="571"/>
      <c r="CL26" s="571"/>
      <c r="CM26" s="571"/>
      <c r="CN26" s="571"/>
      <c r="CO26" s="571"/>
      <c r="CP26" s="571"/>
      <c r="CQ26" s="571"/>
      <c r="CR26" s="571"/>
      <c r="CS26" s="572"/>
      <c r="CT26" s="459"/>
      <c r="CU26" s="460"/>
      <c r="CV26" s="460"/>
      <c r="CW26" s="460"/>
      <c r="CX26" s="460"/>
      <c r="CY26" s="460"/>
      <c r="CZ26" s="460"/>
      <c r="DA26" s="461"/>
      <c r="DB26" s="459"/>
      <c r="DC26" s="460"/>
      <c r="DD26" s="460"/>
      <c r="DE26" s="460"/>
      <c r="DF26" s="460"/>
      <c r="DG26" s="460"/>
      <c r="DH26" s="460"/>
      <c r="DI26" s="461"/>
    </row>
    <row r="27" spans="1:119" ht="18.75" customHeight="1" thickBot="1">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602"/>
      <c r="BA27" s="603"/>
      <c r="BB27" s="603"/>
      <c r="BC27" s="604"/>
      <c r="BD27" s="553" t="s">
        <v>40</v>
      </c>
      <c r="BE27" s="554"/>
      <c r="BF27" s="554"/>
      <c r="BG27" s="554"/>
      <c r="BH27" s="554"/>
      <c r="BI27" s="554"/>
      <c r="BJ27" s="554"/>
      <c r="BK27" s="554"/>
      <c r="BL27" s="554"/>
      <c r="BM27" s="555"/>
      <c r="BN27" s="587">
        <v>693598363</v>
      </c>
      <c r="BO27" s="588"/>
      <c r="BP27" s="588"/>
      <c r="BQ27" s="588"/>
      <c r="BR27" s="588"/>
      <c r="BS27" s="588"/>
      <c r="BT27" s="588"/>
      <c r="BU27" s="589"/>
      <c r="BV27" s="587">
        <v>741998790</v>
      </c>
      <c r="BW27" s="588"/>
      <c r="BX27" s="588"/>
      <c r="BY27" s="588"/>
      <c r="BZ27" s="588"/>
      <c r="CA27" s="588"/>
      <c r="CB27" s="588"/>
      <c r="CC27" s="589"/>
      <c r="CD27" s="172"/>
      <c r="CE27" s="605"/>
      <c r="CF27" s="605"/>
      <c r="CG27" s="605"/>
      <c r="CH27" s="605"/>
      <c r="CI27" s="605"/>
      <c r="CJ27" s="605"/>
      <c r="CK27" s="605"/>
      <c r="CL27" s="605"/>
      <c r="CM27" s="605"/>
      <c r="CN27" s="605"/>
      <c r="CO27" s="605"/>
      <c r="CP27" s="605"/>
      <c r="CQ27" s="605"/>
      <c r="CR27" s="605"/>
      <c r="CS27" s="606"/>
      <c r="CT27" s="562"/>
      <c r="CU27" s="563"/>
      <c r="CV27" s="563"/>
      <c r="CW27" s="563"/>
      <c r="CX27" s="563"/>
      <c r="CY27" s="563"/>
      <c r="CZ27" s="563"/>
      <c r="DA27" s="564"/>
      <c r="DB27" s="562"/>
      <c r="DC27" s="563"/>
      <c r="DD27" s="563"/>
      <c r="DE27" s="563"/>
      <c r="DF27" s="563"/>
      <c r="DG27" s="563"/>
      <c r="DH27" s="563"/>
      <c r="DI27" s="564"/>
      <c r="DJ27" s="140"/>
      <c r="DK27" s="140"/>
      <c r="DL27" s="140"/>
      <c r="DM27" s="140"/>
      <c r="DN27" s="140"/>
      <c r="DO27" s="140"/>
    </row>
    <row r="28" spans="1:119" ht="13.5" customHeight="1">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c r="A30" s="141"/>
      <c r="B30" s="181"/>
      <c r="C30" s="610" t="s">
        <v>164</v>
      </c>
      <c r="D30" s="610"/>
      <c r="E30" s="482" t="s">
        <v>165</v>
      </c>
      <c r="F30" s="482"/>
      <c r="G30" s="482"/>
      <c r="H30" s="482"/>
      <c r="I30" s="482"/>
      <c r="J30" s="482"/>
      <c r="K30" s="482"/>
      <c r="L30" s="482"/>
      <c r="M30" s="482"/>
      <c r="N30" s="482"/>
      <c r="O30" s="482"/>
      <c r="P30" s="482"/>
      <c r="Q30" s="482"/>
      <c r="R30" s="482"/>
      <c r="S30" s="482"/>
      <c r="T30" s="158"/>
      <c r="U30" s="610" t="s">
        <v>166</v>
      </c>
      <c r="V30" s="610"/>
      <c r="W30" s="482" t="s">
        <v>167</v>
      </c>
      <c r="X30" s="482"/>
      <c r="Y30" s="482"/>
      <c r="Z30" s="482"/>
      <c r="AA30" s="482"/>
      <c r="AB30" s="482"/>
      <c r="AC30" s="482"/>
      <c r="AD30" s="482"/>
      <c r="AE30" s="482"/>
      <c r="AF30" s="482"/>
      <c r="AG30" s="482"/>
      <c r="AH30" s="482"/>
      <c r="AI30" s="482"/>
      <c r="AJ30" s="482"/>
      <c r="AK30" s="482"/>
      <c r="AL30" s="158"/>
      <c r="AM30" s="610" t="s">
        <v>164</v>
      </c>
      <c r="AN30" s="610"/>
      <c r="AO30" s="482" t="s">
        <v>165</v>
      </c>
      <c r="AP30" s="482"/>
      <c r="AQ30" s="482"/>
      <c r="AR30" s="482"/>
      <c r="AS30" s="482"/>
      <c r="AT30" s="482"/>
      <c r="AU30" s="482"/>
      <c r="AV30" s="482"/>
      <c r="AW30" s="482"/>
      <c r="AX30" s="482"/>
      <c r="AY30" s="482"/>
      <c r="AZ30" s="482"/>
      <c r="BA30" s="482"/>
      <c r="BB30" s="482"/>
      <c r="BC30" s="482"/>
      <c r="BD30" s="183"/>
      <c r="BE30" s="610" t="s">
        <v>164</v>
      </c>
      <c r="BF30" s="610"/>
      <c r="BG30" s="482" t="s">
        <v>167</v>
      </c>
      <c r="BH30" s="482"/>
      <c r="BI30" s="482"/>
      <c r="BJ30" s="482"/>
      <c r="BK30" s="482"/>
      <c r="BL30" s="482"/>
      <c r="BM30" s="482"/>
      <c r="BN30" s="482"/>
      <c r="BO30" s="482"/>
      <c r="BP30" s="482"/>
      <c r="BQ30" s="482"/>
      <c r="BR30" s="482"/>
      <c r="BS30" s="482"/>
      <c r="BT30" s="482"/>
      <c r="BU30" s="482"/>
      <c r="BV30" s="184"/>
      <c r="BW30" s="610" t="s">
        <v>164</v>
      </c>
      <c r="BX30" s="610"/>
      <c r="BY30" s="482" t="s">
        <v>168</v>
      </c>
      <c r="BZ30" s="482"/>
      <c r="CA30" s="482"/>
      <c r="CB30" s="482"/>
      <c r="CC30" s="482"/>
      <c r="CD30" s="482"/>
      <c r="CE30" s="482"/>
      <c r="CF30" s="482"/>
      <c r="CG30" s="482"/>
      <c r="CH30" s="482"/>
      <c r="CI30" s="482"/>
      <c r="CJ30" s="482"/>
      <c r="CK30" s="482"/>
      <c r="CL30" s="482"/>
      <c r="CM30" s="482"/>
      <c r="CN30" s="158"/>
      <c r="CO30" s="610" t="s">
        <v>166</v>
      </c>
      <c r="CP30" s="610"/>
      <c r="CQ30" s="482" t="s">
        <v>169</v>
      </c>
      <c r="CR30" s="482"/>
      <c r="CS30" s="482"/>
      <c r="CT30" s="482"/>
      <c r="CU30" s="482"/>
      <c r="CV30" s="482"/>
      <c r="CW30" s="482"/>
      <c r="CX30" s="482"/>
      <c r="CY30" s="482"/>
      <c r="CZ30" s="482"/>
      <c r="DA30" s="482"/>
      <c r="DB30" s="482"/>
      <c r="DC30" s="482"/>
      <c r="DD30" s="482"/>
      <c r="DE30" s="482"/>
      <c r="DF30" s="158"/>
      <c r="DG30" s="607" t="s">
        <v>170</v>
      </c>
      <c r="DH30" s="607"/>
      <c r="DI30" s="185"/>
      <c r="DJ30" s="140"/>
      <c r="DK30" s="140"/>
      <c r="DL30" s="140"/>
      <c r="DM30" s="140"/>
      <c r="DN30" s="140"/>
      <c r="DO30" s="140"/>
    </row>
    <row r="31" spans="1:119" ht="32.25" customHeight="1">
      <c r="A31" s="141"/>
      <c r="B31" s="181"/>
      <c r="C31" s="608">
        <f>IF(E31="","",1)</f>
        <v>1</v>
      </c>
      <c r="D31" s="608"/>
      <c r="E31" s="609" t="str">
        <f>IF('各会計、関係団体の財政状況及び健全化判断比率'!B7="","",'各会計、関係団体の財政状況及び健全化判断比率'!B7)</f>
        <v>一般会計</v>
      </c>
      <c r="F31" s="609"/>
      <c r="G31" s="609"/>
      <c r="H31" s="609"/>
      <c r="I31" s="609"/>
      <c r="J31" s="609"/>
      <c r="K31" s="609"/>
      <c r="L31" s="609"/>
      <c r="M31" s="609"/>
      <c r="N31" s="609"/>
      <c r="O31" s="609"/>
      <c r="P31" s="609"/>
      <c r="Q31" s="609"/>
      <c r="R31" s="609"/>
      <c r="S31" s="609"/>
      <c r="T31" s="182"/>
      <c r="U31" s="608" t="str">
        <f>IF(W31="","",MAX(C31:D40)+1)</f>
        <v/>
      </c>
      <c r="V31" s="608"/>
      <c r="W31" s="609"/>
      <c r="X31" s="609"/>
      <c r="Y31" s="609"/>
      <c r="Z31" s="609"/>
      <c r="AA31" s="609"/>
      <c r="AB31" s="609"/>
      <c r="AC31" s="609"/>
      <c r="AD31" s="609"/>
      <c r="AE31" s="609"/>
      <c r="AF31" s="609"/>
      <c r="AG31" s="609"/>
      <c r="AH31" s="609"/>
      <c r="AI31" s="609"/>
      <c r="AJ31" s="609"/>
      <c r="AK31" s="609"/>
      <c r="AL31" s="182"/>
      <c r="AM31" s="608">
        <f>IF(AO31="","",MAX(C31:D40,U31:V40)+1)</f>
        <v>11</v>
      </c>
      <c r="AN31" s="608"/>
      <c r="AO31" s="609" t="str">
        <f>IF('各会計、関係団体の財政状況及び健全化判断比率'!B28="","",'各会計、関係団体の財政状況及び健全化判断比率'!B28)</f>
        <v>福島県工業用水道事業会計</v>
      </c>
      <c r="AP31" s="609"/>
      <c r="AQ31" s="609"/>
      <c r="AR31" s="609"/>
      <c r="AS31" s="609"/>
      <c r="AT31" s="609"/>
      <c r="AU31" s="609"/>
      <c r="AV31" s="609"/>
      <c r="AW31" s="609"/>
      <c r="AX31" s="609"/>
      <c r="AY31" s="609"/>
      <c r="AZ31" s="609"/>
      <c r="BA31" s="609"/>
      <c r="BB31" s="609"/>
      <c r="BC31" s="609"/>
      <c r="BD31" s="182"/>
      <c r="BE31" s="608">
        <f>IF(BG31="","",MAX(C31:D40,U31:V40,AM31:AN40)+1)</f>
        <v>14</v>
      </c>
      <c r="BF31" s="608"/>
      <c r="BG31" s="609" t="str">
        <f>IF('各会計、関係団体の財政状況及び健全化判断比率'!B31="","",'各会計、関係団体の財政状況及び健全化判断比率'!B31)</f>
        <v>福島県流域下水道事業特別会計</v>
      </c>
      <c r="BH31" s="609"/>
      <c r="BI31" s="609"/>
      <c r="BJ31" s="609"/>
      <c r="BK31" s="609"/>
      <c r="BL31" s="609"/>
      <c r="BM31" s="609"/>
      <c r="BN31" s="609"/>
      <c r="BO31" s="609"/>
      <c r="BP31" s="609"/>
      <c r="BQ31" s="609"/>
      <c r="BR31" s="609"/>
      <c r="BS31" s="609"/>
      <c r="BT31" s="609"/>
      <c r="BU31" s="609"/>
      <c r="BV31" s="182"/>
      <c r="BW31" s="608" t="str">
        <f>IF(BY31="","",MAX(C31:D40,U31:V40,AM31:AN40,BE31:BF40)+1)</f>
        <v/>
      </c>
      <c r="BX31" s="608"/>
      <c r="BY31" s="609" t="str">
        <f>IF('各会計、関係団体の財政状況及び健全化判断比率'!B68="","",'各会計、関係団体の財政状況及び健全化判断比率'!B68)</f>
        <v/>
      </c>
      <c r="BZ31" s="609"/>
      <c r="CA31" s="609"/>
      <c r="CB31" s="609"/>
      <c r="CC31" s="609"/>
      <c r="CD31" s="609"/>
      <c r="CE31" s="609"/>
      <c r="CF31" s="609"/>
      <c r="CG31" s="609"/>
      <c r="CH31" s="609"/>
      <c r="CI31" s="609"/>
      <c r="CJ31" s="609"/>
      <c r="CK31" s="609"/>
      <c r="CL31" s="609"/>
      <c r="CM31" s="609"/>
      <c r="CN31" s="182"/>
      <c r="CO31" s="608">
        <f>IF(CQ31="","",MAX(C31:D40,U31:V40,AM31:AN40,BE31:BF40,BW31:BX40)+1)</f>
        <v>16</v>
      </c>
      <c r="CP31" s="608"/>
      <c r="CQ31" s="609" t="str">
        <f>IF('各会計、関係団体の財政状況及び健全化判断比率'!BS7="","",'各会計、関係団体の財政状況及び健全化判断比率'!BS7)</f>
        <v>(一財)福島県電源地域振興財団</v>
      </c>
      <c r="CR31" s="609"/>
      <c r="CS31" s="609"/>
      <c r="CT31" s="609"/>
      <c r="CU31" s="609"/>
      <c r="CV31" s="609"/>
      <c r="CW31" s="609"/>
      <c r="CX31" s="609"/>
      <c r="CY31" s="609"/>
      <c r="CZ31" s="609"/>
      <c r="DA31" s="609"/>
      <c r="DB31" s="609"/>
      <c r="DC31" s="609"/>
      <c r="DD31" s="609"/>
      <c r="DE31" s="609"/>
      <c r="DF31" s="174"/>
      <c r="DG31" s="611" t="str">
        <f>IF('各会計、関係団体の財政状況及び健全化判断比率'!BR7="","",'各会計、関係団体の財政状況及び健全化判断比率'!BR7)</f>
        <v/>
      </c>
      <c r="DH31" s="611"/>
      <c r="DI31" s="185"/>
      <c r="DJ31" s="140"/>
      <c r="DK31" s="140"/>
      <c r="DL31" s="140"/>
      <c r="DM31" s="140"/>
      <c r="DN31" s="140"/>
      <c r="DO31" s="140"/>
    </row>
    <row r="32" spans="1:119" ht="32.25" customHeight="1">
      <c r="A32" s="141"/>
      <c r="B32" s="181"/>
      <c r="C32" s="608">
        <f>IF(E32="","",C31+1)</f>
        <v>2</v>
      </c>
      <c r="D32" s="608"/>
      <c r="E32" s="609" t="str">
        <f>IF('各会計、関係団体の財政状況及び健全化判断比率'!B8="","",'各会計、関係団体の財政状況及び健全化判断比率'!B8)</f>
        <v>公債管理特別会計</v>
      </c>
      <c r="F32" s="609"/>
      <c r="G32" s="609"/>
      <c r="H32" s="609"/>
      <c r="I32" s="609"/>
      <c r="J32" s="609"/>
      <c r="K32" s="609"/>
      <c r="L32" s="609"/>
      <c r="M32" s="609"/>
      <c r="N32" s="609"/>
      <c r="O32" s="609"/>
      <c r="P32" s="609"/>
      <c r="Q32" s="609"/>
      <c r="R32" s="609"/>
      <c r="S32" s="609"/>
      <c r="T32" s="182"/>
      <c r="U32" s="608" t="str">
        <f t="shared" ref="U32:U40" si="0">IF(W32="","",U31+1)</f>
        <v/>
      </c>
      <c r="V32" s="608"/>
      <c r="W32" s="609"/>
      <c r="X32" s="609"/>
      <c r="Y32" s="609"/>
      <c r="Z32" s="609"/>
      <c r="AA32" s="609"/>
      <c r="AB32" s="609"/>
      <c r="AC32" s="609"/>
      <c r="AD32" s="609"/>
      <c r="AE32" s="609"/>
      <c r="AF32" s="609"/>
      <c r="AG32" s="609"/>
      <c r="AH32" s="609"/>
      <c r="AI32" s="609"/>
      <c r="AJ32" s="609"/>
      <c r="AK32" s="609"/>
      <c r="AL32" s="182"/>
      <c r="AM32" s="608">
        <f t="shared" ref="AM32:AM40" si="1">IF(AO32="","",AM31+1)</f>
        <v>12</v>
      </c>
      <c r="AN32" s="608"/>
      <c r="AO32" s="609" t="str">
        <f>IF('各会計、関係団体の財政状況及び健全化判断比率'!B29="","",'各会計、関係団体の財政状況及び健全化判断比率'!B29)</f>
        <v>福島県立病院事業会計</v>
      </c>
      <c r="AP32" s="609"/>
      <c r="AQ32" s="609"/>
      <c r="AR32" s="609"/>
      <c r="AS32" s="609"/>
      <c r="AT32" s="609"/>
      <c r="AU32" s="609"/>
      <c r="AV32" s="609"/>
      <c r="AW32" s="609"/>
      <c r="AX32" s="609"/>
      <c r="AY32" s="609"/>
      <c r="AZ32" s="609"/>
      <c r="BA32" s="609"/>
      <c r="BB32" s="609"/>
      <c r="BC32" s="609"/>
      <c r="BD32" s="182"/>
      <c r="BE32" s="608">
        <f t="shared" ref="BE32:BE40" si="2">IF(BG32="","",BE31+1)</f>
        <v>15</v>
      </c>
      <c r="BF32" s="608"/>
      <c r="BG32" s="609" t="str">
        <f>IF('各会計、関係団体の財政状況及び健全化判断比率'!B32="","",'各会計、関係団体の財政状況及び健全化判断比率'!B32)</f>
        <v>福島県港湾整備事業特別会計</v>
      </c>
      <c r="BH32" s="609"/>
      <c r="BI32" s="609"/>
      <c r="BJ32" s="609"/>
      <c r="BK32" s="609"/>
      <c r="BL32" s="609"/>
      <c r="BM32" s="609"/>
      <c r="BN32" s="609"/>
      <c r="BO32" s="609"/>
      <c r="BP32" s="609"/>
      <c r="BQ32" s="609"/>
      <c r="BR32" s="609"/>
      <c r="BS32" s="609"/>
      <c r="BT32" s="609"/>
      <c r="BU32" s="609"/>
      <c r="BV32" s="182"/>
      <c r="BW32" s="608" t="str">
        <f t="shared" ref="BW32:BW40" si="3">IF(BY32="","",BW31+1)</f>
        <v/>
      </c>
      <c r="BX32" s="608"/>
      <c r="BY32" s="609" t="str">
        <f>IF('各会計、関係団体の財政状況及び健全化判断比率'!B69="","",'各会計、関係団体の財政状況及び健全化判断比率'!B69)</f>
        <v/>
      </c>
      <c r="BZ32" s="609"/>
      <c r="CA32" s="609"/>
      <c r="CB32" s="609"/>
      <c r="CC32" s="609"/>
      <c r="CD32" s="609"/>
      <c r="CE32" s="609"/>
      <c r="CF32" s="609"/>
      <c r="CG32" s="609"/>
      <c r="CH32" s="609"/>
      <c r="CI32" s="609"/>
      <c r="CJ32" s="609"/>
      <c r="CK32" s="609"/>
      <c r="CL32" s="609"/>
      <c r="CM32" s="609"/>
      <c r="CN32" s="182"/>
      <c r="CO32" s="608">
        <f t="shared" ref="CO32:CO40" si="4">IF(CQ32="","",CO31+1)</f>
        <v>17</v>
      </c>
      <c r="CP32" s="608"/>
      <c r="CQ32" s="609" t="str">
        <f>IF('各会計、関係団体の財政状況及び健全化判断比率'!BS8="","",'各会計、関係団体の財政状況及び健全化判断比率'!BS8)</f>
        <v>福島県土地開発公社</v>
      </c>
      <c r="CR32" s="609"/>
      <c r="CS32" s="609"/>
      <c r="CT32" s="609"/>
      <c r="CU32" s="609"/>
      <c r="CV32" s="609"/>
      <c r="CW32" s="609"/>
      <c r="CX32" s="609"/>
      <c r="CY32" s="609"/>
      <c r="CZ32" s="609"/>
      <c r="DA32" s="609"/>
      <c r="DB32" s="609"/>
      <c r="DC32" s="609"/>
      <c r="DD32" s="609"/>
      <c r="DE32" s="609"/>
      <c r="DF32" s="174"/>
      <c r="DG32" s="611" t="str">
        <f>IF('各会計、関係団体の財政状況及び健全化判断比率'!BR8="","",'各会計、関係団体の財政状況及び健全化判断比率'!BR8)</f>
        <v>○</v>
      </c>
      <c r="DH32" s="611"/>
      <c r="DI32" s="185"/>
      <c r="DJ32" s="140"/>
      <c r="DK32" s="140"/>
      <c r="DL32" s="140"/>
      <c r="DM32" s="140"/>
      <c r="DN32" s="140"/>
      <c r="DO32" s="140"/>
    </row>
    <row r="33" spans="1:119" ht="32.25" customHeight="1">
      <c r="A33" s="141"/>
      <c r="B33" s="181"/>
      <c r="C33" s="608">
        <f>IF(E33="","",C32+1)</f>
        <v>3</v>
      </c>
      <c r="D33" s="608"/>
      <c r="E33" s="609" t="str">
        <f>IF('各会計、関係団体の財政状況及び健全化判断比率'!B9="","",'各会計、関係団体の財政状況及び健全化判断比率'!B9)</f>
        <v>土地取得事業特別会計</v>
      </c>
      <c r="F33" s="609"/>
      <c r="G33" s="609"/>
      <c r="H33" s="609"/>
      <c r="I33" s="609"/>
      <c r="J33" s="609"/>
      <c r="K33" s="609"/>
      <c r="L33" s="609"/>
      <c r="M33" s="609"/>
      <c r="N33" s="609"/>
      <c r="O33" s="609"/>
      <c r="P33" s="609"/>
      <c r="Q33" s="609"/>
      <c r="R33" s="609"/>
      <c r="S33" s="609"/>
      <c r="T33" s="182"/>
      <c r="U33" s="608" t="str">
        <f t="shared" si="0"/>
        <v/>
      </c>
      <c r="V33" s="608"/>
      <c r="W33" s="609"/>
      <c r="X33" s="609"/>
      <c r="Y33" s="609"/>
      <c r="Z33" s="609"/>
      <c r="AA33" s="609"/>
      <c r="AB33" s="609"/>
      <c r="AC33" s="609"/>
      <c r="AD33" s="609"/>
      <c r="AE33" s="609"/>
      <c r="AF33" s="609"/>
      <c r="AG33" s="609"/>
      <c r="AH33" s="609"/>
      <c r="AI33" s="609"/>
      <c r="AJ33" s="609"/>
      <c r="AK33" s="609"/>
      <c r="AL33" s="182"/>
      <c r="AM33" s="608">
        <f t="shared" si="1"/>
        <v>13</v>
      </c>
      <c r="AN33" s="608"/>
      <c r="AO33" s="609" t="str">
        <f>IF('各会計、関係団体の財政状況及び健全化判断比率'!B30="","",'各会計、関係団体の財政状況及び健全化判断比率'!B30)</f>
        <v>福島県地域開発事業会計</v>
      </c>
      <c r="AP33" s="609"/>
      <c r="AQ33" s="609"/>
      <c r="AR33" s="609"/>
      <c r="AS33" s="609"/>
      <c r="AT33" s="609"/>
      <c r="AU33" s="609"/>
      <c r="AV33" s="609"/>
      <c r="AW33" s="609"/>
      <c r="AX33" s="609"/>
      <c r="AY33" s="609"/>
      <c r="AZ33" s="609"/>
      <c r="BA33" s="609"/>
      <c r="BB33" s="609"/>
      <c r="BC33" s="609"/>
      <c r="BD33" s="182"/>
      <c r="BE33" s="608" t="str">
        <f t="shared" si="2"/>
        <v/>
      </c>
      <c r="BF33" s="608"/>
      <c r="BG33" s="609"/>
      <c r="BH33" s="609"/>
      <c r="BI33" s="609"/>
      <c r="BJ33" s="609"/>
      <c r="BK33" s="609"/>
      <c r="BL33" s="609"/>
      <c r="BM33" s="609"/>
      <c r="BN33" s="609"/>
      <c r="BO33" s="609"/>
      <c r="BP33" s="609"/>
      <c r="BQ33" s="609"/>
      <c r="BR33" s="609"/>
      <c r="BS33" s="609"/>
      <c r="BT33" s="609"/>
      <c r="BU33" s="609"/>
      <c r="BV33" s="182"/>
      <c r="BW33" s="608" t="str">
        <f t="shared" si="3"/>
        <v/>
      </c>
      <c r="BX33" s="608"/>
      <c r="BY33" s="609" t="str">
        <f>IF('各会計、関係団体の財政状況及び健全化判断比率'!B70="","",'各会計、関係団体の財政状況及び健全化判断比率'!B70)</f>
        <v/>
      </c>
      <c r="BZ33" s="609"/>
      <c r="CA33" s="609"/>
      <c r="CB33" s="609"/>
      <c r="CC33" s="609"/>
      <c r="CD33" s="609"/>
      <c r="CE33" s="609"/>
      <c r="CF33" s="609"/>
      <c r="CG33" s="609"/>
      <c r="CH33" s="609"/>
      <c r="CI33" s="609"/>
      <c r="CJ33" s="609"/>
      <c r="CK33" s="609"/>
      <c r="CL33" s="609"/>
      <c r="CM33" s="609"/>
      <c r="CN33" s="182"/>
      <c r="CO33" s="608">
        <f t="shared" si="4"/>
        <v>18</v>
      </c>
      <c r="CP33" s="608"/>
      <c r="CQ33" s="609" t="str">
        <f>IF('各会計、関係団体の財政状況及び健全化判断比率'!BS9="","",'各会計、関係団体の財政状況及び健全化判断比率'!BS9)</f>
        <v>(公財)福島県文化振興財団</v>
      </c>
      <c r="CR33" s="609"/>
      <c r="CS33" s="609"/>
      <c r="CT33" s="609"/>
      <c r="CU33" s="609"/>
      <c r="CV33" s="609"/>
      <c r="CW33" s="609"/>
      <c r="CX33" s="609"/>
      <c r="CY33" s="609"/>
      <c r="CZ33" s="609"/>
      <c r="DA33" s="609"/>
      <c r="DB33" s="609"/>
      <c r="DC33" s="609"/>
      <c r="DD33" s="609"/>
      <c r="DE33" s="609"/>
      <c r="DF33" s="174"/>
      <c r="DG33" s="611" t="str">
        <f>IF('各会計、関係団体の財政状況及び健全化判断比率'!BR9="","",'各会計、関係団体の財政状況及び健全化判断比率'!BR9)</f>
        <v/>
      </c>
      <c r="DH33" s="611"/>
      <c r="DI33" s="185"/>
      <c r="DJ33" s="140"/>
      <c r="DK33" s="140"/>
      <c r="DL33" s="140"/>
      <c r="DM33" s="140"/>
      <c r="DN33" s="140"/>
      <c r="DO33" s="140"/>
    </row>
    <row r="34" spans="1:119" ht="32.25" customHeight="1">
      <c r="A34" s="141"/>
      <c r="B34" s="181"/>
      <c r="C34" s="608">
        <f>IF(E34="","",C33+1)</f>
        <v>4</v>
      </c>
      <c r="D34" s="608"/>
      <c r="E34" s="609" t="str">
        <f>IF('各会計、関係団体の財政状況及び健全化判断比率'!B10="","",'各会計、関係団体の財政状況及び健全化判断比率'!B10)</f>
        <v>母子父子寡婦福祉資金貸付金特別会計</v>
      </c>
      <c r="F34" s="609"/>
      <c r="G34" s="609"/>
      <c r="H34" s="609"/>
      <c r="I34" s="609"/>
      <c r="J34" s="609"/>
      <c r="K34" s="609"/>
      <c r="L34" s="609"/>
      <c r="M34" s="609"/>
      <c r="N34" s="609"/>
      <c r="O34" s="609"/>
      <c r="P34" s="609"/>
      <c r="Q34" s="609"/>
      <c r="R34" s="609"/>
      <c r="S34" s="609"/>
      <c r="T34" s="182"/>
      <c r="U34" s="608" t="str">
        <f t="shared" si="0"/>
        <v/>
      </c>
      <c r="V34" s="608"/>
      <c r="W34" s="609"/>
      <c r="X34" s="609"/>
      <c r="Y34" s="609"/>
      <c r="Z34" s="609"/>
      <c r="AA34" s="609"/>
      <c r="AB34" s="609"/>
      <c r="AC34" s="609"/>
      <c r="AD34" s="609"/>
      <c r="AE34" s="609"/>
      <c r="AF34" s="609"/>
      <c r="AG34" s="609"/>
      <c r="AH34" s="609"/>
      <c r="AI34" s="609"/>
      <c r="AJ34" s="609"/>
      <c r="AK34" s="609"/>
      <c r="AL34" s="182"/>
      <c r="AM34" s="608" t="str">
        <f t="shared" si="1"/>
        <v/>
      </c>
      <c r="AN34" s="608"/>
      <c r="AO34" s="609"/>
      <c r="AP34" s="609"/>
      <c r="AQ34" s="609"/>
      <c r="AR34" s="609"/>
      <c r="AS34" s="609"/>
      <c r="AT34" s="609"/>
      <c r="AU34" s="609"/>
      <c r="AV34" s="609"/>
      <c r="AW34" s="609"/>
      <c r="AX34" s="609"/>
      <c r="AY34" s="609"/>
      <c r="AZ34" s="609"/>
      <c r="BA34" s="609"/>
      <c r="BB34" s="609"/>
      <c r="BC34" s="609"/>
      <c r="BD34" s="182"/>
      <c r="BE34" s="608" t="str">
        <f t="shared" si="2"/>
        <v/>
      </c>
      <c r="BF34" s="608"/>
      <c r="BG34" s="609"/>
      <c r="BH34" s="609"/>
      <c r="BI34" s="609"/>
      <c r="BJ34" s="609"/>
      <c r="BK34" s="609"/>
      <c r="BL34" s="609"/>
      <c r="BM34" s="609"/>
      <c r="BN34" s="609"/>
      <c r="BO34" s="609"/>
      <c r="BP34" s="609"/>
      <c r="BQ34" s="609"/>
      <c r="BR34" s="609"/>
      <c r="BS34" s="609"/>
      <c r="BT34" s="609"/>
      <c r="BU34" s="609"/>
      <c r="BV34" s="182"/>
      <c r="BW34" s="608" t="str">
        <f t="shared" si="3"/>
        <v/>
      </c>
      <c r="BX34" s="608"/>
      <c r="BY34" s="609" t="str">
        <f>IF('各会計、関係団体の財政状況及び健全化判断比率'!B71="","",'各会計、関係団体の財政状況及び健全化判断比率'!B71)</f>
        <v/>
      </c>
      <c r="BZ34" s="609"/>
      <c r="CA34" s="609"/>
      <c r="CB34" s="609"/>
      <c r="CC34" s="609"/>
      <c r="CD34" s="609"/>
      <c r="CE34" s="609"/>
      <c r="CF34" s="609"/>
      <c r="CG34" s="609"/>
      <c r="CH34" s="609"/>
      <c r="CI34" s="609"/>
      <c r="CJ34" s="609"/>
      <c r="CK34" s="609"/>
      <c r="CL34" s="609"/>
      <c r="CM34" s="609"/>
      <c r="CN34" s="182"/>
      <c r="CO34" s="608">
        <f t="shared" si="4"/>
        <v>19</v>
      </c>
      <c r="CP34" s="608"/>
      <c r="CQ34" s="609" t="str">
        <f>IF('各会計、関係団体の財政状況及び健全化判断比率'!BS10="","",'各会計、関係団体の財政状況及び健全化判断比率'!BS10)</f>
        <v>(公財)福島県スポーツ振興基金</v>
      </c>
      <c r="CR34" s="609"/>
      <c r="CS34" s="609"/>
      <c r="CT34" s="609"/>
      <c r="CU34" s="609"/>
      <c r="CV34" s="609"/>
      <c r="CW34" s="609"/>
      <c r="CX34" s="609"/>
      <c r="CY34" s="609"/>
      <c r="CZ34" s="609"/>
      <c r="DA34" s="609"/>
      <c r="DB34" s="609"/>
      <c r="DC34" s="609"/>
      <c r="DD34" s="609"/>
      <c r="DE34" s="609"/>
      <c r="DF34" s="174"/>
      <c r="DG34" s="611" t="str">
        <f>IF('各会計、関係団体の財政状況及び健全化判断比率'!BR10="","",'各会計、関係団体の財政状況及び健全化判断比率'!BR10)</f>
        <v/>
      </c>
      <c r="DH34" s="611"/>
      <c r="DI34" s="185"/>
      <c r="DJ34" s="140"/>
      <c r="DK34" s="140"/>
      <c r="DL34" s="140"/>
      <c r="DM34" s="140"/>
      <c r="DN34" s="140"/>
      <c r="DO34" s="140"/>
    </row>
    <row r="35" spans="1:119" ht="32.25" customHeight="1">
      <c r="A35" s="141"/>
      <c r="B35" s="181"/>
      <c r="C35" s="608">
        <f t="shared" ref="C35:C40" si="5">IF(E35="","",C34+1)</f>
        <v>5</v>
      </c>
      <c r="D35" s="608"/>
      <c r="E35" s="609" t="str">
        <f>IF('各会計、関係団体の財政状況及び健全化判断比率'!B11="","",'各会計、関係団体の財政状況及び健全化判断比率'!B11)</f>
        <v>小規模企業者等設備導入資金貸付金等特別会計</v>
      </c>
      <c r="F35" s="609"/>
      <c r="G35" s="609"/>
      <c r="H35" s="609"/>
      <c r="I35" s="609"/>
      <c r="J35" s="609"/>
      <c r="K35" s="609"/>
      <c r="L35" s="609"/>
      <c r="M35" s="609"/>
      <c r="N35" s="609"/>
      <c r="O35" s="609"/>
      <c r="P35" s="609"/>
      <c r="Q35" s="609"/>
      <c r="R35" s="609"/>
      <c r="S35" s="609"/>
      <c r="T35" s="182"/>
      <c r="U35" s="608" t="str">
        <f t="shared" si="0"/>
        <v/>
      </c>
      <c r="V35" s="608"/>
      <c r="W35" s="609"/>
      <c r="X35" s="609"/>
      <c r="Y35" s="609"/>
      <c r="Z35" s="609"/>
      <c r="AA35" s="609"/>
      <c r="AB35" s="609"/>
      <c r="AC35" s="609"/>
      <c r="AD35" s="609"/>
      <c r="AE35" s="609"/>
      <c r="AF35" s="609"/>
      <c r="AG35" s="609"/>
      <c r="AH35" s="609"/>
      <c r="AI35" s="609"/>
      <c r="AJ35" s="609"/>
      <c r="AK35" s="609"/>
      <c r="AL35" s="182"/>
      <c r="AM35" s="608" t="str">
        <f t="shared" si="1"/>
        <v/>
      </c>
      <c r="AN35" s="608"/>
      <c r="AO35" s="609"/>
      <c r="AP35" s="609"/>
      <c r="AQ35" s="609"/>
      <c r="AR35" s="609"/>
      <c r="AS35" s="609"/>
      <c r="AT35" s="609"/>
      <c r="AU35" s="609"/>
      <c r="AV35" s="609"/>
      <c r="AW35" s="609"/>
      <c r="AX35" s="609"/>
      <c r="AY35" s="609"/>
      <c r="AZ35" s="609"/>
      <c r="BA35" s="609"/>
      <c r="BB35" s="609"/>
      <c r="BC35" s="609"/>
      <c r="BD35" s="182"/>
      <c r="BE35" s="608" t="str">
        <f t="shared" si="2"/>
        <v/>
      </c>
      <c r="BF35" s="608"/>
      <c r="BG35" s="609"/>
      <c r="BH35" s="609"/>
      <c r="BI35" s="609"/>
      <c r="BJ35" s="609"/>
      <c r="BK35" s="609"/>
      <c r="BL35" s="609"/>
      <c r="BM35" s="609"/>
      <c r="BN35" s="609"/>
      <c r="BO35" s="609"/>
      <c r="BP35" s="609"/>
      <c r="BQ35" s="609"/>
      <c r="BR35" s="609"/>
      <c r="BS35" s="609"/>
      <c r="BT35" s="609"/>
      <c r="BU35" s="609"/>
      <c r="BV35" s="182"/>
      <c r="BW35" s="608" t="str">
        <f t="shared" si="3"/>
        <v/>
      </c>
      <c r="BX35" s="608"/>
      <c r="BY35" s="609" t="str">
        <f>IF('各会計、関係団体の財政状況及び健全化判断比率'!B72="","",'各会計、関係団体の財政状況及び健全化判断比率'!B72)</f>
        <v/>
      </c>
      <c r="BZ35" s="609"/>
      <c r="CA35" s="609"/>
      <c r="CB35" s="609"/>
      <c r="CC35" s="609"/>
      <c r="CD35" s="609"/>
      <c r="CE35" s="609"/>
      <c r="CF35" s="609"/>
      <c r="CG35" s="609"/>
      <c r="CH35" s="609"/>
      <c r="CI35" s="609"/>
      <c r="CJ35" s="609"/>
      <c r="CK35" s="609"/>
      <c r="CL35" s="609"/>
      <c r="CM35" s="609"/>
      <c r="CN35" s="182"/>
      <c r="CO35" s="608">
        <f t="shared" si="4"/>
        <v>20</v>
      </c>
      <c r="CP35" s="608"/>
      <c r="CQ35" s="609" t="str">
        <f>IF('各会計、関係団体の財政状況及び健全化判断比率'!BS11="","",'各会計、関係団体の財政状況及び健全化判断比率'!BS11)</f>
        <v>(公財)ふくしま海洋科学館</v>
      </c>
      <c r="CR35" s="609"/>
      <c r="CS35" s="609"/>
      <c r="CT35" s="609"/>
      <c r="CU35" s="609"/>
      <c r="CV35" s="609"/>
      <c r="CW35" s="609"/>
      <c r="CX35" s="609"/>
      <c r="CY35" s="609"/>
      <c r="CZ35" s="609"/>
      <c r="DA35" s="609"/>
      <c r="DB35" s="609"/>
      <c r="DC35" s="609"/>
      <c r="DD35" s="609"/>
      <c r="DE35" s="609"/>
      <c r="DF35" s="174"/>
      <c r="DG35" s="611" t="str">
        <f>IF('各会計、関係団体の財政状況及び健全化判断比率'!BR11="","",'各会計、関係団体の財政状況及び健全化判断比率'!BR11)</f>
        <v/>
      </c>
      <c r="DH35" s="611"/>
      <c r="DI35" s="185"/>
      <c r="DJ35" s="140"/>
      <c r="DK35" s="140"/>
      <c r="DL35" s="140"/>
      <c r="DM35" s="140"/>
      <c r="DN35" s="140"/>
      <c r="DO35" s="140"/>
    </row>
    <row r="36" spans="1:119" ht="32.25" customHeight="1">
      <c r="A36" s="141"/>
      <c r="B36" s="181"/>
      <c r="C36" s="608">
        <f t="shared" si="5"/>
        <v>6</v>
      </c>
      <c r="D36" s="608"/>
      <c r="E36" s="609" t="str">
        <f>IF('各会計、関係団体の財政状況及び健全化判断比率'!B12="","",'各会計、関係団体の財政状況及び健全化判断比率'!B12)</f>
        <v>就農支援資金等貸付金特別会計</v>
      </c>
      <c r="F36" s="609"/>
      <c r="G36" s="609"/>
      <c r="H36" s="609"/>
      <c r="I36" s="609"/>
      <c r="J36" s="609"/>
      <c r="K36" s="609"/>
      <c r="L36" s="609"/>
      <c r="M36" s="609"/>
      <c r="N36" s="609"/>
      <c r="O36" s="609"/>
      <c r="P36" s="609"/>
      <c r="Q36" s="609"/>
      <c r="R36" s="609"/>
      <c r="S36" s="609"/>
      <c r="T36" s="182"/>
      <c r="U36" s="608" t="str">
        <f t="shared" si="0"/>
        <v/>
      </c>
      <c r="V36" s="608"/>
      <c r="W36" s="609"/>
      <c r="X36" s="609"/>
      <c r="Y36" s="609"/>
      <c r="Z36" s="609"/>
      <c r="AA36" s="609"/>
      <c r="AB36" s="609"/>
      <c r="AC36" s="609"/>
      <c r="AD36" s="609"/>
      <c r="AE36" s="609"/>
      <c r="AF36" s="609"/>
      <c r="AG36" s="609"/>
      <c r="AH36" s="609"/>
      <c r="AI36" s="609"/>
      <c r="AJ36" s="609"/>
      <c r="AK36" s="609"/>
      <c r="AL36" s="182"/>
      <c r="AM36" s="608" t="str">
        <f t="shared" si="1"/>
        <v/>
      </c>
      <c r="AN36" s="608"/>
      <c r="AO36" s="609"/>
      <c r="AP36" s="609"/>
      <c r="AQ36" s="609"/>
      <c r="AR36" s="609"/>
      <c r="AS36" s="609"/>
      <c r="AT36" s="609"/>
      <c r="AU36" s="609"/>
      <c r="AV36" s="609"/>
      <c r="AW36" s="609"/>
      <c r="AX36" s="609"/>
      <c r="AY36" s="609"/>
      <c r="AZ36" s="609"/>
      <c r="BA36" s="609"/>
      <c r="BB36" s="609"/>
      <c r="BC36" s="609"/>
      <c r="BD36" s="182"/>
      <c r="BE36" s="608" t="str">
        <f t="shared" si="2"/>
        <v/>
      </c>
      <c r="BF36" s="608"/>
      <c r="BG36" s="609"/>
      <c r="BH36" s="609"/>
      <c r="BI36" s="609"/>
      <c r="BJ36" s="609"/>
      <c r="BK36" s="609"/>
      <c r="BL36" s="609"/>
      <c r="BM36" s="609"/>
      <c r="BN36" s="609"/>
      <c r="BO36" s="609"/>
      <c r="BP36" s="609"/>
      <c r="BQ36" s="609"/>
      <c r="BR36" s="609"/>
      <c r="BS36" s="609"/>
      <c r="BT36" s="609"/>
      <c r="BU36" s="609"/>
      <c r="BV36" s="182"/>
      <c r="BW36" s="608" t="str">
        <f t="shared" si="3"/>
        <v/>
      </c>
      <c r="BX36" s="608"/>
      <c r="BY36" s="609" t="str">
        <f>IF('各会計、関係団体の財政状況及び健全化判断比率'!B73="","",'各会計、関係団体の財政状況及び健全化判断比率'!B73)</f>
        <v/>
      </c>
      <c r="BZ36" s="609"/>
      <c r="CA36" s="609"/>
      <c r="CB36" s="609"/>
      <c r="CC36" s="609"/>
      <c r="CD36" s="609"/>
      <c r="CE36" s="609"/>
      <c r="CF36" s="609"/>
      <c r="CG36" s="609"/>
      <c r="CH36" s="609"/>
      <c r="CI36" s="609"/>
      <c r="CJ36" s="609"/>
      <c r="CK36" s="609"/>
      <c r="CL36" s="609"/>
      <c r="CM36" s="609"/>
      <c r="CN36" s="182"/>
      <c r="CO36" s="608">
        <f t="shared" si="4"/>
        <v>21</v>
      </c>
      <c r="CP36" s="608"/>
      <c r="CQ36" s="609" t="str">
        <f>IF('各会計、関係団体の財政状況及び健全化判断比率'!BS12="","",'各会計、関係団体の財政状況及び健全化判断比率'!BS12)</f>
        <v>(公財)福島県障がい者スポーツ協会</v>
      </c>
      <c r="CR36" s="609"/>
      <c r="CS36" s="609"/>
      <c r="CT36" s="609"/>
      <c r="CU36" s="609"/>
      <c r="CV36" s="609"/>
      <c r="CW36" s="609"/>
      <c r="CX36" s="609"/>
      <c r="CY36" s="609"/>
      <c r="CZ36" s="609"/>
      <c r="DA36" s="609"/>
      <c r="DB36" s="609"/>
      <c r="DC36" s="609"/>
      <c r="DD36" s="609"/>
      <c r="DE36" s="609"/>
      <c r="DF36" s="174"/>
      <c r="DG36" s="611" t="str">
        <f>IF('各会計、関係団体の財政状況及び健全化判断比率'!BR12="","",'各会計、関係団体の財政状況及び健全化判断比率'!BR12)</f>
        <v/>
      </c>
      <c r="DH36" s="611"/>
      <c r="DI36" s="185"/>
      <c r="DJ36" s="140"/>
      <c r="DK36" s="140"/>
      <c r="DL36" s="140"/>
      <c r="DM36" s="140"/>
      <c r="DN36" s="140"/>
      <c r="DO36" s="140"/>
    </row>
    <row r="37" spans="1:119" ht="32.25" customHeight="1">
      <c r="A37" s="141"/>
      <c r="B37" s="181"/>
      <c r="C37" s="608">
        <f t="shared" si="5"/>
        <v>7</v>
      </c>
      <c r="D37" s="608"/>
      <c r="E37" s="609" t="str">
        <f>IF('各会計、関係団体の財政状況及び健全化判断比率'!B13="","",'各会計、関係団体の財政状況及び健全化判断比率'!B13)</f>
        <v>林業・木材産業改善資金貸付金特別会計</v>
      </c>
      <c r="F37" s="609"/>
      <c r="G37" s="609"/>
      <c r="H37" s="609"/>
      <c r="I37" s="609"/>
      <c r="J37" s="609"/>
      <c r="K37" s="609"/>
      <c r="L37" s="609"/>
      <c r="M37" s="609"/>
      <c r="N37" s="609"/>
      <c r="O37" s="609"/>
      <c r="P37" s="609"/>
      <c r="Q37" s="609"/>
      <c r="R37" s="609"/>
      <c r="S37" s="609"/>
      <c r="T37" s="182"/>
      <c r="U37" s="608" t="str">
        <f t="shared" si="0"/>
        <v/>
      </c>
      <c r="V37" s="608"/>
      <c r="W37" s="609"/>
      <c r="X37" s="609"/>
      <c r="Y37" s="609"/>
      <c r="Z37" s="609"/>
      <c r="AA37" s="609"/>
      <c r="AB37" s="609"/>
      <c r="AC37" s="609"/>
      <c r="AD37" s="609"/>
      <c r="AE37" s="609"/>
      <c r="AF37" s="609"/>
      <c r="AG37" s="609"/>
      <c r="AH37" s="609"/>
      <c r="AI37" s="609"/>
      <c r="AJ37" s="609"/>
      <c r="AK37" s="609"/>
      <c r="AL37" s="182"/>
      <c r="AM37" s="608" t="str">
        <f t="shared" si="1"/>
        <v/>
      </c>
      <c r="AN37" s="608"/>
      <c r="AO37" s="609"/>
      <c r="AP37" s="609"/>
      <c r="AQ37" s="609"/>
      <c r="AR37" s="609"/>
      <c r="AS37" s="609"/>
      <c r="AT37" s="609"/>
      <c r="AU37" s="609"/>
      <c r="AV37" s="609"/>
      <c r="AW37" s="609"/>
      <c r="AX37" s="609"/>
      <c r="AY37" s="609"/>
      <c r="AZ37" s="609"/>
      <c r="BA37" s="609"/>
      <c r="BB37" s="609"/>
      <c r="BC37" s="609"/>
      <c r="BD37" s="182"/>
      <c r="BE37" s="608" t="str">
        <f t="shared" si="2"/>
        <v/>
      </c>
      <c r="BF37" s="608"/>
      <c r="BG37" s="609"/>
      <c r="BH37" s="609"/>
      <c r="BI37" s="609"/>
      <c r="BJ37" s="609"/>
      <c r="BK37" s="609"/>
      <c r="BL37" s="609"/>
      <c r="BM37" s="609"/>
      <c r="BN37" s="609"/>
      <c r="BO37" s="609"/>
      <c r="BP37" s="609"/>
      <c r="BQ37" s="609"/>
      <c r="BR37" s="609"/>
      <c r="BS37" s="609"/>
      <c r="BT37" s="609"/>
      <c r="BU37" s="609"/>
      <c r="BV37" s="182"/>
      <c r="BW37" s="608" t="str">
        <f t="shared" si="3"/>
        <v/>
      </c>
      <c r="BX37" s="608"/>
      <c r="BY37" s="609" t="str">
        <f>IF('各会計、関係団体の財政状況及び健全化判断比率'!B74="","",'各会計、関係団体の財政状況及び健全化判断比率'!B74)</f>
        <v/>
      </c>
      <c r="BZ37" s="609"/>
      <c r="CA37" s="609"/>
      <c r="CB37" s="609"/>
      <c r="CC37" s="609"/>
      <c r="CD37" s="609"/>
      <c r="CE37" s="609"/>
      <c r="CF37" s="609"/>
      <c r="CG37" s="609"/>
      <c r="CH37" s="609"/>
      <c r="CI37" s="609"/>
      <c r="CJ37" s="609"/>
      <c r="CK37" s="609"/>
      <c r="CL37" s="609"/>
      <c r="CM37" s="609"/>
      <c r="CN37" s="182"/>
      <c r="CO37" s="608">
        <f t="shared" si="4"/>
        <v>22</v>
      </c>
      <c r="CP37" s="608"/>
      <c r="CQ37" s="609" t="str">
        <f>IF('各会計、関係団体の財政状況及び健全化判断比率'!BS13="","",'各会計、関係団体の財政状況及び健全化判断比率'!BS13)</f>
        <v>(公財)ふくしまフォレスト・エコ・ライフ財団</v>
      </c>
      <c r="CR37" s="609"/>
      <c r="CS37" s="609"/>
      <c r="CT37" s="609"/>
      <c r="CU37" s="609"/>
      <c r="CV37" s="609"/>
      <c r="CW37" s="609"/>
      <c r="CX37" s="609"/>
      <c r="CY37" s="609"/>
      <c r="CZ37" s="609"/>
      <c r="DA37" s="609"/>
      <c r="DB37" s="609"/>
      <c r="DC37" s="609"/>
      <c r="DD37" s="609"/>
      <c r="DE37" s="609"/>
      <c r="DF37" s="174"/>
      <c r="DG37" s="611" t="str">
        <f>IF('各会計、関係団体の財政状況及び健全化判断比率'!BR13="","",'各会計、関係団体の財政状況及び健全化判断比率'!BR13)</f>
        <v/>
      </c>
      <c r="DH37" s="611"/>
      <c r="DI37" s="185"/>
      <c r="DJ37" s="140"/>
      <c r="DK37" s="140"/>
      <c r="DL37" s="140"/>
      <c r="DM37" s="140"/>
      <c r="DN37" s="140"/>
      <c r="DO37" s="140"/>
    </row>
    <row r="38" spans="1:119" ht="32.25" customHeight="1">
      <c r="A38" s="141"/>
      <c r="B38" s="181"/>
      <c r="C38" s="608">
        <f t="shared" si="5"/>
        <v>8</v>
      </c>
      <c r="D38" s="608"/>
      <c r="E38" s="609" t="str">
        <f>IF('各会計、関係団体の財政状況及び健全化判断比率'!B14="","",'各会計、関係団体の財政状況及び健全化判断比率'!B14)</f>
        <v>沿岸漁業改善資金貸付金特別会計</v>
      </c>
      <c r="F38" s="609"/>
      <c r="G38" s="609"/>
      <c r="H38" s="609"/>
      <c r="I38" s="609"/>
      <c r="J38" s="609"/>
      <c r="K38" s="609"/>
      <c r="L38" s="609"/>
      <c r="M38" s="609"/>
      <c r="N38" s="609"/>
      <c r="O38" s="609"/>
      <c r="P38" s="609"/>
      <c r="Q38" s="609"/>
      <c r="R38" s="609"/>
      <c r="S38" s="609"/>
      <c r="T38" s="182"/>
      <c r="U38" s="608" t="str">
        <f t="shared" si="0"/>
        <v/>
      </c>
      <c r="V38" s="608"/>
      <c r="W38" s="609"/>
      <c r="X38" s="609"/>
      <c r="Y38" s="609"/>
      <c r="Z38" s="609"/>
      <c r="AA38" s="609"/>
      <c r="AB38" s="609"/>
      <c r="AC38" s="609"/>
      <c r="AD38" s="609"/>
      <c r="AE38" s="609"/>
      <c r="AF38" s="609"/>
      <c r="AG38" s="609"/>
      <c r="AH38" s="609"/>
      <c r="AI38" s="609"/>
      <c r="AJ38" s="609"/>
      <c r="AK38" s="609"/>
      <c r="AL38" s="182"/>
      <c r="AM38" s="608" t="str">
        <f t="shared" si="1"/>
        <v/>
      </c>
      <c r="AN38" s="608"/>
      <c r="AO38" s="609"/>
      <c r="AP38" s="609"/>
      <c r="AQ38" s="609"/>
      <c r="AR38" s="609"/>
      <c r="AS38" s="609"/>
      <c r="AT38" s="609"/>
      <c r="AU38" s="609"/>
      <c r="AV38" s="609"/>
      <c r="AW38" s="609"/>
      <c r="AX38" s="609"/>
      <c r="AY38" s="609"/>
      <c r="AZ38" s="609"/>
      <c r="BA38" s="609"/>
      <c r="BB38" s="609"/>
      <c r="BC38" s="609"/>
      <c r="BD38" s="182"/>
      <c r="BE38" s="608" t="str">
        <f t="shared" si="2"/>
        <v/>
      </c>
      <c r="BF38" s="608"/>
      <c r="BG38" s="609"/>
      <c r="BH38" s="609"/>
      <c r="BI38" s="609"/>
      <c r="BJ38" s="609"/>
      <c r="BK38" s="609"/>
      <c r="BL38" s="609"/>
      <c r="BM38" s="609"/>
      <c r="BN38" s="609"/>
      <c r="BO38" s="609"/>
      <c r="BP38" s="609"/>
      <c r="BQ38" s="609"/>
      <c r="BR38" s="609"/>
      <c r="BS38" s="609"/>
      <c r="BT38" s="609"/>
      <c r="BU38" s="609"/>
      <c r="BV38" s="182"/>
      <c r="BW38" s="608" t="str">
        <f t="shared" si="3"/>
        <v/>
      </c>
      <c r="BX38" s="608"/>
      <c r="BY38" s="609" t="str">
        <f>IF('各会計、関係団体の財政状況及び健全化判断比率'!B75="","",'各会計、関係団体の財政状況及び健全化判断比率'!B75)</f>
        <v/>
      </c>
      <c r="BZ38" s="609"/>
      <c r="CA38" s="609"/>
      <c r="CB38" s="609"/>
      <c r="CC38" s="609"/>
      <c r="CD38" s="609"/>
      <c r="CE38" s="609"/>
      <c r="CF38" s="609"/>
      <c r="CG38" s="609"/>
      <c r="CH38" s="609"/>
      <c r="CI38" s="609"/>
      <c r="CJ38" s="609"/>
      <c r="CK38" s="609"/>
      <c r="CL38" s="609"/>
      <c r="CM38" s="609"/>
      <c r="CN38" s="182"/>
      <c r="CO38" s="608">
        <f t="shared" si="4"/>
        <v>23</v>
      </c>
      <c r="CP38" s="608"/>
      <c r="CQ38" s="609" t="str">
        <f>IF('各会計、関係団体の財政状況及び健全化判断比率'!BS14="","",'各会計、関係団体の財政状況及び健全化判断比率'!BS14)</f>
        <v>福島県道路公社</v>
      </c>
      <c r="CR38" s="609"/>
      <c r="CS38" s="609"/>
      <c r="CT38" s="609"/>
      <c r="CU38" s="609"/>
      <c r="CV38" s="609"/>
      <c r="CW38" s="609"/>
      <c r="CX38" s="609"/>
      <c r="CY38" s="609"/>
      <c r="CZ38" s="609"/>
      <c r="DA38" s="609"/>
      <c r="DB38" s="609"/>
      <c r="DC38" s="609"/>
      <c r="DD38" s="609"/>
      <c r="DE38" s="609"/>
      <c r="DF38" s="174"/>
      <c r="DG38" s="611" t="str">
        <f>IF('各会計、関係団体の財政状況及び健全化判断比率'!BR14="","",'各会計、関係団体の財政状況及び健全化判断比率'!BR14)</f>
        <v>○</v>
      </c>
      <c r="DH38" s="611"/>
      <c r="DI38" s="185"/>
      <c r="DJ38" s="140"/>
      <c r="DK38" s="140"/>
      <c r="DL38" s="140"/>
      <c r="DM38" s="140"/>
      <c r="DN38" s="140"/>
      <c r="DO38" s="140"/>
    </row>
    <row r="39" spans="1:119" ht="32.25" customHeight="1">
      <c r="A39" s="141"/>
      <c r="B39" s="181"/>
      <c r="C39" s="608">
        <f t="shared" si="5"/>
        <v>9</v>
      </c>
      <c r="D39" s="608"/>
      <c r="E39" s="609" t="str">
        <f>IF('各会計、関係団体の財政状況及び健全化判断比率'!B15="","",'各会計、関係団体の財政状況及び健全化判断比率'!B15)</f>
        <v>証紙収入整理特別会計</v>
      </c>
      <c r="F39" s="609"/>
      <c r="G39" s="609"/>
      <c r="H39" s="609"/>
      <c r="I39" s="609"/>
      <c r="J39" s="609"/>
      <c r="K39" s="609"/>
      <c r="L39" s="609"/>
      <c r="M39" s="609"/>
      <c r="N39" s="609"/>
      <c r="O39" s="609"/>
      <c r="P39" s="609"/>
      <c r="Q39" s="609"/>
      <c r="R39" s="609"/>
      <c r="S39" s="609"/>
      <c r="T39" s="182"/>
      <c r="U39" s="608" t="str">
        <f t="shared" si="0"/>
        <v/>
      </c>
      <c r="V39" s="608"/>
      <c r="W39" s="609"/>
      <c r="X39" s="609"/>
      <c r="Y39" s="609"/>
      <c r="Z39" s="609"/>
      <c r="AA39" s="609"/>
      <c r="AB39" s="609"/>
      <c r="AC39" s="609"/>
      <c r="AD39" s="609"/>
      <c r="AE39" s="609"/>
      <c r="AF39" s="609"/>
      <c r="AG39" s="609"/>
      <c r="AH39" s="609"/>
      <c r="AI39" s="609"/>
      <c r="AJ39" s="609"/>
      <c r="AK39" s="609"/>
      <c r="AL39" s="182"/>
      <c r="AM39" s="608" t="str">
        <f t="shared" si="1"/>
        <v/>
      </c>
      <c r="AN39" s="608"/>
      <c r="AO39" s="609"/>
      <c r="AP39" s="609"/>
      <c r="AQ39" s="609"/>
      <c r="AR39" s="609"/>
      <c r="AS39" s="609"/>
      <c r="AT39" s="609"/>
      <c r="AU39" s="609"/>
      <c r="AV39" s="609"/>
      <c r="AW39" s="609"/>
      <c r="AX39" s="609"/>
      <c r="AY39" s="609"/>
      <c r="AZ39" s="609"/>
      <c r="BA39" s="609"/>
      <c r="BB39" s="609"/>
      <c r="BC39" s="609"/>
      <c r="BD39" s="182"/>
      <c r="BE39" s="608" t="str">
        <f t="shared" si="2"/>
        <v/>
      </c>
      <c r="BF39" s="608"/>
      <c r="BG39" s="609"/>
      <c r="BH39" s="609"/>
      <c r="BI39" s="609"/>
      <c r="BJ39" s="609"/>
      <c r="BK39" s="609"/>
      <c r="BL39" s="609"/>
      <c r="BM39" s="609"/>
      <c r="BN39" s="609"/>
      <c r="BO39" s="609"/>
      <c r="BP39" s="609"/>
      <c r="BQ39" s="609"/>
      <c r="BR39" s="609"/>
      <c r="BS39" s="609"/>
      <c r="BT39" s="609"/>
      <c r="BU39" s="609"/>
      <c r="BV39" s="182"/>
      <c r="BW39" s="608" t="str">
        <f t="shared" si="3"/>
        <v/>
      </c>
      <c r="BX39" s="608"/>
      <c r="BY39" s="609" t="str">
        <f>IF('各会計、関係団体の財政状況及び健全化判断比率'!B76="","",'各会計、関係団体の財政状況及び健全化判断比率'!B76)</f>
        <v/>
      </c>
      <c r="BZ39" s="609"/>
      <c r="CA39" s="609"/>
      <c r="CB39" s="609"/>
      <c r="CC39" s="609"/>
      <c r="CD39" s="609"/>
      <c r="CE39" s="609"/>
      <c r="CF39" s="609"/>
      <c r="CG39" s="609"/>
      <c r="CH39" s="609"/>
      <c r="CI39" s="609"/>
      <c r="CJ39" s="609"/>
      <c r="CK39" s="609"/>
      <c r="CL39" s="609"/>
      <c r="CM39" s="609"/>
      <c r="CN39" s="182"/>
      <c r="CO39" s="608">
        <f t="shared" si="4"/>
        <v>24</v>
      </c>
      <c r="CP39" s="608"/>
      <c r="CQ39" s="609" t="str">
        <f>IF('各会計、関係団体の財政状況及び健全化判断比率'!BS15="","",'各会計、関係団体の財政状況及び健全化判断比率'!BS15)</f>
        <v>(公財)福島県学術教育振興財団</v>
      </c>
      <c r="CR39" s="609"/>
      <c r="CS39" s="609"/>
      <c r="CT39" s="609"/>
      <c r="CU39" s="609"/>
      <c r="CV39" s="609"/>
      <c r="CW39" s="609"/>
      <c r="CX39" s="609"/>
      <c r="CY39" s="609"/>
      <c r="CZ39" s="609"/>
      <c r="DA39" s="609"/>
      <c r="DB39" s="609"/>
      <c r="DC39" s="609"/>
      <c r="DD39" s="609"/>
      <c r="DE39" s="609"/>
      <c r="DF39" s="174"/>
      <c r="DG39" s="611" t="str">
        <f>IF('各会計、関係団体の財政状況及び健全化判断比率'!BR15="","",'各会計、関係団体の財政状況及び健全化判断比率'!BR15)</f>
        <v/>
      </c>
      <c r="DH39" s="611"/>
      <c r="DI39" s="185"/>
      <c r="DJ39" s="140"/>
      <c r="DK39" s="140"/>
      <c r="DL39" s="140"/>
      <c r="DM39" s="140"/>
      <c r="DN39" s="140"/>
      <c r="DO39" s="140"/>
    </row>
    <row r="40" spans="1:119" ht="32.25" customHeight="1">
      <c r="A40" s="141"/>
      <c r="B40" s="181"/>
      <c r="C40" s="608">
        <f t="shared" si="5"/>
        <v>10</v>
      </c>
      <c r="D40" s="608"/>
      <c r="E40" s="609" t="str">
        <f>IF('各会計、関係団体の財政状況及び健全化判断比率'!B16="","",'各会計、関係団体の財政状況及び健全化判断比率'!B16)</f>
        <v>奨学資金貸付金特別会計</v>
      </c>
      <c r="F40" s="609"/>
      <c r="G40" s="609"/>
      <c r="H40" s="609"/>
      <c r="I40" s="609"/>
      <c r="J40" s="609"/>
      <c r="K40" s="609"/>
      <c r="L40" s="609"/>
      <c r="M40" s="609"/>
      <c r="N40" s="609"/>
      <c r="O40" s="609"/>
      <c r="P40" s="609"/>
      <c r="Q40" s="609"/>
      <c r="R40" s="609"/>
      <c r="S40" s="609"/>
      <c r="T40" s="182"/>
      <c r="U40" s="608" t="str">
        <f t="shared" si="0"/>
        <v/>
      </c>
      <c r="V40" s="608"/>
      <c r="W40" s="609"/>
      <c r="X40" s="609"/>
      <c r="Y40" s="609"/>
      <c r="Z40" s="609"/>
      <c r="AA40" s="609"/>
      <c r="AB40" s="609"/>
      <c r="AC40" s="609"/>
      <c r="AD40" s="609"/>
      <c r="AE40" s="609"/>
      <c r="AF40" s="609"/>
      <c r="AG40" s="609"/>
      <c r="AH40" s="609"/>
      <c r="AI40" s="609"/>
      <c r="AJ40" s="609"/>
      <c r="AK40" s="609"/>
      <c r="AL40" s="182"/>
      <c r="AM40" s="608" t="str">
        <f t="shared" si="1"/>
        <v/>
      </c>
      <c r="AN40" s="608"/>
      <c r="AO40" s="609"/>
      <c r="AP40" s="609"/>
      <c r="AQ40" s="609"/>
      <c r="AR40" s="609"/>
      <c r="AS40" s="609"/>
      <c r="AT40" s="609"/>
      <c r="AU40" s="609"/>
      <c r="AV40" s="609"/>
      <c r="AW40" s="609"/>
      <c r="AX40" s="609"/>
      <c r="AY40" s="609"/>
      <c r="AZ40" s="609"/>
      <c r="BA40" s="609"/>
      <c r="BB40" s="609"/>
      <c r="BC40" s="609"/>
      <c r="BD40" s="182"/>
      <c r="BE40" s="608" t="str">
        <f t="shared" si="2"/>
        <v/>
      </c>
      <c r="BF40" s="608"/>
      <c r="BG40" s="609"/>
      <c r="BH40" s="609"/>
      <c r="BI40" s="609"/>
      <c r="BJ40" s="609"/>
      <c r="BK40" s="609"/>
      <c r="BL40" s="609"/>
      <c r="BM40" s="609"/>
      <c r="BN40" s="609"/>
      <c r="BO40" s="609"/>
      <c r="BP40" s="609"/>
      <c r="BQ40" s="609"/>
      <c r="BR40" s="609"/>
      <c r="BS40" s="609"/>
      <c r="BT40" s="609"/>
      <c r="BU40" s="609"/>
      <c r="BV40" s="182"/>
      <c r="BW40" s="608" t="str">
        <f t="shared" si="3"/>
        <v/>
      </c>
      <c r="BX40" s="608"/>
      <c r="BY40" s="609" t="str">
        <f>IF('各会計、関係団体の財政状況及び健全化判断比率'!B77="","",'各会計、関係団体の財政状況及び健全化判断比率'!B77)</f>
        <v/>
      </c>
      <c r="BZ40" s="609"/>
      <c r="CA40" s="609"/>
      <c r="CB40" s="609"/>
      <c r="CC40" s="609"/>
      <c r="CD40" s="609"/>
      <c r="CE40" s="609"/>
      <c r="CF40" s="609"/>
      <c r="CG40" s="609"/>
      <c r="CH40" s="609"/>
      <c r="CI40" s="609"/>
      <c r="CJ40" s="609"/>
      <c r="CK40" s="609"/>
      <c r="CL40" s="609"/>
      <c r="CM40" s="609"/>
      <c r="CN40" s="182"/>
      <c r="CO40" s="608">
        <f t="shared" si="4"/>
        <v>25</v>
      </c>
      <c r="CP40" s="608"/>
      <c r="CQ40" s="609" t="str">
        <f>IF('各会計、関係団体の財政状況及び健全化判断比率'!BS16="","",'各会計、関係団体の財政状況及び健全化判断比率'!BS16)</f>
        <v>公立大学法人会津大学</v>
      </c>
      <c r="CR40" s="609"/>
      <c r="CS40" s="609"/>
      <c r="CT40" s="609"/>
      <c r="CU40" s="609"/>
      <c r="CV40" s="609"/>
      <c r="CW40" s="609"/>
      <c r="CX40" s="609"/>
      <c r="CY40" s="609"/>
      <c r="CZ40" s="609"/>
      <c r="DA40" s="609"/>
      <c r="DB40" s="609"/>
      <c r="DC40" s="609"/>
      <c r="DD40" s="609"/>
      <c r="DE40" s="609"/>
      <c r="DF40" s="174"/>
      <c r="DG40" s="611" t="str">
        <f>IF('各会計、関係団体の財政状況及び健全化判断比率'!BR16="","",'各会計、関係団体の財政状況及び健全化判断比率'!BR16)</f>
        <v>○</v>
      </c>
      <c r="DH40" s="611"/>
      <c r="DI40" s="185"/>
      <c r="DJ40" s="140"/>
      <c r="DK40" s="140"/>
      <c r="DL40" s="140"/>
      <c r="DM40" s="140"/>
      <c r="DN40" s="140"/>
      <c r="DO40" s="140"/>
    </row>
    <row r="41" spans="1:119" ht="13.5" customHeight="1" thickBot="1">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c r="A43" s="140"/>
      <c r="B43" s="140" t="s">
        <v>171</v>
      </c>
      <c r="C43" s="140"/>
      <c r="D43" s="140"/>
      <c r="E43" s="140" t="s">
        <v>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c r="A44" s="140"/>
      <c r="B44" s="140"/>
      <c r="C44" s="140"/>
      <c r="D44" s="140"/>
      <c r="E44" s="140" t="s">
        <v>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c r="A45" s="140"/>
      <c r="B45" s="140"/>
      <c r="C45" s="140"/>
      <c r="D45" s="140"/>
      <c r="E45" s="140" t="s">
        <v>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c r="A46" s="140"/>
      <c r="B46" s="140"/>
      <c r="C46" s="140"/>
      <c r="D46" s="140"/>
      <c r="E46" s="140" t="s">
        <v>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c r="E47" s="142" t="s">
        <v>176</v>
      </c>
    </row>
    <row r="48" spans="1:119">
      <c r="E48" s="142" t="s">
        <v>177</v>
      </c>
    </row>
    <row r="49" spans="5:5">
      <c r="E49" s="142" t="s">
        <v>178</v>
      </c>
    </row>
    <row r="50" spans="5:5"/>
    <row r="51" spans="5:5"/>
    <row r="52" spans="5:5"/>
    <row r="53" spans="5:5"/>
    <row r="54" spans="5:5"/>
    <row r="55" spans="5:5"/>
    <row r="56" spans="5:5"/>
    <row r="57" spans="5:5" hidden="1"/>
    <row r="58" spans="5:5" hidden="1"/>
    <row r="59" spans="5:5" hidden="1"/>
  </sheetData>
  <sheetProtection algorithmName="SHA-512" hashValue="r2bAXA3//BDPnubNzHTYQoCaLZM6DANiIQ/aboXv7oJLMURd8AodsTcUOmSvj0wF8KjGlu/T3fDbO2/ZZPJV9A==" saltValue="R1lfL1exZ+Ju8/gMbPQtk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election sqref="A1:A1048576"/>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531</v>
      </c>
      <c r="G33" s="17" t="s">
        <v>532</v>
      </c>
      <c r="H33" s="17" t="s">
        <v>533</v>
      </c>
      <c r="I33" s="17" t="s">
        <v>534</v>
      </c>
      <c r="J33" s="18" t="s">
        <v>535</v>
      </c>
      <c r="K33" s="10"/>
      <c r="L33" s="10"/>
      <c r="M33" s="10"/>
      <c r="N33" s="10"/>
      <c r="O33" s="10"/>
      <c r="P33" s="10"/>
    </row>
    <row r="34" spans="1:16" ht="39" customHeight="1">
      <c r="A34" s="10"/>
      <c r="B34" s="19"/>
      <c r="C34" s="1183" t="s">
        <v>540</v>
      </c>
      <c r="D34" s="1183"/>
      <c r="E34" s="1184"/>
      <c r="F34" s="20">
        <v>2.14</v>
      </c>
      <c r="G34" s="21">
        <v>1.44</v>
      </c>
      <c r="H34" s="21">
        <v>1.54</v>
      </c>
      <c r="I34" s="21">
        <v>1.67</v>
      </c>
      <c r="J34" s="22">
        <v>1.45</v>
      </c>
      <c r="K34" s="10"/>
      <c r="L34" s="10"/>
      <c r="M34" s="10"/>
      <c r="N34" s="10"/>
      <c r="O34" s="10"/>
      <c r="P34" s="10"/>
    </row>
    <row r="35" spans="1:16" ht="39" customHeight="1">
      <c r="A35" s="10"/>
      <c r="B35" s="23"/>
      <c r="C35" s="1177" t="s">
        <v>541</v>
      </c>
      <c r="D35" s="1178"/>
      <c r="E35" s="1179"/>
      <c r="F35" s="24">
        <v>0.55000000000000004</v>
      </c>
      <c r="G35" s="25">
        <v>0.63</v>
      </c>
      <c r="H35" s="25">
        <v>0.61</v>
      </c>
      <c r="I35" s="25">
        <v>0.65</v>
      </c>
      <c r="J35" s="26">
        <v>0.71</v>
      </c>
      <c r="K35" s="10"/>
      <c r="L35" s="10"/>
      <c r="M35" s="10"/>
      <c r="N35" s="10"/>
      <c r="O35" s="10"/>
      <c r="P35" s="10"/>
    </row>
    <row r="36" spans="1:16" ht="39" customHeight="1">
      <c r="A36" s="10"/>
      <c r="B36" s="23"/>
      <c r="C36" s="1177" t="s">
        <v>542</v>
      </c>
      <c r="D36" s="1178"/>
      <c r="E36" s="1179"/>
      <c r="F36" s="24">
        <v>1.1100000000000001</v>
      </c>
      <c r="G36" s="25">
        <v>0.47</v>
      </c>
      <c r="H36" s="25">
        <v>0.28000000000000003</v>
      </c>
      <c r="I36" s="25">
        <v>0.37</v>
      </c>
      <c r="J36" s="26">
        <v>0.38</v>
      </c>
      <c r="K36" s="10"/>
      <c r="L36" s="10"/>
      <c r="M36" s="10"/>
      <c r="N36" s="10"/>
      <c r="O36" s="10"/>
      <c r="P36" s="10"/>
    </row>
    <row r="37" spans="1:16" ht="39" customHeight="1">
      <c r="A37" s="10"/>
      <c r="B37" s="23"/>
      <c r="C37" s="1177" t="s">
        <v>543</v>
      </c>
      <c r="D37" s="1178"/>
      <c r="E37" s="1179"/>
      <c r="F37" s="24">
        <v>0.12</v>
      </c>
      <c r="G37" s="25">
        <v>7.0000000000000007E-2</v>
      </c>
      <c r="H37" s="25">
        <v>0</v>
      </c>
      <c r="I37" s="25">
        <v>0.06</v>
      </c>
      <c r="J37" s="26">
        <v>7.0000000000000007E-2</v>
      </c>
      <c r="K37" s="10"/>
      <c r="L37" s="10"/>
      <c r="M37" s="10"/>
      <c r="N37" s="10"/>
      <c r="O37" s="10"/>
      <c r="P37" s="10"/>
    </row>
    <row r="38" spans="1:16" ht="39" customHeight="1">
      <c r="A38" s="10"/>
      <c r="B38" s="23"/>
      <c r="C38" s="1177" t="s">
        <v>544</v>
      </c>
      <c r="D38" s="1178"/>
      <c r="E38" s="1179"/>
      <c r="F38" s="24">
        <v>0.01</v>
      </c>
      <c r="G38" s="25">
        <v>0.01</v>
      </c>
      <c r="H38" s="25">
        <v>0.01</v>
      </c>
      <c r="I38" s="25">
        <v>0.01</v>
      </c>
      <c r="J38" s="26">
        <v>0.01</v>
      </c>
      <c r="K38" s="10"/>
      <c r="L38" s="10"/>
      <c r="M38" s="10"/>
      <c r="N38" s="10"/>
      <c r="O38" s="10"/>
      <c r="P38" s="10"/>
    </row>
    <row r="39" spans="1:16" ht="39" customHeight="1">
      <c r="A39" s="10"/>
      <c r="B39" s="23"/>
      <c r="C39" s="1177" t="s">
        <v>545</v>
      </c>
      <c r="D39" s="1178"/>
      <c r="E39" s="1179"/>
      <c r="F39" s="24">
        <v>0.01</v>
      </c>
      <c r="G39" s="25">
        <v>0.13</v>
      </c>
      <c r="H39" s="25">
        <v>7.0000000000000007E-2</v>
      </c>
      <c r="I39" s="25">
        <v>0.06</v>
      </c>
      <c r="J39" s="26">
        <v>0</v>
      </c>
      <c r="K39" s="10"/>
      <c r="L39" s="10"/>
      <c r="M39" s="10"/>
      <c r="N39" s="10"/>
      <c r="O39" s="10"/>
      <c r="P39" s="10"/>
    </row>
    <row r="40" spans="1:16" ht="39" customHeight="1">
      <c r="A40" s="10"/>
      <c r="B40" s="23"/>
      <c r="C40" s="1177" t="s">
        <v>546</v>
      </c>
      <c r="D40" s="1178"/>
      <c r="E40" s="1179"/>
      <c r="F40" s="24">
        <v>0</v>
      </c>
      <c r="G40" s="25">
        <v>0</v>
      </c>
      <c r="H40" s="25">
        <v>0</v>
      </c>
      <c r="I40" s="25">
        <v>0</v>
      </c>
      <c r="J40" s="26">
        <v>0</v>
      </c>
      <c r="K40" s="10"/>
      <c r="L40" s="10"/>
      <c r="M40" s="10"/>
      <c r="N40" s="10"/>
      <c r="O40" s="10"/>
      <c r="P40" s="10"/>
    </row>
    <row r="41" spans="1:16" ht="39" customHeight="1">
      <c r="A41" s="10"/>
      <c r="B41" s="23"/>
      <c r="C41" s="1177" t="s">
        <v>547</v>
      </c>
      <c r="D41" s="1178"/>
      <c r="E41" s="1179"/>
      <c r="F41" s="24">
        <v>0</v>
      </c>
      <c r="G41" s="25">
        <v>0</v>
      </c>
      <c r="H41" s="25">
        <v>0</v>
      </c>
      <c r="I41" s="25">
        <v>0</v>
      </c>
      <c r="J41" s="26">
        <v>0</v>
      </c>
      <c r="K41" s="10"/>
      <c r="L41" s="10"/>
      <c r="M41" s="10"/>
      <c r="N41" s="10"/>
      <c r="O41" s="10"/>
      <c r="P41" s="10"/>
    </row>
    <row r="42" spans="1:16" ht="39" customHeight="1">
      <c r="A42" s="10"/>
      <c r="B42" s="27"/>
      <c r="C42" s="1177" t="s">
        <v>548</v>
      </c>
      <c r="D42" s="1178"/>
      <c r="E42" s="1179"/>
      <c r="F42" s="24" t="s">
        <v>490</v>
      </c>
      <c r="G42" s="25" t="s">
        <v>490</v>
      </c>
      <c r="H42" s="25" t="s">
        <v>490</v>
      </c>
      <c r="I42" s="25" t="s">
        <v>490</v>
      </c>
      <c r="J42" s="26" t="s">
        <v>490</v>
      </c>
      <c r="K42" s="10"/>
      <c r="L42" s="10"/>
      <c r="M42" s="10"/>
      <c r="N42" s="10"/>
      <c r="O42" s="10"/>
      <c r="P42" s="10"/>
    </row>
    <row r="43" spans="1:16" ht="39" customHeight="1" thickBot="1">
      <c r="A43" s="10"/>
      <c r="B43" s="28"/>
      <c r="C43" s="1180" t="s">
        <v>549</v>
      </c>
      <c r="D43" s="1181"/>
      <c r="E43" s="1182"/>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yqqs7ExbPkqOdrT65kw32VaSyzaasmKTZhcJ2os0G4wjac6DD7v543YXmcdL6t49Jpb47Tm+TFR0gUAzMxs9RQ==" saltValue="kmASW2cAORymQwmQIk+n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election sqref="A1:A1048576"/>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531</v>
      </c>
      <c r="L44" s="44" t="s">
        <v>532</v>
      </c>
      <c r="M44" s="44" t="s">
        <v>533</v>
      </c>
      <c r="N44" s="44" t="s">
        <v>534</v>
      </c>
      <c r="O44" s="45" t="s">
        <v>535</v>
      </c>
      <c r="P44" s="36"/>
      <c r="Q44" s="36"/>
      <c r="R44" s="36"/>
      <c r="S44" s="36"/>
      <c r="T44" s="36"/>
      <c r="U44" s="36"/>
    </row>
    <row r="45" spans="1:21" ht="30.75" customHeight="1">
      <c r="A45" s="36"/>
      <c r="B45" s="1193" t="s">
        <v>9</v>
      </c>
      <c r="C45" s="1194"/>
      <c r="D45" s="46"/>
      <c r="E45" s="1199" t="s">
        <v>10</v>
      </c>
      <c r="F45" s="1199"/>
      <c r="G45" s="1199"/>
      <c r="H45" s="1199"/>
      <c r="I45" s="1199"/>
      <c r="J45" s="1200"/>
      <c r="K45" s="47">
        <v>103067</v>
      </c>
      <c r="L45" s="48">
        <v>101781</v>
      </c>
      <c r="M45" s="48">
        <v>98825</v>
      </c>
      <c r="N45" s="48">
        <v>95283</v>
      </c>
      <c r="O45" s="49">
        <v>91378</v>
      </c>
      <c r="P45" s="36"/>
      <c r="Q45" s="36"/>
      <c r="R45" s="36"/>
      <c r="S45" s="36"/>
      <c r="T45" s="36"/>
      <c r="U45" s="36"/>
    </row>
    <row r="46" spans="1:21" ht="30.75" customHeight="1">
      <c r="A46" s="36"/>
      <c r="B46" s="1195"/>
      <c r="C46" s="1196"/>
      <c r="D46" s="50"/>
      <c r="E46" s="1187" t="s">
        <v>11</v>
      </c>
      <c r="F46" s="1187"/>
      <c r="G46" s="1187"/>
      <c r="H46" s="1187"/>
      <c r="I46" s="1187"/>
      <c r="J46" s="1188"/>
      <c r="K46" s="51" t="s">
        <v>490</v>
      </c>
      <c r="L46" s="52" t="s">
        <v>490</v>
      </c>
      <c r="M46" s="52" t="s">
        <v>490</v>
      </c>
      <c r="N46" s="52" t="s">
        <v>490</v>
      </c>
      <c r="O46" s="53" t="s">
        <v>490</v>
      </c>
      <c r="P46" s="36"/>
      <c r="Q46" s="36"/>
      <c r="R46" s="36"/>
      <c r="S46" s="36"/>
      <c r="T46" s="36"/>
      <c r="U46" s="36"/>
    </row>
    <row r="47" spans="1:21" ht="30.75" customHeight="1">
      <c r="A47" s="36"/>
      <c r="B47" s="1195"/>
      <c r="C47" s="1196"/>
      <c r="D47" s="50"/>
      <c r="E47" s="1187" t="s">
        <v>12</v>
      </c>
      <c r="F47" s="1187"/>
      <c r="G47" s="1187"/>
      <c r="H47" s="1187"/>
      <c r="I47" s="1187"/>
      <c r="J47" s="1188"/>
      <c r="K47" s="51">
        <v>11853</v>
      </c>
      <c r="L47" s="52">
        <v>13067</v>
      </c>
      <c r="M47" s="52">
        <v>14145</v>
      </c>
      <c r="N47" s="52">
        <v>15279</v>
      </c>
      <c r="O47" s="53">
        <v>16712</v>
      </c>
      <c r="P47" s="36"/>
      <c r="Q47" s="36"/>
      <c r="R47" s="36"/>
      <c r="S47" s="36"/>
      <c r="T47" s="36"/>
      <c r="U47" s="36"/>
    </row>
    <row r="48" spans="1:21" ht="30.75" customHeight="1">
      <c r="A48" s="36"/>
      <c r="B48" s="1195"/>
      <c r="C48" s="1196"/>
      <c r="D48" s="50"/>
      <c r="E48" s="1187" t="s">
        <v>13</v>
      </c>
      <c r="F48" s="1187"/>
      <c r="G48" s="1187"/>
      <c r="H48" s="1187"/>
      <c r="I48" s="1187"/>
      <c r="J48" s="1188"/>
      <c r="K48" s="51">
        <v>3758</v>
      </c>
      <c r="L48" s="52">
        <v>3378</v>
      </c>
      <c r="M48" s="52">
        <v>3592</v>
      </c>
      <c r="N48" s="52">
        <v>2442</v>
      </c>
      <c r="O48" s="53">
        <v>2262</v>
      </c>
      <c r="P48" s="36"/>
      <c r="Q48" s="36"/>
      <c r="R48" s="36"/>
      <c r="S48" s="36"/>
      <c r="T48" s="36"/>
      <c r="U48" s="36"/>
    </row>
    <row r="49" spans="1:21" ht="30.75" customHeight="1">
      <c r="A49" s="36"/>
      <c r="B49" s="1195"/>
      <c r="C49" s="1196"/>
      <c r="D49" s="50"/>
      <c r="E49" s="1187" t="s">
        <v>14</v>
      </c>
      <c r="F49" s="1187"/>
      <c r="G49" s="1187"/>
      <c r="H49" s="1187"/>
      <c r="I49" s="1187"/>
      <c r="J49" s="1188"/>
      <c r="K49" s="51" t="s">
        <v>490</v>
      </c>
      <c r="L49" s="52" t="s">
        <v>490</v>
      </c>
      <c r="M49" s="52" t="s">
        <v>490</v>
      </c>
      <c r="N49" s="52" t="s">
        <v>490</v>
      </c>
      <c r="O49" s="53" t="s">
        <v>490</v>
      </c>
      <c r="P49" s="36"/>
      <c r="Q49" s="36"/>
      <c r="R49" s="36"/>
      <c r="S49" s="36"/>
      <c r="T49" s="36"/>
      <c r="U49" s="36"/>
    </row>
    <row r="50" spans="1:21" ht="30.75" customHeight="1">
      <c r="A50" s="36"/>
      <c r="B50" s="1195"/>
      <c r="C50" s="1196"/>
      <c r="D50" s="50"/>
      <c r="E50" s="1187" t="s">
        <v>15</v>
      </c>
      <c r="F50" s="1187"/>
      <c r="G50" s="1187"/>
      <c r="H50" s="1187"/>
      <c r="I50" s="1187"/>
      <c r="J50" s="1188"/>
      <c r="K50" s="51">
        <v>2902</v>
      </c>
      <c r="L50" s="52">
        <v>2044</v>
      </c>
      <c r="M50" s="52">
        <v>1499</v>
      </c>
      <c r="N50" s="52">
        <v>1229</v>
      </c>
      <c r="O50" s="53">
        <v>1091</v>
      </c>
      <c r="P50" s="36"/>
      <c r="Q50" s="36"/>
      <c r="R50" s="36"/>
      <c r="S50" s="36"/>
      <c r="T50" s="36"/>
      <c r="U50" s="36"/>
    </row>
    <row r="51" spans="1:21" ht="30.75" customHeight="1">
      <c r="A51" s="36"/>
      <c r="B51" s="1197"/>
      <c r="C51" s="1198"/>
      <c r="D51" s="54"/>
      <c r="E51" s="1187" t="s">
        <v>16</v>
      </c>
      <c r="F51" s="1187"/>
      <c r="G51" s="1187"/>
      <c r="H51" s="1187"/>
      <c r="I51" s="1187"/>
      <c r="J51" s="1188"/>
      <c r="K51" s="51" t="s">
        <v>490</v>
      </c>
      <c r="L51" s="52" t="s">
        <v>490</v>
      </c>
      <c r="M51" s="52" t="s">
        <v>490</v>
      </c>
      <c r="N51" s="52" t="s">
        <v>490</v>
      </c>
      <c r="O51" s="53" t="s">
        <v>490</v>
      </c>
      <c r="P51" s="36"/>
      <c r="Q51" s="36"/>
      <c r="R51" s="36"/>
      <c r="S51" s="36"/>
      <c r="T51" s="36"/>
      <c r="U51" s="36"/>
    </row>
    <row r="52" spans="1:21" ht="30.75" customHeight="1">
      <c r="A52" s="36"/>
      <c r="B52" s="1185" t="s">
        <v>17</v>
      </c>
      <c r="C52" s="1186"/>
      <c r="D52" s="54"/>
      <c r="E52" s="1187" t="s">
        <v>18</v>
      </c>
      <c r="F52" s="1187"/>
      <c r="G52" s="1187"/>
      <c r="H52" s="1187"/>
      <c r="I52" s="1187"/>
      <c r="J52" s="1188"/>
      <c r="K52" s="51">
        <v>68494</v>
      </c>
      <c r="L52" s="52">
        <v>70818</v>
      </c>
      <c r="M52" s="52">
        <v>73229</v>
      </c>
      <c r="N52" s="52">
        <v>74021</v>
      </c>
      <c r="O52" s="53">
        <v>74906</v>
      </c>
      <c r="P52" s="36"/>
      <c r="Q52" s="36"/>
      <c r="R52" s="36"/>
      <c r="S52" s="36"/>
      <c r="T52" s="36"/>
      <c r="U52" s="36"/>
    </row>
    <row r="53" spans="1:21" ht="30.75" customHeight="1" thickBot="1">
      <c r="A53" s="36"/>
      <c r="B53" s="1189" t="s">
        <v>19</v>
      </c>
      <c r="C53" s="1190"/>
      <c r="D53" s="55"/>
      <c r="E53" s="1191" t="s">
        <v>20</v>
      </c>
      <c r="F53" s="1191"/>
      <c r="G53" s="1191"/>
      <c r="H53" s="1191"/>
      <c r="I53" s="1191"/>
      <c r="J53" s="1192"/>
      <c r="K53" s="56">
        <v>53086</v>
      </c>
      <c r="L53" s="57">
        <v>49452</v>
      </c>
      <c r="M53" s="57">
        <v>44832</v>
      </c>
      <c r="N53" s="57">
        <v>40212</v>
      </c>
      <c r="O53" s="58">
        <v>36537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67vr/+g8vgzvPBHprUCpOgWd5iLTEbgSbC0reP239J3nFj9oVblHyYxcNPGGdT/teBdehn4xiYJhHjKccAWQMg==" saltValue="KelA6mgfyu/uLUpNRZcX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election sqref="A1:A1048576"/>
    </sheetView>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65" t="s">
        <v>531</v>
      </c>
      <c r="J40" s="366" t="s">
        <v>532</v>
      </c>
      <c r="K40" s="366" t="s">
        <v>533</v>
      </c>
      <c r="L40" s="366" t="s">
        <v>534</v>
      </c>
      <c r="M40" s="367" t="s">
        <v>535</v>
      </c>
    </row>
    <row r="41" spans="2:13" ht="27.75" customHeight="1">
      <c r="B41" s="1201" t="s">
        <v>21</v>
      </c>
      <c r="C41" s="1202"/>
      <c r="D41" s="66"/>
      <c r="E41" s="1207" t="s">
        <v>22</v>
      </c>
      <c r="F41" s="1207"/>
      <c r="G41" s="1207"/>
      <c r="H41" s="1208"/>
      <c r="I41" s="368">
        <v>1461871</v>
      </c>
      <c r="J41" s="369">
        <v>1483037</v>
      </c>
      <c r="K41" s="369">
        <v>1503623</v>
      </c>
      <c r="L41" s="369">
        <v>1523353</v>
      </c>
      <c r="M41" s="370">
        <v>1546018</v>
      </c>
    </row>
    <row r="42" spans="2:13" ht="27.75" customHeight="1">
      <c r="B42" s="1203"/>
      <c r="C42" s="1204"/>
      <c r="D42" s="67"/>
      <c r="E42" s="1209" t="s">
        <v>23</v>
      </c>
      <c r="F42" s="1209"/>
      <c r="G42" s="1209"/>
      <c r="H42" s="1210"/>
      <c r="I42" s="371">
        <v>21718</v>
      </c>
      <c r="J42" s="372">
        <v>17890</v>
      </c>
      <c r="K42" s="372">
        <v>14994</v>
      </c>
      <c r="L42" s="372">
        <v>12412</v>
      </c>
      <c r="M42" s="373">
        <v>9990</v>
      </c>
    </row>
    <row r="43" spans="2:13" ht="27.75" customHeight="1">
      <c r="B43" s="1203"/>
      <c r="C43" s="1204"/>
      <c r="D43" s="67"/>
      <c r="E43" s="1209" t="s">
        <v>24</v>
      </c>
      <c r="F43" s="1209"/>
      <c r="G43" s="1209"/>
      <c r="H43" s="1210"/>
      <c r="I43" s="371">
        <v>49347</v>
      </c>
      <c r="J43" s="372">
        <v>48253</v>
      </c>
      <c r="K43" s="372">
        <v>47591</v>
      </c>
      <c r="L43" s="372">
        <v>45750</v>
      </c>
      <c r="M43" s="373">
        <v>40479</v>
      </c>
    </row>
    <row r="44" spans="2:13" ht="27.75" customHeight="1">
      <c r="B44" s="1203"/>
      <c r="C44" s="1204"/>
      <c r="D44" s="67"/>
      <c r="E44" s="1209" t="s">
        <v>25</v>
      </c>
      <c r="F44" s="1209"/>
      <c r="G44" s="1209"/>
      <c r="H44" s="1210"/>
      <c r="I44" s="371" t="s">
        <v>490</v>
      </c>
      <c r="J44" s="372" t="s">
        <v>490</v>
      </c>
      <c r="K44" s="372" t="s">
        <v>490</v>
      </c>
      <c r="L44" s="372" t="s">
        <v>490</v>
      </c>
      <c r="M44" s="373" t="s">
        <v>490</v>
      </c>
    </row>
    <row r="45" spans="2:13" ht="27.75" customHeight="1">
      <c r="B45" s="1203"/>
      <c r="C45" s="1204"/>
      <c r="D45" s="67"/>
      <c r="E45" s="1209" t="s">
        <v>26</v>
      </c>
      <c r="F45" s="1209"/>
      <c r="G45" s="1209"/>
      <c r="H45" s="1210"/>
      <c r="I45" s="371">
        <v>266746</v>
      </c>
      <c r="J45" s="372">
        <v>249519</v>
      </c>
      <c r="K45" s="372">
        <v>250620</v>
      </c>
      <c r="L45" s="372">
        <v>246720</v>
      </c>
      <c r="M45" s="373">
        <v>241469</v>
      </c>
    </row>
    <row r="46" spans="2:13" ht="27.75" customHeight="1">
      <c r="B46" s="1203"/>
      <c r="C46" s="1204"/>
      <c r="D46" s="68"/>
      <c r="E46" s="1211" t="s">
        <v>27</v>
      </c>
      <c r="F46" s="1211"/>
      <c r="G46" s="1211"/>
      <c r="H46" s="1212"/>
      <c r="I46" s="371">
        <v>17384</v>
      </c>
      <c r="J46" s="372">
        <v>16076</v>
      </c>
      <c r="K46" s="372">
        <v>16420</v>
      </c>
      <c r="L46" s="372">
        <v>15642</v>
      </c>
      <c r="M46" s="373">
        <v>15477</v>
      </c>
    </row>
    <row r="47" spans="2:13" ht="27.75" customHeight="1">
      <c r="B47" s="1203"/>
      <c r="C47" s="1204"/>
      <c r="D47" s="69"/>
      <c r="E47" s="1213" t="s">
        <v>28</v>
      </c>
      <c r="F47" s="1214"/>
      <c r="G47" s="1214"/>
      <c r="H47" s="1215"/>
      <c r="I47" s="371" t="s">
        <v>490</v>
      </c>
      <c r="J47" s="372" t="s">
        <v>490</v>
      </c>
      <c r="K47" s="372" t="s">
        <v>490</v>
      </c>
      <c r="L47" s="372" t="s">
        <v>490</v>
      </c>
      <c r="M47" s="373" t="s">
        <v>490</v>
      </c>
    </row>
    <row r="48" spans="2:13" ht="27.75" customHeight="1">
      <c r="B48" s="1203"/>
      <c r="C48" s="1204"/>
      <c r="D48" s="67"/>
      <c r="E48" s="1209" t="s">
        <v>29</v>
      </c>
      <c r="F48" s="1209"/>
      <c r="G48" s="1209"/>
      <c r="H48" s="1210"/>
      <c r="I48" s="371" t="s">
        <v>490</v>
      </c>
      <c r="J48" s="372" t="s">
        <v>490</v>
      </c>
      <c r="K48" s="372" t="s">
        <v>490</v>
      </c>
      <c r="L48" s="372" t="s">
        <v>490</v>
      </c>
      <c r="M48" s="373" t="s">
        <v>490</v>
      </c>
    </row>
    <row r="49" spans="2:13" ht="27.75" customHeight="1">
      <c r="B49" s="1205"/>
      <c r="C49" s="1206"/>
      <c r="D49" s="67"/>
      <c r="E49" s="1209" t="s">
        <v>30</v>
      </c>
      <c r="F49" s="1209"/>
      <c r="G49" s="1209"/>
      <c r="H49" s="1210"/>
      <c r="I49" s="371" t="s">
        <v>490</v>
      </c>
      <c r="J49" s="372" t="s">
        <v>490</v>
      </c>
      <c r="K49" s="372" t="s">
        <v>490</v>
      </c>
      <c r="L49" s="372" t="s">
        <v>490</v>
      </c>
      <c r="M49" s="373" t="s">
        <v>490</v>
      </c>
    </row>
    <row r="50" spans="2:13" ht="27.75" customHeight="1">
      <c r="B50" s="1216" t="s">
        <v>31</v>
      </c>
      <c r="C50" s="1217"/>
      <c r="D50" s="70"/>
      <c r="E50" s="1209" t="s">
        <v>32</v>
      </c>
      <c r="F50" s="1209"/>
      <c r="G50" s="1209"/>
      <c r="H50" s="1210"/>
      <c r="I50" s="371">
        <v>231395</v>
      </c>
      <c r="J50" s="372">
        <v>231996</v>
      </c>
      <c r="K50" s="372">
        <v>246230</v>
      </c>
      <c r="L50" s="372">
        <v>259512</v>
      </c>
      <c r="M50" s="373">
        <v>286685</v>
      </c>
    </row>
    <row r="51" spans="2:13" ht="27.75" customHeight="1">
      <c r="B51" s="1203"/>
      <c r="C51" s="1204"/>
      <c r="D51" s="67"/>
      <c r="E51" s="1209" t="s">
        <v>33</v>
      </c>
      <c r="F51" s="1209"/>
      <c r="G51" s="1209"/>
      <c r="H51" s="1210"/>
      <c r="I51" s="371">
        <v>121057</v>
      </c>
      <c r="J51" s="372">
        <v>120804</v>
      </c>
      <c r="K51" s="372">
        <v>122074</v>
      </c>
      <c r="L51" s="372">
        <v>124937</v>
      </c>
      <c r="M51" s="373">
        <v>128888</v>
      </c>
    </row>
    <row r="52" spans="2:13" ht="27.75" customHeight="1">
      <c r="B52" s="1205"/>
      <c r="C52" s="1206"/>
      <c r="D52" s="67"/>
      <c r="E52" s="1209" t="s">
        <v>34</v>
      </c>
      <c r="F52" s="1209"/>
      <c r="G52" s="1209"/>
      <c r="H52" s="1210"/>
      <c r="I52" s="371">
        <v>868765</v>
      </c>
      <c r="J52" s="372">
        <v>877615</v>
      </c>
      <c r="K52" s="372">
        <v>877567</v>
      </c>
      <c r="L52" s="372">
        <v>871759</v>
      </c>
      <c r="M52" s="373">
        <v>866891</v>
      </c>
    </row>
    <row r="53" spans="2:13" ht="27.75" customHeight="1" thickBot="1">
      <c r="B53" s="1218" t="s">
        <v>35</v>
      </c>
      <c r="C53" s="1219"/>
      <c r="D53" s="71"/>
      <c r="E53" s="1220" t="s">
        <v>36</v>
      </c>
      <c r="F53" s="1220"/>
      <c r="G53" s="1220"/>
      <c r="H53" s="1221"/>
      <c r="I53" s="374">
        <v>595849</v>
      </c>
      <c r="J53" s="375">
        <v>584360</v>
      </c>
      <c r="K53" s="375">
        <v>587377</v>
      </c>
      <c r="L53" s="375">
        <v>587670</v>
      </c>
      <c r="M53" s="376">
        <v>570968</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ELQvrvybxzR+UIGKD9k1zzLmNbdm4hQ/lKqE4mRWslqR/L0LsC8fE24EAplSM71w+g8qw3fA5ZVvrf1b+OeWw==" saltValue="mf/sq4iVHeAe94uw7NlN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election activeCell="K2" sqref="K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75" t="s">
        <v>37</v>
      </c>
    </row>
    <row r="54" spans="2:8" ht="29.25" customHeight="1" thickBot="1">
      <c r="B54" s="76" t="s">
        <v>1</v>
      </c>
      <c r="C54" s="77"/>
      <c r="D54" s="77"/>
      <c r="E54" s="78" t="s">
        <v>2</v>
      </c>
      <c r="F54" s="79" t="s">
        <v>533</v>
      </c>
      <c r="G54" s="79" t="s">
        <v>534</v>
      </c>
      <c r="H54" s="80" t="s">
        <v>535</v>
      </c>
    </row>
    <row r="55" spans="2:8" ht="52.5" customHeight="1">
      <c r="B55" s="81"/>
      <c r="C55" s="1230" t="s">
        <v>38</v>
      </c>
      <c r="D55" s="1230"/>
      <c r="E55" s="1231"/>
      <c r="F55" s="82">
        <v>33415</v>
      </c>
      <c r="G55" s="82">
        <v>28202</v>
      </c>
      <c r="H55" s="83">
        <v>28498</v>
      </c>
    </row>
    <row r="56" spans="2:8" ht="52.5" customHeight="1">
      <c r="B56" s="84"/>
      <c r="C56" s="1232" t="s">
        <v>39</v>
      </c>
      <c r="D56" s="1232"/>
      <c r="E56" s="1233"/>
      <c r="F56" s="85">
        <v>28121</v>
      </c>
      <c r="G56" s="85">
        <v>27629</v>
      </c>
      <c r="H56" s="86">
        <v>27632</v>
      </c>
    </row>
    <row r="57" spans="2:8" ht="53.25" customHeight="1">
      <c r="B57" s="84"/>
      <c r="C57" s="1234" t="s">
        <v>40</v>
      </c>
      <c r="D57" s="1234"/>
      <c r="E57" s="1235"/>
      <c r="F57" s="87">
        <v>722950</v>
      </c>
      <c r="G57" s="87">
        <v>741999</v>
      </c>
      <c r="H57" s="88">
        <v>693598</v>
      </c>
    </row>
    <row r="58" spans="2:8" ht="45.75" customHeight="1">
      <c r="B58" s="89"/>
      <c r="C58" s="1222" t="s">
        <v>550</v>
      </c>
      <c r="D58" s="1223"/>
      <c r="E58" s="1224"/>
      <c r="F58" s="90">
        <v>13058</v>
      </c>
      <c r="G58" s="90">
        <v>159193</v>
      </c>
      <c r="H58" s="91">
        <v>177057</v>
      </c>
    </row>
    <row r="59" spans="2:8" ht="45.75" customHeight="1">
      <c r="B59" s="89"/>
      <c r="C59" s="1222" t="s">
        <v>551</v>
      </c>
      <c r="D59" s="1223"/>
      <c r="E59" s="1224"/>
      <c r="F59" s="90">
        <v>212142</v>
      </c>
      <c r="G59" s="90">
        <v>151941</v>
      </c>
      <c r="H59" s="91">
        <v>134328</v>
      </c>
    </row>
    <row r="60" spans="2:8" ht="45.75" customHeight="1">
      <c r="B60" s="89"/>
      <c r="C60" s="1222" t="s">
        <v>552</v>
      </c>
      <c r="D60" s="1223"/>
      <c r="E60" s="1224"/>
      <c r="F60" s="90">
        <v>157193</v>
      </c>
      <c r="G60" s="90">
        <v>148188</v>
      </c>
      <c r="H60" s="91">
        <v>128464</v>
      </c>
    </row>
    <row r="61" spans="2:8" ht="45.75" customHeight="1">
      <c r="B61" s="89"/>
      <c r="C61" s="1222" t="s">
        <v>553</v>
      </c>
      <c r="D61" s="1223"/>
      <c r="E61" s="1224"/>
      <c r="F61" s="90">
        <v>81885</v>
      </c>
      <c r="G61" s="90">
        <v>76971</v>
      </c>
      <c r="H61" s="91">
        <v>74417</v>
      </c>
    </row>
    <row r="62" spans="2:8" ht="45.75" customHeight="1" thickBot="1">
      <c r="B62" s="92"/>
      <c r="C62" s="1225" t="s">
        <v>612</v>
      </c>
      <c r="D62" s="1226"/>
      <c r="E62" s="1227"/>
      <c r="F62" s="93">
        <v>34473</v>
      </c>
      <c r="G62" s="93">
        <v>37478</v>
      </c>
      <c r="H62" s="94">
        <v>40506</v>
      </c>
    </row>
    <row r="63" spans="2:8" ht="52.5" customHeight="1" thickBot="1">
      <c r="B63" s="95"/>
      <c r="C63" s="1228" t="s">
        <v>41</v>
      </c>
      <c r="D63" s="1228"/>
      <c r="E63" s="1229"/>
      <c r="F63" s="96">
        <v>784486</v>
      </c>
      <c r="G63" s="96">
        <v>797830</v>
      </c>
      <c r="H63" s="97">
        <v>749729</v>
      </c>
    </row>
    <row r="64" spans="2:8" ht="15" customHeight="1"/>
    <row r="65" ht="0" hidden="1" customHeight="1"/>
    <row r="66" ht="0" hidden="1" customHeight="1"/>
  </sheetData>
  <sheetProtection algorithmName="SHA-512" hashValue="D+fwDsRJJ9x02Dfk7ihM6egyH5ZYXct9fVFoT8jJajfsb/TmX4BJiy33zQsgYQxNj47OB1iAd3kLcKYZ2ggn1g==" saltValue="JHV3goNdZfO958CIRSM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2" customWidth="1"/>
    <col min="2" max="107" width="2.5" style="382" customWidth="1"/>
    <col min="108" max="108" width="6.125" style="390" customWidth="1"/>
    <col min="109" max="109" width="5.875" style="389" customWidth="1"/>
    <col min="110" max="110" width="19.125" style="382" hidden="1"/>
    <col min="111" max="115" width="12.625" style="382" hidden="1"/>
    <col min="116" max="349" width="8.625" style="382" hidden="1"/>
    <col min="350" max="355" width="14.875" style="382" hidden="1"/>
    <col min="356" max="357" width="15.875" style="382" hidden="1"/>
    <col min="358" max="363" width="16.125" style="382" hidden="1"/>
    <col min="364" max="364" width="6.125" style="382" hidden="1"/>
    <col min="365" max="365" width="3" style="382" hidden="1"/>
    <col min="366" max="605" width="8.625" style="382" hidden="1"/>
    <col min="606" max="611" width="14.875" style="382" hidden="1"/>
    <col min="612" max="613" width="15.875" style="382" hidden="1"/>
    <col min="614" max="619" width="16.125" style="382" hidden="1"/>
    <col min="620" max="620" width="6.125" style="382" hidden="1"/>
    <col min="621" max="621" width="3" style="382" hidden="1"/>
    <col min="622" max="861" width="8.625" style="382" hidden="1"/>
    <col min="862" max="867" width="14.875" style="382" hidden="1"/>
    <col min="868" max="869" width="15.875" style="382" hidden="1"/>
    <col min="870" max="875" width="16.125" style="382" hidden="1"/>
    <col min="876" max="876" width="6.125" style="382" hidden="1"/>
    <col min="877" max="877" width="3" style="382" hidden="1"/>
    <col min="878" max="1117" width="8.625" style="382" hidden="1"/>
    <col min="1118" max="1123" width="14.875" style="382" hidden="1"/>
    <col min="1124" max="1125" width="15.875" style="382" hidden="1"/>
    <col min="1126" max="1131" width="16.125" style="382" hidden="1"/>
    <col min="1132" max="1132" width="6.125" style="382" hidden="1"/>
    <col min="1133" max="1133" width="3" style="382" hidden="1"/>
    <col min="1134" max="1373" width="8.625" style="382" hidden="1"/>
    <col min="1374" max="1379" width="14.875" style="382" hidden="1"/>
    <col min="1380" max="1381" width="15.875" style="382" hidden="1"/>
    <col min="1382" max="1387" width="16.125" style="382" hidden="1"/>
    <col min="1388" max="1388" width="6.125" style="382" hidden="1"/>
    <col min="1389" max="1389" width="3" style="382" hidden="1"/>
    <col min="1390" max="1629" width="8.625" style="382" hidden="1"/>
    <col min="1630" max="1635" width="14.875" style="382" hidden="1"/>
    <col min="1636" max="1637" width="15.875" style="382" hidden="1"/>
    <col min="1638" max="1643" width="16.125" style="382" hidden="1"/>
    <col min="1644" max="1644" width="6.125" style="382" hidden="1"/>
    <col min="1645" max="1645" width="3" style="382" hidden="1"/>
    <col min="1646" max="1885" width="8.625" style="382" hidden="1"/>
    <col min="1886" max="1891" width="14.875" style="382" hidden="1"/>
    <col min="1892" max="1893" width="15.875" style="382" hidden="1"/>
    <col min="1894" max="1899" width="16.125" style="382" hidden="1"/>
    <col min="1900" max="1900" width="6.125" style="382" hidden="1"/>
    <col min="1901" max="1901" width="3" style="382" hidden="1"/>
    <col min="1902" max="2141" width="8.625" style="382" hidden="1"/>
    <col min="2142" max="2147" width="14.875" style="382" hidden="1"/>
    <col min="2148" max="2149" width="15.875" style="382" hidden="1"/>
    <col min="2150" max="2155" width="16.125" style="382" hidden="1"/>
    <col min="2156" max="2156" width="6.125" style="382" hidden="1"/>
    <col min="2157" max="2157" width="3" style="382" hidden="1"/>
    <col min="2158" max="2397" width="8.625" style="382" hidden="1"/>
    <col min="2398" max="2403" width="14.875" style="382" hidden="1"/>
    <col min="2404" max="2405" width="15.875" style="382" hidden="1"/>
    <col min="2406" max="2411" width="16.125" style="382" hidden="1"/>
    <col min="2412" max="2412" width="6.125" style="382" hidden="1"/>
    <col min="2413" max="2413" width="3" style="382" hidden="1"/>
    <col min="2414" max="2653" width="8.625" style="382" hidden="1"/>
    <col min="2654" max="2659" width="14.875" style="382" hidden="1"/>
    <col min="2660" max="2661" width="15.875" style="382" hidden="1"/>
    <col min="2662" max="2667" width="16.125" style="382" hidden="1"/>
    <col min="2668" max="2668" width="6.125" style="382" hidden="1"/>
    <col min="2669" max="2669" width="3" style="382" hidden="1"/>
    <col min="2670" max="2909" width="8.625" style="382" hidden="1"/>
    <col min="2910" max="2915" width="14.875" style="382" hidden="1"/>
    <col min="2916" max="2917" width="15.875" style="382" hidden="1"/>
    <col min="2918" max="2923" width="16.125" style="382" hidden="1"/>
    <col min="2924" max="2924" width="6.125" style="382" hidden="1"/>
    <col min="2925" max="2925" width="3" style="382" hidden="1"/>
    <col min="2926" max="3165" width="8.625" style="382" hidden="1"/>
    <col min="3166" max="3171" width="14.875" style="382" hidden="1"/>
    <col min="3172" max="3173" width="15.875" style="382" hidden="1"/>
    <col min="3174" max="3179" width="16.125" style="382" hidden="1"/>
    <col min="3180" max="3180" width="6.125" style="382" hidden="1"/>
    <col min="3181" max="3181" width="3" style="382" hidden="1"/>
    <col min="3182" max="3421" width="8.625" style="382" hidden="1"/>
    <col min="3422" max="3427" width="14.875" style="382" hidden="1"/>
    <col min="3428" max="3429" width="15.875" style="382" hidden="1"/>
    <col min="3430" max="3435" width="16.125" style="382" hidden="1"/>
    <col min="3436" max="3436" width="6.125" style="382" hidden="1"/>
    <col min="3437" max="3437" width="3" style="382" hidden="1"/>
    <col min="3438" max="3677" width="8.625" style="382" hidden="1"/>
    <col min="3678" max="3683" width="14.875" style="382" hidden="1"/>
    <col min="3684" max="3685" width="15.875" style="382" hidden="1"/>
    <col min="3686" max="3691" width="16.125" style="382" hidden="1"/>
    <col min="3692" max="3692" width="6.125" style="382" hidden="1"/>
    <col min="3693" max="3693" width="3" style="382" hidden="1"/>
    <col min="3694" max="3933" width="8.625" style="382" hidden="1"/>
    <col min="3934" max="3939" width="14.875" style="382" hidden="1"/>
    <col min="3940" max="3941" width="15.875" style="382" hidden="1"/>
    <col min="3942" max="3947" width="16.125" style="382" hidden="1"/>
    <col min="3948" max="3948" width="6.125" style="382" hidden="1"/>
    <col min="3949" max="3949" width="3" style="382" hidden="1"/>
    <col min="3950" max="4189" width="8.625" style="382" hidden="1"/>
    <col min="4190" max="4195" width="14.875" style="382" hidden="1"/>
    <col min="4196" max="4197" width="15.875" style="382" hidden="1"/>
    <col min="4198" max="4203" width="16.125" style="382" hidden="1"/>
    <col min="4204" max="4204" width="6.125" style="382" hidden="1"/>
    <col min="4205" max="4205" width="3" style="382" hidden="1"/>
    <col min="4206" max="4445" width="8.625" style="382" hidden="1"/>
    <col min="4446" max="4451" width="14.875" style="382" hidden="1"/>
    <col min="4452" max="4453" width="15.875" style="382" hidden="1"/>
    <col min="4454" max="4459" width="16.125" style="382" hidden="1"/>
    <col min="4460" max="4460" width="6.125" style="382" hidden="1"/>
    <col min="4461" max="4461" width="3" style="382" hidden="1"/>
    <col min="4462" max="4701" width="8.625" style="382" hidden="1"/>
    <col min="4702" max="4707" width="14.875" style="382" hidden="1"/>
    <col min="4708" max="4709" width="15.875" style="382" hidden="1"/>
    <col min="4710" max="4715" width="16.125" style="382" hidden="1"/>
    <col min="4716" max="4716" width="6.125" style="382" hidden="1"/>
    <col min="4717" max="4717" width="3" style="382" hidden="1"/>
    <col min="4718" max="4957" width="8.625" style="382" hidden="1"/>
    <col min="4958" max="4963" width="14.875" style="382" hidden="1"/>
    <col min="4964" max="4965" width="15.875" style="382" hidden="1"/>
    <col min="4966" max="4971" width="16.125" style="382" hidden="1"/>
    <col min="4972" max="4972" width="6.125" style="382" hidden="1"/>
    <col min="4973" max="4973" width="3" style="382" hidden="1"/>
    <col min="4974" max="5213" width="8.625" style="382" hidden="1"/>
    <col min="5214" max="5219" width="14.875" style="382" hidden="1"/>
    <col min="5220" max="5221" width="15.875" style="382" hidden="1"/>
    <col min="5222" max="5227" width="16.125" style="382" hidden="1"/>
    <col min="5228" max="5228" width="6.125" style="382" hidden="1"/>
    <col min="5229" max="5229" width="3" style="382" hidden="1"/>
    <col min="5230" max="5469" width="8.625" style="382" hidden="1"/>
    <col min="5470" max="5475" width="14.875" style="382" hidden="1"/>
    <col min="5476" max="5477" width="15.875" style="382" hidden="1"/>
    <col min="5478" max="5483" width="16.125" style="382" hidden="1"/>
    <col min="5484" max="5484" width="6.125" style="382" hidden="1"/>
    <col min="5485" max="5485" width="3" style="382" hidden="1"/>
    <col min="5486" max="5725" width="8.625" style="382" hidden="1"/>
    <col min="5726" max="5731" width="14.875" style="382" hidden="1"/>
    <col min="5732" max="5733" width="15.875" style="382" hidden="1"/>
    <col min="5734" max="5739" width="16.125" style="382" hidden="1"/>
    <col min="5740" max="5740" width="6.125" style="382" hidden="1"/>
    <col min="5741" max="5741" width="3" style="382" hidden="1"/>
    <col min="5742" max="5981" width="8.625" style="382" hidden="1"/>
    <col min="5982" max="5987" width="14.875" style="382" hidden="1"/>
    <col min="5988" max="5989" width="15.875" style="382" hidden="1"/>
    <col min="5990" max="5995" width="16.125" style="382" hidden="1"/>
    <col min="5996" max="5996" width="6.125" style="382" hidden="1"/>
    <col min="5997" max="5997" width="3" style="382" hidden="1"/>
    <col min="5998" max="6237" width="8.625" style="382" hidden="1"/>
    <col min="6238" max="6243" width="14.875" style="382" hidden="1"/>
    <col min="6244" max="6245" width="15.875" style="382" hidden="1"/>
    <col min="6246" max="6251" width="16.125" style="382" hidden="1"/>
    <col min="6252" max="6252" width="6.125" style="382" hidden="1"/>
    <col min="6253" max="6253" width="3" style="382" hidden="1"/>
    <col min="6254" max="6493" width="8.625" style="382" hidden="1"/>
    <col min="6494" max="6499" width="14.875" style="382" hidden="1"/>
    <col min="6500" max="6501" width="15.875" style="382" hidden="1"/>
    <col min="6502" max="6507" width="16.125" style="382" hidden="1"/>
    <col min="6508" max="6508" width="6.125" style="382" hidden="1"/>
    <col min="6509" max="6509" width="3" style="382" hidden="1"/>
    <col min="6510" max="6749" width="8.625" style="382" hidden="1"/>
    <col min="6750" max="6755" width="14.875" style="382" hidden="1"/>
    <col min="6756" max="6757" width="15.875" style="382" hidden="1"/>
    <col min="6758" max="6763" width="16.125" style="382" hidden="1"/>
    <col min="6764" max="6764" width="6.125" style="382" hidden="1"/>
    <col min="6765" max="6765" width="3" style="382" hidden="1"/>
    <col min="6766" max="7005" width="8.625" style="382" hidden="1"/>
    <col min="7006" max="7011" width="14.875" style="382" hidden="1"/>
    <col min="7012" max="7013" width="15.875" style="382" hidden="1"/>
    <col min="7014" max="7019" width="16.125" style="382" hidden="1"/>
    <col min="7020" max="7020" width="6.125" style="382" hidden="1"/>
    <col min="7021" max="7021" width="3" style="382" hidden="1"/>
    <col min="7022" max="7261" width="8.625" style="382" hidden="1"/>
    <col min="7262" max="7267" width="14.875" style="382" hidden="1"/>
    <col min="7268" max="7269" width="15.875" style="382" hidden="1"/>
    <col min="7270" max="7275" width="16.125" style="382" hidden="1"/>
    <col min="7276" max="7276" width="6.125" style="382" hidden="1"/>
    <col min="7277" max="7277" width="3" style="382" hidden="1"/>
    <col min="7278" max="7517" width="8.625" style="382" hidden="1"/>
    <col min="7518" max="7523" width="14.875" style="382" hidden="1"/>
    <col min="7524" max="7525" width="15.875" style="382" hidden="1"/>
    <col min="7526" max="7531" width="16.125" style="382" hidden="1"/>
    <col min="7532" max="7532" width="6.125" style="382" hidden="1"/>
    <col min="7533" max="7533" width="3" style="382" hidden="1"/>
    <col min="7534" max="7773" width="8.625" style="382" hidden="1"/>
    <col min="7774" max="7779" width="14.875" style="382" hidden="1"/>
    <col min="7780" max="7781" width="15.875" style="382" hidden="1"/>
    <col min="7782" max="7787" width="16.125" style="382" hidden="1"/>
    <col min="7788" max="7788" width="6.125" style="382" hidden="1"/>
    <col min="7789" max="7789" width="3" style="382" hidden="1"/>
    <col min="7790" max="8029" width="8.625" style="382" hidden="1"/>
    <col min="8030" max="8035" width="14.875" style="382" hidden="1"/>
    <col min="8036" max="8037" width="15.875" style="382" hidden="1"/>
    <col min="8038" max="8043" width="16.125" style="382" hidden="1"/>
    <col min="8044" max="8044" width="6.125" style="382" hidden="1"/>
    <col min="8045" max="8045" width="3" style="382" hidden="1"/>
    <col min="8046" max="8285" width="8.625" style="382" hidden="1"/>
    <col min="8286" max="8291" width="14.875" style="382" hidden="1"/>
    <col min="8292" max="8293" width="15.875" style="382" hidden="1"/>
    <col min="8294" max="8299" width="16.125" style="382" hidden="1"/>
    <col min="8300" max="8300" width="6.125" style="382" hidden="1"/>
    <col min="8301" max="8301" width="3" style="382" hidden="1"/>
    <col min="8302" max="8541" width="8.625" style="382" hidden="1"/>
    <col min="8542" max="8547" width="14.875" style="382" hidden="1"/>
    <col min="8548" max="8549" width="15.875" style="382" hidden="1"/>
    <col min="8550" max="8555" width="16.125" style="382" hidden="1"/>
    <col min="8556" max="8556" width="6.125" style="382" hidden="1"/>
    <col min="8557" max="8557" width="3" style="382" hidden="1"/>
    <col min="8558" max="8797" width="8.625" style="382" hidden="1"/>
    <col min="8798" max="8803" width="14.875" style="382" hidden="1"/>
    <col min="8804" max="8805" width="15.875" style="382" hidden="1"/>
    <col min="8806" max="8811" width="16.125" style="382" hidden="1"/>
    <col min="8812" max="8812" width="6.125" style="382" hidden="1"/>
    <col min="8813" max="8813" width="3" style="382" hidden="1"/>
    <col min="8814" max="9053" width="8.625" style="382" hidden="1"/>
    <col min="9054" max="9059" width="14.875" style="382" hidden="1"/>
    <col min="9060" max="9061" width="15.875" style="382" hidden="1"/>
    <col min="9062" max="9067" width="16.125" style="382" hidden="1"/>
    <col min="9068" max="9068" width="6.125" style="382" hidden="1"/>
    <col min="9069" max="9069" width="3" style="382" hidden="1"/>
    <col min="9070" max="9309" width="8.625" style="382" hidden="1"/>
    <col min="9310" max="9315" width="14.875" style="382" hidden="1"/>
    <col min="9316" max="9317" width="15.875" style="382" hidden="1"/>
    <col min="9318" max="9323" width="16.125" style="382" hidden="1"/>
    <col min="9324" max="9324" width="6.125" style="382" hidden="1"/>
    <col min="9325" max="9325" width="3" style="382" hidden="1"/>
    <col min="9326" max="9565" width="8.625" style="382" hidden="1"/>
    <col min="9566" max="9571" width="14.875" style="382" hidden="1"/>
    <col min="9572" max="9573" width="15.875" style="382" hidden="1"/>
    <col min="9574" max="9579" width="16.125" style="382" hidden="1"/>
    <col min="9580" max="9580" width="6.125" style="382" hidden="1"/>
    <col min="9581" max="9581" width="3" style="382" hidden="1"/>
    <col min="9582" max="9821" width="8.625" style="382" hidden="1"/>
    <col min="9822" max="9827" width="14.875" style="382" hidden="1"/>
    <col min="9828" max="9829" width="15.875" style="382" hidden="1"/>
    <col min="9830" max="9835" width="16.125" style="382" hidden="1"/>
    <col min="9836" max="9836" width="6.125" style="382" hidden="1"/>
    <col min="9837" max="9837" width="3" style="382" hidden="1"/>
    <col min="9838" max="10077" width="8.625" style="382" hidden="1"/>
    <col min="10078" max="10083" width="14.875" style="382" hidden="1"/>
    <col min="10084" max="10085" width="15.875" style="382" hidden="1"/>
    <col min="10086" max="10091" width="16.125" style="382" hidden="1"/>
    <col min="10092" max="10092" width="6.125" style="382" hidden="1"/>
    <col min="10093" max="10093" width="3" style="382" hidden="1"/>
    <col min="10094" max="10333" width="8.625" style="382" hidden="1"/>
    <col min="10334" max="10339" width="14.875" style="382" hidden="1"/>
    <col min="10340" max="10341" width="15.875" style="382" hidden="1"/>
    <col min="10342" max="10347" width="16.125" style="382" hidden="1"/>
    <col min="10348" max="10348" width="6.125" style="382" hidden="1"/>
    <col min="10349" max="10349" width="3" style="382" hidden="1"/>
    <col min="10350" max="10589" width="8.625" style="382" hidden="1"/>
    <col min="10590" max="10595" width="14.875" style="382" hidden="1"/>
    <col min="10596" max="10597" width="15.875" style="382" hidden="1"/>
    <col min="10598" max="10603" width="16.125" style="382" hidden="1"/>
    <col min="10604" max="10604" width="6.125" style="382" hidden="1"/>
    <col min="10605" max="10605" width="3" style="382" hidden="1"/>
    <col min="10606" max="10845" width="8.625" style="382" hidden="1"/>
    <col min="10846" max="10851" width="14.875" style="382" hidden="1"/>
    <col min="10852" max="10853" width="15.875" style="382" hidden="1"/>
    <col min="10854" max="10859" width="16.125" style="382" hidden="1"/>
    <col min="10860" max="10860" width="6.125" style="382" hidden="1"/>
    <col min="10861" max="10861" width="3" style="382" hidden="1"/>
    <col min="10862" max="11101" width="8.625" style="382" hidden="1"/>
    <col min="11102" max="11107" width="14.875" style="382" hidden="1"/>
    <col min="11108" max="11109" width="15.875" style="382" hidden="1"/>
    <col min="11110" max="11115" width="16.125" style="382" hidden="1"/>
    <col min="11116" max="11116" width="6.125" style="382" hidden="1"/>
    <col min="11117" max="11117" width="3" style="382" hidden="1"/>
    <col min="11118" max="11357" width="8.625" style="382" hidden="1"/>
    <col min="11358" max="11363" width="14.875" style="382" hidden="1"/>
    <col min="11364" max="11365" width="15.875" style="382" hidden="1"/>
    <col min="11366" max="11371" width="16.125" style="382" hidden="1"/>
    <col min="11372" max="11372" width="6.125" style="382" hidden="1"/>
    <col min="11373" max="11373" width="3" style="382" hidden="1"/>
    <col min="11374" max="11613" width="8.625" style="382" hidden="1"/>
    <col min="11614" max="11619" width="14.875" style="382" hidden="1"/>
    <col min="11620" max="11621" width="15.875" style="382" hidden="1"/>
    <col min="11622" max="11627" width="16.125" style="382" hidden="1"/>
    <col min="11628" max="11628" width="6.125" style="382" hidden="1"/>
    <col min="11629" max="11629" width="3" style="382" hidden="1"/>
    <col min="11630" max="11869" width="8.625" style="382" hidden="1"/>
    <col min="11870" max="11875" width="14.875" style="382" hidden="1"/>
    <col min="11876" max="11877" width="15.875" style="382" hidden="1"/>
    <col min="11878" max="11883" width="16.125" style="382" hidden="1"/>
    <col min="11884" max="11884" width="6.125" style="382" hidden="1"/>
    <col min="11885" max="11885" width="3" style="382" hidden="1"/>
    <col min="11886" max="12125" width="8.625" style="382" hidden="1"/>
    <col min="12126" max="12131" width="14.875" style="382" hidden="1"/>
    <col min="12132" max="12133" width="15.875" style="382" hidden="1"/>
    <col min="12134" max="12139" width="16.125" style="382" hidden="1"/>
    <col min="12140" max="12140" width="6.125" style="382" hidden="1"/>
    <col min="12141" max="12141" width="3" style="382" hidden="1"/>
    <col min="12142" max="12381" width="8.625" style="382" hidden="1"/>
    <col min="12382" max="12387" width="14.875" style="382" hidden="1"/>
    <col min="12388" max="12389" width="15.875" style="382" hidden="1"/>
    <col min="12390" max="12395" width="16.125" style="382" hidden="1"/>
    <col min="12396" max="12396" width="6.125" style="382" hidden="1"/>
    <col min="12397" max="12397" width="3" style="382" hidden="1"/>
    <col min="12398" max="12637" width="8.625" style="382" hidden="1"/>
    <col min="12638" max="12643" width="14.875" style="382" hidden="1"/>
    <col min="12644" max="12645" width="15.875" style="382" hidden="1"/>
    <col min="12646" max="12651" width="16.125" style="382" hidden="1"/>
    <col min="12652" max="12652" width="6.125" style="382" hidden="1"/>
    <col min="12653" max="12653" width="3" style="382" hidden="1"/>
    <col min="12654" max="12893" width="8.625" style="382" hidden="1"/>
    <col min="12894" max="12899" width="14.875" style="382" hidden="1"/>
    <col min="12900" max="12901" width="15.875" style="382" hidden="1"/>
    <col min="12902" max="12907" width="16.125" style="382" hidden="1"/>
    <col min="12908" max="12908" width="6.125" style="382" hidden="1"/>
    <col min="12909" max="12909" width="3" style="382" hidden="1"/>
    <col min="12910" max="13149" width="8.625" style="382" hidden="1"/>
    <col min="13150" max="13155" width="14.875" style="382" hidden="1"/>
    <col min="13156" max="13157" width="15.875" style="382" hidden="1"/>
    <col min="13158" max="13163" width="16.125" style="382" hidden="1"/>
    <col min="13164" max="13164" width="6.125" style="382" hidden="1"/>
    <col min="13165" max="13165" width="3" style="382" hidden="1"/>
    <col min="13166" max="13405" width="8.625" style="382" hidden="1"/>
    <col min="13406" max="13411" width="14.875" style="382" hidden="1"/>
    <col min="13412" max="13413" width="15.875" style="382" hidden="1"/>
    <col min="13414" max="13419" width="16.125" style="382" hidden="1"/>
    <col min="13420" max="13420" width="6.125" style="382" hidden="1"/>
    <col min="13421" max="13421" width="3" style="382" hidden="1"/>
    <col min="13422" max="13661" width="8.625" style="382" hidden="1"/>
    <col min="13662" max="13667" width="14.875" style="382" hidden="1"/>
    <col min="13668" max="13669" width="15.875" style="382" hidden="1"/>
    <col min="13670" max="13675" width="16.125" style="382" hidden="1"/>
    <col min="13676" max="13676" width="6.125" style="382" hidden="1"/>
    <col min="13677" max="13677" width="3" style="382" hidden="1"/>
    <col min="13678" max="13917" width="8.625" style="382" hidden="1"/>
    <col min="13918" max="13923" width="14.875" style="382" hidden="1"/>
    <col min="13924" max="13925" width="15.875" style="382" hidden="1"/>
    <col min="13926" max="13931" width="16.125" style="382" hidden="1"/>
    <col min="13932" max="13932" width="6.125" style="382" hidden="1"/>
    <col min="13933" max="13933" width="3" style="382" hidden="1"/>
    <col min="13934" max="14173" width="8.625" style="382" hidden="1"/>
    <col min="14174" max="14179" width="14.875" style="382" hidden="1"/>
    <col min="14180" max="14181" width="15.875" style="382" hidden="1"/>
    <col min="14182" max="14187" width="16.125" style="382" hidden="1"/>
    <col min="14188" max="14188" width="6.125" style="382" hidden="1"/>
    <col min="14189" max="14189" width="3" style="382" hidden="1"/>
    <col min="14190" max="14429" width="8.625" style="382" hidden="1"/>
    <col min="14430" max="14435" width="14.875" style="382" hidden="1"/>
    <col min="14436" max="14437" width="15.875" style="382" hidden="1"/>
    <col min="14438" max="14443" width="16.125" style="382" hidden="1"/>
    <col min="14444" max="14444" width="6.125" style="382" hidden="1"/>
    <col min="14445" max="14445" width="3" style="382" hidden="1"/>
    <col min="14446" max="14685" width="8.625" style="382" hidden="1"/>
    <col min="14686" max="14691" width="14.875" style="382" hidden="1"/>
    <col min="14692" max="14693" width="15.875" style="382" hidden="1"/>
    <col min="14694" max="14699" width="16.125" style="382" hidden="1"/>
    <col min="14700" max="14700" width="6.125" style="382" hidden="1"/>
    <col min="14701" max="14701" width="3" style="382" hidden="1"/>
    <col min="14702" max="14941" width="8.625" style="382" hidden="1"/>
    <col min="14942" max="14947" width="14.875" style="382" hidden="1"/>
    <col min="14948" max="14949" width="15.875" style="382" hidden="1"/>
    <col min="14950" max="14955" width="16.125" style="382" hidden="1"/>
    <col min="14956" max="14956" width="6.125" style="382" hidden="1"/>
    <col min="14957" max="14957" width="3" style="382" hidden="1"/>
    <col min="14958" max="15197" width="8.625" style="382" hidden="1"/>
    <col min="15198" max="15203" width="14.875" style="382" hidden="1"/>
    <col min="15204" max="15205" width="15.875" style="382" hidden="1"/>
    <col min="15206" max="15211" width="16.125" style="382" hidden="1"/>
    <col min="15212" max="15212" width="6.125" style="382" hidden="1"/>
    <col min="15213" max="15213" width="3" style="382" hidden="1"/>
    <col min="15214" max="15453" width="8.625" style="382" hidden="1"/>
    <col min="15454" max="15459" width="14.875" style="382" hidden="1"/>
    <col min="15460" max="15461" width="15.875" style="382" hidden="1"/>
    <col min="15462" max="15467" width="16.125" style="382" hidden="1"/>
    <col min="15468" max="15468" width="6.125" style="382" hidden="1"/>
    <col min="15469" max="15469" width="3" style="382" hidden="1"/>
    <col min="15470" max="15709" width="8.625" style="382" hidden="1"/>
    <col min="15710" max="15715" width="14.875" style="382" hidden="1"/>
    <col min="15716" max="15717" width="15.875" style="382" hidden="1"/>
    <col min="15718" max="15723" width="16.125" style="382" hidden="1"/>
    <col min="15724" max="15724" width="6.125" style="382" hidden="1"/>
    <col min="15725" max="15725" width="3" style="382" hidden="1"/>
    <col min="15726" max="15965" width="8.625" style="382" hidden="1"/>
    <col min="15966" max="15971" width="14.875" style="382" hidden="1"/>
    <col min="15972" max="15973" width="15.875" style="382" hidden="1"/>
    <col min="15974" max="15979" width="16.125" style="382" hidden="1"/>
    <col min="15980" max="15980" width="6.125" style="382" hidden="1"/>
    <col min="15981" max="15981" width="3" style="382" hidden="1"/>
    <col min="15982" max="16221" width="8.625" style="382" hidden="1"/>
    <col min="16222" max="16227" width="14.875" style="382" hidden="1"/>
    <col min="16228" max="16229" width="15.875" style="382" hidden="1"/>
    <col min="16230" max="16235" width="16.125" style="382" hidden="1"/>
    <col min="16236" max="16236" width="6.125" style="382" hidden="1"/>
    <col min="16237" max="16237" width="3" style="382" hidden="1"/>
    <col min="16238" max="16384" width="8.625" style="382" hidden="1"/>
  </cols>
  <sheetData>
    <row r="1" spans="1:143" ht="42.75" customHeight="1">
      <c r="A1" s="380"/>
      <c r="B1" s="381"/>
      <c r="DD1" s="382"/>
      <c r="DE1" s="382"/>
    </row>
    <row r="2" spans="1:143" ht="25.5" customHeight="1">
      <c r="A2" s="383"/>
      <c r="C2" s="383"/>
      <c r="O2" s="383"/>
      <c r="P2" s="383"/>
      <c r="Q2" s="383"/>
      <c r="R2" s="383"/>
      <c r="S2" s="383"/>
      <c r="T2" s="383"/>
      <c r="U2" s="383"/>
      <c r="V2" s="383"/>
      <c r="W2" s="383"/>
      <c r="X2" s="383"/>
      <c r="Y2" s="383"/>
      <c r="Z2" s="383"/>
      <c r="AA2" s="383"/>
      <c r="AB2" s="383"/>
      <c r="AC2" s="383"/>
      <c r="AD2" s="383"/>
      <c r="AE2" s="383"/>
      <c r="AF2" s="383"/>
      <c r="AG2" s="383"/>
      <c r="AH2" s="383"/>
      <c r="AI2" s="383"/>
      <c r="AU2" s="383"/>
      <c r="BG2" s="383"/>
      <c r="BS2" s="383"/>
      <c r="CE2" s="383"/>
      <c r="CQ2" s="383"/>
      <c r="DD2" s="382"/>
      <c r="DE2" s="382"/>
    </row>
    <row r="3" spans="1:143" ht="25.5" customHeight="1">
      <c r="A3" s="383"/>
      <c r="C3" s="383"/>
      <c r="O3" s="383"/>
      <c r="P3" s="383"/>
      <c r="Q3" s="383"/>
      <c r="R3" s="383"/>
      <c r="S3" s="383"/>
      <c r="T3" s="383"/>
      <c r="U3" s="383"/>
      <c r="V3" s="383"/>
      <c r="W3" s="383"/>
      <c r="X3" s="383"/>
      <c r="Y3" s="383"/>
      <c r="Z3" s="383"/>
      <c r="AA3" s="383"/>
      <c r="AB3" s="383"/>
      <c r="AC3" s="383"/>
      <c r="AD3" s="383"/>
      <c r="AE3" s="383"/>
      <c r="AF3" s="383"/>
      <c r="AG3" s="383"/>
      <c r="AH3" s="383"/>
      <c r="AI3" s="383"/>
      <c r="AU3" s="383"/>
      <c r="BG3" s="383"/>
      <c r="BS3" s="383"/>
      <c r="CE3" s="383"/>
      <c r="CQ3" s="383"/>
      <c r="DD3" s="382"/>
      <c r="DE3" s="382"/>
    </row>
    <row r="4" spans="1:143" s="260" customFormat="1">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261"/>
      <c r="DG4" s="261"/>
      <c r="DH4" s="261"/>
      <c r="DI4" s="261"/>
      <c r="DJ4" s="261"/>
      <c r="DK4" s="261"/>
      <c r="DL4" s="261"/>
      <c r="DM4" s="261"/>
      <c r="DN4" s="261"/>
      <c r="DO4" s="261"/>
      <c r="DP4" s="261"/>
      <c r="DQ4" s="261"/>
      <c r="DR4" s="261"/>
      <c r="DS4" s="261"/>
      <c r="DT4" s="261"/>
      <c r="DU4" s="261"/>
      <c r="DV4" s="261"/>
      <c r="DW4" s="261"/>
    </row>
    <row r="5" spans="1:143" s="260" customFormat="1">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261"/>
      <c r="DG5" s="261"/>
      <c r="DH5" s="261"/>
      <c r="DI5" s="261"/>
      <c r="DJ5" s="261"/>
      <c r="DK5" s="261"/>
      <c r="DL5" s="261"/>
      <c r="DM5" s="261"/>
      <c r="DN5" s="261"/>
      <c r="DO5" s="261"/>
      <c r="DP5" s="261"/>
      <c r="DQ5" s="261"/>
      <c r="DR5" s="261"/>
      <c r="DS5" s="261"/>
      <c r="DT5" s="261"/>
      <c r="DU5" s="261"/>
      <c r="DV5" s="261"/>
      <c r="DW5" s="261"/>
    </row>
    <row r="6" spans="1:143" s="260" customForma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261"/>
      <c r="DG6" s="261"/>
      <c r="DH6" s="261"/>
      <c r="DI6" s="261"/>
      <c r="DJ6" s="261"/>
      <c r="DK6" s="261"/>
      <c r="DL6" s="261"/>
      <c r="DM6" s="261"/>
      <c r="DN6" s="261"/>
      <c r="DO6" s="261"/>
      <c r="DP6" s="261"/>
      <c r="DQ6" s="261"/>
      <c r="DR6" s="261"/>
      <c r="DS6" s="261"/>
      <c r="DT6" s="261"/>
      <c r="DU6" s="261"/>
      <c r="DV6" s="261"/>
      <c r="DW6" s="261"/>
    </row>
    <row r="7" spans="1:143" s="260" customFormat="1">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261"/>
      <c r="DG7" s="261"/>
      <c r="DH7" s="261"/>
      <c r="DI7" s="261"/>
      <c r="DJ7" s="261"/>
      <c r="DK7" s="261"/>
      <c r="DL7" s="261"/>
      <c r="DM7" s="261"/>
      <c r="DN7" s="261"/>
      <c r="DO7" s="261"/>
      <c r="DP7" s="261"/>
      <c r="DQ7" s="261"/>
      <c r="DR7" s="261"/>
      <c r="DS7" s="261"/>
      <c r="DT7" s="261"/>
      <c r="DU7" s="261"/>
      <c r="DV7" s="261"/>
      <c r="DW7" s="261"/>
    </row>
    <row r="8" spans="1:143" s="260" customFormat="1">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261"/>
      <c r="DG8" s="261"/>
      <c r="DH8" s="261"/>
      <c r="DI8" s="261"/>
      <c r="DJ8" s="261"/>
      <c r="DK8" s="261"/>
      <c r="DL8" s="261"/>
      <c r="DM8" s="261"/>
      <c r="DN8" s="261"/>
      <c r="DO8" s="261"/>
      <c r="DP8" s="261"/>
      <c r="DQ8" s="261"/>
      <c r="DR8" s="261"/>
      <c r="DS8" s="261"/>
      <c r="DT8" s="261"/>
      <c r="DU8" s="261"/>
      <c r="DV8" s="261"/>
      <c r="DW8" s="261"/>
    </row>
    <row r="9" spans="1:143" s="260" customFormat="1">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261"/>
      <c r="DG9" s="261"/>
      <c r="DH9" s="261"/>
      <c r="DI9" s="261"/>
      <c r="DJ9" s="261"/>
      <c r="DK9" s="261"/>
      <c r="DL9" s="261"/>
      <c r="DM9" s="261"/>
      <c r="DN9" s="261"/>
      <c r="DO9" s="261"/>
      <c r="DP9" s="261"/>
      <c r="DQ9" s="261"/>
      <c r="DR9" s="261"/>
      <c r="DS9" s="261"/>
      <c r="DT9" s="261"/>
      <c r="DU9" s="261"/>
      <c r="DV9" s="261"/>
      <c r="DW9" s="261"/>
    </row>
    <row r="10" spans="1:143" s="260" customFormat="1">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261"/>
      <c r="DG10" s="261"/>
      <c r="DH10" s="261"/>
      <c r="DI10" s="261"/>
      <c r="DJ10" s="261"/>
      <c r="DK10" s="261"/>
      <c r="DL10" s="261"/>
      <c r="DM10" s="261"/>
      <c r="DN10" s="261"/>
      <c r="DO10" s="261"/>
      <c r="DP10" s="261"/>
      <c r="DQ10" s="261"/>
      <c r="DR10" s="261"/>
      <c r="DS10" s="261"/>
      <c r="DT10" s="261"/>
      <c r="DU10" s="261"/>
      <c r="DV10" s="261"/>
      <c r="DW10" s="261"/>
      <c r="EM10" s="260" t="s">
        <v>613</v>
      </c>
    </row>
    <row r="11" spans="1:143" s="260" customFormat="1">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261"/>
      <c r="DG11" s="261"/>
      <c r="DH11" s="261"/>
      <c r="DI11" s="261"/>
      <c r="DJ11" s="261"/>
      <c r="DK11" s="261"/>
      <c r="DL11" s="261"/>
      <c r="DM11" s="261"/>
      <c r="DN11" s="261"/>
      <c r="DO11" s="261"/>
      <c r="DP11" s="261"/>
      <c r="DQ11" s="261"/>
      <c r="DR11" s="261"/>
      <c r="DS11" s="261"/>
      <c r="DT11" s="261"/>
      <c r="DU11" s="261"/>
      <c r="DV11" s="261"/>
      <c r="DW11" s="261"/>
    </row>
    <row r="12" spans="1:143" s="260" customFormat="1">
      <c r="A12" s="383"/>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261"/>
      <c r="DG12" s="261"/>
      <c r="DH12" s="261"/>
      <c r="DI12" s="261"/>
      <c r="DJ12" s="261"/>
      <c r="DK12" s="261"/>
      <c r="DL12" s="261"/>
      <c r="DM12" s="261"/>
      <c r="DN12" s="261"/>
      <c r="DO12" s="261"/>
      <c r="DP12" s="261"/>
      <c r="DQ12" s="261"/>
      <c r="DR12" s="261"/>
      <c r="DS12" s="261"/>
      <c r="DT12" s="261"/>
      <c r="DU12" s="261"/>
      <c r="DV12" s="261"/>
      <c r="DW12" s="261"/>
      <c r="EM12" s="260" t="s">
        <v>613</v>
      </c>
    </row>
    <row r="13" spans="1:143" s="260" customFormat="1">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261"/>
      <c r="DG13" s="261"/>
      <c r="DH13" s="261"/>
      <c r="DI13" s="261"/>
      <c r="DJ13" s="261"/>
      <c r="DK13" s="261"/>
      <c r="DL13" s="261"/>
      <c r="DM13" s="261"/>
      <c r="DN13" s="261"/>
      <c r="DO13" s="261"/>
      <c r="DP13" s="261"/>
      <c r="DQ13" s="261"/>
      <c r="DR13" s="261"/>
      <c r="DS13" s="261"/>
      <c r="DT13" s="261"/>
      <c r="DU13" s="261"/>
      <c r="DV13" s="261"/>
      <c r="DW13" s="261"/>
    </row>
    <row r="14" spans="1:143" s="260" customFormat="1">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261"/>
      <c r="DG14" s="261"/>
      <c r="DH14" s="261"/>
      <c r="DI14" s="261"/>
      <c r="DJ14" s="261"/>
      <c r="DK14" s="261"/>
      <c r="DL14" s="261"/>
      <c r="DM14" s="261"/>
      <c r="DN14" s="261"/>
      <c r="DO14" s="261"/>
      <c r="DP14" s="261"/>
      <c r="DQ14" s="261"/>
      <c r="DR14" s="261"/>
      <c r="DS14" s="261"/>
      <c r="DT14" s="261"/>
      <c r="DU14" s="261"/>
      <c r="DV14" s="261"/>
      <c r="DW14" s="261"/>
    </row>
    <row r="15" spans="1:143" s="260" customFormat="1">
      <c r="A15" s="382"/>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261"/>
      <c r="DG15" s="261"/>
      <c r="DH15" s="261"/>
      <c r="DI15" s="261"/>
      <c r="DJ15" s="261"/>
      <c r="DK15" s="261"/>
      <c r="DL15" s="261"/>
      <c r="DM15" s="261"/>
      <c r="DN15" s="261"/>
      <c r="DO15" s="261"/>
      <c r="DP15" s="261"/>
      <c r="DQ15" s="261"/>
      <c r="DR15" s="261"/>
      <c r="DS15" s="261"/>
      <c r="DT15" s="261"/>
      <c r="DU15" s="261"/>
      <c r="DV15" s="261"/>
      <c r="DW15" s="261"/>
    </row>
    <row r="16" spans="1:143" s="260" customFormat="1">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261"/>
      <c r="DG16" s="261"/>
      <c r="DH16" s="261"/>
      <c r="DI16" s="261"/>
      <c r="DJ16" s="261"/>
      <c r="DK16" s="261"/>
      <c r="DL16" s="261"/>
      <c r="DM16" s="261"/>
      <c r="DN16" s="261"/>
      <c r="DO16" s="261"/>
      <c r="DP16" s="261"/>
      <c r="DQ16" s="261"/>
      <c r="DR16" s="261"/>
      <c r="DS16" s="261"/>
      <c r="DT16" s="261"/>
      <c r="DU16" s="261"/>
      <c r="DV16" s="261"/>
      <c r="DW16" s="261"/>
    </row>
    <row r="17" spans="1:351" s="260" customFormat="1">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261"/>
      <c r="DG17" s="261"/>
      <c r="DH17" s="261"/>
      <c r="DI17" s="261"/>
      <c r="DJ17" s="261"/>
      <c r="DK17" s="261"/>
      <c r="DL17" s="261"/>
      <c r="DM17" s="261"/>
      <c r="DN17" s="261"/>
      <c r="DO17" s="261"/>
      <c r="DP17" s="261"/>
      <c r="DQ17" s="261"/>
      <c r="DR17" s="261"/>
      <c r="DS17" s="261"/>
      <c r="DT17" s="261"/>
      <c r="DU17" s="261"/>
      <c r="DV17" s="261"/>
      <c r="DW17" s="261"/>
    </row>
    <row r="18" spans="1:351" s="260" customFormat="1">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261"/>
      <c r="DG18" s="261"/>
      <c r="DH18" s="261"/>
      <c r="DI18" s="261"/>
      <c r="DJ18" s="261"/>
      <c r="DK18" s="261"/>
      <c r="DL18" s="261"/>
      <c r="DM18" s="261"/>
      <c r="DN18" s="261"/>
      <c r="DO18" s="261"/>
      <c r="DP18" s="261"/>
      <c r="DQ18" s="261"/>
      <c r="DR18" s="261"/>
      <c r="DS18" s="261"/>
      <c r="DT18" s="261"/>
      <c r="DU18" s="261"/>
      <c r="DV18" s="261"/>
      <c r="DW18" s="261"/>
    </row>
    <row r="19" spans="1:351">
      <c r="DD19" s="382"/>
      <c r="DE19" s="382"/>
    </row>
    <row r="20" spans="1:351">
      <c r="DD20" s="382"/>
      <c r="DE20" s="382"/>
    </row>
    <row r="21" spans="1:351" ht="17.25">
      <c r="B21" s="384"/>
      <c r="C21" s="385"/>
      <c r="D21" s="385"/>
      <c r="E21" s="385"/>
      <c r="F21" s="385"/>
      <c r="G21" s="385"/>
      <c r="H21" s="385"/>
      <c r="I21" s="385"/>
      <c r="J21" s="385"/>
      <c r="K21" s="385"/>
      <c r="L21" s="385"/>
      <c r="M21" s="385"/>
      <c r="N21" s="386"/>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385"/>
      <c r="CF21" s="385"/>
      <c r="CG21" s="385"/>
      <c r="CH21" s="385"/>
      <c r="CI21" s="385"/>
      <c r="CJ21" s="385"/>
      <c r="CK21" s="385"/>
      <c r="CL21" s="385"/>
      <c r="CM21" s="385"/>
      <c r="CN21" s="385"/>
      <c r="CO21" s="385"/>
      <c r="CP21" s="386"/>
      <c r="CQ21" s="385"/>
      <c r="CR21" s="385"/>
      <c r="CS21" s="385"/>
      <c r="CT21" s="385"/>
      <c r="CU21" s="385"/>
      <c r="CV21" s="385"/>
      <c r="CW21" s="385"/>
      <c r="CX21" s="385"/>
      <c r="CY21" s="385"/>
      <c r="CZ21" s="385"/>
      <c r="DA21" s="385"/>
      <c r="DB21" s="386"/>
      <c r="DC21" s="385"/>
      <c r="DD21" s="387"/>
      <c r="DE21" s="382"/>
      <c r="MM21" s="388"/>
    </row>
    <row r="22" spans="1:351" ht="17.25">
      <c r="B22" s="389"/>
      <c r="MM22" s="388"/>
    </row>
    <row r="23" spans="1:351">
      <c r="B23" s="389"/>
    </row>
    <row r="24" spans="1:351">
      <c r="B24" s="389"/>
    </row>
    <row r="25" spans="1:351">
      <c r="B25" s="389"/>
    </row>
    <row r="26" spans="1:351">
      <c r="B26" s="389"/>
    </row>
    <row r="27" spans="1:351">
      <c r="B27" s="389"/>
    </row>
    <row r="28" spans="1:351">
      <c r="B28" s="389"/>
    </row>
    <row r="29" spans="1:351">
      <c r="B29" s="389"/>
    </row>
    <row r="30" spans="1:351">
      <c r="B30" s="389"/>
    </row>
    <row r="31" spans="1:351">
      <c r="B31" s="389"/>
    </row>
    <row r="32" spans="1:351">
      <c r="B32" s="389"/>
    </row>
    <row r="33" spans="2:109">
      <c r="B33" s="389"/>
    </row>
    <row r="34" spans="2:109">
      <c r="B34" s="389"/>
    </row>
    <row r="35" spans="2:109">
      <c r="B35" s="389"/>
    </row>
    <row r="36" spans="2:109">
      <c r="B36" s="389"/>
    </row>
    <row r="37" spans="2:109">
      <c r="B37" s="389"/>
    </row>
    <row r="38" spans="2:109">
      <c r="B38" s="389"/>
    </row>
    <row r="39" spans="2:109">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3"/>
    </row>
    <row r="40" spans="2:109">
      <c r="B40" s="394"/>
      <c r="DD40" s="394"/>
      <c r="DE40" s="382"/>
    </row>
    <row r="41" spans="2:109" ht="17.25">
      <c r="B41" s="395" t="s">
        <v>614</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7"/>
    </row>
    <row r="42" spans="2:109">
      <c r="B42" s="389"/>
      <c r="G42" s="396"/>
      <c r="I42" s="397"/>
      <c r="J42" s="397"/>
      <c r="K42" s="397"/>
      <c r="AM42" s="396"/>
      <c r="AN42" s="396" t="s">
        <v>615</v>
      </c>
      <c r="AP42" s="397"/>
      <c r="AQ42" s="397"/>
      <c r="AR42" s="397"/>
      <c r="AY42" s="396"/>
      <c r="BA42" s="397"/>
      <c r="BB42" s="397"/>
      <c r="BC42" s="397"/>
      <c r="BK42" s="396"/>
      <c r="BM42" s="397"/>
      <c r="BN42" s="397"/>
      <c r="BO42" s="397"/>
      <c r="BW42" s="396"/>
      <c r="BY42" s="397"/>
      <c r="BZ42" s="397"/>
      <c r="CA42" s="397"/>
      <c r="CI42" s="396"/>
      <c r="CK42" s="397"/>
      <c r="CL42" s="397"/>
      <c r="CM42" s="397"/>
      <c r="CU42" s="396"/>
      <c r="CW42" s="397"/>
      <c r="CX42" s="397"/>
      <c r="CY42" s="397"/>
    </row>
    <row r="43" spans="2:109" ht="13.5" customHeight="1">
      <c r="B43" s="389"/>
      <c r="AN43" s="1249" t="s">
        <v>616</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c r="B44" s="389"/>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c r="B45" s="389"/>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c r="B46" s="389"/>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c r="B47" s="389"/>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c r="B48" s="389"/>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c r="B49" s="389"/>
      <c r="AN49" s="382" t="s">
        <v>617</v>
      </c>
    </row>
    <row r="50" spans="1:109">
      <c r="B50" s="389"/>
      <c r="G50" s="1242"/>
      <c r="H50" s="1242"/>
      <c r="I50" s="1242"/>
      <c r="J50" s="1242"/>
      <c r="K50" s="399"/>
      <c r="L50" s="399"/>
      <c r="M50" s="400"/>
      <c r="N50" s="400"/>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1" t="s">
        <v>531</v>
      </c>
      <c r="BQ50" s="1241"/>
      <c r="BR50" s="1241"/>
      <c r="BS50" s="1241"/>
      <c r="BT50" s="1241"/>
      <c r="BU50" s="1241"/>
      <c r="BV50" s="1241"/>
      <c r="BW50" s="1241"/>
      <c r="BX50" s="1241" t="s">
        <v>532</v>
      </c>
      <c r="BY50" s="1241"/>
      <c r="BZ50" s="1241"/>
      <c r="CA50" s="1241"/>
      <c r="CB50" s="1241"/>
      <c r="CC50" s="1241"/>
      <c r="CD50" s="1241"/>
      <c r="CE50" s="1241"/>
      <c r="CF50" s="1241" t="s">
        <v>533</v>
      </c>
      <c r="CG50" s="1241"/>
      <c r="CH50" s="1241"/>
      <c r="CI50" s="1241"/>
      <c r="CJ50" s="1241"/>
      <c r="CK50" s="1241"/>
      <c r="CL50" s="1241"/>
      <c r="CM50" s="1241"/>
      <c r="CN50" s="1241" t="s">
        <v>534</v>
      </c>
      <c r="CO50" s="1241"/>
      <c r="CP50" s="1241"/>
      <c r="CQ50" s="1241"/>
      <c r="CR50" s="1241"/>
      <c r="CS50" s="1241"/>
      <c r="CT50" s="1241"/>
      <c r="CU50" s="1241"/>
      <c r="CV50" s="1241" t="s">
        <v>535</v>
      </c>
      <c r="CW50" s="1241"/>
      <c r="CX50" s="1241"/>
      <c r="CY50" s="1241"/>
      <c r="CZ50" s="1241"/>
      <c r="DA50" s="1241"/>
      <c r="DB50" s="1241"/>
      <c r="DC50" s="1241"/>
    </row>
    <row r="51" spans="1:109" ht="13.5" customHeight="1">
      <c r="B51" s="389"/>
      <c r="G51" s="1244"/>
      <c r="H51" s="1244"/>
      <c r="I51" s="1258"/>
      <c r="J51" s="1258"/>
      <c r="K51" s="1243"/>
      <c r="L51" s="1243"/>
      <c r="M51" s="1243"/>
      <c r="N51" s="1243"/>
      <c r="AM51" s="398"/>
      <c r="AN51" s="1239" t="s">
        <v>618</v>
      </c>
      <c r="AO51" s="1239"/>
      <c r="AP51" s="1239"/>
      <c r="AQ51" s="1239"/>
      <c r="AR51" s="1239"/>
      <c r="AS51" s="1239"/>
      <c r="AT51" s="1239"/>
      <c r="AU51" s="1239"/>
      <c r="AV51" s="1239"/>
      <c r="AW51" s="1239"/>
      <c r="AX51" s="1239"/>
      <c r="AY51" s="1239"/>
      <c r="AZ51" s="1239"/>
      <c r="BA51" s="1239"/>
      <c r="BB51" s="1239" t="s">
        <v>619</v>
      </c>
      <c r="BC51" s="1239"/>
      <c r="BD51" s="1239"/>
      <c r="BE51" s="1239"/>
      <c r="BF51" s="1239"/>
      <c r="BG51" s="1239"/>
      <c r="BH51" s="1239"/>
      <c r="BI51" s="1239"/>
      <c r="BJ51" s="1239"/>
      <c r="BK51" s="1239"/>
      <c r="BL51" s="1239"/>
      <c r="BM51" s="1239"/>
      <c r="BN51" s="1239"/>
      <c r="BO51" s="1239"/>
      <c r="BP51" s="1248"/>
      <c r="BQ51" s="1236"/>
      <c r="BR51" s="1236"/>
      <c r="BS51" s="1236"/>
      <c r="BT51" s="1236"/>
      <c r="BU51" s="1236"/>
      <c r="BV51" s="1236"/>
      <c r="BW51" s="1236"/>
      <c r="BX51" s="1248"/>
      <c r="BY51" s="1236"/>
      <c r="BZ51" s="1236"/>
      <c r="CA51" s="1236"/>
      <c r="CB51" s="1236"/>
      <c r="CC51" s="1236"/>
      <c r="CD51" s="1236"/>
      <c r="CE51" s="1236"/>
      <c r="CF51" s="1236">
        <v>137.5</v>
      </c>
      <c r="CG51" s="1236"/>
      <c r="CH51" s="1236"/>
      <c r="CI51" s="1236"/>
      <c r="CJ51" s="1236"/>
      <c r="CK51" s="1236"/>
      <c r="CL51" s="1236"/>
      <c r="CM51" s="1236"/>
      <c r="CN51" s="1236">
        <v>139.19999999999999</v>
      </c>
      <c r="CO51" s="1236"/>
      <c r="CP51" s="1236"/>
      <c r="CQ51" s="1236"/>
      <c r="CR51" s="1236"/>
      <c r="CS51" s="1236"/>
      <c r="CT51" s="1236"/>
      <c r="CU51" s="1236"/>
      <c r="CV51" s="1236">
        <v>136.5</v>
      </c>
      <c r="CW51" s="1236"/>
      <c r="CX51" s="1236"/>
      <c r="CY51" s="1236"/>
      <c r="CZ51" s="1236"/>
      <c r="DA51" s="1236"/>
      <c r="DB51" s="1236"/>
      <c r="DC51" s="1236"/>
    </row>
    <row r="52" spans="1:109">
      <c r="B52" s="389"/>
      <c r="G52" s="1244"/>
      <c r="H52" s="1244"/>
      <c r="I52" s="1258"/>
      <c r="J52" s="1258"/>
      <c r="K52" s="1243"/>
      <c r="L52" s="1243"/>
      <c r="M52" s="1243"/>
      <c r="N52" s="1243"/>
      <c r="AM52" s="398"/>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c r="A53" s="397"/>
      <c r="B53" s="389"/>
      <c r="G53" s="1244"/>
      <c r="H53" s="1244"/>
      <c r="I53" s="1242"/>
      <c r="J53" s="1242"/>
      <c r="K53" s="1243"/>
      <c r="L53" s="1243"/>
      <c r="M53" s="1243"/>
      <c r="N53" s="1243"/>
      <c r="AM53" s="398"/>
      <c r="AN53" s="1239"/>
      <c r="AO53" s="1239"/>
      <c r="AP53" s="1239"/>
      <c r="AQ53" s="1239"/>
      <c r="AR53" s="1239"/>
      <c r="AS53" s="1239"/>
      <c r="AT53" s="1239"/>
      <c r="AU53" s="1239"/>
      <c r="AV53" s="1239"/>
      <c r="AW53" s="1239"/>
      <c r="AX53" s="1239"/>
      <c r="AY53" s="1239"/>
      <c r="AZ53" s="1239"/>
      <c r="BA53" s="1239"/>
      <c r="BB53" s="1239" t="s">
        <v>621</v>
      </c>
      <c r="BC53" s="1239"/>
      <c r="BD53" s="1239"/>
      <c r="BE53" s="1239"/>
      <c r="BF53" s="1239"/>
      <c r="BG53" s="1239"/>
      <c r="BH53" s="1239"/>
      <c r="BI53" s="1239"/>
      <c r="BJ53" s="1239"/>
      <c r="BK53" s="1239"/>
      <c r="BL53" s="1239"/>
      <c r="BM53" s="1239"/>
      <c r="BN53" s="1239"/>
      <c r="BO53" s="1239"/>
      <c r="BP53" s="1248"/>
      <c r="BQ53" s="1236"/>
      <c r="BR53" s="1236"/>
      <c r="BS53" s="1236"/>
      <c r="BT53" s="1236"/>
      <c r="BU53" s="1236"/>
      <c r="BV53" s="1236"/>
      <c r="BW53" s="1236"/>
      <c r="BX53" s="1248"/>
      <c r="BY53" s="1236"/>
      <c r="BZ53" s="1236"/>
      <c r="CA53" s="1236"/>
      <c r="CB53" s="1236"/>
      <c r="CC53" s="1236"/>
      <c r="CD53" s="1236"/>
      <c r="CE53" s="1236"/>
      <c r="CF53" s="1236">
        <v>52.8</v>
      </c>
      <c r="CG53" s="1236"/>
      <c r="CH53" s="1236"/>
      <c r="CI53" s="1236"/>
      <c r="CJ53" s="1236"/>
      <c r="CK53" s="1236"/>
      <c r="CL53" s="1236"/>
      <c r="CM53" s="1236"/>
      <c r="CN53" s="1236">
        <v>53.8</v>
      </c>
      <c r="CO53" s="1236"/>
      <c r="CP53" s="1236"/>
      <c r="CQ53" s="1236"/>
      <c r="CR53" s="1236"/>
      <c r="CS53" s="1236"/>
      <c r="CT53" s="1236"/>
      <c r="CU53" s="1236"/>
      <c r="CV53" s="1236">
        <v>55</v>
      </c>
      <c r="CW53" s="1236"/>
      <c r="CX53" s="1236"/>
      <c r="CY53" s="1236"/>
      <c r="CZ53" s="1236"/>
      <c r="DA53" s="1236"/>
      <c r="DB53" s="1236"/>
      <c r="DC53" s="1236"/>
    </row>
    <row r="54" spans="1:109">
      <c r="A54" s="397"/>
      <c r="B54" s="389"/>
      <c r="G54" s="1244"/>
      <c r="H54" s="1244"/>
      <c r="I54" s="1242"/>
      <c r="J54" s="1242"/>
      <c r="K54" s="1243"/>
      <c r="L54" s="1243"/>
      <c r="M54" s="1243"/>
      <c r="N54" s="1243"/>
      <c r="AM54" s="398"/>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c r="A55" s="397"/>
      <c r="B55" s="389"/>
      <c r="G55" s="1242"/>
      <c r="H55" s="1242"/>
      <c r="I55" s="1242"/>
      <c r="J55" s="1242"/>
      <c r="K55" s="1243"/>
      <c r="L55" s="1243"/>
      <c r="M55" s="1243"/>
      <c r="N55" s="1243"/>
      <c r="AN55" s="1241" t="s">
        <v>622</v>
      </c>
      <c r="AO55" s="1241"/>
      <c r="AP55" s="1241"/>
      <c r="AQ55" s="1241"/>
      <c r="AR55" s="1241"/>
      <c r="AS55" s="1241"/>
      <c r="AT55" s="1241"/>
      <c r="AU55" s="1241"/>
      <c r="AV55" s="1241"/>
      <c r="AW55" s="1241"/>
      <c r="AX55" s="1241"/>
      <c r="AY55" s="1241"/>
      <c r="AZ55" s="1241"/>
      <c r="BA55" s="1241"/>
      <c r="BB55" s="1239" t="s">
        <v>619</v>
      </c>
      <c r="BC55" s="1239"/>
      <c r="BD55" s="1239"/>
      <c r="BE55" s="1239"/>
      <c r="BF55" s="1239"/>
      <c r="BG55" s="1239"/>
      <c r="BH55" s="1239"/>
      <c r="BI55" s="1239"/>
      <c r="BJ55" s="1239"/>
      <c r="BK55" s="1239"/>
      <c r="BL55" s="1239"/>
      <c r="BM55" s="1239"/>
      <c r="BN55" s="1239"/>
      <c r="BO55" s="1239"/>
      <c r="BP55" s="1248"/>
      <c r="BQ55" s="1236"/>
      <c r="BR55" s="1236"/>
      <c r="BS55" s="1236"/>
      <c r="BT55" s="1236"/>
      <c r="BU55" s="1236"/>
      <c r="BV55" s="1236"/>
      <c r="BW55" s="1236"/>
      <c r="BX55" s="1248"/>
      <c r="BY55" s="1236"/>
      <c r="BZ55" s="1236"/>
      <c r="CA55" s="1236"/>
      <c r="CB55" s="1236"/>
      <c r="CC55" s="1236"/>
      <c r="CD55" s="1236"/>
      <c r="CE55" s="1236"/>
      <c r="CF55" s="1236">
        <v>196.3</v>
      </c>
      <c r="CG55" s="1236"/>
      <c r="CH55" s="1236"/>
      <c r="CI55" s="1236"/>
      <c r="CJ55" s="1236"/>
      <c r="CK55" s="1236"/>
      <c r="CL55" s="1236"/>
      <c r="CM55" s="1236"/>
      <c r="CN55" s="1236">
        <v>196.2</v>
      </c>
      <c r="CO55" s="1236"/>
      <c r="CP55" s="1236"/>
      <c r="CQ55" s="1236"/>
      <c r="CR55" s="1236"/>
      <c r="CS55" s="1236"/>
      <c r="CT55" s="1236"/>
      <c r="CU55" s="1236"/>
      <c r="CV55" s="1236">
        <v>198</v>
      </c>
      <c r="CW55" s="1236"/>
      <c r="CX55" s="1236"/>
      <c r="CY55" s="1236"/>
      <c r="CZ55" s="1236"/>
      <c r="DA55" s="1236"/>
      <c r="DB55" s="1236"/>
      <c r="DC55" s="1236"/>
    </row>
    <row r="56" spans="1:109">
      <c r="A56" s="397"/>
      <c r="B56" s="389"/>
      <c r="G56" s="1242"/>
      <c r="H56" s="1242"/>
      <c r="I56" s="1242"/>
      <c r="J56" s="1242"/>
      <c r="K56" s="1243"/>
      <c r="L56" s="1243"/>
      <c r="M56" s="1243"/>
      <c r="N56" s="1243"/>
      <c r="AN56" s="1241"/>
      <c r="AO56" s="1241"/>
      <c r="AP56" s="1241"/>
      <c r="AQ56" s="1241"/>
      <c r="AR56" s="1241"/>
      <c r="AS56" s="1241"/>
      <c r="AT56" s="1241"/>
      <c r="AU56" s="1241"/>
      <c r="AV56" s="1241"/>
      <c r="AW56" s="1241"/>
      <c r="AX56" s="1241"/>
      <c r="AY56" s="1241"/>
      <c r="AZ56" s="1241"/>
      <c r="BA56" s="1241"/>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397" customFormat="1">
      <c r="B57" s="401"/>
      <c r="G57" s="1242"/>
      <c r="H57" s="1242"/>
      <c r="I57" s="1237"/>
      <c r="J57" s="1237"/>
      <c r="K57" s="1243"/>
      <c r="L57" s="1243"/>
      <c r="M57" s="1243"/>
      <c r="N57" s="1243"/>
      <c r="AM57" s="382"/>
      <c r="AN57" s="1241"/>
      <c r="AO57" s="1241"/>
      <c r="AP57" s="1241"/>
      <c r="AQ57" s="1241"/>
      <c r="AR57" s="1241"/>
      <c r="AS57" s="1241"/>
      <c r="AT57" s="1241"/>
      <c r="AU57" s="1241"/>
      <c r="AV57" s="1241"/>
      <c r="AW57" s="1241"/>
      <c r="AX57" s="1241"/>
      <c r="AY57" s="1241"/>
      <c r="AZ57" s="1241"/>
      <c r="BA57" s="1241"/>
      <c r="BB57" s="1239" t="s">
        <v>620</v>
      </c>
      <c r="BC57" s="1239"/>
      <c r="BD57" s="1239"/>
      <c r="BE57" s="1239"/>
      <c r="BF57" s="1239"/>
      <c r="BG57" s="1239"/>
      <c r="BH57" s="1239"/>
      <c r="BI57" s="1239"/>
      <c r="BJ57" s="1239"/>
      <c r="BK57" s="1239"/>
      <c r="BL57" s="1239"/>
      <c r="BM57" s="1239"/>
      <c r="BN57" s="1239"/>
      <c r="BO57" s="1239"/>
      <c r="BP57" s="1248"/>
      <c r="BQ57" s="1236"/>
      <c r="BR57" s="1236"/>
      <c r="BS57" s="1236"/>
      <c r="BT57" s="1236"/>
      <c r="BU57" s="1236"/>
      <c r="BV57" s="1236"/>
      <c r="BW57" s="1236"/>
      <c r="BX57" s="1248"/>
      <c r="BY57" s="1236"/>
      <c r="BZ57" s="1236"/>
      <c r="CA57" s="1236"/>
      <c r="CB57" s="1236"/>
      <c r="CC57" s="1236"/>
      <c r="CD57" s="1236"/>
      <c r="CE57" s="1236"/>
      <c r="CF57" s="1236">
        <v>56.1</v>
      </c>
      <c r="CG57" s="1236"/>
      <c r="CH57" s="1236"/>
      <c r="CI57" s="1236"/>
      <c r="CJ57" s="1236"/>
      <c r="CK57" s="1236"/>
      <c r="CL57" s="1236"/>
      <c r="CM57" s="1236"/>
      <c r="CN57" s="1236">
        <v>57.3</v>
      </c>
      <c r="CO57" s="1236"/>
      <c r="CP57" s="1236"/>
      <c r="CQ57" s="1236"/>
      <c r="CR57" s="1236"/>
      <c r="CS57" s="1236"/>
      <c r="CT57" s="1236"/>
      <c r="CU57" s="1236"/>
      <c r="CV57" s="1236">
        <v>60</v>
      </c>
      <c r="CW57" s="1236"/>
      <c r="CX57" s="1236"/>
      <c r="CY57" s="1236"/>
      <c r="CZ57" s="1236"/>
      <c r="DA57" s="1236"/>
      <c r="DB57" s="1236"/>
      <c r="DC57" s="1236"/>
      <c r="DD57" s="402"/>
      <c r="DE57" s="401"/>
    </row>
    <row r="58" spans="1:109" s="397" customFormat="1">
      <c r="A58" s="382"/>
      <c r="B58" s="401"/>
      <c r="G58" s="1242"/>
      <c r="H58" s="1242"/>
      <c r="I58" s="1237"/>
      <c r="J58" s="1237"/>
      <c r="K58" s="1243"/>
      <c r="L58" s="1243"/>
      <c r="M58" s="1243"/>
      <c r="N58" s="1243"/>
      <c r="AM58" s="382"/>
      <c r="AN58" s="1241"/>
      <c r="AO58" s="1241"/>
      <c r="AP58" s="1241"/>
      <c r="AQ58" s="1241"/>
      <c r="AR58" s="1241"/>
      <c r="AS58" s="1241"/>
      <c r="AT58" s="1241"/>
      <c r="AU58" s="1241"/>
      <c r="AV58" s="1241"/>
      <c r="AW58" s="1241"/>
      <c r="AX58" s="1241"/>
      <c r="AY58" s="1241"/>
      <c r="AZ58" s="1241"/>
      <c r="BA58" s="1241"/>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402"/>
      <c r="DE58" s="401"/>
    </row>
    <row r="59" spans="1:109" s="397" customFormat="1">
      <c r="A59" s="382"/>
      <c r="B59" s="401"/>
      <c r="K59" s="403"/>
      <c r="L59" s="403"/>
      <c r="M59" s="403"/>
      <c r="N59" s="403"/>
      <c r="AQ59" s="403"/>
      <c r="AR59" s="403"/>
      <c r="AS59" s="403"/>
      <c r="AT59" s="403"/>
      <c r="BC59" s="403"/>
      <c r="BD59" s="403"/>
      <c r="BE59" s="403"/>
      <c r="BF59" s="403"/>
      <c r="BO59" s="403"/>
      <c r="BP59" s="403"/>
      <c r="BQ59" s="403"/>
      <c r="BR59" s="403"/>
      <c r="CA59" s="403"/>
      <c r="CB59" s="403"/>
      <c r="CC59" s="403"/>
      <c r="CD59" s="403"/>
      <c r="CM59" s="403"/>
      <c r="CN59" s="403"/>
      <c r="CO59" s="403"/>
      <c r="CP59" s="403"/>
      <c r="CY59" s="403"/>
      <c r="CZ59" s="403"/>
      <c r="DA59" s="403"/>
      <c r="DB59" s="403"/>
      <c r="DC59" s="403"/>
      <c r="DD59" s="402"/>
      <c r="DE59" s="401"/>
    </row>
    <row r="60" spans="1:109" s="397" customFormat="1">
      <c r="A60" s="382"/>
      <c r="B60" s="401"/>
      <c r="K60" s="403"/>
      <c r="L60" s="403"/>
      <c r="M60" s="403"/>
      <c r="N60" s="403"/>
      <c r="AQ60" s="403"/>
      <c r="AR60" s="403"/>
      <c r="AS60" s="403"/>
      <c r="AT60" s="403"/>
      <c r="BC60" s="403"/>
      <c r="BD60" s="403"/>
      <c r="BE60" s="403"/>
      <c r="BF60" s="403"/>
      <c r="BO60" s="403"/>
      <c r="BP60" s="403"/>
      <c r="BQ60" s="403"/>
      <c r="BR60" s="403"/>
      <c r="CA60" s="403"/>
      <c r="CB60" s="403"/>
      <c r="CC60" s="403"/>
      <c r="CD60" s="403"/>
      <c r="CM60" s="403"/>
      <c r="CN60" s="403"/>
      <c r="CO60" s="403"/>
      <c r="CP60" s="403"/>
      <c r="CY60" s="403"/>
      <c r="CZ60" s="403"/>
      <c r="DA60" s="403"/>
      <c r="DB60" s="403"/>
      <c r="DC60" s="403"/>
      <c r="DD60" s="402"/>
      <c r="DE60" s="401"/>
    </row>
    <row r="61" spans="1:109" s="397" customFormat="1">
      <c r="A61" s="382"/>
      <c r="B61" s="404"/>
      <c r="C61" s="405"/>
      <c r="D61" s="405"/>
      <c r="E61" s="405"/>
      <c r="F61" s="405"/>
      <c r="G61" s="405"/>
      <c r="H61" s="405"/>
      <c r="I61" s="405"/>
      <c r="J61" s="405"/>
      <c r="K61" s="405"/>
      <c r="L61" s="405"/>
      <c r="M61" s="406"/>
      <c r="N61" s="406"/>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6"/>
      <c r="AT61" s="406"/>
      <c r="AU61" s="405"/>
      <c r="AV61" s="405"/>
      <c r="AW61" s="405"/>
      <c r="AX61" s="405"/>
      <c r="AY61" s="405"/>
      <c r="AZ61" s="405"/>
      <c r="BA61" s="405"/>
      <c r="BB61" s="405"/>
      <c r="BC61" s="405"/>
      <c r="BD61" s="405"/>
      <c r="BE61" s="406"/>
      <c r="BF61" s="406"/>
      <c r="BG61" s="405"/>
      <c r="BH61" s="405"/>
      <c r="BI61" s="405"/>
      <c r="BJ61" s="405"/>
      <c r="BK61" s="405"/>
      <c r="BL61" s="405"/>
      <c r="BM61" s="405"/>
      <c r="BN61" s="405"/>
      <c r="BO61" s="405"/>
      <c r="BP61" s="405"/>
      <c r="BQ61" s="406"/>
      <c r="BR61" s="406"/>
      <c r="BS61" s="405"/>
      <c r="BT61" s="405"/>
      <c r="BU61" s="405"/>
      <c r="BV61" s="405"/>
      <c r="BW61" s="405"/>
      <c r="BX61" s="405"/>
      <c r="BY61" s="405"/>
      <c r="BZ61" s="405"/>
      <c r="CA61" s="405"/>
      <c r="CB61" s="405"/>
      <c r="CC61" s="406"/>
      <c r="CD61" s="406"/>
      <c r="CE61" s="405"/>
      <c r="CF61" s="405"/>
      <c r="CG61" s="405"/>
      <c r="CH61" s="405"/>
      <c r="CI61" s="405"/>
      <c r="CJ61" s="405"/>
      <c r="CK61" s="405"/>
      <c r="CL61" s="405"/>
      <c r="CM61" s="405"/>
      <c r="CN61" s="405"/>
      <c r="CO61" s="406"/>
      <c r="CP61" s="406"/>
      <c r="CQ61" s="405"/>
      <c r="CR61" s="405"/>
      <c r="CS61" s="405"/>
      <c r="CT61" s="405"/>
      <c r="CU61" s="405"/>
      <c r="CV61" s="405"/>
      <c r="CW61" s="405"/>
      <c r="CX61" s="405"/>
      <c r="CY61" s="405"/>
      <c r="CZ61" s="405"/>
      <c r="DA61" s="406"/>
      <c r="DB61" s="406"/>
      <c r="DC61" s="406"/>
      <c r="DD61" s="407"/>
      <c r="DE61" s="401"/>
    </row>
    <row r="62" spans="1:109">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2"/>
    </row>
    <row r="63" spans="1:109" ht="17.25">
      <c r="B63" s="408" t="s">
        <v>623</v>
      </c>
    </row>
    <row r="64" spans="1:109">
      <c r="B64" s="389"/>
      <c r="G64" s="396"/>
      <c r="I64" s="409"/>
      <c r="J64" s="409"/>
      <c r="K64" s="409"/>
      <c r="L64" s="409"/>
      <c r="M64" s="409"/>
      <c r="N64" s="410"/>
      <c r="AM64" s="396"/>
      <c r="AN64" s="396" t="s">
        <v>615</v>
      </c>
      <c r="AP64" s="397"/>
      <c r="AQ64" s="397"/>
      <c r="AR64" s="397"/>
      <c r="AY64" s="396"/>
      <c r="BA64" s="397"/>
      <c r="BB64" s="397"/>
      <c r="BC64" s="397"/>
      <c r="BK64" s="396"/>
      <c r="BM64" s="397"/>
      <c r="BN64" s="397"/>
      <c r="BO64" s="397"/>
      <c r="BW64" s="396"/>
      <c r="BY64" s="397"/>
      <c r="BZ64" s="397"/>
      <c r="CA64" s="397"/>
      <c r="CI64" s="396"/>
      <c r="CK64" s="397"/>
      <c r="CL64" s="397"/>
      <c r="CM64" s="397"/>
      <c r="CU64" s="396"/>
      <c r="CW64" s="397"/>
      <c r="CX64" s="397"/>
      <c r="CY64" s="397"/>
    </row>
    <row r="65" spans="2:107" ht="13.5" customHeight="1">
      <c r="B65" s="389"/>
      <c r="AN65" s="1249" t="s">
        <v>624</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c r="B66" s="389"/>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c r="B67" s="389"/>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c r="B68" s="389"/>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c r="B69" s="389"/>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c r="B70" s="389"/>
      <c r="H70" s="411"/>
      <c r="I70" s="411"/>
      <c r="J70" s="412"/>
      <c r="K70" s="412"/>
      <c r="L70" s="413"/>
      <c r="M70" s="412"/>
      <c r="N70" s="413"/>
      <c r="AN70" s="398"/>
      <c r="AO70" s="398"/>
      <c r="AP70" s="398"/>
      <c r="AZ70" s="398"/>
      <c r="BA70" s="398"/>
      <c r="BB70" s="398"/>
      <c r="BL70" s="398"/>
      <c r="BM70" s="398"/>
      <c r="BN70" s="398"/>
      <c r="BX70" s="398"/>
      <c r="BY70" s="398"/>
      <c r="BZ70" s="398"/>
      <c r="CJ70" s="398"/>
      <c r="CK70" s="398"/>
      <c r="CL70" s="398"/>
      <c r="CV70" s="398"/>
      <c r="CW70" s="398"/>
      <c r="CX70" s="398"/>
    </row>
    <row r="71" spans="2:107">
      <c r="B71" s="389"/>
      <c r="G71" s="414"/>
      <c r="I71" s="415"/>
      <c r="J71" s="412"/>
      <c r="K71" s="412"/>
      <c r="L71" s="413"/>
      <c r="M71" s="412"/>
      <c r="N71" s="413"/>
      <c r="AM71" s="414"/>
      <c r="AN71" s="382" t="s">
        <v>617</v>
      </c>
    </row>
    <row r="72" spans="2:107">
      <c r="B72" s="389"/>
      <c r="G72" s="1242"/>
      <c r="H72" s="1242"/>
      <c r="I72" s="1242"/>
      <c r="J72" s="1242"/>
      <c r="K72" s="399"/>
      <c r="L72" s="399"/>
      <c r="M72" s="400"/>
      <c r="N72" s="400"/>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1" t="s">
        <v>531</v>
      </c>
      <c r="BQ72" s="1241"/>
      <c r="BR72" s="1241"/>
      <c r="BS72" s="1241"/>
      <c r="BT72" s="1241"/>
      <c r="BU72" s="1241"/>
      <c r="BV72" s="1241"/>
      <c r="BW72" s="1241"/>
      <c r="BX72" s="1241" t="s">
        <v>532</v>
      </c>
      <c r="BY72" s="1241"/>
      <c r="BZ72" s="1241"/>
      <c r="CA72" s="1241"/>
      <c r="CB72" s="1241"/>
      <c r="CC72" s="1241"/>
      <c r="CD72" s="1241"/>
      <c r="CE72" s="1241"/>
      <c r="CF72" s="1241" t="s">
        <v>533</v>
      </c>
      <c r="CG72" s="1241"/>
      <c r="CH72" s="1241"/>
      <c r="CI72" s="1241"/>
      <c r="CJ72" s="1241"/>
      <c r="CK72" s="1241"/>
      <c r="CL72" s="1241"/>
      <c r="CM72" s="1241"/>
      <c r="CN72" s="1241" t="s">
        <v>534</v>
      </c>
      <c r="CO72" s="1241"/>
      <c r="CP72" s="1241"/>
      <c r="CQ72" s="1241"/>
      <c r="CR72" s="1241"/>
      <c r="CS72" s="1241"/>
      <c r="CT72" s="1241"/>
      <c r="CU72" s="1241"/>
      <c r="CV72" s="1241" t="s">
        <v>535</v>
      </c>
      <c r="CW72" s="1241"/>
      <c r="CX72" s="1241"/>
      <c r="CY72" s="1241"/>
      <c r="CZ72" s="1241"/>
      <c r="DA72" s="1241"/>
      <c r="DB72" s="1241"/>
      <c r="DC72" s="1241"/>
    </row>
    <row r="73" spans="2:107">
      <c r="B73" s="389"/>
      <c r="G73" s="1244"/>
      <c r="H73" s="1244"/>
      <c r="I73" s="1244"/>
      <c r="J73" s="1244"/>
      <c r="K73" s="1240"/>
      <c r="L73" s="1240"/>
      <c r="M73" s="1240"/>
      <c r="N73" s="1240"/>
      <c r="AM73" s="398"/>
      <c r="AN73" s="1239" t="s">
        <v>618</v>
      </c>
      <c r="AO73" s="1239"/>
      <c r="AP73" s="1239"/>
      <c r="AQ73" s="1239"/>
      <c r="AR73" s="1239"/>
      <c r="AS73" s="1239"/>
      <c r="AT73" s="1239"/>
      <c r="AU73" s="1239"/>
      <c r="AV73" s="1239"/>
      <c r="AW73" s="1239"/>
      <c r="AX73" s="1239"/>
      <c r="AY73" s="1239"/>
      <c r="AZ73" s="1239"/>
      <c r="BA73" s="1239"/>
      <c r="BB73" s="1239" t="s">
        <v>619</v>
      </c>
      <c r="BC73" s="1239"/>
      <c r="BD73" s="1239"/>
      <c r="BE73" s="1239"/>
      <c r="BF73" s="1239"/>
      <c r="BG73" s="1239"/>
      <c r="BH73" s="1239"/>
      <c r="BI73" s="1239"/>
      <c r="BJ73" s="1239"/>
      <c r="BK73" s="1239"/>
      <c r="BL73" s="1239"/>
      <c r="BM73" s="1239"/>
      <c r="BN73" s="1239"/>
      <c r="BO73" s="1239"/>
      <c r="BP73" s="1236">
        <v>143.5</v>
      </c>
      <c r="BQ73" s="1236"/>
      <c r="BR73" s="1236"/>
      <c r="BS73" s="1236"/>
      <c r="BT73" s="1236"/>
      <c r="BU73" s="1236"/>
      <c r="BV73" s="1236"/>
      <c r="BW73" s="1236"/>
      <c r="BX73" s="1236">
        <v>140</v>
      </c>
      <c r="BY73" s="1236"/>
      <c r="BZ73" s="1236"/>
      <c r="CA73" s="1236"/>
      <c r="CB73" s="1236"/>
      <c r="CC73" s="1236"/>
      <c r="CD73" s="1236"/>
      <c r="CE73" s="1236"/>
      <c r="CF73" s="1236">
        <v>137.5</v>
      </c>
      <c r="CG73" s="1236"/>
      <c r="CH73" s="1236"/>
      <c r="CI73" s="1236"/>
      <c r="CJ73" s="1236"/>
      <c r="CK73" s="1236"/>
      <c r="CL73" s="1236"/>
      <c r="CM73" s="1236"/>
      <c r="CN73" s="1236">
        <v>139.19999999999999</v>
      </c>
      <c r="CO73" s="1236"/>
      <c r="CP73" s="1236"/>
      <c r="CQ73" s="1236"/>
      <c r="CR73" s="1236"/>
      <c r="CS73" s="1236"/>
      <c r="CT73" s="1236"/>
      <c r="CU73" s="1236"/>
      <c r="CV73" s="1236">
        <v>136.5</v>
      </c>
      <c r="CW73" s="1236"/>
      <c r="CX73" s="1236"/>
      <c r="CY73" s="1236"/>
      <c r="CZ73" s="1236"/>
      <c r="DA73" s="1236"/>
      <c r="DB73" s="1236"/>
      <c r="DC73" s="1236"/>
    </row>
    <row r="74" spans="2:107">
      <c r="B74" s="389"/>
      <c r="G74" s="1244"/>
      <c r="H74" s="1244"/>
      <c r="I74" s="1244"/>
      <c r="J74" s="1244"/>
      <c r="K74" s="1240"/>
      <c r="L74" s="1240"/>
      <c r="M74" s="1240"/>
      <c r="N74" s="1240"/>
      <c r="AM74" s="398"/>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c r="B75" s="389"/>
      <c r="G75" s="1244"/>
      <c r="H75" s="1244"/>
      <c r="I75" s="1242"/>
      <c r="J75" s="1242"/>
      <c r="K75" s="1243"/>
      <c r="L75" s="1243"/>
      <c r="M75" s="1243"/>
      <c r="N75" s="1243"/>
      <c r="AM75" s="398"/>
      <c r="AN75" s="1239"/>
      <c r="AO75" s="1239"/>
      <c r="AP75" s="1239"/>
      <c r="AQ75" s="1239"/>
      <c r="AR75" s="1239"/>
      <c r="AS75" s="1239"/>
      <c r="AT75" s="1239"/>
      <c r="AU75" s="1239"/>
      <c r="AV75" s="1239"/>
      <c r="AW75" s="1239"/>
      <c r="AX75" s="1239"/>
      <c r="AY75" s="1239"/>
      <c r="AZ75" s="1239"/>
      <c r="BA75" s="1239"/>
      <c r="BB75" s="1239" t="s">
        <v>625</v>
      </c>
      <c r="BC75" s="1239"/>
      <c r="BD75" s="1239"/>
      <c r="BE75" s="1239"/>
      <c r="BF75" s="1239"/>
      <c r="BG75" s="1239"/>
      <c r="BH75" s="1239"/>
      <c r="BI75" s="1239"/>
      <c r="BJ75" s="1239"/>
      <c r="BK75" s="1239"/>
      <c r="BL75" s="1239"/>
      <c r="BM75" s="1239"/>
      <c r="BN75" s="1239"/>
      <c r="BO75" s="1239"/>
      <c r="BP75" s="1236">
        <v>13.5</v>
      </c>
      <c r="BQ75" s="1236"/>
      <c r="BR75" s="1236"/>
      <c r="BS75" s="1236"/>
      <c r="BT75" s="1236"/>
      <c r="BU75" s="1236"/>
      <c r="BV75" s="1236"/>
      <c r="BW75" s="1236"/>
      <c r="BX75" s="1236">
        <v>12.7</v>
      </c>
      <c r="BY75" s="1236"/>
      <c r="BZ75" s="1236"/>
      <c r="CA75" s="1236"/>
      <c r="CB75" s="1236"/>
      <c r="CC75" s="1236"/>
      <c r="CD75" s="1236"/>
      <c r="CE75" s="1236"/>
      <c r="CF75" s="1236">
        <v>11.7</v>
      </c>
      <c r="CG75" s="1236"/>
      <c r="CH75" s="1236"/>
      <c r="CI75" s="1236"/>
      <c r="CJ75" s="1236"/>
      <c r="CK75" s="1236"/>
      <c r="CL75" s="1236"/>
      <c r="CM75" s="1236"/>
      <c r="CN75" s="1236">
        <v>10.6</v>
      </c>
      <c r="CO75" s="1236"/>
      <c r="CP75" s="1236"/>
      <c r="CQ75" s="1236"/>
      <c r="CR75" s="1236"/>
      <c r="CS75" s="1236"/>
      <c r="CT75" s="1236"/>
      <c r="CU75" s="1236"/>
      <c r="CV75" s="1236">
        <v>9.5</v>
      </c>
      <c r="CW75" s="1236"/>
      <c r="CX75" s="1236"/>
      <c r="CY75" s="1236"/>
      <c r="CZ75" s="1236"/>
      <c r="DA75" s="1236"/>
      <c r="DB75" s="1236"/>
      <c r="DC75" s="1236"/>
    </row>
    <row r="76" spans="2:107">
      <c r="B76" s="389"/>
      <c r="G76" s="1244"/>
      <c r="H76" s="1244"/>
      <c r="I76" s="1242"/>
      <c r="J76" s="1242"/>
      <c r="K76" s="1243"/>
      <c r="L76" s="1243"/>
      <c r="M76" s="1243"/>
      <c r="N76" s="1243"/>
      <c r="AM76" s="398"/>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c r="B77" s="389"/>
      <c r="G77" s="1242"/>
      <c r="H77" s="1242"/>
      <c r="I77" s="1242"/>
      <c r="J77" s="1242"/>
      <c r="K77" s="1240"/>
      <c r="L77" s="1240"/>
      <c r="M77" s="1240"/>
      <c r="N77" s="1240"/>
      <c r="AN77" s="1241" t="s">
        <v>622</v>
      </c>
      <c r="AO77" s="1241"/>
      <c r="AP77" s="1241"/>
      <c r="AQ77" s="1241"/>
      <c r="AR77" s="1241"/>
      <c r="AS77" s="1241"/>
      <c r="AT77" s="1241"/>
      <c r="AU77" s="1241"/>
      <c r="AV77" s="1241"/>
      <c r="AW77" s="1241"/>
      <c r="AX77" s="1241"/>
      <c r="AY77" s="1241"/>
      <c r="AZ77" s="1241"/>
      <c r="BA77" s="1241"/>
      <c r="BB77" s="1239" t="s">
        <v>619</v>
      </c>
      <c r="BC77" s="1239"/>
      <c r="BD77" s="1239"/>
      <c r="BE77" s="1239"/>
      <c r="BF77" s="1239"/>
      <c r="BG77" s="1239"/>
      <c r="BH77" s="1239"/>
      <c r="BI77" s="1239"/>
      <c r="BJ77" s="1239"/>
      <c r="BK77" s="1239"/>
      <c r="BL77" s="1239"/>
      <c r="BM77" s="1239"/>
      <c r="BN77" s="1239"/>
      <c r="BO77" s="1239"/>
      <c r="BP77" s="1236">
        <v>199.1</v>
      </c>
      <c r="BQ77" s="1236"/>
      <c r="BR77" s="1236"/>
      <c r="BS77" s="1236"/>
      <c r="BT77" s="1236"/>
      <c r="BU77" s="1236"/>
      <c r="BV77" s="1236"/>
      <c r="BW77" s="1236"/>
      <c r="BX77" s="1236">
        <v>208.1</v>
      </c>
      <c r="BY77" s="1236"/>
      <c r="BZ77" s="1236"/>
      <c r="CA77" s="1236"/>
      <c r="CB77" s="1236"/>
      <c r="CC77" s="1236"/>
      <c r="CD77" s="1236"/>
      <c r="CE77" s="1236"/>
      <c r="CF77" s="1236">
        <v>196.3</v>
      </c>
      <c r="CG77" s="1236"/>
      <c r="CH77" s="1236"/>
      <c r="CI77" s="1236"/>
      <c r="CJ77" s="1236"/>
      <c r="CK77" s="1236"/>
      <c r="CL77" s="1236"/>
      <c r="CM77" s="1236"/>
      <c r="CN77" s="1236">
        <v>196.2</v>
      </c>
      <c r="CO77" s="1236"/>
      <c r="CP77" s="1236"/>
      <c r="CQ77" s="1236"/>
      <c r="CR77" s="1236"/>
      <c r="CS77" s="1236"/>
      <c r="CT77" s="1236"/>
      <c r="CU77" s="1236"/>
      <c r="CV77" s="1236">
        <v>198</v>
      </c>
      <c r="CW77" s="1236"/>
      <c r="CX77" s="1236"/>
      <c r="CY77" s="1236"/>
      <c r="CZ77" s="1236"/>
      <c r="DA77" s="1236"/>
      <c r="DB77" s="1236"/>
      <c r="DC77" s="1236"/>
    </row>
    <row r="78" spans="2:107">
      <c r="B78" s="389"/>
      <c r="G78" s="1242"/>
      <c r="H78" s="1242"/>
      <c r="I78" s="1242"/>
      <c r="J78" s="1242"/>
      <c r="K78" s="1240"/>
      <c r="L78" s="1240"/>
      <c r="M78" s="1240"/>
      <c r="N78" s="1240"/>
      <c r="AN78" s="1241"/>
      <c r="AO78" s="1241"/>
      <c r="AP78" s="1241"/>
      <c r="AQ78" s="1241"/>
      <c r="AR78" s="1241"/>
      <c r="AS78" s="1241"/>
      <c r="AT78" s="1241"/>
      <c r="AU78" s="1241"/>
      <c r="AV78" s="1241"/>
      <c r="AW78" s="1241"/>
      <c r="AX78" s="1241"/>
      <c r="AY78" s="1241"/>
      <c r="AZ78" s="1241"/>
      <c r="BA78" s="1241"/>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c r="B79" s="389"/>
      <c r="G79" s="1242"/>
      <c r="H79" s="1242"/>
      <c r="I79" s="1237"/>
      <c r="J79" s="1237"/>
      <c r="K79" s="1238"/>
      <c r="L79" s="1238"/>
      <c r="M79" s="1238"/>
      <c r="N79" s="1238"/>
      <c r="AN79" s="1241"/>
      <c r="AO79" s="1241"/>
      <c r="AP79" s="1241"/>
      <c r="AQ79" s="1241"/>
      <c r="AR79" s="1241"/>
      <c r="AS79" s="1241"/>
      <c r="AT79" s="1241"/>
      <c r="AU79" s="1241"/>
      <c r="AV79" s="1241"/>
      <c r="AW79" s="1241"/>
      <c r="AX79" s="1241"/>
      <c r="AY79" s="1241"/>
      <c r="AZ79" s="1241"/>
      <c r="BA79" s="1241"/>
      <c r="BB79" s="1239" t="s">
        <v>625</v>
      </c>
      <c r="BC79" s="1239"/>
      <c r="BD79" s="1239"/>
      <c r="BE79" s="1239"/>
      <c r="BF79" s="1239"/>
      <c r="BG79" s="1239"/>
      <c r="BH79" s="1239"/>
      <c r="BI79" s="1239"/>
      <c r="BJ79" s="1239"/>
      <c r="BK79" s="1239"/>
      <c r="BL79" s="1239"/>
      <c r="BM79" s="1239"/>
      <c r="BN79" s="1239"/>
      <c r="BO79" s="1239"/>
      <c r="BP79" s="1236">
        <v>14.9</v>
      </c>
      <c r="BQ79" s="1236"/>
      <c r="BR79" s="1236"/>
      <c r="BS79" s="1236"/>
      <c r="BT79" s="1236"/>
      <c r="BU79" s="1236"/>
      <c r="BV79" s="1236"/>
      <c r="BW79" s="1236"/>
      <c r="BX79" s="1236">
        <v>14.2</v>
      </c>
      <c r="BY79" s="1236"/>
      <c r="BZ79" s="1236"/>
      <c r="CA79" s="1236"/>
      <c r="CB79" s="1236"/>
      <c r="CC79" s="1236"/>
      <c r="CD79" s="1236"/>
      <c r="CE79" s="1236"/>
      <c r="CF79" s="1236">
        <v>14</v>
      </c>
      <c r="CG79" s="1236"/>
      <c r="CH79" s="1236"/>
      <c r="CI79" s="1236"/>
      <c r="CJ79" s="1236"/>
      <c r="CK79" s="1236"/>
      <c r="CL79" s="1236"/>
      <c r="CM79" s="1236"/>
      <c r="CN79" s="1236">
        <v>13.3</v>
      </c>
      <c r="CO79" s="1236"/>
      <c r="CP79" s="1236"/>
      <c r="CQ79" s="1236"/>
      <c r="CR79" s="1236"/>
      <c r="CS79" s="1236"/>
      <c r="CT79" s="1236"/>
      <c r="CU79" s="1236"/>
      <c r="CV79" s="1236">
        <v>12.7</v>
      </c>
      <c r="CW79" s="1236"/>
      <c r="CX79" s="1236"/>
      <c r="CY79" s="1236"/>
      <c r="CZ79" s="1236"/>
      <c r="DA79" s="1236"/>
      <c r="DB79" s="1236"/>
      <c r="DC79" s="1236"/>
    </row>
    <row r="80" spans="2:107">
      <c r="B80" s="389"/>
      <c r="G80" s="1242"/>
      <c r="H80" s="1242"/>
      <c r="I80" s="1237"/>
      <c r="J80" s="1237"/>
      <c r="K80" s="1238"/>
      <c r="L80" s="1238"/>
      <c r="M80" s="1238"/>
      <c r="N80" s="1238"/>
      <c r="AN80" s="1241"/>
      <c r="AO80" s="1241"/>
      <c r="AP80" s="1241"/>
      <c r="AQ80" s="1241"/>
      <c r="AR80" s="1241"/>
      <c r="AS80" s="1241"/>
      <c r="AT80" s="1241"/>
      <c r="AU80" s="1241"/>
      <c r="AV80" s="1241"/>
      <c r="AW80" s="1241"/>
      <c r="AX80" s="1241"/>
      <c r="AY80" s="1241"/>
      <c r="AZ80" s="1241"/>
      <c r="BA80" s="1241"/>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c r="B81" s="389"/>
    </row>
    <row r="82" spans="2:109" ht="17.25">
      <c r="B82" s="389"/>
      <c r="K82" s="416"/>
      <c r="L82" s="416"/>
      <c r="M82" s="416"/>
      <c r="N82" s="416"/>
      <c r="AQ82" s="416"/>
      <c r="AR82" s="416"/>
      <c r="AS82" s="416"/>
      <c r="AT82" s="416"/>
      <c r="BC82" s="416"/>
      <c r="BD82" s="416"/>
      <c r="BE82" s="416"/>
      <c r="BF82" s="416"/>
      <c r="BO82" s="416"/>
      <c r="BP82" s="416"/>
      <c r="BQ82" s="416"/>
      <c r="BR82" s="416"/>
      <c r="CA82" s="416"/>
      <c r="CB82" s="416"/>
      <c r="CC82" s="416"/>
      <c r="CD82" s="416"/>
      <c r="CM82" s="416"/>
      <c r="CN82" s="416"/>
      <c r="CO82" s="416"/>
      <c r="CP82" s="416"/>
      <c r="CY82" s="416"/>
      <c r="CZ82" s="416"/>
      <c r="DA82" s="416"/>
      <c r="DB82" s="416"/>
      <c r="DC82" s="416"/>
    </row>
    <row r="83" spans="2:109">
      <c r="B83" s="391"/>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3"/>
    </row>
    <row r="84" spans="2:109">
      <c r="DD84" s="382"/>
      <c r="DE84" s="382"/>
    </row>
    <row r="85" spans="2:109">
      <c r="DD85" s="382"/>
      <c r="DE85" s="382"/>
    </row>
    <row r="86" spans="2:109" hidden="1">
      <c r="DD86" s="382"/>
      <c r="DE86" s="382"/>
    </row>
    <row r="87" spans="2:109" hidden="1">
      <c r="K87" s="417"/>
      <c r="AQ87" s="417"/>
      <c r="BC87" s="417"/>
      <c r="BO87" s="417"/>
      <c r="CA87" s="417"/>
      <c r="CM87" s="417"/>
      <c r="CY87" s="417"/>
      <c r="DD87" s="382"/>
      <c r="DE87" s="382"/>
    </row>
    <row r="88" spans="2:109" hidden="1">
      <c r="DD88" s="382"/>
      <c r="DE88" s="382"/>
    </row>
    <row r="89" spans="2:109" hidden="1">
      <c r="DD89" s="382"/>
      <c r="DE89" s="382"/>
    </row>
    <row r="90" spans="2:109" hidden="1">
      <c r="DD90" s="382"/>
      <c r="DE90" s="382"/>
    </row>
    <row r="91" spans="2:109" hidden="1">
      <c r="DD91" s="382"/>
      <c r="DE91" s="382"/>
    </row>
    <row r="92" spans="2:109" ht="13.5" hidden="1" customHeight="1">
      <c r="DD92" s="382"/>
      <c r="DE92" s="382"/>
    </row>
    <row r="93" spans="2:109" ht="13.5" hidden="1" customHeight="1">
      <c r="DD93" s="382"/>
      <c r="DE93" s="382"/>
    </row>
    <row r="94" spans="2:109" ht="13.5" hidden="1" customHeight="1">
      <c r="DD94" s="382"/>
      <c r="DE94" s="382"/>
    </row>
    <row r="95" spans="2:109" ht="13.5" hidden="1" customHeight="1">
      <c r="DD95" s="382"/>
      <c r="DE95" s="382"/>
    </row>
    <row r="96" spans="2:109" ht="13.5" hidden="1" customHeight="1">
      <c r="DD96" s="382"/>
      <c r="DE96" s="382"/>
    </row>
    <row r="97" spans="108:109" ht="13.5" hidden="1" customHeight="1">
      <c r="DD97" s="382"/>
      <c r="DE97" s="382"/>
    </row>
    <row r="98" spans="108:109" ht="13.5" hidden="1" customHeight="1">
      <c r="DD98" s="382"/>
      <c r="DE98" s="382"/>
    </row>
    <row r="99" spans="108:109" ht="13.5" hidden="1" customHeight="1">
      <c r="DD99" s="382"/>
      <c r="DE99" s="382"/>
    </row>
    <row r="100" spans="108:109" ht="13.5" hidden="1" customHeight="1">
      <c r="DD100" s="382"/>
      <c r="DE100" s="382"/>
    </row>
    <row r="101" spans="108:109" ht="13.5" hidden="1" customHeight="1">
      <c r="DD101" s="382"/>
      <c r="DE101" s="382"/>
    </row>
    <row r="102" spans="108:109" ht="13.5" hidden="1" customHeight="1">
      <c r="DD102" s="382"/>
      <c r="DE102" s="382"/>
    </row>
    <row r="103" spans="108:109" ht="13.5" hidden="1" customHeight="1">
      <c r="DD103" s="382"/>
      <c r="DE103" s="382"/>
    </row>
    <row r="104" spans="108:109" ht="13.5" hidden="1" customHeight="1">
      <c r="DD104" s="382"/>
      <c r="DE104" s="382"/>
    </row>
    <row r="105" spans="108:109" ht="13.5" hidden="1" customHeight="1">
      <c r="DD105" s="382"/>
      <c r="DE105" s="382"/>
    </row>
    <row r="106" spans="108:109" ht="13.5" hidden="1" customHeight="1">
      <c r="DD106" s="382"/>
      <c r="DE106" s="382"/>
    </row>
    <row r="107" spans="108:109" ht="13.5" hidden="1" customHeight="1">
      <c r="DD107" s="382"/>
      <c r="DE107" s="382"/>
    </row>
    <row r="108" spans="108:109" ht="13.5" hidden="1" customHeight="1">
      <c r="DD108" s="382"/>
      <c r="DE108" s="382"/>
    </row>
    <row r="109" spans="108:109" ht="13.5" hidden="1" customHeight="1">
      <c r="DD109" s="382"/>
      <c r="DE109" s="382"/>
    </row>
    <row r="110" spans="108:109" ht="13.5" hidden="1" customHeight="1">
      <c r="DD110" s="382"/>
      <c r="DE110" s="382"/>
    </row>
    <row r="111" spans="108:109" ht="13.5" hidden="1" customHeight="1">
      <c r="DD111" s="382"/>
      <c r="DE111" s="382"/>
    </row>
    <row r="112" spans="108:109" ht="13.5" hidden="1" customHeight="1">
      <c r="DD112" s="382"/>
      <c r="DE112" s="382"/>
    </row>
    <row r="113" spans="108:109" ht="13.5" hidden="1" customHeight="1">
      <c r="DD113" s="382"/>
      <c r="DE113" s="382"/>
    </row>
    <row r="114" spans="108:109" ht="13.5" hidden="1" customHeight="1">
      <c r="DD114" s="382"/>
      <c r="DE114" s="382"/>
    </row>
    <row r="115" spans="108:109" ht="13.5" hidden="1" customHeight="1">
      <c r="DD115" s="382"/>
      <c r="DE115" s="382"/>
    </row>
    <row r="116" spans="108:109" ht="13.5" hidden="1" customHeight="1">
      <c r="DD116" s="382"/>
      <c r="DE116" s="382"/>
    </row>
    <row r="117" spans="108:109" ht="13.5" hidden="1" customHeight="1">
      <c r="DD117" s="382"/>
      <c r="DE117" s="382"/>
    </row>
    <row r="118" spans="108:109" ht="13.5" hidden="1" customHeight="1">
      <c r="DD118" s="382"/>
      <c r="DE118" s="382"/>
    </row>
    <row r="119" spans="108:109" ht="13.5" hidden="1" customHeight="1">
      <c r="DD119" s="382"/>
      <c r="DE119" s="382"/>
    </row>
    <row r="120" spans="108:109" ht="13.5" hidden="1" customHeight="1">
      <c r="DD120" s="382"/>
      <c r="DE120" s="382"/>
    </row>
    <row r="121" spans="108:109" ht="13.5" hidden="1" customHeight="1">
      <c r="DD121" s="382"/>
      <c r="DE121" s="382"/>
    </row>
    <row r="122" spans="108:109" ht="13.5" hidden="1" customHeight="1">
      <c r="DD122" s="382"/>
      <c r="DE122" s="382"/>
    </row>
    <row r="123" spans="108:109" ht="13.5" hidden="1" customHeight="1">
      <c r="DD123" s="382"/>
      <c r="DE123" s="382"/>
    </row>
    <row r="124" spans="108:109" ht="13.5" hidden="1" customHeight="1">
      <c r="DD124" s="382"/>
      <c r="DE124" s="382"/>
    </row>
    <row r="125" spans="108:109" ht="13.5" hidden="1" customHeight="1">
      <c r="DD125" s="382"/>
      <c r="DE125" s="382"/>
    </row>
    <row r="126" spans="108:109" ht="13.5" hidden="1" customHeight="1">
      <c r="DD126" s="382"/>
      <c r="DE126" s="382"/>
    </row>
    <row r="127" spans="108:109" ht="13.5" hidden="1" customHeight="1">
      <c r="DD127" s="382"/>
      <c r="DE127" s="382"/>
    </row>
    <row r="128" spans="108:109" ht="13.5" hidden="1" customHeight="1">
      <c r="DD128" s="382"/>
      <c r="DE128" s="382"/>
    </row>
    <row r="129" spans="108:109" ht="13.5" hidden="1" customHeight="1">
      <c r="DD129" s="382"/>
      <c r="DE129" s="382"/>
    </row>
    <row r="130" spans="108:109" ht="13.5" hidden="1" customHeight="1">
      <c r="DD130" s="382"/>
      <c r="DE130" s="382"/>
    </row>
    <row r="131" spans="108:109" ht="13.5" hidden="1" customHeight="1">
      <c r="DD131" s="382"/>
      <c r="DE131" s="382"/>
    </row>
    <row r="132" spans="108:109" ht="13.5" hidden="1" customHeight="1">
      <c r="DD132" s="382"/>
      <c r="DE132" s="382"/>
    </row>
    <row r="133" spans="108:109" ht="13.5" hidden="1" customHeight="1">
      <c r="DD133" s="382"/>
      <c r="DE133" s="382"/>
    </row>
    <row r="134" spans="108:109" ht="13.5" hidden="1" customHeight="1">
      <c r="DD134" s="382"/>
      <c r="DE134" s="382"/>
    </row>
    <row r="135" spans="108:109" ht="13.5" hidden="1" customHeight="1">
      <c r="DD135" s="382"/>
      <c r="DE135" s="382"/>
    </row>
    <row r="136" spans="108:109" ht="13.5" hidden="1" customHeight="1">
      <c r="DD136" s="382"/>
      <c r="DE136" s="382"/>
    </row>
    <row r="137" spans="108:109" ht="13.5" hidden="1" customHeight="1">
      <c r="DD137" s="382"/>
      <c r="DE137" s="382"/>
    </row>
    <row r="138" spans="108:109" ht="13.5" hidden="1" customHeight="1">
      <c r="DD138" s="382"/>
      <c r="DE138" s="382"/>
    </row>
    <row r="139" spans="108:109" ht="13.5" hidden="1" customHeight="1">
      <c r="DD139" s="382"/>
      <c r="DE139" s="382"/>
    </row>
    <row r="140" spans="108:109" ht="13.5" hidden="1" customHeight="1">
      <c r="DD140" s="382"/>
      <c r="DE140" s="382"/>
    </row>
    <row r="141" spans="108:109" ht="13.5" hidden="1" customHeight="1">
      <c r="DD141" s="382"/>
      <c r="DE141" s="382"/>
    </row>
    <row r="142" spans="108:109" ht="13.5" hidden="1" customHeight="1">
      <c r="DD142" s="382"/>
      <c r="DE142" s="382"/>
    </row>
    <row r="143" spans="108:109" ht="13.5" hidden="1" customHeight="1">
      <c r="DD143" s="382"/>
      <c r="DE143" s="382"/>
    </row>
    <row r="144" spans="108:109" ht="13.5" hidden="1" customHeight="1">
      <c r="DD144" s="382"/>
      <c r="DE144" s="382"/>
    </row>
    <row r="145" spans="108:109" ht="13.5" hidden="1" customHeight="1">
      <c r="DD145" s="382"/>
      <c r="DE145" s="382"/>
    </row>
    <row r="146" spans="108:109" ht="13.5" hidden="1" customHeight="1">
      <c r="DD146" s="382"/>
      <c r="DE146" s="382"/>
    </row>
    <row r="147" spans="108:109" ht="13.5" hidden="1" customHeight="1">
      <c r="DD147" s="382"/>
      <c r="DE147" s="382"/>
    </row>
    <row r="148" spans="108:109" ht="13.5" hidden="1" customHeight="1">
      <c r="DD148" s="382"/>
      <c r="DE148" s="382"/>
    </row>
    <row r="149" spans="108:109" ht="13.5" hidden="1" customHeight="1">
      <c r="DD149" s="382"/>
      <c r="DE149" s="382"/>
    </row>
    <row r="150" spans="108:109" ht="13.5" hidden="1" customHeight="1">
      <c r="DD150" s="382"/>
      <c r="DE150" s="382"/>
    </row>
    <row r="151" spans="108:109" ht="13.5" hidden="1" customHeight="1">
      <c r="DD151" s="382"/>
      <c r="DE151" s="382"/>
    </row>
    <row r="152" spans="108:109" ht="13.5" hidden="1" customHeight="1">
      <c r="DD152" s="382"/>
      <c r="DE152" s="382"/>
    </row>
    <row r="153" spans="108:109" ht="13.5" hidden="1" customHeight="1">
      <c r="DD153" s="382"/>
      <c r="DE153" s="382"/>
    </row>
    <row r="154" spans="108:109" ht="13.5" hidden="1" customHeight="1">
      <c r="DD154" s="382"/>
      <c r="DE154" s="382"/>
    </row>
    <row r="155" spans="108:109" ht="13.5" hidden="1" customHeight="1">
      <c r="DD155" s="382"/>
      <c r="DE155" s="382"/>
    </row>
    <row r="156" spans="108:109" ht="13.5" hidden="1" customHeight="1">
      <c r="DD156" s="382"/>
      <c r="DE156" s="382"/>
    </row>
    <row r="157" spans="108:109" ht="13.5" hidden="1" customHeight="1">
      <c r="DD157" s="382"/>
      <c r="DE157" s="382"/>
    </row>
    <row r="158" spans="108:109" ht="13.5" hidden="1" customHeight="1">
      <c r="DD158" s="382"/>
      <c r="DE158" s="382"/>
    </row>
    <row r="159" spans="108:109" ht="13.5" hidden="1" customHeight="1">
      <c r="DD159" s="382"/>
      <c r="DE159" s="382"/>
    </row>
    <row r="160" spans="108:109" ht="13.5" hidden="1" customHeight="1">
      <c r="DD160" s="382"/>
      <c r="DE160" s="38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fkxMTqCunR+XyFRQ6Fy1yJO21yY0hSU+FF+20rSLOHPz5JlzDlm1pyXzUv5Uh91H9VLkJ0jD3Sn8G/Gli0TVA==" saltValue="bvC5GOKaCvtNxkcXm+x3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61" customWidth="1"/>
    <col min="35" max="122" width="2.5" style="260" customWidth="1"/>
    <col min="123" max="16384" width="2.5" style="260" hidden="1"/>
  </cols>
  <sheetData>
    <row r="1" spans="1:34"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c r="S2" s="260"/>
      <c r="AH2" s="260"/>
    </row>
    <row r="3" spans="1:34">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row r="5" spans="1:34"/>
    <row r="6" spans="1:34"/>
    <row r="7" spans="1:34"/>
    <row r="8" spans="1:34"/>
    <row r="9" spans="1:34">
      <c r="AH9" s="260"/>
    </row>
    <row r="10" spans="1:34"/>
    <row r="11" spans="1:34"/>
    <row r="12" spans="1:34"/>
    <row r="13" spans="1:34"/>
    <row r="14" spans="1:34"/>
    <row r="15" spans="1:34"/>
    <row r="16" spans="1:34"/>
    <row r="17" spans="12:34">
      <c r="AH17" s="260"/>
    </row>
    <row r="18" spans="12:34"/>
    <row r="19" spans="12:34"/>
    <row r="20" spans="12:34">
      <c r="AH20" s="260"/>
    </row>
    <row r="21" spans="12:34">
      <c r="AH21" s="260"/>
    </row>
    <row r="22" spans="12:34"/>
    <row r="23" spans="12:34"/>
    <row r="24" spans="12:34">
      <c r="Q24" s="260"/>
    </row>
    <row r="25" spans="12:34"/>
    <row r="26" spans="12:34"/>
    <row r="27" spans="12:34"/>
    <row r="28" spans="12:34">
      <c r="T28" s="260"/>
      <c r="AH28" s="260"/>
    </row>
    <row r="29" spans="12:34">
      <c r="U29" s="260"/>
    </row>
    <row r="30" spans="12:34"/>
    <row r="31" spans="12:34">
      <c r="Q31" s="260"/>
    </row>
    <row r="32" spans="12:34">
      <c r="L32" s="260"/>
    </row>
    <row r="33" spans="2:34">
      <c r="C33" s="260"/>
      <c r="E33" s="260"/>
      <c r="G33" s="260"/>
      <c r="I33" s="260"/>
      <c r="X33" s="260"/>
    </row>
    <row r="34" spans="2:34">
      <c r="B34" s="260"/>
      <c r="O34" s="260"/>
      <c r="P34" s="260"/>
      <c r="R34" s="260"/>
      <c r="T34" s="260"/>
    </row>
    <row r="35" spans="2:34">
      <c r="D35" s="260"/>
      <c r="U35" s="260"/>
      <c r="W35" s="260"/>
      <c r="AC35" s="260"/>
      <c r="AD35" s="260"/>
      <c r="AE35" s="260"/>
      <c r="AF35" s="260"/>
      <c r="AG35" s="260"/>
      <c r="AH35" s="260"/>
    </row>
    <row r="36" spans="2:34">
      <c r="H36" s="260"/>
      <c r="J36" s="260"/>
      <c r="K36" s="260"/>
      <c r="M36" s="260"/>
      <c r="V36" s="260"/>
      <c r="Y36" s="260"/>
      <c r="Z36" s="260"/>
      <c r="AA36" s="260"/>
      <c r="AB36" s="260"/>
      <c r="AC36" s="260"/>
      <c r="AD36" s="260"/>
      <c r="AE36" s="260"/>
      <c r="AF36" s="260"/>
      <c r="AG36" s="260"/>
      <c r="AH36" s="260"/>
    </row>
    <row r="37" spans="2:34">
      <c r="AH37" s="260"/>
    </row>
    <row r="38" spans="2:34">
      <c r="AG38" s="260"/>
      <c r="AH38" s="260"/>
    </row>
    <row r="39" spans="2:34"/>
    <row r="40" spans="2:34">
      <c r="X40" s="260"/>
    </row>
    <row r="41" spans="2:34">
      <c r="R41" s="260"/>
    </row>
    <row r="42" spans="2:34">
      <c r="W42" s="260"/>
    </row>
    <row r="43" spans="2:34">
      <c r="V43" s="260"/>
      <c r="Y43" s="260"/>
      <c r="Z43" s="260"/>
      <c r="AA43" s="260"/>
      <c r="AB43" s="260"/>
      <c r="AC43" s="260"/>
      <c r="AD43" s="260"/>
      <c r="AE43" s="260"/>
      <c r="AF43" s="260"/>
      <c r="AG43" s="260"/>
      <c r="AH43" s="260"/>
    </row>
    <row r="44" spans="2:34">
      <c r="AH44" s="260"/>
    </row>
    <row r="45" spans="2:34">
      <c r="X45" s="260"/>
    </row>
    <row r="46" spans="2:34"/>
    <row r="47" spans="2:34"/>
    <row r="48" spans="2:34">
      <c r="U48" s="260"/>
      <c r="V48" s="260"/>
      <c r="W48" s="260"/>
      <c r="Y48" s="260"/>
      <c r="Z48" s="260"/>
      <c r="AA48" s="260"/>
      <c r="AB48" s="260"/>
      <c r="AC48" s="260"/>
      <c r="AD48" s="260"/>
      <c r="AE48" s="260"/>
      <c r="AF48" s="260"/>
      <c r="AG48" s="260"/>
      <c r="AH48" s="260"/>
    </row>
    <row r="49" spans="28:34"/>
    <row r="50" spans="28:34">
      <c r="AE50" s="260"/>
      <c r="AF50" s="260"/>
      <c r="AG50" s="260"/>
      <c r="AH50" s="260"/>
    </row>
    <row r="51" spans="28:34">
      <c r="AC51" s="260"/>
      <c r="AD51" s="260"/>
      <c r="AE51" s="260"/>
      <c r="AF51" s="260"/>
      <c r="AG51" s="260"/>
      <c r="AH51" s="260"/>
    </row>
    <row r="52" spans="28:34"/>
    <row r="53" spans="28:34">
      <c r="AF53" s="260"/>
      <c r="AG53" s="260"/>
      <c r="AH53" s="260"/>
    </row>
    <row r="54" spans="28:34">
      <c r="AH54" s="260"/>
    </row>
    <row r="55" spans="28:34"/>
    <row r="56" spans="28:34">
      <c r="AB56" s="260"/>
      <c r="AC56" s="260"/>
      <c r="AD56" s="260"/>
      <c r="AE56" s="260"/>
      <c r="AF56" s="260"/>
      <c r="AG56" s="260"/>
      <c r="AH56" s="260"/>
    </row>
    <row r="57" spans="28:34">
      <c r="AH57" s="260"/>
    </row>
    <row r="58" spans="28:34">
      <c r="AH58" s="260"/>
    </row>
    <row r="59" spans="28:34"/>
    <row r="60" spans="28:34"/>
    <row r="61" spans="28:34"/>
    <row r="62" spans="28:34"/>
    <row r="63" spans="28:34">
      <c r="AH63" s="260"/>
    </row>
    <row r="64" spans="28:34">
      <c r="AG64" s="260"/>
      <c r="AH64" s="260"/>
    </row>
    <row r="65" spans="28:34"/>
    <row r="66" spans="28:34"/>
    <row r="67" spans="28:34"/>
    <row r="68" spans="28:34">
      <c r="AB68" s="260"/>
      <c r="AC68" s="260"/>
      <c r="AD68" s="260"/>
      <c r="AE68" s="260"/>
      <c r="AF68" s="260"/>
      <c r="AG68" s="260"/>
      <c r="AH68" s="260"/>
    </row>
    <row r="69" spans="28:34">
      <c r="AF69" s="260"/>
      <c r="AG69" s="260"/>
      <c r="AH69" s="260"/>
    </row>
    <row r="70" spans="28:34"/>
    <row r="71" spans="28:34"/>
    <row r="72" spans="28:34"/>
    <row r="73" spans="28:34"/>
    <row r="74" spans="28:34"/>
    <row r="75" spans="28:34">
      <c r="AH75" s="260"/>
    </row>
    <row r="76" spans="28:34">
      <c r="AF76" s="260"/>
      <c r="AG76" s="260"/>
      <c r="AH76" s="260"/>
    </row>
    <row r="77" spans="28:34">
      <c r="AG77" s="260"/>
      <c r="AH77" s="260"/>
    </row>
    <row r="78" spans="28:34"/>
    <row r="79" spans="28:34"/>
    <row r="80" spans="28:34"/>
    <row r="81" spans="25:34"/>
    <row r="82" spans="25:34">
      <c r="Y82" s="260"/>
    </row>
    <row r="83" spans="25:34">
      <c r="Y83" s="260"/>
      <c r="Z83" s="260"/>
      <c r="AA83" s="260"/>
      <c r="AB83" s="260"/>
      <c r="AC83" s="260"/>
      <c r="AD83" s="260"/>
      <c r="AE83" s="260"/>
      <c r="AF83" s="260"/>
      <c r="AG83" s="260"/>
      <c r="AH83" s="260"/>
    </row>
    <row r="84" spans="25:34"/>
    <row r="85" spans="25:34"/>
    <row r="86" spans="25:34"/>
    <row r="87" spans="25:34"/>
    <row r="88" spans="25:34">
      <c r="AH88" s="260"/>
    </row>
    <row r="89" spans="25:34"/>
    <row r="90" spans="25:34"/>
    <row r="91" spans="25:34"/>
    <row r="92" spans="25:34" ht="13.5" customHeight="1"/>
    <row r="93" spans="25:34" ht="13.5" customHeight="1"/>
    <row r="94" spans="25:34" ht="13.5" customHeight="1">
      <c r="AF94" s="260"/>
      <c r="AG94" s="260"/>
      <c r="AH94" s="260"/>
    </row>
    <row r="95" spans="25:34" ht="13.5" customHeight="1">
      <c r="AH95" s="260"/>
    </row>
    <row r="96" spans="25:34" ht="13.5" customHeight="1"/>
    <row r="97" spans="33:34" ht="13.5" customHeight="1"/>
    <row r="98" spans="33:34" ht="13.5" customHeight="1"/>
    <row r="99" spans="33:34" ht="13.5" customHeight="1"/>
    <row r="100" spans="33:34" ht="13.5" customHeight="1"/>
    <row r="101" spans="33:34" ht="13.5" customHeight="1">
      <c r="AH101" s="260"/>
    </row>
    <row r="102" spans="33:34" ht="13.5" customHeight="1"/>
    <row r="103" spans="33:34" ht="13.5" customHeight="1"/>
    <row r="104" spans="33:34" ht="13.5" customHeight="1">
      <c r="AG104" s="260"/>
      <c r="AH104" s="26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0"/>
    </row>
    <row r="117" spans="34:122" ht="13.5" customHeight="1"/>
    <row r="118" spans="34:122" ht="13.5" customHeight="1"/>
    <row r="119" spans="34:122" ht="13.5" customHeight="1"/>
    <row r="120" spans="34:122" ht="13.5" customHeight="1">
      <c r="AH120" s="260"/>
    </row>
    <row r="121" spans="34:122" ht="13.5" customHeight="1">
      <c r="AH121" s="260"/>
    </row>
    <row r="122" spans="34:122" ht="13.5" customHeight="1"/>
    <row r="123" spans="34:122" ht="13.5" customHeight="1"/>
    <row r="124" spans="34:122" ht="13.5" customHeight="1"/>
    <row r="125" spans="34:122" ht="13.5" customHeight="1">
      <c r="DR125" s="260" t="s">
        <v>477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TnOtEqB4nRc0nIqRat+BGL+KBSC1lmaGPfA9bmgDk62GIuLQRijrJ7r/M231+kwLLp8KWNKJYeuTPhNd82D3A==" saltValue="h9J7VxCWUEnx5GcsQMdig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61" customWidth="1"/>
    <col min="35" max="122" width="2.5" style="260" customWidth="1"/>
    <col min="123" max="16384" width="2.5" style="260" hidden="1"/>
  </cols>
  <sheetData>
    <row r="1" spans="1:34"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c r="S2" s="260"/>
      <c r="AH2" s="260"/>
    </row>
    <row r="3" spans="1:34">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row r="5" spans="1:34"/>
    <row r="6" spans="1:34"/>
    <row r="7" spans="1:34"/>
    <row r="8" spans="1:34"/>
    <row r="9" spans="1:34">
      <c r="AH9" s="260"/>
    </row>
    <row r="10" spans="1:34"/>
    <row r="11" spans="1:34"/>
    <row r="12" spans="1:34"/>
    <row r="13" spans="1:34"/>
    <row r="14" spans="1:34"/>
    <row r="15" spans="1:34"/>
    <row r="16" spans="1:34"/>
    <row r="17" spans="12:34">
      <c r="AH17" s="260"/>
    </row>
    <row r="18" spans="12:34"/>
    <row r="19" spans="12:34"/>
    <row r="20" spans="12:34">
      <c r="AH20" s="260"/>
    </row>
    <row r="21" spans="12:34">
      <c r="AH21" s="260"/>
    </row>
    <row r="22" spans="12:34"/>
    <row r="23" spans="12:34"/>
    <row r="24" spans="12:34">
      <c r="Q24" s="260"/>
    </row>
    <row r="25" spans="12:34"/>
    <row r="26" spans="12:34"/>
    <row r="27" spans="12:34"/>
    <row r="28" spans="12:34">
      <c r="T28" s="260"/>
      <c r="AH28" s="260"/>
    </row>
    <row r="29" spans="12:34">
      <c r="U29" s="260"/>
    </row>
    <row r="30" spans="12:34"/>
    <row r="31" spans="12:34">
      <c r="Q31" s="260"/>
      <c r="X31" s="260"/>
    </row>
    <row r="32" spans="12:34">
      <c r="L32" s="260"/>
    </row>
    <row r="33" spans="2:34">
      <c r="C33" s="260"/>
      <c r="E33" s="260"/>
      <c r="G33" s="260"/>
      <c r="I33" s="260"/>
    </row>
    <row r="34" spans="2:34">
      <c r="B34" s="260"/>
      <c r="O34" s="260"/>
      <c r="P34" s="260"/>
      <c r="R34" s="260"/>
      <c r="T34" s="260"/>
    </row>
    <row r="35" spans="2:34">
      <c r="D35" s="260"/>
      <c r="U35" s="260"/>
      <c r="W35" s="260"/>
      <c r="AC35" s="260"/>
      <c r="AD35" s="260"/>
      <c r="AE35" s="260"/>
      <c r="AF35" s="260"/>
      <c r="AG35" s="260"/>
      <c r="AH35" s="260"/>
    </row>
    <row r="36" spans="2:34">
      <c r="H36" s="260"/>
      <c r="J36" s="260"/>
      <c r="K36" s="260"/>
      <c r="M36" s="260"/>
      <c r="V36" s="260"/>
      <c r="Y36" s="260"/>
      <c r="Z36" s="260"/>
      <c r="AA36" s="260"/>
      <c r="AB36" s="260"/>
      <c r="AC36" s="260"/>
      <c r="AD36" s="260"/>
      <c r="AE36" s="260"/>
      <c r="AF36" s="260"/>
      <c r="AG36" s="260"/>
      <c r="AH36" s="260"/>
    </row>
    <row r="37" spans="2:34">
      <c r="AH37" s="260"/>
    </row>
    <row r="38" spans="2:34">
      <c r="X38" s="260"/>
      <c r="AG38" s="260"/>
      <c r="AH38" s="260"/>
    </row>
    <row r="39" spans="2:34"/>
    <row r="40" spans="2:34"/>
    <row r="41" spans="2:34">
      <c r="R41" s="260"/>
    </row>
    <row r="42" spans="2:34">
      <c r="W42" s="260"/>
    </row>
    <row r="43" spans="2:34">
      <c r="V43" s="260"/>
      <c r="X43" s="260"/>
      <c r="Y43" s="260"/>
      <c r="Z43" s="260"/>
      <c r="AA43" s="260"/>
      <c r="AB43" s="260"/>
      <c r="AC43" s="260"/>
      <c r="AD43" s="260"/>
      <c r="AE43" s="260"/>
      <c r="AF43" s="260"/>
      <c r="AG43" s="260"/>
      <c r="AH43" s="260"/>
    </row>
    <row r="44" spans="2:34">
      <c r="AH44" s="260"/>
    </row>
    <row r="45" spans="2:34"/>
    <row r="46" spans="2:34"/>
    <row r="47" spans="2:34"/>
    <row r="48" spans="2:34">
      <c r="U48" s="260"/>
      <c r="V48" s="260"/>
      <c r="W48" s="260"/>
      <c r="Y48" s="260"/>
      <c r="Z48" s="260"/>
      <c r="AA48" s="260"/>
      <c r="AB48" s="260"/>
      <c r="AC48" s="260"/>
      <c r="AD48" s="260"/>
      <c r="AE48" s="260"/>
      <c r="AF48" s="260"/>
      <c r="AG48" s="260"/>
      <c r="AH48" s="260"/>
    </row>
    <row r="49" spans="28:34"/>
    <row r="50" spans="28:34">
      <c r="AE50" s="260"/>
      <c r="AF50" s="260"/>
      <c r="AG50" s="260"/>
      <c r="AH50" s="260"/>
    </row>
    <row r="51" spans="28:34">
      <c r="AC51" s="260"/>
      <c r="AD51" s="260"/>
      <c r="AE51" s="260"/>
      <c r="AF51" s="260"/>
      <c r="AG51" s="260"/>
      <c r="AH51" s="260"/>
    </row>
    <row r="52" spans="28:34"/>
    <row r="53" spans="28:34">
      <c r="AF53" s="260"/>
      <c r="AG53" s="260"/>
      <c r="AH53" s="260"/>
    </row>
    <row r="54" spans="28:34">
      <c r="AH54" s="260"/>
    </row>
    <row r="55" spans="28:34"/>
    <row r="56" spans="28:34">
      <c r="AB56" s="260"/>
      <c r="AC56" s="260"/>
      <c r="AD56" s="260"/>
      <c r="AE56" s="260"/>
      <c r="AF56" s="260"/>
      <c r="AG56" s="260"/>
      <c r="AH56" s="260"/>
    </row>
    <row r="57" spans="28:34">
      <c r="AH57" s="260"/>
    </row>
    <row r="58" spans="28:34">
      <c r="AH58" s="260"/>
    </row>
    <row r="59" spans="28:34"/>
    <row r="60" spans="28:34"/>
    <row r="61" spans="28:34"/>
    <row r="62" spans="28:34"/>
    <row r="63" spans="28:34">
      <c r="AH63" s="260"/>
    </row>
    <row r="64" spans="28:34">
      <c r="AG64" s="260"/>
      <c r="AH64" s="260"/>
    </row>
    <row r="65" spans="28:34"/>
    <row r="66" spans="28:34"/>
    <row r="67" spans="28:34"/>
    <row r="68" spans="28:34">
      <c r="AB68" s="260"/>
      <c r="AC68" s="260"/>
      <c r="AD68" s="260"/>
      <c r="AE68" s="260"/>
      <c r="AF68" s="260"/>
      <c r="AG68" s="260"/>
      <c r="AH68" s="260"/>
    </row>
    <row r="69" spans="28:34">
      <c r="AF69" s="260"/>
      <c r="AG69" s="260"/>
      <c r="AH69" s="260"/>
    </row>
    <row r="70" spans="28:34"/>
    <row r="71" spans="28:34"/>
    <row r="72" spans="28:34"/>
    <row r="73" spans="28:34"/>
    <row r="74" spans="28:34"/>
    <row r="75" spans="28:34">
      <c r="AH75" s="260"/>
    </row>
    <row r="76" spans="28:34">
      <c r="AF76" s="260"/>
      <c r="AG76" s="260"/>
      <c r="AH76" s="260"/>
    </row>
    <row r="77" spans="28:34">
      <c r="AG77" s="260"/>
      <c r="AH77" s="260"/>
    </row>
    <row r="78" spans="28:34"/>
    <row r="79" spans="28:34"/>
    <row r="80" spans="28:34"/>
    <row r="81" spans="25:34"/>
    <row r="82" spans="25:34">
      <c r="Y82" s="260"/>
    </row>
    <row r="83" spans="25:34">
      <c r="Y83" s="260"/>
      <c r="Z83" s="260"/>
      <c r="AA83" s="260"/>
      <c r="AB83" s="260"/>
      <c r="AC83" s="260"/>
      <c r="AD83" s="260"/>
      <c r="AE83" s="260"/>
      <c r="AF83" s="260"/>
      <c r="AG83" s="260"/>
      <c r="AH83" s="260"/>
    </row>
    <row r="84" spans="25:34"/>
    <row r="85" spans="25:34"/>
    <row r="86" spans="25:34"/>
    <row r="87" spans="25:34"/>
    <row r="88" spans="25:34">
      <c r="AH88" s="260"/>
    </row>
    <row r="89" spans="25:34"/>
    <row r="90" spans="25:34"/>
    <row r="91" spans="25:34"/>
    <row r="92" spans="25:34" ht="13.5" customHeight="1"/>
    <row r="93" spans="25:34" ht="13.5" customHeight="1"/>
    <row r="94" spans="25:34" ht="13.5" customHeight="1">
      <c r="AF94" s="260"/>
      <c r="AG94" s="260"/>
      <c r="AH94" s="260"/>
    </row>
    <row r="95" spans="25:34" ht="13.5" customHeight="1">
      <c r="AH95" s="260"/>
    </row>
    <row r="96" spans="25:34" ht="13.5" customHeight="1"/>
    <row r="97" spans="33:34" ht="13.5" customHeight="1"/>
    <row r="98" spans="33:34" ht="13.5" customHeight="1"/>
    <row r="99" spans="33:34" ht="13.5" customHeight="1"/>
    <row r="100" spans="33:34" ht="13.5" customHeight="1"/>
    <row r="101" spans="33:34" ht="13.5" customHeight="1">
      <c r="AH101" s="260"/>
    </row>
    <row r="102" spans="33:34" ht="13.5" customHeight="1"/>
    <row r="103" spans="33:34" ht="13.5" customHeight="1"/>
    <row r="104" spans="33:34" ht="13.5" customHeight="1">
      <c r="AG104" s="260"/>
      <c r="AH104" s="26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0"/>
    </row>
    <row r="117" spans="34:122" ht="13.5" customHeight="1"/>
    <row r="118" spans="34:122" ht="13.5" customHeight="1"/>
    <row r="119" spans="34:122" ht="13.5" customHeight="1"/>
    <row r="120" spans="34:122" ht="13.5" customHeight="1">
      <c r="AH120" s="260"/>
    </row>
    <row r="121" spans="34:122" ht="13.5" customHeight="1">
      <c r="AH121" s="260"/>
    </row>
    <row r="122" spans="34:122" ht="13.5" customHeight="1"/>
    <row r="123" spans="34:122" ht="13.5" customHeight="1"/>
    <row r="124" spans="34:122" ht="13.5" customHeight="1">
      <c r="AH124" s="260"/>
    </row>
    <row r="125" spans="34:122" ht="13.5" customHeight="1">
      <c r="DR125" s="26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YfuHQQyV63VHFa1s6yZQpgNG3R/TG6rxQMDHCh4FGKZDjkc8fZwCJu7SIkOsYi50zsNZqpPLFwzEPqopqC8kA==" saltValue="f5oQjSCd9Z5zaL3aYxxZ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42</v>
      </c>
      <c r="E2" s="109"/>
      <c r="F2" s="110" t="s">
        <v>43</v>
      </c>
      <c r="G2" s="111"/>
      <c r="H2" s="112"/>
    </row>
    <row r="3" spans="1:8">
      <c r="A3" s="108" t="s">
        <v>522</v>
      </c>
      <c r="B3" s="113"/>
      <c r="C3" s="114"/>
      <c r="D3" s="115">
        <v>105811</v>
      </c>
      <c r="E3" s="116"/>
      <c r="F3" s="117">
        <v>75396</v>
      </c>
      <c r="G3" s="118"/>
      <c r="H3" s="119"/>
    </row>
    <row r="4" spans="1:8">
      <c r="A4" s="120"/>
      <c r="B4" s="121"/>
      <c r="C4" s="122"/>
      <c r="D4" s="123">
        <v>53359</v>
      </c>
      <c r="E4" s="124"/>
      <c r="F4" s="125">
        <v>23659</v>
      </c>
      <c r="G4" s="126"/>
      <c r="H4" s="127"/>
    </row>
    <row r="5" spans="1:8">
      <c r="A5" s="108" t="s">
        <v>524</v>
      </c>
      <c r="B5" s="113"/>
      <c r="C5" s="114"/>
      <c r="D5" s="115">
        <v>127920</v>
      </c>
      <c r="E5" s="116"/>
      <c r="F5" s="117">
        <v>79311</v>
      </c>
      <c r="G5" s="118"/>
      <c r="H5" s="119"/>
    </row>
    <row r="6" spans="1:8">
      <c r="A6" s="120"/>
      <c r="B6" s="121"/>
      <c r="C6" s="122"/>
      <c r="D6" s="123">
        <v>20219</v>
      </c>
      <c r="E6" s="124"/>
      <c r="F6" s="125">
        <v>22064</v>
      </c>
      <c r="G6" s="126"/>
      <c r="H6" s="127"/>
    </row>
    <row r="7" spans="1:8">
      <c r="A7" s="108" t="s">
        <v>525</v>
      </c>
      <c r="B7" s="113"/>
      <c r="C7" s="114"/>
      <c r="D7" s="115">
        <v>135131</v>
      </c>
      <c r="E7" s="116"/>
      <c r="F7" s="117">
        <v>36736</v>
      </c>
      <c r="G7" s="118"/>
      <c r="H7" s="119"/>
    </row>
    <row r="8" spans="1:8">
      <c r="A8" s="120"/>
      <c r="B8" s="121"/>
      <c r="C8" s="122"/>
      <c r="D8" s="123">
        <v>21352</v>
      </c>
      <c r="E8" s="124"/>
      <c r="F8" s="125">
        <v>13410</v>
      </c>
      <c r="G8" s="126"/>
      <c r="H8" s="127"/>
    </row>
    <row r="9" spans="1:8">
      <c r="A9" s="108" t="s">
        <v>526</v>
      </c>
      <c r="B9" s="113"/>
      <c r="C9" s="114"/>
      <c r="D9" s="115">
        <v>163111</v>
      </c>
      <c r="E9" s="116"/>
      <c r="F9" s="117">
        <v>38259</v>
      </c>
      <c r="G9" s="118"/>
      <c r="H9" s="119"/>
    </row>
    <row r="10" spans="1:8">
      <c r="A10" s="120"/>
      <c r="B10" s="121"/>
      <c r="C10" s="122"/>
      <c r="D10" s="123">
        <v>17134</v>
      </c>
      <c r="E10" s="124"/>
      <c r="F10" s="125">
        <v>13379</v>
      </c>
      <c r="G10" s="126"/>
      <c r="H10" s="127"/>
    </row>
    <row r="11" spans="1:8">
      <c r="A11" s="108" t="s">
        <v>527</v>
      </c>
      <c r="B11" s="113"/>
      <c r="C11" s="114"/>
      <c r="D11" s="115">
        <v>153430</v>
      </c>
      <c r="E11" s="116"/>
      <c r="F11" s="117">
        <v>39075</v>
      </c>
      <c r="G11" s="118"/>
      <c r="H11" s="119"/>
    </row>
    <row r="12" spans="1:8">
      <c r="A12" s="120"/>
      <c r="B12" s="121"/>
      <c r="C12" s="128"/>
      <c r="D12" s="123">
        <v>16083</v>
      </c>
      <c r="E12" s="124"/>
      <c r="F12" s="125">
        <v>13441</v>
      </c>
      <c r="G12" s="126"/>
      <c r="H12" s="127"/>
    </row>
    <row r="13" spans="1:8">
      <c r="A13" s="108"/>
      <c r="B13" s="113"/>
      <c r="C13" s="129"/>
      <c r="D13" s="130">
        <v>137081</v>
      </c>
      <c r="E13" s="131"/>
      <c r="F13" s="132">
        <v>53755</v>
      </c>
      <c r="G13" s="133"/>
      <c r="H13" s="119"/>
    </row>
    <row r="14" spans="1:8">
      <c r="A14" s="120"/>
      <c r="B14" s="121"/>
      <c r="C14" s="122"/>
      <c r="D14" s="123">
        <v>25629</v>
      </c>
      <c r="E14" s="124"/>
      <c r="F14" s="125">
        <v>17191</v>
      </c>
      <c r="G14" s="126"/>
      <c r="H14" s="127"/>
    </row>
    <row r="17" spans="1:11">
      <c r="A17" s="104" t="s">
        <v>44</v>
      </c>
    </row>
    <row r="18" spans="1:11">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c r="A19" s="134" t="s">
        <v>45</v>
      </c>
      <c r="B19" s="134">
        <f>ROUND(VALUE(SUBSTITUTE(実質収支比率等に係る経年分析!F$48,"▲","-")),2)</f>
        <v>2.16</v>
      </c>
      <c r="C19" s="134">
        <f>ROUND(VALUE(SUBSTITUTE(実質収支比率等に係る経年分析!G$48,"▲","-")),2)</f>
        <v>1.46</v>
      </c>
      <c r="D19" s="134">
        <f>ROUND(VALUE(SUBSTITUTE(実質収支比率等に係る経年分析!H$48,"▲","-")),2)</f>
        <v>1.56</v>
      </c>
      <c r="E19" s="134">
        <f>ROUND(VALUE(SUBSTITUTE(実質収支比率等に係る経年分析!I$48,"▲","-")),2)</f>
        <v>1.69</v>
      </c>
      <c r="F19" s="134">
        <f>ROUND(VALUE(SUBSTITUTE(実質収支比率等に係る経年分析!J$48,"▲","-")),2)</f>
        <v>1.47</v>
      </c>
    </row>
    <row r="20" spans="1:11">
      <c r="A20" s="134" t="s">
        <v>46</v>
      </c>
      <c r="B20" s="134">
        <f>ROUND(VALUE(SUBSTITUTE(実質収支比率等に係る経年分析!F$47,"▲","-")),2)</f>
        <v>8.9600000000000009</v>
      </c>
      <c r="C20" s="134">
        <f>ROUND(VALUE(SUBSTITUTE(実質収支比率等に係る経年分析!G$47,"▲","-")),2)</f>
        <v>7.58</v>
      </c>
      <c r="D20" s="134">
        <f>ROUND(VALUE(SUBSTITUTE(実質収支比率等に係る経年分析!H$47,"▲","-")),2)</f>
        <v>6.7</v>
      </c>
      <c r="E20" s="134">
        <f>ROUND(VALUE(SUBSTITUTE(実質収支比率等に係る経年分析!I$47,"▲","-")),2)</f>
        <v>5.7</v>
      </c>
      <c r="F20" s="134">
        <f>ROUND(VALUE(SUBSTITUTE(実質収支比率等に係る経年分析!J$47,"▲","-")),2)</f>
        <v>5.81</v>
      </c>
    </row>
    <row r="21" spans="1:11">
      <c r="A21" s="134" t="s">
        <v>47</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-1.99</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-0.94</v>
      </c>
      <c r="F21" s="134">
        <f>IF(ISNUMBER(VALUE(SUBSTITUTE(実質収支比率等に係る経年分析!J$49,"▲","-"))),ROUND(VALUE(SUBSTITUTE(実質収支比率等に係る経年分析!J$49,"▲","-")),2),NA())</f>
        <v>-0.17</v>
      </c>
    </row>
    <row r="24" spans="1:11">
      <c r="A24" s="104" t="s">
        <v>48</v>
      </c>
    </row>
    <row r="25" spans="1:11">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c r="A26" s="135"/>
      <c r="B26" s="135" t="s">
        <v>49</v>
      </c>
      <c r="C26" s="135" t="s">
        <v>50</v>
      </c>
      <c r="D26" s="135" t="s">
        <v>49</v>
      </c>
      <c r="E26" s="135" t="s">
        <v>50</v>
      </c>
      <c r="F26" s="135" t="s">
        <v>49</v>
      </c>
      <c r="G26" s="135" t="s">
        <v>50</v>
      </c>
      <c r="H26" s="135" t="s">
        <v>49</v>
      </c>
      <c r="I26" s="135" t="s">
        <v>50</v>
      </c>
      <c r="J26" s="135" t="s">
        <v>49</v>
      </c>
      <c r="K26" s="135" t="s">
        <v>50</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公債管理特別会計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福島県立病院事業会計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証紙収入整理特別会計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福島県港湾整備事業特別会計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福島県流域下水道事業特別会計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1.1100000000000001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c r="A35" s="135" t="str">
        <f>IF(連結実質赤字比率に係る赤字・黒字の構成分析!C$35="",NA(),連結実質赤字比率に係る赤字・黒字の構成分析!C$35)</f>
        <v>福島県工業用水道事業会計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0.55000000000000004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v>
      </c>
    </row>
    <row r="39" spans="1:16">
      <c r="A39" s="104" t="s">
        <v>51</v>
      </c>
    </row>
    <row r="40" spans="1:16">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c r="A42" s="136" t="s">
        <v>54</v>
      </c>
      <c r="B42" s="136"/>
      <c r="C42" s="136"/>
      <c r="D42" s="136">
        <f>'実質公債費比率（分子）の構造'!K$52</f>
        <v>68494</v>
      </c>
      <c r="E42" s="136"/>
      <c r="F42" s="136"/>
      <c r="G42" s="136">
        <f>'実質公債費比率（分子）の構造'!L$52</f>
        <v>70818</v>
      </c>
      <c r="H42" s="136"/>
      <c r="I42" s="136"/>
      <c r="J42" s="136">
        <f>'実質公債費比率（分子）の構造'!M$52</f>
        <v>73229</v>
      </c>
      <c r="K42" s="136"/>
      <c r="L42" s="136"/>
      <c r="M42" s="136">
        <f>'実質公債費比率（分子）の構造'!N$52</f>
        <v>74021</v>
      </c>
      <c r="N42" s="136"/>
      <c r="O42" s="136"/>
      <c r="P42" s="136">
        <f>'実質公債費比率（分子）の構造'!O$52</f>
        <v>74906</v>
      </c>
    </row>
    <row r="43" spans="1:16">
      <c r="A43" s="136" t="s">
        <v>55</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56</v>
      </c>
      <c r="B44" s="136">
        <f>'実質公債費比率（分子）の構造'!K$50</f>
        <v>2902</v>
      </c>
      <c r="C44" s="136"/>
      <c r="D44" s="136"/>
      <c r="E44" s="136">
        <f>'実質公債費比率（分子）の構造'!L$50</f>
        <v>2044</v>
      </c>
      <c r="F44" s="136"/>
      <c r="G44" s="136"/>
      <c r="H44" s="136">
        <f>'実質公債費比率（分子）の構造'!M$50</f>
        <v>1499</v>
      </c>
      <c r="I44" s="136"/>
      <c r="J44" s="136"/>
      <c r="K44" s="136">
        <f>'実質公債費比率（分子）の構造'!N$50</f>
        <v>1229</v>
      </c>
      <c r="L44" s="136"/>
      <c r="M44" s="136"/>
      <c r="N44" s="136">
        <f>'実質公債費比率（分子）の構造'!O$50</f>
        <v>1091</v>
      </c>
      <c r="O44" s="136"/>
      <c r="P44" s="136"/>
    </row>
    <row r="45" spans="1:16">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58</v>
      </c>
      <c r="B46" s="136">
        <f>'実質公債費比率（分子）の構造'!K$48</f>
        <v>3758</v>
      </c>
      <c r="C46" s="136"/>
      <c r="D46" s="136"/>
      <c r="E46" s="136">
        <f>'実質公債費比率（分子）の構造'!L$48</f>
        <v>3378</v>
      </c>
      <c r="F46" s="136"/>
      <c r="G46" s="136"/>
      <c r="H46" s="136">
        <f>'実質公債費比率（分子）の構造'!M$48</f>
        <v>3592</v>
      </c>
      <c r="I46" s="136"/>
      <c r="J46" s="136"/>
      <c r="K46" s="136">
        <f>'実質公債費比率（分子）の構造'!N$48</f>
        <v>2442</v>
      </c>
      <c r="L46" s="136"/>
      <c r="M46" s="136"/>
      <c r="N46" s="136">
        <f>'実質公債費比率（分子）の構造'!O$48</f>
        <v>2262</v>
      </c>
      <c r="O46" s="136"/>
      <c r="P46" s="136"/>
    </row>
    <row r="47" spans="1:16">
      <c r="A47" s="136" t="s">
        <v>59</v>
      </c>
      <c r="B47" s="136">
        <f>'実質公債費比率（分子）の構造'!K$47</f>
        <v>11853</v>
      </c>
      <c r="C47" s="136"/>
      <c r="D47" s="136"/>
      <c r="E47" s="136">
        <f>'実質公債費比率（分子）の構造'!L$47</f>
        <v>13067</v>
      </c>
      <c r="F47" s="136"/>
      <c r="G47" s="136"/>
      <c r="H47" s="136">
        <f>'実質公債費比率（分子）の構造'!M$47</f>
        <v>14145</v>
      </c>
      <c r="I47" s="136"/>
      <c r="J47" s="136"/>
      <c r="K47" s="136">
        <f>'実質公債費比率（分子）の構造'!N$47</f>
        <v>15279</v>
      </c>
      <c r="L47" s="136"/>
      <c r="M47" s="136"/>
      <c r="N47" s="136">
        <f>'実質公債費比率（分子）の構造'!O$47</f>
        <v>16712</v>
      </c>
      <c r="O47" s="136"/>
      <c r="P47" s="136"/>
    </row>
    <row r="48" spans="1:16">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61</v>
      </c>
      <c r="B49" s="136">
        <f>'実質公債費比率（分子）の構造'!K$45</f>
        <v>103067</v>
      </c>
      <c r="C49" s="136"/>
      <c r="D49" s="136"/>
      <c r="E49" s="136">
        <f>'実質公債費比率（分子）の構造'!L$45</f>
        <v>101781</v>
      </c>
      <c r="F49" s="136"/>
      <c r="G49" s="136"/>
      <c r="H49" s="136">
        <f>'実質公債費比率（分子）の構造'!M$45</f>
        <v>98825</v>
      </c>
      <c r="I49" s="136"/>
      <c r="J49" s="136"/>
      <c r="K49" s="136">
        <f>'実質公債費比率（分子）の構造'!N$45</f>
        <v>95283</v>
      </c>
      <c r="L49" s="136"/>
      <c r="M49" s="136"/>
      <c r="N49" s="136">
        <f>'実質公債費比率（分子）の構造'!O$45</f>
        <v>91378</v>
      </c>
      <c r="O49" s="136"/>
      <c r="P49" s="136"/>
    </row>
    <row r="50" spans="1:16">
      <c r="A50" s="136" t="s">
        <v>62</v>
      </c>
      <c r="B50" s="136" t="e">
        <f>NA()</f>
        <v>#N/A</v>
      </c>
      <c r="C50" s="136">
        <f>IF(ISNUMBER('実質公債費比率（分子）の構造'!K$53),'実質公債費比率（分子）の構造'!K$53,NA())</f>
        <v>53086</v>
      </c>
      <c r="D50" s="136" t="e">
        <f>NA()</f>
        <v>#N/A</v>
      </c>
      <c r="E50" s="136" t="e">
        <f>NA()</f>
        <v>#N/A</v>
      </c>
      <c r="F50" s="136">
        <f>IF(ISNUMBER('実質公債費比率（分子）の構造'!L$53),'実質公債費比率（分子）の構造'!L$53,NA())</f>
        <v>49452</v>
      </c>
      <c r="G50" s="136" t="e">
        <f>NA()</f>
        <v>#N/A</v>
      </c>
      <c r="H50" s="136" t="e">
        <f>NA()</f>
        <v>#N/A</v>
      </c>
      <c r="I50" s="136">
        <f>IF(ISNUMBER('実質公債費比率（分子）の構造'!M$53),'実質公債費比率（分子）の構造'!M$53,NA())</f>
        <v>44832</v>
      </c>
      <c r="J50" s="136" t="e">
        <f>NA()</f>
        <v>#N/A</v>
      </c>
      <c r="K50" s="136" t="e">
        <f>NA()</f>
        <v>#N/A</v>
      </c>
      <c r="L50" s="136">
        <f>IF(ISNUMBER('実質公債費比率（分子）の構造'!N$53),'実質公債費比率（分子）の構造'!N$53,NA())</f>
        <v>40212</v>
      </c>
      <c r="M50" s="136" t="e">
        <f>NA()</f>
        <v>#N/A</v>
      </c>
      <c r="N50" s="136" t="e">
        <f>NA()</f>
        <v>#N/A</v>
      </c>
      <c r="O50" s="136">
        <f>IF(ISNUMBER('実質公債費比率（分子）の構造'!O$53),'実質公債費比率（分子）の構造'!O$53,NA())</f>
        <v>36537</v>
      </c>
      <c r="P50" s="136" t="e">
        <f>NA()</f>
        <v>#N/A</v>
      </c>
    </row>
    <row r="53" spans="1:16">
      <c r="A53" s="104" t="s">
        <v>63</v>
      </c>
    </row>
    <row r="54" spans="1:16">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c r="A56" s="135" t="s">
        <v>34</v>
      </c>
      <c r="B56" s="135"/>
      <c r="C56" s="135"/>
      <c r="D56" s="135">
        <f>'将来負担比率（分子）の構造'!I$52</f>
        <v>868765</v>
      </c>
      <c r="E56" s="135"/>
      <c r="F56" s="135"/>
      <c r="G56" s="135">
        <f>'将来負担比率（分子）の構造'!J$52</f>
        <v>877615</v>
      </c>
      <c r="H56" s="135"/>
      <c r="I56" s="135"/>
      <c r="J56" s="135">
        <f>'将来負担比率（分子）の構造'!K$52</f>
        <v>877567</v>
      </c>
      <c r="K56" s="135"/>
      <c r="L56" s="135"/>
      <c r="M56" s="135">
        <f>'将来負担比率（分子）の構造'!L$52</f>
        <v>871759</v>
      </c>
      <c r="N56" s="135"/>
      <c r="O56" s="135"/>
      <c r="P56" s="135">
        <f>'将来負担比率（分子）の構造'!M$52</f>
        <v>866891</v>
      </c>
    </row>
    <row r="57" spans="1:16">
      <c r="A57" s="135" t="s">
        <v>33</v>
      </c>
      <c r="B57" s="135"/>
      <c r="C57" s="135"/>
      <c r="D57" s="135">
        <f>'将来負担比率（分子）の構造'!I$51</f>
        <v>121057</v>
      </c>
      <c r="E57" s="135"/>
      <c r="F57" s="135"/>
      <c r="G57" s="135">
        <f>'将来負担比率（分子）の構造'!J$51</f>
        <v>120804</v>
      </c>
      <c r="H57" s="135"/>
      <c r="I57" s="135"/>
      <c r="J57" s="135">
        <f>'将来負担比率（分子）の構造'!K$51</f>
        <v>122074</v>
      </c>
      <c r="K57" s="135"/>
      <c r="L57" s="135"/>
      <c r="M57" s="135">
        <f>'将来負担比率（分子）の構造'!L$51</f>
        <v>124937</v>
      </c>
      <c r="N57" s="135"/>
      <c r="O57" s="135"/>
      <c r="P57" s="135">
        <f>'将来負担比率（分子）の構造'!M$51</f>
        <v>128888</v>
      </c>
    </row>
    <row r="58" spans="1:16">
      <c r="A58" s="135" t="s">
        <v>32</v>
      </c>
      <c r="B58" s="135"/>
      <c r="C58" s="135"/>
      <c r="D58" s="135">
        <f>'将来負担比率（分子）の構造'!I$50</f>
        <v>231395</v>
      </c>
      <c r="E58" s="135"/>
      <c r="F58" s="135"/>
      <c r="G58" s="135">
        <f>'将来負担比率（分子）の構造'!J$50</f>
        <v>231996</v>
      </c>
      <c r="H58" s="135"/>
      <c r="I58" s="135"/>
      <c r="J58" s="135">
        <f>'将来負担比率（分子）の構造'!K$50</f>
        <v>246230</v>
      </c>
      <c r="K58" s="135"/>
      <c r="L58" s="135"/>
      <c r="M58" s="135">
        <f>'将来負担比率（分子）の構造'!L$50</f>
        <v>259512</v>
      </c>
      <c r="N58" s="135"/>
      <c r="O58" s="135"/>
      <c r="P58" s="135">
        <f>'将来負担比率（分子）の構造'!M$50</f>
        <v>286685</v>
      </c>
    </row>
    <row r="59" spans="1:16">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c r="A61" s="135" t="s">
        <v>27</v>
      </c>
      <c r="B61" s="135">
        <f>'将来負担比率（分子）の構造'!I$46</f>
        <v>17384</v>
      </c>
      <c r="C61" s="135"/>
      <c r="D61" s="135"/>
      <c r="E61" s="135">
        <f>'将来負担比率（分子）の構造'!J$46</f>
        <v>16076</v>
      </c>
      <c r="F61" s="135"/>
      <c r="G61" s="135"/>
      <c r="H61" s="135">
        <f>'将来負担比率（分子）の構造'!K$46</f>
        <v>16420</v>
      </c>
      <c r="I61" s="135"/>
      <c r="J61" s="135"/>
      <c r="K61" s="135">
        <f>'将来負担比率（分子）の構造'!L$46</f>
        <v>15642</v>
      </c>
      <c r="L61" s="135"/>
      <c r="M61" s="135"/>
      <c r="N61" s="135">
        <f>'将来負担比率（分子）の構造'!M$46</f>
        <v>15477</v>
      </c>
      <c r="O61" s="135"/>
      <c r="P61" s="135"/>
    </row>
    <row r="62" spans="1:16">
      <c r="A62" s="135" t="s">
        <v>26</v>
      </c>
      <c r="B62" s="135">
        <f>'将来負担比率（分子）の構造'!I$45</f>
        <v>266746</v>
      </c>
      <c r="C62" s="135"/>
      <c r="D62" s="135"/>
      <c r="E62" s="135">
        <f>'将来負担比率（分子）の構造'!J$45</f>
        <v>249519</v>
      </c>
      <c r="F62" s="135"/>
      <c r="G62" s="135"/>
      <c r="H62" s="135">
        <f>'将来負担比率（分子）の構造'!K$45</f>
        <v>250620</v>
      </c>
      <c r="I62" s="135"/>
      <c r="J62" s="135"/>
      <c r="K62" s="135">
        <f>'将来負担比率（分子）の構造'!L$45</f>
        <v>246720</v>
      </c>
      <c r="L62" s="135"/>
      <c r="M62" s="135"/>
      <c r="N62" s="135">
        <f>'将来負担比率（分子）の構造'!M$45</f>
        <v>241469</v>
      </c>
      <c r="O62" s="135"/>
      <c r="P62" s="135"/>
    </row>
    <row r="63" spans="1:16">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24</v>
      </c>
      <c r="B64" s="135">
        <f>'将来負担比率（分子）の構造'!I$43</f>
        <v>49347</v>
      </c>
      <c r="C64" s="135"/>
      <c r="D64" s="135"/>
      <c r="E64" s="135">
        <f>'将来負担比率（分子）の構造'!J$43</f>
        <v>48253</v>
      </c>
      <c r="F64" s="135"/>
      <c r="G64" s="135"/>
      <c r="H64" s="135">
        <f>'将来負担比率（分子）の構造'!K$43</f>
        <v>47591</v>
      </c>
      <c r="I64" s="135"/>
      <c r="J64" s="135"/>
      <c r="K64" s="135">
        <f>'将来負担比率（分子）の構造'!L$43</f>
        <v>45750</v>
      </c>
      <c r="L64" s="135"/>
      <c r="M64" s="135"/>
      <c r="N64" s="135">
        <f>'将来負担比率（分子）の構造'!M$43</f>
        <v>40479</v>
      </c>
      <c r="O64" s="135"/>
      <c r="P64" s="135"/>
    </row>
    <row r="65" spans="1:16">
      <c r="A65" s="135" t="s">
        <v>23</v>
      </c>
      <c r="B65" s="135">
        <f>'将来負担比率（分子）の構造'!I$42</f>
        <v>21718</v>
      </c>
      <c r="C65" s="135"/>
      <c r="D65" s="135"/>
      <c r="E65" s="135">
        <f>'将来負担比率（分子）の構造'!J$42</f>
        <v>17890</v>
      </c>
      <c r="F65" s="135"/>
      <c r="G65" s="135"/>
      <c r="H65" s="135">
        <f>'将来負担比率（分子）の構造'!K$42</f>
        <v>14994</v>
      </c>
      <c r="I65" s="135"/>
      <c r="J65" s="135"/>
      <c r="K65" s="135">
        <f>'将来負担比率（分子）の構造'!L$42</f>
        <v>12412</v>
      </c>
      <c r="L65" s="135"/>
      <c r="M65" s="135"/>
      <c r="N65" s="135">
        <f>'将来負担比率（分子）の構造'!M$42</f>
        <v>9990</v>
      </c>
      <c r="O65" s="135"/>
      <c r="P65" s="135"/>
    </row>
    <row r="66" spans="1:16">
      <c r="A66" s="135" t="s">
        <v>22</v>
      </c>
      <c r="B66" s="135">
        <f>'将来負担比率（分子）の構造'!I$41</f>
        <v>1461871</v>
      </c>
      <c r="C66" s="135"/>
      <c r="D66" s="135"/>
      <c r="E66" s="135">
        <f>'将来負担比率（分子）の構造'!J$41</f>
        <v>1483037</v>
      </c>
      <c r="F66" s="135"/>
      <c r="G66" s="135"/>
      <c r="H66" s="135">
        <f>'将来負担比率（分子）の構造'!K$41</f>
        <v>1503623</v>
      </c>
      <c r="I66" s="135"/>
      <c r="J66" s="135"/>
      <c r="K66" s="135">
        <f>'将来負担比率（分子）の構造'!L$41</f>
        <v>1523353</v>
      </c>
      <c r="L66" s="135"/>
      <c r="M66" s="135"/>
      <c r="N66" s="135">
        <f>'将来負担比率（分子）の構造'!M$41</f>
        <v>1546018</v>
      </c>
      <c r="O66" s="135"/>
      <c r="P66" s="135"/>
    </row>
    <row r="67" spans="1:16">
      <c r="A67" s="135" t="s">
        <v>66</v>
      </c>
      <c r="B67" s="135" t="e">
        <f>NA()</f>
        <v>#N/A</v>
      </c>
      <c r="C67" s="135">
        <f>IF(ISNUMBER('将来負担比率（分子）の構造'!I$53), IF('将来負担比率（分子）の構造'!I$53 &lt; 0, 0, '将来負担比率（分子）の構造'!I$53), NA())</f>
        <v>595849</v>
      </c>
      <c r="D67" s="135" t="e">
        <f>NA()</f>
        <v>#N/A</v>
      </c>
      <c r="E67" s="135" t="e">
        <f>NA()</f>
        <v>#N/A</v>
      </c>
      <c r="F67" s="135">
        <f>IF(ISNUMBER('将来負担比率（分子）の構造'!J$53), IF('将来負担比率（分子）の構造'!J$53 &lt; 0, 0, '将来負担比率（分子）の構造'!J$53), NA())</f>
        <v>584360</v>
      </c>
      <c r="G67" s="135" t="e">
        <f>NA()</f>
        <v>#N/A</v>
      </c>
      <c r="H67" s="135" t="e">
        <f>NA()</f>
        <v>#N/A</v>
      </c>
      <c r="I67" s="135">
        <f>IF(ISNUMBER('将来負担比率（分子）の構造'!K$53), IF('将来負担比率（分子）の構造'!K$53 &lt; 0, 0, '将来負担比率（分子）の構造'!K$53), NA())</f>
        <v>587377</v>
      </c>
      <c r="J67" s="135" t="e">
        <f>NA()</f>
        <v>#N/A</v>
      </c>
      <c r="K67" s="135" t="e">
        <f>NA()</f>
        <v>#N/A</v>
      </c>
      <c r="L67" s="135">
        <f>IF(ISNUMBER('将来負担比率（分子）の構造'!L$53), IF('将来負担比率（分子）の構造'!L$53 &lt; 0, 0, '将来負担比率（分子）の構造'!L$53), NA())</f>
        <v>587670</v>
      </c>
      <c r="M67" s="135" t="e">
        <f>NA()</f>
        <v>#N/A</v>
      </c>
      <c r="N67" s="135" t="e">
        <f>NA()</f>
        <v>#N/A</v>
      </c>
      <c r="O67" s="135">
        <f>IF(ISNUMBER('将来負担比率（分子）の構造'!M$53), IF('将来負担比率（分子）の構造'!M$53 &lt; 0, 0, '将来負担比率（分子）の構造'!M$53), NA())</f>
        <v>570968</v>
      </c>
      <c r="P67" s="135" t="e">
        <f>NA()</f>
        <v>#N/A</v>
      </c>
    </row>
    <row r="70" spans="1:16">
      <c r="A70" s="137" t="s">
        <v>67</v>
      </c>
      <c r="B70" s="137"/>
      <c r="C70" s="137"/>
      <c r="D70" s="137"/>
      <c r="E70" s="137"/>
      <c r="F70" s="137"/>
    </row>
    <row r="71" spans="1:16">
      <c r="A71" s="138"/>
      <c r="B71" s="138" t="str">
        <f>基金残高に係る経年分析!F54</f>
        <v>H27</v>
      </c>
      <c r="C71" s="138" t="str">
        <f>基金残高に係る経年分析!G54</f>
        <v>H28</v>
      </c>
      <c r="D71" s="138" t="str">
        <f>基金残高に係る経年分析!H54</f>
        <v>H29</v>
      </c>
    </row>
    <row r="72" spans="1:16">
      <c r="A72" s="138" t="s">
        <v>68</v>
      </c>
      <c r="B72" s="139">
        <f>基金残高に係る経年分析!F55</f>
        <v>33415</v>
      </c>
      <c r="C72" s="139">
        <f>基金残高に係る経年分析!G55</f>
        <v>28202</v>
      </c>
      <c r="D72" s="139">
        <f>基金残高に係る経年分析!H55</f>
        <v>28498</v>
      </c>
    </row>
    <row r="73" spans="1:16">
      <c r="A73" s="138" t="s">
        <v>69</v>
      </c>
      <c r="B73" s="139">
        <f>基金残高に係る経年分析!F56</f>
        <v>28121</v>
      </c>
      <c r="C73" s="139">
        <f>基金残高に係る経年分析!G56</f>
        <v>27629</v>
      </c>
      <c r="D73" s="139">
        <f>基金残高に係る経年分析!H56</f>
        <v>27632</v>
      </c>
    </row>
    <row r="74" spans="1:16">
      <c r="A74" s="138" t="s">
        <v>70</v>
      </c>
      <c r="B74" s="139">
        <f>基金残高に係る経年分析!F57</f>
        <v>722950</v>
      </c>
      <c r="C74" s="139">
        <f>基金残高に係る経年分析!G57</f>
        <v>741999</v>
      </c>
      <c r="D74" s="139">
        <f>基金残高に係る経年分析!H57</f>
        <v>693598</v>
      </c>
    </row>
  </sheetData>
  <sheetProtection algorithmName="SHA-512" hashValue="0Ua1zNFaC09SMTzg6s5xcW/Ae7DP6O6Y8JuLSp4tI52vJ1Ao1USj2/sGYb2LQ9mvF58Wu2TbPG96QNNrayZ4SQ==" saltValue="gQIQoYdLxpqZCKzdVYsF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cols>
    <col min="1" max="138" width="1.625" style="191" customWidth="1"/>
    <col min="139" max="16384" width="0" style="191" hidden="1"/>
  </cols>
  <sheetData>
    <row r="1" spans="2:138" ht="22.5" customHeight="1" thickBot="1">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12" t="s">
        <v>179</v>
      </c>
      <c r="DD1" s="613"/>
      <c r="DE1" s="613"/>
      <c r="DF1" s="613"/>
      <c r="DG1" s="613"/>
      <c r="DH1" s="613"/>
      <c r="DI1" s="614"/>
      <c r="DK1" s="612" t="s">
        <v>180</v>
      </c>
      <c r="DL1" s="613"/>
      <c r="DM1" s="613"/>
      <c r="DN1" s="613"/>
      <c r="DO1" s="613"/>
      <c r="DP1" s="613"/>
      <c r="DQ1" s="613"/>
      <c r="DR1" s="613"/>
      <c r="DS1" s="613"/>
      <c r="DT1" s="613"/>
      <c r="DU1" s="613"/>
      <c r="DV1" s="613"/>
      <c r="DW1" s="613"/>
      <c r="DX1" s="614"/>
      <c r="DY1" s="190"/>
      <c r="DZ1" s="190"/>
      <c r="EA1" s="190"/>
      <c r="EB1" s="190"/>
      <c r="EC1" s="190"/>
      <c r="ED1" s="190"/>
      <c r="EE1" s="190"/>
      <c r="EF1" s="190"/>
      <c r="EG1" s="190"/>
      <c r="EH1" s="190"/>
    </row>
    <row r="2" spans="2:138" ht="22.5" customHeight="1">
      <c r="B2" s="192" t="s">
        <v>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c r="B3" s="615" t="s">
        <v>182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183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7"/>
      <c r="BY3" s="615" t="s">
        <v>184</v>
      </c>
      <c r="BZ3" s="616"/>
      <c r="CA3" s="616"/>
      <c r="CB3" s="616"/>
      <c r="CC3" s="616"/>
      <c r="CD3" s="616"/>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7"/>
    </row>
    <row r="4" spans="2:138" ht="11.25" customHeight="1">
      <c r="B4" s="615" t="s">
        <v>1</v>
      </c>
      <c r="C4" s="616"/>
      <c r="D4" s="616"/>
      <c r="E4" s="616"/>
      <c r="F4" s="616"/>
      <c r="G4" s="616"/>
      <c r="H4" s="616"/>
      <c r="I4" s="616"/>
      <c r="J4" s="616"/>
      <c r="K4" s="616"/>
      <c r="L4" s="616"/>
      <c r="M4" s="616"/>
      <c r="N4" s="616"/>
      <c r="O4" s="616"/>
      <c r="P4" s="616"/>
      <c r="Q4" s="617"/>
      <c r="R4" s="615" t="s">
        <v>185</v>
      </c>
      <c r="S4" s="616"/>
      <c r="T4" s="616"/>
      <c r="U4" s="616"/>
      <c r="V4" s="616"/>
      <c r="W4" s="616"/>
      <c r="X4" s="616"/>
      <c r="Y4" s="617"/>
      <c r="Z4" s="615" t="s">
        <v>186</v>
      </c>
      <c r="AA4" s="616"/>
      <c r="AB4" s="616"/>
      <c r="AC4" s="617"/>
      <c r="AD4" s="615" t="s">
        <v>187</v>
      </c>
      <c r="AE4" s="616"/>
      <c r="AF4" s="616"/>
      <c r="AG4" s="616"/>
      <c r="AH4" s="616"/>
      <c r="AI4" s="616"/>
      <c r="AJ4" s="616"/>
      <c r="AK4" s="617"/>
      <c r="AL4" s="615" t="s">
        <v>186</v>
      </c>
      <c r="AM4" s="616"/>
      <c r="AN4" s="616"/>
      <c r="AO4" s="617"/>
      <c r="AP4" s="618" t="s">
        <v>188</v>
      </c>
      <c r="AQ4" s="618"/>
      <c r="AR4" s="618"/>
      <c r="AS4" s="618"/>
      <c r="AT4" s="618"/>
      <c r="AU4" s="618"/>
      <c r="AV4" s="618"/>
      <c r="AW4" s="618"/>
      <c r="AX4" s="618"/>
      <c r="AY4" s="618"/>
      <c r="AZ4" s="618"/>
      <c r="BA4" s="618"/>
      <c r="BB4" s="618"/>
      <c r="BC4" s="618"/>
      <c r="BD4" s="618" t="s">
        <v>189</v>
      </c>
      <c r="BE4" s="618"/>
      <c r="BF4" s="618"/>
      <c r="BG4" s="618"/>
      <c r="BH4" s="618"/>
      <c r="BI4" s="618"/>
      <c r="BJ4" s="618"/>
      <c r="BK4" s="618"/>
      <c r="BL4" s="618" t="s">
        <v>186</v>
      </c>
      <c r="BM4" s="618"/>
      <c r="BN4" s="618"/>
      <c r="BO4" s="618"/>
      <c r="BP4" s="618" t="s">
        <v>190</v>
      </c>
      <c r="BQ4" s="618"/>
      <c r="BR4" s="618"/>
      <c r="BS4" s="618"/>
      <c r="BT4" s="618"/>
      <c r="BU4" s="618"/>
      <c r="BV4" s="618"/>
      <c r="BW4" s="618"/>
      <c r="BY4" s="615" t="s">
        <v>191</v>
      </c>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7"/>
    </row>
    <row r="5" spans="2:138" s="195" customFormat="1" ht="11.25" customHeight="1">
      <c r="B5" s="619" t="s">
        <v>192</v>
      </c>
      <c r="C5" s="620"/>
      <c r="D5" s="620"/>
      <c r="E5" s="620"/>
      <c r="F5" s="620"/>
      <c r="G5" s="620"/>
      <c r="H5" s="620"/>
      <c r="I5" s="620"/>
      <c r="J5" s="620"/>
      <c r="K5" s="620"/>
      <c r="L5" s="620"/>
      <c r="M5" s="620"/>
      <c r="N5" s="620"/>
      <c r="O5" s="620"/>
      <c r="P5" s="620"/>
      <c r="Q5" s="621"/>
      <c r="R5" s="622">
        <v>270982365</v>
      </c>
      <c r="S5" s="623"/>
      <c r="T5" s="623"/>
      <c r="U5" s="623"/>
      <c r="V5" s="623"/>
      <c r="W5" s="623"/>
      <c r="X5" s="623"/>
      <c r="Y5" s="624"/>
      <c r="Z5" s="625">
        <v>17.3</v>
      </c>
      <c r="AA5" s="625"/>
      <c r="AB5" s="625"/>
      <c r="AC5" s="625"/>
      <c r="AD5" s="626">
        <v>228569913</v>
      </c>
      <c r="AE5" s="626"/>
      <c r="AF5" s="626"/>
      <c r="AG5" s="626"/>
      <c r="AH5" s="626"/>
      <c r="AI5" s="626"/>
      <c r="AJ5" s="626"/>
      <c r="AK5" s="626"/>
      <c r="AL5" s="627">
        <v>51.3</v>
      </c>
      <c r="AM5" s="628"/>
      <c r="AN5" s="628"/>
      <c r="AO5" s="629"/>
      <c r="AP5" s="619" t="s">
        <v>193</v>
      </c>
      <c r="AQ5" s="620"/>
      <c r="AR5" s="620"/>
      <c r="AS5" s="620"/>
      <c r="AT5" s="620"/>
      <c r="AU5" s="620"/>
      <c r="AV5" s="620"/>
      <c r="AW5" s="620"/>
      <c r="AX5" s="620"/>
      <c r="AY5" s="620"/>
      <c r="AZ5" s="620"/>
      <c r="BA5" s="620"/>
      <c r="BB5" s="620"/>
      <c r="BC5" s="621"/>
      <c r="BD5" s="633">
        <v>270489758</v>
      </c>
      <c r="BE5" s="634"/>
      <c r="BF5" s="634"/>
      <c r="BG5" s="634"/>
      <c r="BH5" s="634"/>
      <c r="BI5" s="634"/>
      <c r="BJ5" s="634"/>
      <c r="BK5" s="635"/>
      <c r="BL5" s="636">
        <v>99.8</v>
      </c>
      <c r="BM5" s="636"/>
      <c r="BN5" s="636"/>
      <c r="BO5" s="636"/>
      <c r="BP5" s="637">
        <v>1919476</v>
      </c>
      <c r="BQ5" s="637"/>
      <c r="BR5" s="637"/>
      <c r="BS5" s="637"/>
      <c r="BT5" s="637"/>
      <c r="BU5" s="637"/>
      <c r="BV5" s="637"/>
      <c r="BW5" s="641"/>
      <c r="BY5" s="615" t="s">
        <v>188</v>
      </c>
      <c r="BZ5" s="616"/>
      <c r="CA5" s="616"/>
      <c r="CB5" s="616"/>
      <c r="CC5" s="616"/>
      <c r="CD5" s="616"/>
      <c r="CE5" s="616"/>
      <c r="CF5" s="616"/>
      <c r="CG5" s="616"/>
      <c r="CH5" s="616"/>
      <c r="CI5" s="616"/>
      <c r="CJ5" s="616"/>
      <c r="CK5" s="616"/>
      <c r="CL5" s="617"/>
      <c r="CM5" s="615" t="s">
        <v>194</v>
      </c>
      <c r="CN5" s="616"/>
      <c r="CO5" s="616"/>
      <c r="CP5" s="616"/>
      <c r="CQ5" s="616"/>
      <c r="CR5" s="616"/>
      <c r="CS5" s="616"/>
      <c r="CT5" s="617"/>
      <c r="CU5" s="615" t="s">
        <v>186</v>
      </c>
      <c r="CV5" s="616"/>
      <c r="CW5" s="616"/>
      <c r="CX5" s="617"/>
      <c r="CY5" s="615" t="s">
        <v>195</v>
      </c>
      <c r="CZ5" s="616"/>
      <c r="DA5" s="616"/>
      <c r="DB5" s="616"/>
      <c r="DC5" s="616"/>
      <c r="DD5" s="616"/>
      <c r="DE5" s="616"/>
      <c r="DF5" s="616"/>
      <c r="DG5" s="616"/>
      <c r="DH5" s="616"/>
      <c r="DI5" s="616"/>
      <c r="DJ5" s="616"/>
      <c r="DK5" s="617"/>
      <c r="DL5" s="615" t="s">
        <v>196</v>
      </c>
      <c r="DM5" s="616"/>
      <c r="DN5" s="616"/>
      <c r="DO5" s="616"/>
      <c r="DP5" s="616"/>
      <c r="DQ5" s="616"/>
      <c r="DR5" s="616"/>
      <c r="DS5" s="616"/>
      <c r="DT5" s="616"/>
      <c r="DU5" s="616"/>
      <c r="DV5" s="616"/>
      <c r="DW5" s="616"/>
      <c r="DX5" s="617"/>
    </row>
    <row r="6" spans="2:138" ht="11.25" customHeight="1">
      <c r="B6" s="630" t="s">
        <v>197</v>
      </c>
      <c r="C6" s="631"/>
      <c r="D6" s="631"/>
      <c r="E6" s="631"/>
      <c r="F6" s="631"/>
      <c r="G6" s="631"/>
      <c r="H6" s="631"/>
      <c r="I6" s="631"/>
      <c r="J6" s="631"/>
      <c r="K6" s="631"/>
      <c r="L6" s="631"/>
      <c r="M6" s="631"/>
      <c r="N6" s="631"/>
      <c r="O6" s="631"/>
      <c r="P6" s="631"/>
      <c r="Q6" s="632"/>
      <c r="R6" s="633">
        <v>31496383</v>
      </c>
      <c r="S6" s="634"/>
      <c r="T6" s="634"/>
      <c r="U6" s="634"/>
      <c r="V6" s="634"/>
      <c r="W6" s="634"/>
      <c r="X6" s="634"/>
      <c r="Y6" s="635"/>
      <c r="Z6" s="636">
        <v>2</v>
      </c>
      <c r="AA6" s="636"/>
      <c r="AB6" s="636"/>
      <c r="AC6" s="636"/>
      <c r="AD6" s="637">
        <v>31496383</v>
      </c>
      <c r="AE6" s="637"/>
      <c r="AF6" s="637"/>
      <c r="AG6" s="637"/>
      <c r="AH6" s="637"/>
      <c r="AI6" s="637"/>
      <c r="AJ6" s="637"/>
      <c r="AK6" s="637"/>
      <c r="AL6" s="638">
        <v>7.1</v>
      </c>
      <c r="AM6" s="639"/>
      <c r="AN6" s="639"/>
      <c r="AO6" s="640"/>
      <c r="AP6" s="630" t="s">
        <v>198</v>
      </c>
      <c r="AQ6" s="631"/>
      <c r="AR6" s="631"/>
      <c r="AS6" s="631"/>
      <c r="AT6" s="631"/>
      <c r="AU6" s="631"/>
      <c r="AV6" s="631"/>
      <c r="AW6" s="631"/>
      <c r="AX6" s="631"/>
      <c r="AY6" s="631"/>
      <c r="AZ6" s="631"/>
      <c r="BA6" s="631"/>
      <c r="BB6" s="631"/>
      <c r="BC6" s="632"/>
      <c r="BD6" s="633">
        <v>270489758</v>
      </c>
      <c r="BE6" s="634"/>
      <c r="BF6" s="634"/>
      <c r="BG6" s="634"/>
      <c r="BH6" s="634"/>
      <c r="BI6" s="634"/>
      <c r="BJ6" s="634"/>
      <c r="BK6" s="635"/>
      <c r="BL6" s="636">
        <v>99.8</v>
      </c>
      <c r="BM6" s="636"/>
      <c r="BN6" s="636"/>
      <c r="BO6" s="636"/>
      <c r="BP6" s="637">
        <v>1919476</v>
      </c>
      <c r="BQ6" s="637"/>
      <c r="BR6" s="637"/>
      <c r="BS6" s="637"/>
      <c r="BT6" s="637"/>
      <c r="BU6" s="637"/>
      <c r="BV6" s="637"/>
      <c r="BW6" s="641"/>
      <c r="BY6" s="619" t="s">
        <v>199</v>
      </c>
      <c r="BZ6" s="620"/>
      <c r="CA6" s="620"/>
      <c r="CB6" s="620"/>
      <c r="CC6" s="620"/>
      <c r="CD6" s="620"/>
      <c r="CE6" s="620"/>
      <c r="CF6" s="620"/>
      <c r="CG6" s="620"/>
      <c r="CH6" s="620"/>
      <c r="CI6" s="620"/>
      <c r="CJ6" s="620"/>
      <c r="CK6" s="620"/>
      <c r="CL6" s="621"/>
      <c r="CM6" s="633">
        <v>1553071</v>
      </c>
      <c r="CN6" s="634"/>
      <c r="CO6" s="634"/>
      <c r="CP6" s="634"/>
      <c r="CQ6" s="634"/>
      <c r="CR6" s="634"/>
      <c r="CS6" s="634"/>
      <c r="CT6" s="635"/>
      <c r="CU6" s="636">
        <v>0.1</v>
      </c>
      <c r="CV6" s="636"/>
      <c r="CW6" s="636"/>
      <c r="CX6" s="636"/>
      <c r="CY6" s="642" t="s">
        <v>146</v>
      </c>
      <c r="CZ6" s="634"/>
      <c r="DA6" s="634"/>
      <c r="DB6" s="634"/>
      <c r="DC6" s="634"/>
      <c r="DD6" s="634"/>
      <c r="DE6" s="634"/>
      <c r="DF6" s="634"/>
      <c r="DG6" s="634"/>
      <c r="DH6" s="634"/>
      <c r="DI6" s="634"/>
      <c r="DJ6" s="634"/>
      <c r="DK6" s="635"/>
      <c r="DL6" s="642">
        <v>1553029</v>
      </c>
      <c r="DM6" s="634"/>
      <c r="DN6" s="634"/>
      <c r="DO6" s="634"/>
      <c r="DP6" s="634"/>
      <c r="DQ6" s="634"/>
      <c r="DR6" s="634"/>
      <c r="DS6" s="634"/>
      <c r="DT6" s="634"/>
      <c r="DU6" s="634"/>
      <c r="DV6" s="634"/>
      <c r="DW6" s="634"/>
      <c r="DX6" s="643"/>
    </row>
    <row r="7" spans="2:138" ht="11.25" customHeight="1">
      <c r="B7" s="630" t="s">
        <v>200</v>
      </c>
      <c r="C7" s="631"/>
      <c r="D7" s="631"/>
      <c r="E7" s="631"/>
      <c r="F7" s="631"/>
      <c r="G7" s="631"/>
      <c r="H7" s="631"/>
      <c r="I7" s="631"/>
      <c r="J7" s="631"/>
      <c r="K7" s="631"/>
      <c r="L7" s="631"/>
      <c r="M7" s="631"/>
      <c r="N7" s="631"/>
      <c r="O7" s="631"/>
      <c r="P7" s="631"/>
      <c r="Q7" s="632"/>
      <c r="R7" s="633">
        <v>4324607</v>
      </c>
      <c r="S7" s="634"/>
      <c r="T7" s="634"/>
      <c r="U7" s="634"/>
      <c r="V7" s="634"/>
      <c r="W7" s="634"/>
      <c r="X7" s="634"/>
      <c r="Y7" s="635"/>
      <c r="Z7" s="636">
        <v>0.3</v>
      </c>
      <c r="AA7" s="636"/>
      <c r="AB7" s="636"/>
      <c r="AC7" s="636"/>
      <c r="AD7" s="637">
        <v>4324607</v>
      </c>
      <c r="AE7" s="637"/>
      <c r="AF7" s="637"/>
      <c r="AG7" s="637"/>
      <c r="AH7" s="637"/>
      <c r="AI7" s="637"/>
      <c r="AJ7" s="637"/>
      <c r="AK7" s="637"/>
      <c r="AL7" s="638">
        <v>1</v>
      </c>
      <c r="AM7" s="639"/>
      <c r="AN7" s="639"/>
      <c r="AO7" s="640"/>
      <c r="AP7" s="630" t="s">
        <v>201</v>
      </c>
      <c r="AQ7" s="631"/>
      <c r="AR7" s="631"/>
      <c r="AS7" s="631"/>
      <c r="AT7" s="631"/>
      <c r="AU7" s="631"/>
      <c r="AV7" s="631"/>
      <c r="AW7" s="631"/>
      <c r="AX7" s="631"/>
      <c r="AY7" s="631"/>
      <c r="AZ7" s="631"/>
      <c r="BA7" s="631"/>
      <c r="BB7" s="631"/>
      <c r="BC7" s="632"/>
      <c r="BD7" s="633">
        <v>72598119</v>
      </c>
      <c r="BE7" s="634"/>
      <c r="BF7" s="634"/>
      <c r="BG7" s="634"/>
      <c r="BH7" s="634"/>
      <c r="BI7" s="634"/>
      <c r="BJ7" s="634"/>
      <c r="BK7" s="635"/>
      <c r="BL7" s="636">
        <v>26.8</v>
      </c>
      <c r="BM7" s="636"/>
      <c r="BN7" s="636"/>
      <c r="BO7" s="636"/>
      <c r="BP7" s="637">
        <v>1919476</v>
      </c>
      <c r="BQ7" s="637"/>
      <c r="BR7" s="637"/>
      <c r="BS7" s="637"/>
      <c r="BT7" s="637"/>
      <c r="BU7" s="637"/>
      <c r="BV7" s="637"/>
      <c r="BW7" s="641"/>
      <c r="BY7" s="630" t="s">
        <v>202</v>
      </c>
      <c r="BZ7" s="631"/>
      <c r="CA7" s="631"/>
      <c r="CB7" s="631"/>
      <c r="CC7" s="631"/>
      <c r="CD7" s="631"/>
      <c r="CE7" s="631"/>
      <c r="CF7" s="631"/>
      <c r="CG7" s="631"/>
      <c r="CH7" s="631"/>
      <c r="CI7" s="631"/>
      <c r="CJ7" s="631"/>
      <c r="CK7" s="631"/>
      <c r="CL7" s="632"/>
      <c r="CM7" s="633">
        <v>117395552</v>
      </c>
      <c r="CN7" s="634"/>
      <c r="CO7" s="634"/>
      <c r="CP7" s="634"/>
      <c r="CQ7" s="634"/>
      <c r="CR7" s="634"/>
      <c r="CS7" s="634"/>
      <c r="CT7" s="635"/>
      <c r="CU7" s="636">
        <v>7.8</v>
      </c>
      <c r="CV7" s="636"/>
      <c r="CW7" s="636"/>
      <c r="CX7" s="636"/>
      <c r="CY7" s="642">
        <v>24277974</v>
      </c>
      <c r="CZ7" s="634"/>
      <c r="DA7" s="634"/>
      <c r="DB7" s="634"/>
      <c r="DC7" s="634"/>
      <c r="DD7" s="634"/>
      <c r="DE7" s="634"/>
      <c r="DF7" s="634"/>
      <c r="DG7" s="634"/>
      <c r="DH7" s="634"/>
      <c r="DI7" s="634"/>
      <c r="DJ7" s="634"/>
      <c r="DK7" s="635"/>
      <c r="DL7" s="642">
        <v>73354128</v>
      </c>
      <c r="DM7" s="634"/>
      <c r="DN7" s="634"/>
      <c r="DO7" s="634"/>
      <c r="DP7" s="634"/>
      <c r="DQ7" s="634"/>
      <c r="DR7" s="634"/>
      <c r="DS7" s="634"/>
      <c r="DT7" s="634"/>
      <c r="DU7" s="634"/>
      <c r="DV7" s="634"/>
      <c r="DW7" s="634"/>
      <c r="DX7" s="643"/>
    </row>
    <row r="8" spans="2:138" ht="11.25" customHeight="1">
      <c r="B8" s="630" t="s">
        <v>203</v>
      </c>
      <c r="C8" s="631"/>
      <c r="D8" s="631"/>
      <c r="E8" s="631"/>
      <c r="F8" s="631"/>
      <c r="G8" s="631"/>
      <c r="H8" s="631"/>
      <c r="I8" s="631"/>
      <c r="J8" s="631"/>
      <c r="K8" s="631"/>
      <c r="L8" s="631"/>
      <c r="M8" s="631"/>
      <c r="N8" s="631"/>
      <c r="O8" s="631"/>
      <c r="P8" s="631"/>
      <c r="Q8" s="632"/>
      <c r="R8" s="633" t="s">
        <v>204</v>
      </c>
      <c r="S8" s="634"/>
      <c r="T8" s="634"/>
      <c r="U8" s="634"/>
      <c r="V8" s="634"/>
      <c r="W8" s="634"/>
      <c r="X8" s="634"/>
      <c r="Y8" s="635"/>
      <c r="Z8" s="636" t="s">
        <v>146</v>
      </c>
      <c r="AA8" s="636"/>
      <c r="AB8" s="636"/>
      <c r="AC8" s="636"/>
      <c r="AD8" s="637" t="s">
        <v>146</v>
      </c>
      <c r="AE8" s="637"/>
      <c r="AF8" s="637"/>
      <c r="AG8" s="637"/>
      <c r="AH8" s="637"/>
      <c r="AI8" s="637"/>
      <c r="AJ8" s="637"/>
      <c r="AK8" s="637"/>
      <c r="AL8" s="638" t="s">
        <v>146</v>
      </c>
      <c r="AM8" s="639"/>
      <c r="AN8" s="639"/>
      <c r="AO8" s="640"/>
      <c r="AP8" s="630" t="s">
        <v>205</v>
      </c>
      <c r="AQ8" s="631"/>
      <c r="AR8" s="631"/>
      <c r="AS8" s="631"/>
      <c r="AT8" s="631"/>
      <c r="AU8" s="631"/>
      <c r="AV8" s="631"/>
      <c r="AW8" s="631"/>
      <c r="AX8" s="631"/>
      <c r="AY8" s="631"/>
      <c r="AZ8" s="631"/>
      <c r="BA8" s="631"/>
      <c r="BB8" s="631"/>
      <c r="BC8" s="632"/>
      <c r="BD8" s="633">
        <v>2305306</v>
      </c>
      <c r="BE8" s="634"/>
      <c r="BF8" s="634"/>
      <c r="BG8" s="634"/>
      <c r="BH8" s="634"/>
      <c r="BI8" s="634"/>
      <c r="BJ8" s="634"/>
      <c r="BK8" s="635"/>
      <c r="BL8" s="636">
        <v>0.9</v>
      </c>
      <c r="BM8" s="636"/>
      <c r="BN8" s="636"/>
      <c r="BO8" s="636"/>
      <c r="BP8" s="637">
        <v>929903</v>
      </c>
      <c r="BQ8" s="637"/>
      <c r="BR8" s="637"/>
      <c r="BS8" s="637"/>
      <c r="BT8" s="637"/>
      <c r="BU8" s="637"/>
      <c r="BV8" s="637"/>
      <c r="BW8" s="641"/>
      <c r="BY8" s="630" t="s">
        <v>206</v>
      </c>
      <c r="BZ8" s="631"/>
      <c r="CA8" s="631"/>
      <c r="CB8" s="631"/>
      <c r="CC8" s="631"/>
      <c r="CD8" s="631"/>
      <c r="CE8" s="631"/>
      <c r="CF8" s="631"/>
      <c r="CG8" s="631"/>
      <c r="CH8" s="631"/>
      <c r="CI8" s="631"/>
      <c r="CJ8" s="631"/>
      <c r="CK8" s="631"/>
      <c r="CL8" s="632"/>
      <c r="CM8" s="633">
        <v>375824623</v>
      </c>
      <c r="CN8" s="634"/>
      <c r="CO8" s="634"/>
      <c r="CP8" s="634"/>
      <c r="CQ8" s="634"/>
      <c r="CR8" s="634"/>
      <c r="CS8" s="634"/>
      <c r="CT8" s="635"/>
      <c r="CU8" s="636">
        <v>25.1</v>
      </c>
      <c r="CV8" s="636"/>
      <c r="CW8" s="636"/>
      <c r="CX8" s="636"/>
      <c r="CY8" s="642">
        <v>5766157</v>
      </c>
      <c r="CZ8" s="634"/>
      <c r="DA8" s="634"/>
      <c r="DB8" s="634"/>
      <c r="DC8" s="634"/>
      <c r="DD8" s="634"/>
      <c r="DE8" s="634"/>
      <c r="DF8" s="634"/>
      <c r="DG8" s="634"/>
      <c r="DH8" s="634"/>
      <c r="DI8" s="634"/>
      <c r="DJ8" s="634"/>
      <c r="DK8" s="635"/>
      <c r="DL8" s="642">
        <v>107818736</v>
      </c>
      <c r="DM8" s="634"/>
      <c r="DN8" s="634"/>
      <c r="DO8" s="634"/>
      <c r="DP8" s="634"/>
      <c r="DQ8" s="634"/>
      <c r="DR8" s="634"/>
      <c r="DS8" s="634"/>
      <c r="DT8" s="634"/>
      <c r="DU8" s="634"/>
      <c r="DV8" s="634"/>
      <c r="DW8" s="634"/>
      <c r="DX8" s="643"/>
    </row>
    <row r="9" spans="2:138" ht="11.25" customHeight="1">
      <c r="B9" s="630" t="s">
        <v>207</v>
      </c>
      <c r="C9" s="631"/>
      <c r="D9" s="631"/>
      <c r="E9" s="631"/>
      <c r="F9" s="631"/>
      <c r="G9" s="631"/>
      <c r="H9" s="631"/>
      <c r="I9" s="631"/>
      <c r="J9" s="631"/>
      <c r="K9" s="631"/>
      <c r="L9" s="631"/>
      <c r="M9" s="631"/>
      <c r="N9" s="631"/>
      <c r="O9" s="631"/>
      <c r="P9" s="631"/>
      <c r="Q9" s="632"/>
      <c r="R9" s="633" t="s">
        <v>204</v>
      </c>
      <c r="S9" s="634"/>
      <c r="T9" s="634"/>
      <c r="U9" s="634"/>
      <c r="V9" s="634"/>
      <c r="W9" s="634"/>
      <c r="X9" s="634"/>
      <c r="Y9" s="635"/>
      <c r="Z9" s="636" t="s">
        <v>146</v>
      </c>
      <c r="AA9" s="636"/>
      <c r="AB9" s="636"/>
      <c r="AC9" s="636"/>
      <c r="AD9" s="637" t="s">
        <v>146</v>
      </c>
      <c r="AE9" s="637"/>
      <c r="AF9" s="637"/>
      <c r="AG9" s="637"/>
      <c r="AH9" s="637"/>
      <c r="AI9" s="637"/>
      <c r="AJ9" s="637"/>
      <c r="AK9" s="637"/>
      <c r="AL9" s="638" t="s">
        <v>121</v>
      </c>
      <c r="AM9" s="639"/>
      <c r="AN9" s="639"/>
      <c r="AO9" s="640"/>
      <c r="AP9" s="630" t="s">
        <v>208</v>
      </c>
      <c r="AQ9" s="631"/>
      <c r="AR9" s="631"/>
      <c r="AS9" s="631"/>
      <c r="AT9" s="631"/>
      <c r="AU9" s="631"/>
      <c r="AV9" s="631"/>
      <c r="AW9" s="631"/>
      <c r="AX9" s="631"/>
      <c r="AY9" s="631"/>
      <c r="AZ9" s="631"/>
      <c r="BA9" s="631"/>
      <c r="BB9" s="631"/>
      <c r="BC9" s="632"/>
      <c r="BD9" s="633">
        <v>58554521</v>
      </c>
      <c r="BE9" s="634"/>
      <c r="BF9" s="634"/>
      <c r="BG9" s="634"/>
      <c r="BH9" s="634"/>
      <c r="BI9" s="634"/>
      <c r="BJ9" s="634"/>
      <c r="BK9" s="635"/>
      <c r="BL9" s="636">
        <v>21.6</v>
      </c>
      <c r="BM9" s="636"/>
      <c r="BN9" s="636"/>
      <c r="BO9" s="636"/>
      <c r="BP9" s="637" t="s">
        <v>204</v>
      </c>
      <c r="BQ9" s="637"/>
      <c r="BR9" s="637"/>
      <c r="BS9" s="637"/>
      <c r="BT9" s="637"/>
      <c r="BU9" s="637"/>
      <c r="BV9" s="637"/>
      <c r="BW9" s="641"/>
      <c r="BY9" s="630" t="s">
        <v>209</v>
      </c>
      <c r="BZ9" s="631"/>
      <c r="CA9" s="631"/>
      <c r="CB9" s="631"/>
      <c r="CC9" s="631"/>
      <c r="CD9" s="631"/>
      <c r="CE9" s="631"/>
      <c r="CF9" s="631"/>
      <c r="CG9" s="631"/>
      <c r="CH9" s="631"/>
      <c r="CI9" s="631"/>
      <c r="CJ9" s="631"/>
      <c r="CK9" s="631"/>
      <c r="CL9" s="632"/>
      <c r="CM9" s="633">
        <v>76819992</v>
      </c>
      <c r="CN9" s="634"/>
      <c r="CO9" s="634"/>
      <c r="CP9" s="634"/>
      <c r="CQ9" s="634"/>
      <c r="CR9" s="634"/>
      <c r="CS9" s="634"/>
      <c r="CT9" s="635"/>
      <c r="CU9" s="636">
        <v>5.0999999999999996</v>
      </c>
      <c r="CV9" s="636"/>
      <c r="CW9" s="636"/>
      <c r="CX9" s="636"/>
      <c r="CY9" s="642">
        <v>1685807</v>
      </c>
      <c r="CZ9" s="634"/>
      <c r="DA9" s="634"/>
      <c r="DB9" s="634"/>
      <c r="DC9" s="634"/>
      <c r="DD9" s="634"/>
      <c r="DE9" s="634"/>
      <c r="DF9" s="634"/>
      <c r="DG9" s="634"/>
      <c r="DH9" s="634"/>
      <c r="DI9" s="634"/>
      <c r="DJ9" s="634"/>
      <c r="DK9" s="635"/>
      <c r="DL9" s="642">
        <v>26779634</v>
      </c>
      <c r="DM9" s="634"/>
      <c r="DN9" s="634"/>
      <c r="DO9" s="634"/>
      <c r="DP9" s="634"/>
      <c r="DQ9" s="634"/>
      <c r="DR9" s="634"/>
      <c r="DS9" s="634"/>
      <c r="DT9" s="634"/>
      <c r="DU9" s="634"/>
      <c r="DV9" s="634"/>
      <c r="DW9" s="634"/>
      <c r="DX9" s="643"/>
    </row>
    <row r="10" spans="2:138" ht="11.25" customHeight="1">
      <c r="B10" s="630" t="s">
        <v>210</v>
      </c>
      <c r="C10" s="631"/>
      <c r="D10" s="631"/>
      <c r="E10" s="631"/>
      <c r="F10" s="631"/>
      <c r="G10" s="631"/>
      <c r="H10" s="631"/>
      <c r="I10" s="631"/>
      <c r="J10" s="631"/>
      <c r="K10" s="631"/>
      <c r="L10" s="631"/>
      <c r="M10" s="631"/>
      <c r="N10" s="631"/>
      <c r="O10" s="631"/>
      <c r="P10" s="631"/>
      <c r="Q10" s="632"/>
      <c r="R10" s="633">
        <v>206384</v>
      </c>
      <c r="S10" s="634"/>
      <c r="T10" s="634"/>
      <c r="U10" s="634"/>
      <c r="V10" s="634"/>
      <c r="W10" s="634"/>
      <c r="X10" s="634"/>
      <c r="Y10" s="635"/>
      <c r="Z10" s="636">
        <v>0</v>
      </c>
      <c r="AA10" s="636"/>
      <c r="AB10" s="636"/>
      <c r="AC10" s="636"/>
      <c r="AD10" s="637">
        <v>206384</v>
      </c>
      <c r="AE10" s="637"/>
      <c r="AF10" s="637"/>
      <c r="AG10" s="637"/>
      <c r="AH10" s="637"/>
      <c r="AI10" s="637"/>
      <c r="AJ10" s="637"/>
      <c r="AK10" s="637"/>
      <c r="AL10" s="638">
        <v>0</v>
      </c>
      <c r="AM10" s="639"/>
      <c r="AN10" s="639"/>
      <c r="AO10" s="640"/>
      <c r="AP10" s="630" t="s">
        <v>211</v>
      </c>
      <c r="AQ10" s="631"/>
      <c r="AR10" s="631"/>
      <c r="AS10" s="631"/>
      <c r="AT10" s="631"/>
      <c r="AU10" s="631"/>
      <c r="AV10" s="631"/>
      <c r="AW10" s="631"/>
      <c r="AX10" s="631"/>
      <c r="AY10" s="631"/>
      <c r="AZ10" s="631"/>
      <c r="BA10" s="631"/>
      <c r="BB10" s="631"/>
      <c r="BC10" s="632"/>
      <c r="BD10" s="633">
        <v>2328582</v>
      </c>
      <c r="BE10" s="634"/>
      <c r="BF10" s="634"/>
      <c r="BG10" s="634"/>
      <c r="BH10" s="634"/>
      <c r="BI10" s="634"/>
      <c r="BJ10" s="634"/>
      <c r="BK10" s="635"/>
      <c r="BL10" s="636">
        <v>0.9</v>
      </c>
      <c r="BM10" s="636"/>
      <c r="BN10" s="636"/>
      <c r="BO10" s="636"/>
      <c r="BP10" s="637">
        <v>211874</v>
      </c>
      <c r="BQ10" s="637"/>
      <c r="BR10" s="637"/>
      <c r="BS10" s="637"/>
      <c r="BT10" s="637"/>
      <c r="BU10" s="637"/>
      <c r="BV10" s="637"/>
      <c r="BW10" s="641"/>
      <c r="BY10" s="630" t="s">
        <v>212</v>
      </c>
      <c r="BZ10" s="631"/>
      <c r="CA10" s="631"/>
      <c r="CB10" s="631"/>
      <c r="CC10" s="631"/>
      <c r="CD10" s="631"/>
      <c r="CE10" s="631"/>
      <c r="CF10" s="631"/>
      <c r="CG10" s="631"/>
      <c r="CH10" s="631"/>
      <c r="CI10" s="631"/>
      <c r="CJ10" s="631"/>
      <c r="CK10" s="631"/>
      <c r="CL10" s="632"/>
      <c r="CM10" s="633">
        <v>8104216</v>
      </c>
      <c r="CN10" s="634"/>
      <c r="CO10" s="634"/>
      <c r="CP10" s="634"/>
      <c r="CQ10" s="634"/>
      <c r="CR10" s="634"/>
      <c r="CS10" s="634"/>
      <c r="CT10" s="635"/>
      <c r="CU10" s="636">
        <v>0.5</v>
      </c>
      <c r="CV10" s="636"/>
      <c r="CW10" s="636"/>
      <c r="CX10" s="636"/>
      <c r="CY10" s="642">
        <v>19374</v>
      </c>
      <c r="CZ10" s="634"/>
      <c r="DA10" s="634"/>
      <c r="DB10" s="634"/>
      <c r="DC10" s="634"/>
      <c r="DD10" s="634"/>
      <c r="DE10" s="634"/>
      <c r="DF10" s="634"/>
      <c r="DG10" s="634"/>
      <c r="DH10" s="634"/>
      <c r="DI10" s="634"/>
      <c r="DJ10" s="634"/>
      <c r="DK10" s="635"/>
      <c r="DL10" s="642">
        <v>1366246</v>
      </c>
      <c r="DM10" s="634"/>
      <c r="DN10" s="634"/>
      <c r="DO10" s="634"/>
      <c r="DP10" s="634"/>
      <c r="DQ10" s="634"/>
      <c r="DR10" s="634"/>
      <c r="DS10" s="634"/>
      <c r="DT10" s="634"/>
      <c r="DU10" s="634"/>
      <c r="DV10" s="634"/>
      <c r="DW10" s="634"/>
      <c r="DX10" s="643"/>
    </row>
    <row r="11" spans="2:138" ht="11.25" customHeight="1">
      <c r="B11" s="630" t="s">
        <v>213</v>
      </c>
      <c r="C11" s="631"/>
      <c r="D11" s="631"/>
      <c r="E11" s="631"/>
      <c r="F11" s="631"/>
      <c r="G11" s="631"/>
      <c r="H11" s="631"/>
      <c r="I11" s="631"/>
      <c r="J11" s="631"/>
      <c r="K11" s="631"/>
      <c r="L11" s="631"/>
      <c r="M11" s="631"/>
      <c r="N11" s="631"/>
      <c r="O11" s="631"/>
      <c r="P11" s="631"/>
      <c r="Q11" s="632"/>
      <c r="R11" s="633">
        <v>25028</v>
      </c>
      <c r="S11" s="634"/>
      <c r="T11" s="634"/>
      <c r="U11" s="634"/>
      <c r="V11" s="634"/>
      <c r="W11" s="634"/>
      <c r="X11" s="634"/>
      <c r="Y11" s="635"/>
      <c r="Z11" s="636">
        <v>0</v>
      </c>
      <c r="AA11" s="636"/>
      <c r="AB11" s="636"/>
      <c r="AC11" s="636"/>
      <c r="AD11" s="637">
        <v>25028</v>
      </c>
      <c r="AE11" s="637"/>
      <c r="AF11" s="637"/>
      <c r="AG11" s="637"/>
      <c r="AH11" s="637"/>
      <c r="AI11" s="637"/>
      <c r="AJ11" s="637"/>
      <c r="AK11" s="637"/>
      <c r="AL11" s="638">
        <v>0</v>
      </c>
      <c r="AM11" s="639"/>
      <c r="AN11" s="639"/>
      <c r="AO11" s="640"/>
      <c r="AP11" s="630" t="s">
        <v>214</v>
      </c>
      <c r="AQ11" s="631"/>
      <c r="AR11" s="631"/>
      <c r="AS11" s="631"/>
      <c r="AT11" s="631"/>
      <c r="AU11" s="631"/>
      <c r="AV11" s="631"/>
      <c r="AW11" s="631"/>
      <c r="AX11" s="631"/>
      <c r="AY11" s="631"/>
      <c r="AZ11" s="631"/>
      <c r="BA11" s="631"/>
      <c r="BB11" s="631"/>
      <c r="BC11" s="632"/>
      <c r="BD11" s="633">
        <v>6329438</v>
      </c>
      <c r="BE11" s="634"/>
      <c r="BF11" s="634"/>
      <c r="BG11" s="634"/>
      <c r="BH11" s="634"/>
      <c r="BI11" s="634"/>
      <c r="BJ11" s="634"/>
      <c r="BK11" s="635"/>
      <c r="BL11" s="636">
        <v>2.2999999999999998</v>
      </c>
      <c r="BM11" s="636"/>
      <c r="BN11" s="636"/>
      <c r="BO11" s="636"/>
      <c r="BP11" s="637">
        <v>777699</v>
      </c>
      <c r="BQ11" s="637"/>
      <c r="BR11" s="637"/>
      <c r="BS11" s="637"/>
      <c r="BT11" s="637"/>
      <c r="BU11" s="637"/>
      <c r="BV11" s="637"/>
      <c r="BW11" s="641"/>
      <c r="BY11" s="630" t="s">
        <v>215</v>
      </c>
      <c r="BZ11" s="631"/>
      <c r="CA11" s="631"/>
      <c r="CB11" s="631"/>
      <c r="CC11" s="631"/>
      <c r="CD11" s="631"/>
      <c r="CE11" s="631"/>
      <c r="CF11" s="631"/>
      <c r="CG11" s="631"/>
      <c r="CH11" s="631"/>
      <c r="CI11" s="631"/>
      <c r="CJ11" s="631"/>
      <c r="CK11" s="631"/>
      <c r="CL11" s="632"/>
      <c r="CM11" s="633">
        <v>102333172</v>
      </c>
      <c r="CN11" s="634"/>
      <c r="CO11" s="634"/>
      <c r="CP11" s="634"/>
      <c r="CQ11" s="634"/>
      <c r="CR11" s="634"/>
      <c r="CS11" s="634"/>
      <c r="CT11" s="635"/>
      <c r="CU11" s="636">
        <v>6.8</v>
      </c>
      <c r="CV11" s="636"/>
      <c r="CW11" s="636"/>
      <c r="CX11" s="636"/>
      <c r="CY11" s="642">
        <v>57864500</v>
      </c>
      <c r="CZ11" s="634"/>
      <c r="DA11" s="634"/>
      <c r="DB11" s="634"/>
      <c r="DC11" s="634"/>
      <c r="DD11" s="634"/>
      <c r="DE11" s="634"/>
      <c r="DF11" s="634"/>
      <c r="DG11" s="634"/>
      <c r="DH11" s="634"/>
      <c r="DI11" s="634"/>
      <c r="DJ11" s="634"/>
      <c r="DK11" s="635"/>
      <c r="DL11" s="642">
        <v>25797002</v>
      </c>
      <c r="DM11" s="634"/>
      <c r="DN11" s="634"/>
      <c r="DO11" s="634"/>
      <c r="DP11" s="634"/>
      <c r="DQ11" s="634"/>
      <c r="DR11" s="634"/>
      <c r="DS11" s="634"/>
      <c r="DT11" s="634"/>
      <c r="DU11" s="634"/>
      <c r="DV11" s="634"/>
      <c r="DW11" s="634"/>
      <c r="DX11" s="643"/>
    </row>
    <row r="12" spans="2:138" ht="11.25" customHeight="1">
      <c r="B12" s="630" t="s">
        <v>216</v>
      </c>
      <c r="C12" s="631"/>
      <c r="D12" s="631"/>
      <c r="E12" s="631"/>
      <c r="F12" s="631"/>
      <c r="G12" s="631"/>
      <c r="H12" s="631"/>
      <c r="I12" s="631"/>
      <c r="J12" s="631"/>
      <c r="K12" s="631"/>
      <c r="L12" s="631"/>
      <c r="M12" s="631"/>
      <c r="N12" s="631"/>
      <c r="O12" s="631"/>
      <c r="P12" s="631"/>
      <c r="Q12" s="632"/>
      <c r="R12" s="633">
        <v>26940364</v>
      </c>
      <c r="S12" s="634"/>
      <c r="T12" s="634"/>
      <c r="U12" s="634"/>
      <c r="V12" s="634"/>
      <c r="W12" s="634"/>
      <c r="X12" s="634"/>
      <c r="Y12" s="635"/>
      <c r="Z12" s="636">
        <v>1.7</v>
      </c>
      <c r="AA12" s="636"/>
      <c r="AB12" s="636"/>
      <c r="AC12" s="636"/>
      <c r="AD12" s="637">
        <v>26940364</v>
      </c>
      <c r="AE12" s="637"/>
      <c r="AF12" s="637"/>
      <c r="AG12" s="637"/>
      <c r="AH12" s="637"/>
      <c r="AI12" s="637"/>
      <c r="AJ12" s="637"/>
      <c r="AK12" s="637"/>
      <c r="AL12" s="638">
        <v>6</v>
      </c>
      <c r="AM12" s="639"/>
      <c r="AN12" s="639"/>
      <c r="AO12" s="640"/>
      <c r="AP12" s="630" t="s">
        <v>217</v>
      </c>
      <c r="AQ12" s="631"/>
      <c r="AR12" s="631"/>
      <c r="AS12" s="631"/>
      <c r="AT12" s="631"/>
      <c r="AU12" s="631"/>
      <c r="AV12" s="631"/>
      <c r="AW12" s="631"/>
      <c r="AX12" s="631"/>
      <c r="AY12" s="631"/>
      <c r="AZ12" s="631"/>
      <c r="BA12" s="631"/>
      <c r="BB12" s="631"/>
      <c r="BC12" s="632"/>
      <c r="BD12" s="633">
        <v>605850</v>
      </c>
      <c r="BE12" s="634"/>
      <c r="BF12" s="634"/>
      <c r="BG12" s="634"/>
      <c r="BH12" s="634"/>
      <c r="BI12" s="634"/>
      <c r="BJ12" s="634"/>
      <c r="BK12" s="635"/>
      <c r="BL12" s="636">
        <v>0.2</v>
      </c>
      <c r="BM12" s="636"/>
      <c r="BN12" s="636"/>
      <c r="BO12" s="636"/>
      <c r="BP12" s="637" t="s">
        <v>204</v>
      </c>
      <c r="BQ12" s="637"/>
      <c r="BR12" s="637"/>
      <c r="BS12" s="637"/>
      <c r="BT12" s="637"/>
      <c r="BU12" s="637"/>
      <c r="BV12" s="637"/>
      <c r="BW12" s="641"/>
      <c r="BY12" s="630" t="s">
        <v>218</v>
      </c>
      <c r="BZ12" s="631"/>
      <c r="CA12" s="631"/>
      <c r="CB12" s="631"/>
      <c r="CC12" s="631"/>
      <c r="CD12" s="631"/>
      <c r="CE12" s="631"/>
      <c r="CF12" s="631"/>
      <c r="CG12" s="631"/>
      <c r="CH12" s="631"/>
      <c r="CI12" s="631"/>
      <c r="CJ12" s="631"/>
      <c r="CK12" s="631"/>
      <c r="CL12" s="632"/>
      <c r="CM12" s="633">
        <v>114910621</v>
      </c>
      <c r="CN12" s="634"/>
      <c r="CO12" s="634"/>
      <c r="CP12" s="634"/>
      <c r="CQ12" s="634"/>
      <c r="CR12" s="634"/>
      <c r="CS12" s="634"/>
      <c r="CT12" s="635"/>
      <c r="CU12" s="636">
        <v>7.7</v>
      </c>
      <c r="CV12" s="636"/>
      <c r="CW12" s="636"/>
      <c r="CX12" s="636"/>
      <c r="CY12" s="642">
        <v>15113806</v>
      </c>
      <c r="CZ12" s="634"/>
      <c r="DA12" s="634"/>
      <c r="DB12" s="634"/>
      <c r="DC12" s="634"/>
      <c r="DD12" s="634"/>
      <c r="DE12" s="634"/>
      <c r="DF12" s="634"/>
      <c r="DG12" s="634"/>
      <c r="DH12" s="634"/>
      <c r="DI12" s="634"/>
      <c r="DJ12" s="634"/>
      <c r="DK12" s="635"/>
      <c r="DL12" s="642">
        <v>12133769</v>
      </c>
      <c r="DM12" s="634"/>
      <c r="DN12" s="634"/>
      <c r="DO12" s="634"/>
      <c r="DP12" s="634"/>
      <c r="DQ12" s="634"/>
      <c r="DR12" s="634"/>
      <c r="DS12" s="634"/>
      <c r="DT12" s="634"/>
      <c r="DU12" s="634"/>
      <c r="DV12" s="634"/>
      <c r="DW12" s="634"/>
      <c r="DX12" s="643"/>
    </row>
    <row r="13" spans="2:138" ht="11.25" customHeight="1">
      <c r="B13" s="630" t="s">
        <v>219</v>
      </c>
      <c r="C13" s="631"/>
      <c r="D13" s="631"/>
      <c r="E13" s="631"/>
      <c r="F13" s="631"/>
      <c r="G13" s="631"/>
      <c r="H13" s="631"/>
      <c r="I13" s="631"/>
      <c r="J13" s="631"/>
      <c r="K13" s="631"/>
      <c r="L13" s="631"/>
      <c r="M13" s="631"/>
      <c r="N13" s="631"/>
      <c r="O13" s="631"/>
      <c r="P13" s="631"/>
      <c r="Q13" s="632"/>
      <c r="R13" s="633" t="s">
        <v>204</v>
      </c>
      <c r="S13" s="634"/>
      <c r="T13" s="634"/>
      <c r="U13" s="634"/>
      <c r="V13" s="634"/>
      <c r="W13" s="634"/>
      <c r="X13" s="634"/>
      <c r="Y13" s="635"/>
      <c r="Z13" s="636" t="s">
        <v>146</v>
      </c>
      <c r="AA13" s="636"/>
      <c r="AB13" s="636"/>
      <c r="AC13" s="636"/>
      <c r="AD13" s="637" t="s">
        <v>146</v>
      </c>
      <c r="AE13" s="637"/>
      <c r="AF13" s="637"/>
      <c r="AG13" s="637"/>
      <c r="AH13" s="637"/>
      <c r="AI13" s="637"/>
      <c r="AJ13" s="637"/>
      <c r="AK13" s="637"/>
      <c r="AL13" s="638" t="s">
        <v>204</v>
      </c>
      <c r="AM13" s="639"/>
      <c r="AN13" s="639"/>
      <c r="AO13" s="640"/>
      <c r="AP13" s="630" t="s">
        <v>220</v>
      </c>
      <c r="AQ13" s="631"/>
      <c r="AR13" s="631"/>
      <c r="AS13" s="631"/>
      <c r="AT13" s="631"/>
      <c r="AU13" s="631"/>
      <c r="AV13" s="631"/>
      <c r="AW13" s="631"/>
      <c r="AX13" s="631"/>
      <c r="AY13" s="631"/>
      <c r="AZ13" s="631"/>
      <c r="BA13" s="631"/>
      <c r="BB13" s="631"/>
      <c r="BC13" s="632"/>
      <c r="BD13" s="633">
        <v>1271852</v>
      </c>
      <c r="BE13" s="634"/>
      <c r="BF13" s="634"/>
      <c r="BG13" s="634"/>
      <c r="BH13" s="634"/>
      <c r="BI13" s="634"/>
      <c r="BJ13" s="634"/>
      <c r="BK13" s="635"/>
      <c r="BL13" s="636">
        <v>0.5</v>
      </c>
      <c r="BM13" s="636"/>
      <c r="BN13" s="636"/>
      <c r="BO13" s="636"/>
      <c r="BP13" s="637" t="s">
        <v>146</v>
      </c>
      <c r="BQ13" s="637"/>
      <c r="BR13" s="637"/>
      <c r="BS13" s="637"/>
      <c r="BT13" s="637"/>
      <c r="BU13" s="637"/>
      <c r="BV13" s="637"/>
      <c r="BW13" s="641"/>
      <c r="BY13" s="630" t="s">
        <v>221</v>
      </c>
      <c r="BZ13" s="631"/>
      <c r="CA13" s="631"/>
      <c r="CB13" s="631"/>
      <c r="CC13" s="631"/>
      <c r="CD13" s="631"/>
      <c r="CE13" s="631"/>
      <c r="CF13" s="631"/>
      <c r="CG13" s="631"/>
      <c r="CH13" s="631"/>
      <c r="CI13" s="631"/>
      <c r="CJ13" s="631"/>
      <c r="CK13" s="631"/>
      <c r="CL13" s="632"/>
      <c r="CM13" s="633">
        <v>225459192</v>
      </c>
      <c r="CN13" s="634"/>
      <c r="CO13" s="634"/>
      <c r="CP13" s="634"/>
      <c r="CQ13" s="634"/>
      <c r="CR13" s="634"/>
      <c r="CS13" s="634"/>
      <c r="CT13" s="635"/>
      <c r="CU13" s="636">
        <v>15.1</v>
      </c>
      <c r="CV13" s="636"/>
      <c r="CW13" s="636"/>
      <c r="CX13" s="636"/>
      <c r="CY13" s="642">
        <v>178999981</v>
      </c>
      <c r="CZ13" s="634"/>
      <c r="DA13" s="634"/>
      <c r="DB13" s="634"/>
      <c r="DC13" s="634"/>
      <c r="DD13" s="634"/>
      <c r="DE13" s="634"/>
      <c r="DF13" s="634"/>
      <c r="DG13" s="634"/>
      <c r="DH13" s="634"/>
      <c r="DI13" s="634"/>
      <c r="DJ13" s="634"/>
      <c r="DK13" s="635"/>
      <c r="DL13" s="642">
        <v>64923787</v>
      </c>
      <c r="DM13" s="634"/>
      <c r="DN13" s="634"/>
      <c r="DO13" s="634"/>
      <c r="DP13" s="634"/>
      <c r="DQ13" s="634"/>
      <c r="DR13" s="634"/>
      <c r="DS13" s="634"/>
      <c r="DT13" s="634"/>
      <c r="DU13" s="634"/>
      <c r="DV13" s="634"/>
      <c r="DW13" s="634"/>
      <c r="DX13" s="643"/>
    </row>
    <row r="14" spans="2:138" ht="11.25" customHeight="1">
      <c r="B14" s="630" t="s">
        <v>222</v>
      </c>
      <c r="C14" s="631"/>
      <c r="D14" s="631"/>
      <c r="E14" s="631"/>
      <c r="F14" s="631"/>
      <c r="G14" s="631"/>
      <c r="H14" s="631"/>
      <c r="I14" s="631"/>
      <c r="J14" s="631"/>
      <c r="K14" s="631"/>
      <c r="L14" s="631"/>
      <c r="M14" s="631"/>
      <c r="N14" s="631"/>
      <c r="O14" s="631"/>
      <c r="P14" s="631"/>
      <c r="Q14" s="632"/>
      <c r="R14" s="633">
        <v>631812</v>
      </c>
      <c r="S14" s="634"/>
      <c r="T14" s="634"/>
      <c r="U14" s="634"/>
      <c r="V14" s="634"/>
      <c r="W14" s="634"/>
      <c r="X14" s="634"/>
      <c r="Y14" s="635"/>
      <c r="Z14" s="636">
        <v>0</v>
      </c>
      <c r="AA14" s="636"/>
      <c r="AB14" s="636"/>
      <c r="AC14" s="636"/>
      <c r="AD14" s="637">
        <v>631812</v>
      </c>
      <c r="AE14" s="637"/>
      <c r="AF14" s="637"/>
      <c r="AG14" s="637"/>
      <c r="AH14" s="637"/>
      <c r="AI14" s="637"/>
      <c r="AJ14" s="637"/>
      <c r="AK14" s="637"/>
      <c r="AL14" s="638">
        <v>0.1</v>
      </c>
      <c r="AM14" s="639"/>
      <c r="AN14" s="639"/>
      <c r="AO14" s="640"/>
      <c r="AP14" s="630" t="s">
        <v>223</v>
      </c>
      <c r="AQ14" s="631"/>
      <c r="AR14" s="631"/>
      <c r="AS14" s="631"/>
      <c r="AT14" s="631"/>
      <c r="AU14" s="631"/>
      <c r="AV14" s="631"/>
      <c r="AW14" s="631"/>
      <c r="AX14" s="631"/>
      <c r="AY14" s="631"/>
      <c r="AZ14" s="631"/>
      <c r="BA14" s="631"/>
      <c r="BB14" s="631"/>
      <c r="BC14" s="632"/>
      <c r="BD14" s="633">
        <v>1202570</v>
      </c>
      <c r="BE14" s="634"/>
      <c r="BF14" s="634"/>
      <c r="BG14" s="634"/>
      <c r="BH14" s="634"/>
      <c r="BI14" s="634"/>
      <c r="BJ14" s="634"/>
      <c r="BK14" s="635"/>
      <c r="BL14" s="636">
        <v>0.4</v>
      </c>
      <c r="BM14" s="636"/>
      <c r="BN14" s="636"/>
      <c r="BO14" s="636"/>
      <c r="BP14" s="637" t="s">
        <v>204</v>
      </c>
      <c r="BQ14" s="637"/>
      <c r="BR14" s="637"/>
      <c r="BS14" s="637"/>
      <c r="BT14" s="637"/>
      <c r="BU14" s="637"/>
      <c r="BV14" s="637"/>
      <c r="BW14" s="641"/>
      <c r="BY14" s="630" t="s">
        <v>224</v>
      </c>
      <c r="BZ14" s="631"/>
      <c r="CA14" s="631"/>
      <c r="CB14" s="631"/>
      <c r="CC14" s="631"/>
      <c r="CD14" s="631"/>
      <c r="CE14" s="631"/>
      <c r="CF14" s="631"/>
      <c r="CG14" s="631"/>
      <c r="CH14" s="631"/>
      <c r="CI14" s="631"/>
      <c r="CJ14" s="631"/>
      <c r="CK14" s="631"/>
      <c r="CL14" s="632"/>
      <c r="CM14" s="633">
        <v>42690959</v>
      </c>
      <c r="CN14" s="634"/>
      <c r="CO14" s="634"/>
      <c r="CP14" s="634"/>
      <c r="CQ14" s="634"/>
      <c r="CR14" s="634"/>
      <c r="CS14" s="634"/>
      <c r="CT14" s="635"/>
      <c r="CU14" s="636">
        <v>2.9</v>
      </c>
      <c r="CV14" s="636"/>
      <c r="CW14" s="636"/>
      <c r="CX14" s="636"/>
      <c r="CY14" s="642">
        <v>1175687</v>
      </c>
      <c r="CZ14" s="634"/>
      <c r="DA14" s="634"/>
      <c r="DB14" s="634"/>
      <c r="DC14" s="634"/>
      <c r="DD14" s="634"/>
      <c r="DE14" s="634"/>
      <c r="DF14" s="634"/>
      <c r="DG14" s="634"/>
      <c r="DH14" s="634"/>
      <c r="DI14" s="634"/>
      <c r="DJ14" s="634"/>
      <c r="DK14" s="635"/>
      <c r="DL14" s="642">
        <v>38676821</v>
      </c>
      <c r="DM14" s="634"/>
      <c r="DN14" s="634"/>
      <c r="DO14" s="634"/>
      <c r="DP14" s="634"/>
      <c r="DQ14" s="634"/>
      <c r="DR14" s="634"/>
      <c r="DS14" s="634"/>
      <c r="DT14" s="634"/>
      <c r="DU14" s="634"/>
      <c r="DV14" s="634"/>
      <c r="DW14" s="634"/>
      <c r="DX14" s="643"/>
    </row>
    <row r="15" spans="2:138" ht="11.25" customHeight="1">
      <c r="B15" s="630" t="s">
        <v>225</v>
      </c>
      <c r="C15" s="631"/>
      <c r="D15" s="631"/>
      <c r="E15" s="631"/>
      <c r="F15" s="631"/>
      <c r="G15" s="631"/>
      <c r="H15" s="631"/>
      <c r="I15" s="631"/>
      <c r="J15" s="631"/>
      <c r="K15" s="631"/>
      <c r="L15" s="631"/>
      <c r="M15" s="631"/>
      <c r="N15" s="631"/>
      <c r="O15" s="631"/>
      <c r="P15" s="631"/>
      <c r="Q15" s="632"/>
      <c r="R15" s="633">
        <v>273166096</v>
      </c>
      <c r="S15" s="634"/>
      <c r="T15" s="634"/>
      <c r="U15" s="634"/>
      <c r="V15" s="634"/>
      <c r="W15" s="634"/>
      <c r="X15" s="634"/>
      <c r="Y15" s="635"/>
      <c r="Z15" s="636">
        <v>17.5</v>
      </c>
      <c r="AA15" s="636"/>
      <c r="AB15" s="636"/>
      <c r="AC15" s="636"/>
      <c r="AD15" s="637">
        <v>180485414</v>
      </c>
      <c r="AE15" s="637"/>
      <c r="AF15" s="637"/>
      <c r="AG15" s="637"/>
      <c r="AH15" s="637"/>
      <c r="AI15" s="637"/>
      <c r="AJ15" s="637"/>
      <c r="AK15" s="637"/>
      <c r="AL15" s="638">
        <v>40.5</v>
      </c>
      <c r="AM15" s="639"/>
      <c r="AN15" s="639"/>
      <c r="AO15" s="640"/>
      <c r="AP15" s="630" t="s">
        <v>226</v>
      </c>
      <c r="AQ15" s="631"/>
      <c r="AR15" s="631"/>
      <c r="AS15" s="631"/>
      <c r="AT15" s="631"/>
      <c r="AU15" s="631"/>
      <c r="AV15" s="631"/>
      <c r="AW15" s="631"/>
      <c r="AX15" s="631"/>
      <c r="AY15" s="631"/>
      <c r="AZ15" s="631"/>
      <c r="BA15" s="631"/>
      <c r="BB15" s="631"/>
      <c r="BC15" s="632"/>
      <c r="BD15" s="633">
        <v>59534561</v>
      </c>
      <c r="BE15" s="634"/>
      <c r="BF15" s="634"/>
      <c r="BG15" s="634"/>
      <c r="BH15" s="634"/>
      <c r="BI15" s="634"/>
      <c r="BJ15" s="634"/>
      <c r="BK15" s="635"/>
      <c r="BL15" s="636">
        <v>22</v>
      </c>
      <c r="BM15" s="636"/>
      <c r="BN15" s="636"/>
      <c r="BO15" s="636"/>
      <c r="BP15" s="637" t="s">
        <v>204</v>
      </c>
      <c r="BQ15" s="637"/>
      <c r="BR15" s="637"/>
      <c r="BS15" s="637"/>
      <c r="BT15" s="637"/>
      <c r="BU15" s="637"/>
      <c r="BV15" s="637"/>
      <c r="BW15" s="641"/>
      <c r="BY15" s="630" t="s">
        <v>227</v>
      </c>
      <c r="BZ15" s="631"/>
      <c r="CA15" s="631"/>
      <c r="CB15" s="631"/>
      <c r="CC15" s="631"/>
      <c r="CD15" s="631"/>
      <c r="CE15" s="631"/>
      <c r="CF15" s="631"/>
      <c r="CG15" s="631"/>
      <c r="CH15" s="631"/>
      <c r="CI15" s="631"/>
      <c r="CJ15" s="631"/>
      <c r="CK15" s="631"/>
      <c r="CL15" s="632"/>
      <c r="CM15" s="633" t="s">
        <v>121</v>
      </c>
      <c r="CN15" s="634"/>
      <c r="CO15" s="634"/>
      <c r="CP15" s="634"/>
      <c r="CQ15" s="634"/>
      <c r="CR15" s="634"/>
      <c r="CS15" s="634"/>
      <c r="CT15" s="635"/>
      <c r="CU15" s="636" t="s">
        <v>204</v>
      </c>
      <c r="CV15" s="636"/>
      <c r="CW15" s="636"/>
      <c r="CX15" s="636"/>
      <c r="CY15" s="642" t="s">
        <v>121</v>
      </c>
      <c r="CZ15" s="634"/>
      <c r="DA15" s="634"/>
      <c r="DB15" s="634"/>
      <c r="DC15" s="634"/>
      <c r="DD15" s="634"/>
      <c r="DE15" s="634"/>
      <c r="DF15" s="634"/>
      <c r="DG15" s="634"/>
      <c r="DH15" s="634"/>
      <c r="DI15" s="634"/>
      <c r="DJ15" s="634"/>
      <c r="DK15" s="635"/>
      <c r="DL15" s="642" t="s">
        <v>204</v>
      </c>
      <c r="DM15" s="634"/>
      <c r="DN15" s="634"/>
      <c r="DO15" s="634"/>
      <c r="DP15" s="634"/>
      <c r="DQ15" s="634"/>
      <c r="DR15" s="634"/>
      <c r="DS15" s="634"/>
      <c r="DT15" s="634"/>
      <c r="DU15" s="634"/>
      <c r="DV15" s="634"/>
      <c r="DW15" s="634"/>
      <c r="DX15" s="643"/>
    </row>
    <row r="16" spans="2:138" ht="11.25" customHeight="1">
      <c r="B16" s="630" t="s">
        <v>228</v>
      </c>
      <c r="C16" s="631"/>
      <c r="D16" s="631"/>
      <c r="E16" s="631"/>
      <c r="F16" s="631"/>
      <c r="G16" s="631"/>
      <c r="H16" s="631"/>
      <c r="I16" s="631"/>
      <c r="J16" s="631"/>
      <c r="K16" s="631"/>
      <c r="L16" s="631"/>
      <c r="M16" s="631"/>
      <c r="N16" s="631"/>
      <c r="O16" s="631"/>
      <c r="P16" s="631"/>
      <c r="Q16" s="632"/>
      <c r="R16" s="633">
        <v>180485414</v>
      </c>
      <c r="S16" s="634"/>
      <c r="T16" s="634"/>
      <c r="U16" s="634"/>
      <c r="V16" s="634"/>
      <c r="W16" s="634"/>
      <c r="X16" s="634"/>
      <c r="Y16" s="635"/>
      <c r="Z16" s="638">
        <v>11.5</v>
      </c>
      <c r="AA16" s="639"/>
      <c r="AB16" s="639"/>
      <c r="AC16" s="644"/>
      <c r="AD16" s="642">
        <v>180485414</v>
      </c>
      <c r="AE16" s="634"/>
      <c r="AF16" s="634"/>
      <c r="AG16" s="634"/>
      <c r="AH16" s="634"/>
      <c r="AI16" s="634"/>
      <c r="AJ16" s="634"/>
      <c r="AK16" s="635"/>
      <c r="AL16" s="638">
        <v>40.5</v>
      </c>
      <c r="AM16" s="639"/>
      <c r="AN16" s="639"/>
      <c r="AO16" s="640"/>
      <c r="AP16" s="630" t="s">
        <v>229</v>
      </c>
      <c r="AQ16" s="631"/>
      <c r="AR16" s="631"/>
      <c r="AS16" s="631"/>
      <c r="AT16" s="631"/>
      <c r="AU16" s="631"/>
      <c r="AV16" s="631"/>
      <c r="AW16" s="631"/>
      <c r="AX16" s="631"/>
      <c r="AY16" s="631"/>
      <c r="AZ16" s="631"/>
      <c r="BA16" s="631"/>
      <c r="BB16" s="631"/>
      <c r="BC16" s="632"/>
      <c r="BD16" s="633">
        <v>2359933</v>
      </c>
      <c r="BE16" s="634"/>
      <c r="BF16" s="634"/>
      <c r="BG16" s="634"/>
      <c r="BH16" s="634"/>
      <c r="BI16" s="634"/>
      <c r="BJ16" s="634"/>
      <c r="BK16" s="635"/>
      <c r="BL16" s="636">
        <v>0.9</v>
      </c>
      <c r="BM16" s="636"/>
      <c r="BN16" s="636"/>
      <c r="BO16" s="636"/>
      <c r="BP16" s="637" t="s">
        <v>204</v>
      </c>
      <c r="BQ16" s="637"/>
      <c r="BR16" s="637"/>
      <c r="BS16" s="637"/>
      <c r="BT16" s="637"/>
      <c r="BU16" s="637"/>
      <c r="BV16" s="637"/>
      <c r="BW16" s="641"/>
      <c r="BY16" s="630" t="s">
        <v>230</v>
      </c>
      <c r="BZ16" s="631"/>
      <c r="CA16" s="631"/>
      <c r="CB16" s="631"/>
      <c r="CC16" s="631"/>
      <c r="CD16" s="631"/>
      <c r="CE16" s="631"/>
      <c r="CF16" s="631"/>
      <c r="CG16" s="631"/>
      <c r="CH16" s="631"/>
      <c r="CI16" s="631"/>
      <c r="CJ16" s="631"/>
      <c r="CK16" s="631"/>
      <c r="CL16" s="632"/>
      <c r="CM16" s="633">
        <v>227294203</v>
      </c>
      <c r="CN16" s="634"/>
      <c r="CO16" s="634"/>
      <c r="CP16" s="634"/>
      <c r="CQ16" s="634"/>
      <c r="CR16" s="634"/>
      <c r="CS16" s="634"/>
      <c r="CT16" s="635"/>
      <c r="CU16" s="636">
        <v>15.2</v>
      </c>
      <c r="CV16" s="636"/>
      <c r="CW16" s="636"/>
      <c r="CX16" s="636"/>
      <c r="CY16" s="642">
        <v>9633023</v>
      </c>
      <c r="CZ16" s="634"/>
      <c r="DA16" s="634"/>
      <c r="DB16" s="634"/>
      <c r="DC16" s="634"/>
      <c r="DD16" s="634"/>
      <c r="DE16" s="634"/>
      <c r="DF16" s="634"/>
      <c r="DG16" s="634"/>
      <c r="DH16" s="634"/>
      <c r="DI16" s="634"/>
      <c r="DJ16" s="634"/>
      <c r="DK16" s="635"/>
      <c r="DL16" s="642">
        <v>169291900</v>
      </c>
      <c r="DM16" s="634"/>
      <c r="DN16" s="634"/>
      <c r="DO16" s="634"/>
      <c r="DP16" s="634"/>
      <c r="DQ16" s="634"/>
      <c r="DR16" s="634"/>
      <c r="DS16" s="634"/>
      <c r="DT16" s="634"/>
      <c r="DU16" s="634"/>
      <c r="DV16" s="634"/>
      <c r="DW16" s="634"/>
      <c r="DX16" s="643"/>
    </row>
    <row r="17" spans="2:128" ht="11.25" customHeight="1">
      <c r="B17" s="630" t="s">
        <v>231</v>
      </c>
      <c r="C17" s="631"/>
      <c r="D17" s="631"/>
      <c r="E17" s="631"/>
      <c r="F17" s="631"/>
      <c r="G17" s="631"/>
      <c r="H17" s="631"/>
      <c r="I17" s="631"/>
      <c r="J17" s="631"/>
      <c r="K17" s="631"/>
      <c r="L17" s="631"/>
      <c r="M17" s="631"/>
      <c r="N17" s="631"/>
      <c r="O17" s="631"/>
      <c r="P17" s="631"/>
      <c r="Q17" s="632"/>
      <c r="R17" s="633">
        <v>3164485</v>
      </c>
      <c r="S17" s="634"/>
      <c r="T17" s="634"/>
      <c r="U17" s="634"/>
      <c r="V17" s="634"/>
      <c r="W17" s="634"/>
      <c r="X17" s="634"/>
      <c r="Y17" s="635"/>
      <c r="Z17" s="638">
        <v>0.2</v>
      </c>
      <c r="AA17" s="639"/>
      <c r="AB17" s="639"/>
      <c r="AC17" s="644"/>
      <c r="AD17" s="642" t="s">
        <v>146</v>
      </c>
      <c r="AE17" s="634"/>
      <c r="AF17" s="634"/>
      <c r="AG17" s="634"/>
      <c r="AH17" s="634"/>
      <c r="AI17" s="634"/>
      <c r="AJ17" s="634"/>
      <c r="AK17" s="635"/>
      <c r="AL17" s="638" t="s">
        <v>121</v>
      </c>
      <c r="AM17" s="639"/>
      <c r="AN17" s="639"/>
      <c r="AO17" s="640"/>
      <c r="AP17" s="630" t="s">
        <v>232</v>
      </c>
      <c r="AQ17" s="631"/>
      <c r="AR17" s="631"/>
      <c r="AS17" s="631"/>
      <c r="AT17" s="631"/>
      <c r="AU17" s="631"/>
      <c r="AV17" s="631"/>
      <c r="AW17" s="631"/>
      <c r="AX17" s="631"/>
      <c r="AY17" s="631"/>
      <c r="AZ17" s="631"/>
      <c r="BA17" s="631"/>
      <c r="BB17" s="631"/>
      <c r="BC17" s="632"/>
      <c r="BD17" s="633">
        <v>57174628</v>
      </c>
      <c r="BE17" s="634"/>
      <c r="BF17" s="634"/>
      <c r="BG17" s="634"/>
      <c r="BH17" s="634"/>
      <c r="BI17" s="634"/>
      <c r="BJ17" s="634"/>
      <c r="BK17" s="635"/>
      <c r="BL17" s="636">
        <v>21.1</v>
      </c>
      <c r="BM17" s="636"/>
      <c r="BN17" s="636"/>
      <c r="BO17" s="636"/>
      <c r="BP17" s="637" t="s">
        <v>204</v>
      </c>
      <c r="BQ17" s="637"/>
      <c r="BR17" s="637"/>
      <c r="BS17" s="637"/>
      <c r="BT17" s="637"/>
      <c r="BU17" s="637"/>
      <c r="BV17" s="637"/>
      <c r="BW17" s="641"/>
      <c r="BY17" s="630" t="s">
        <v>233</v>
      </c>
      <c r="BZ17" s="631"/>
      <c r="CA17" s="631"/>
      <c r="CB17" s="631"/>
      <c r="CC17" s="631"/>
      <c r="CD17" s="631"/>
      <c r="CE17" s="631"/>
      <c r="CF17" s="631"/>
      <c r="CG17" s="631"/>
      <c r="CH17" s="631"/>
      <c r="CI17" s="631"/>
      <c r="CJ17" s="631"/>
      <c r="CK17" s="631"/>
      <c r="CL17" s="632"/>
      <c r="CM17" s="633">
        <v>53058359</v>
      </c>
      <c r="CN17" s="634"/>
      <c r="CO17" s="634"/>
      <c r="CP17" s="634"/>
      <c r="CQ17" s="634"/>
      <c r="CR17" s="634"/>
      <c r="CS17" s="634"/>
      <c r="CT17" s="635"/>
      <c r="CU17" s="636">
        <v>3.5</v>
      </c>
      <c r="CV17" s="636"/>
      <c r="CW17" s="636"/>
      <c r="CX17" s="636"/>
      <c r="CY17" s="642" t="s">
        <v>121</v>
      </c>
      <c r="CZ17" s="634"/>
      <c r="DA17" s="634"/>
      <c r="DB17" s="634"/>
      <c r="DC17" s="634"/>
      <c r="DD17" s="634"/>
      <c r="DE17" s="634"/>
      <c r="DF17" s="634"/>
      <c r="DG17" s="634"/>
      <c r="DH17" s="634"/>
      <c r="DI17" s="634"/>
      <c r="DJ17" s="634"/>
      <c r="DK17" s="635"/>
      <c r="DL17" s="642">
        <v>2016237</v>
      </c>
      <c r="DM17" s="634"/>
      <c r="DN17" s="634"/>
      <c r="DO17" s="634"/>
      <c r="DP17" s="634"/>
      <c r="DQ17" s="634"/>
      <c r="DR17" s="634"/>
      <c r="DS17" s="634"/>
      <c r="DT17" s="634"/>
      <c r="DU17" s="634"/>
      <c r="DV17" s="634"/>
      <c r="DW17" s="634"/>
      <c r="DX17" s="643"/>
    </row>
    <row r="18" spans="2:128" ht="11.25" customHeight="1">
      <c r="B18" s="630" t="s">
        <v>234</v>
      </c>
      <c r="C18" s="631"/>
      <c r="D18" s="631"/>
      <c r="E18" s="631"/>
      <c r="F18" s="631"/>
      <c r="G18" s="631"/>
      <c r="H18" s="631"/>
      <c r="I18" s="631"/>
      <c r="J18" s="631"/>
      <c r="K18" s="631"/>
      <c r="L18" s="631"/>
      <c r="M18" s="631"/>
      <c r="N18" s="631"/>
      <c r="O18" s="631"/>
      <c r="P18" s="631"/>
      <c r="Q18" s="632"/>
      <c r="R18" s="633">
        <v>89516197</v>
      </c>
      <c r="S18" s="634"/>
      <c r="T18" s="634"/>
      <c r="U18" s="634"/>
      <c r="V18" s="634"/>
      <c r="W18" s="634"/>
      <c r="X18" s="634"/>
      <c r="Y18" s="635"/>
      <c r="Z18" s="638">
        <v>5.7</v>
      </c>
      <c r="AA18" s="639"/>
      <c r="AB18" s="639"/>
      <c r="AC18" s="644"/>
      <c r="AD18" s="642" t="s">
        <v>146</v>
      </c>
      <c r="AE18" s="634"/>
      <c r="AF18" s="634"/>
      <c r="AG18" s="634"/>
      <c r="AH18" s="634"/>
      <c r="AI18" s="634"/>
      <c r="AJ18" s="634"/>
      <c r="AK18" s="635"/>
      <c r="AL18" s="638" t="s">
        <v>204</v>
      </c>
      <c r="AM18" s="639"/>
      <c r="AN18" s="639"/>
      <c r="AO18" s="640"/>
      <c r="AP18" s="630" t="s">
        <v>235</v>
      </c>
      <c r="AQ18" s="631"/>
      <c r="AR18" s="631"/>
      <c r="AS18" s="631"/>
      <c r="AT18" s="631"/>
      <c r="AU18" s="631"/>
      <c r="AV18" s="631"/>
      <c r="AW18" s="631"/>
      <c r="AX18" s="631"/>
      <c r="AY18" s="631"/>
      <c r="AZ18" s="631"/>
      <c r="BA18" s="631"/>
      <c r="BB18" s="631"/>
      <c r="BC18" s="632"/>
      <c r="BD18" s="633">
        <v>70988548</v>
      </c>
      <c r="BE18" s="634"/>
      <c r="BF18" s="634"/>
      <c r="BG18" s="634"/>
      <c r="BH18" s="634"/>
      <c r="BI18" s="634"/>
      <c r="BJ18" s="634"/>
      <c r="BK18" s="635"/>
      <c r="BL18" s="636">
        <v>26.2</v>
      </c>
      <c r="BM18" s="636"/>
      <c r="BN18" s="636"/>
      <c r="BO18" s="636"/>
      <c r="BP18" s="637" t="s">
        <v>204</v>
      </c>
      <c r="BQ18" s="637"/>
      <c r="BR18" s="637"/>
      <c r="BS18" s="637"/>
      <c r="BT18" s="637"/>
      <c r="BU18" s="637"/>
      <c r="BV18" s="637"/>
      <c r="BW18" s="641"/>
      <c r="BY18" s="630" t="s">
        <v>236</v>
      </c>
      <c r="BZ18" s="631"/>
      <c r="CA18" s="631"/>
      <c r="CB18" s="631"/>
      <c r="CC18" s="631"/>
      <c r="CD18" s="631"/>
      <c r="CE18" s="631"/>
      <c r="CF18" s="631"/>
      <c r="CG18" s="631"/>
      <c r="CH18" s="631"/>
      <c r="CI18" s="631"/>
      <c r="CJ18" s="631"/>
      <c r="CK18" s="631"/>
      <c r="CL18" s="632"/>
      <c r="CM18" s="633">
        <v>110332714</v>
      </c>
      <c r="CN18" s="634"/>
      <c r="CO18" s="634"/>
      <c r="CP18" s="634"/>
      <c r="CQ18" s="634"/>
      <c r="CR18" s="634"/>
      <c r="CS18" s="634"/>
      <c r="CT18" s="635"/>
      <c r="CU18" s="636">
        <v>7.4</v>
      </c>
      <c r="CV18" s="636"/>
      <c r="CW18" s="636"/>
      <c r="CX18" s="636"/>
      <c r="CY18" s="642" t="s">
        <v>121</v>
      </c>
      <c r="CZ18" s="634"/>
      <c r="DA18" s="634"/>
      <c r="DB18" s="634"/>
      <c r="DC18" s="634"/>
      <c r="DD18" s="634"/>
      <c r="DE18" s="634"/>
      <c r="DF18" s="634"/>
      <c r="DG18" s="634"/>
      <c r="DH18" s="634"/>
      <c r="DI18" s="634"/>
      <c r="DJ18" s="634"/>
      <c r="DK18" s="635"/>
      <c r="DL18" s="642">
        <v>107422761</v>
      </c>
      <c r="DM18" s="634"/>
      <c r="DN18" s="634"/>
      <c r="DO18" s="634"/>
      <c r="DP18" s="634"/>
      <c r="DQ18" s="634"/>
      <c r="DR18" s="634"/>
      <c r="DS18" s="634"/>
      <c r="DT18" s="634"/>
      <c r="DU18" s="634"/>
      <c r="DV18" s="634"/>
      <c r="DW18" s="634"/>
      <c r="DX18" s="643"/>
    </row>
    <row r="19" spans="2:128" ht="11.25" customHeight="1">
      <c r="B19" s="630" t="s">
        <v>237</v>
      </c>
      <c r="C19" s="631"/>
      <c r="D19" s="631"/>
      <c r="E19" s="631"/>
      <c r="F19" s="631"/>
      <c r="G19" s="631"/>
      <c r="H19" s="631"/>
      <c r="I19" s="631"/>
      <c r="J19" s="631"/>
      <c r="K19" s="631"/>
      <c r="L19" s="631"/>
      <c r="M19" s="631"/>
      <c r="N19" s="631"/>
      <c r="O19" s="631"/>
      <c r="P19" s="631"/>
      <c r="Q19" s="632"/>
      <c r="R19" s="633">
        <v>576276656</v>
      </c>
      <c r="S19" s="634"/>
      <c r="T19" s="634"/>
      <c r="U19" s="634"/>
      <c r="V19" s="634"/>
      <c r="W19" s="634"/>
      <c r="X19" s="634"/>
      <c r="Y19" s="635"/>
      <c r="Z19" s="638">
        <v>36.799999999999997</v>
      </c>
      <c r="AA19" s="639"/>
      <c r="AB19" s="639"/>
      <c r="AC19" s="644"/>
      <c r="AD19" s="642">
        <v>441183522</v>
      </c>
      <c r="AE19" s="634"/>
      <c r="AF19" s="634"/>
      <c r="AG19" s="634"/>
      <c r="AH19" s="634"/>
      <c r="AI19" s="634"/>
      <c r="AJ19" s="634"/>
      <c r="AK19" s="635"/>
      <c r="AL19" s="638">
        <v>99</v>
      </c>
      <c r="AM19" s="639"/>
      <c r="AN19" s="639"/>
      <c r="AO19" s="640"/>
      <c r="AP19" s="630" t="s">
        <v>238</v>
      </c>
      <c r="AQ19" s="631"/>
      <c r="AR19" s="631"/>
      <c r="AS19" s="631"/>
      <c r="AT19" s="631"/>
      <c r="AU19" s="631"/>
      <c r="AV19" s="631"/>
      <c r="AW19" s="631"/>
      <c r="AX19" s="631"/>
      <c r="AY19" s="631"/>
      <c r="AZ19" s="631"/>
      <c r="BA19" s="631"/>
      <c r="BB19" s="631"/>
      <c r="BC19" s="632"/>
      <c r="BD19" s="633">
        <v>4235461</v>
      </c>
      <c r="BE19" s="634"/>
      <c r="BF19" s="634"/>
      <c r="BG19" s="634"/>
      <c r="BH19" s="634"/>
      <c r="BI19" s="634"/>
      <c r="BJ19" s="634"/>
      <c r="BK19" s="635"/>
      <c r="BL19" s="636">
        <v>1.6</v>
      </c>
      <c r="BM19" s="636"/>
      <c r="BN19" s="636"/>
      <c r="BO19" s="636"/>
      <c r="BP19" s="637" t="s">
        <v>146</v>
      </c>
      <c r="BQ19" s="637"/>
      <c r="BR19" s="637"/>
      <c r="BS19" s="637"/>
      <c r="BT19" s="637"/>
      <c r="BU19" s="637"/>
      <c r="BV19" s="637"/>
      <c r="BW19" s="641"/>
      <c r="BY19" s="630" t="s">
        <v>239</v>
      </c>
      <c r="BZ19" s="631"/>
      <c r="CA19" s="631"/>
      <c r="CB19" s="631"/>
      <c r="CC19" s="631"/>
      <c r="CD19" s="631"/>
      <c r="CE19" s="631"/>
      <c r="CF19" s="631"/>
      <c r="CG19" s="631"/>
      <c r="CH19" s="631"/>
      <c r="CI19" s="631"/>
      <c r="CJ19" s="631"/>
      <c r="CK19" s="631"/>
      <c r="CL19" s="632"/>
      <c r="CM19" s="633" t="s">
        <v>204</v>
      </c>
      <c r="CN19" s="634"/>
      <c r="CO19" s="634"/>
      <c r="CP19" s="634"/>
      <c r="CQ19" s="634"/>
      <c r="CR19" s="634"/>
      <c r="CS19" s="634"/>
      <c r="CT19" s="635"/>
      <c r="CU19" s="636" t="s">
        <v>146</v>
      </c>
      <c r="CV19" s="636"/>
      <c r="CW19" s="636"/>
      <c r="CX19" s="636"/>
      <c r="CY19" s="642" t="s">
        <v>204</v>
      </c>
      <c r="CZ19" s="634"/>
      <c r="DA19" s="634"/>
      <c r="DB19" s="634"/>
      <c r="DC19" s="634"/>
      <c r="DD19" s="634"/>
      <c r="DE19" s="634"/>
      <c r="DF19" s="634"/>
      <c r="DG19" s="634"/>
      <c r="DH19" s="634"/>
      <c r="DI19" s="634"/>
      <c r="DJ19" s="634"/>
      <c r="DK19" s="635"/>
      <c r="DL19" s="642" t="s">
        <v>204</v>
      </c>
      <c r="DM19" s="634"/>
      <c r="DN19" s="634"/>
      <c r="DO19" s="634"/>
      <c r="DP19" s="634"/>
      <c r="DQ19" s="634"/>
      <c r="DR19" s="634"/>
      <c r="DS19" s="634"/>
      <c r="DT19" s="634"/>
      <c r="DU19" s="634"/>
      <c r="DV19" s="634"/>
      <c r="DW19" s="634"/>
      <c r="DX19" s="643"/>
    </row>
    <row r="20" spans="2:128" ht="11.25" customHeight="1">
      <c r="B20" s="630" t="s">
        <v>240</v>
      </c>
      <c r="C20" s="631"/>
      <c r="D20" s="631"/>
      <c r="E20" s="631"/>
      <c r="F20" s="631"/>
      <c r="G20" s="631"/>
      <c r="H20" s="631"/>
      <c r="I20" s="631"/>
      <c r="J20" s="631"/>
      <c r="K20" s="631"/>
      <c r="L20" s="631"/>
      <c r="M20" s="631"/>
      <c r="N20" s="631"/>
      <c r="O20" s="631"/>
      <c r="P20" s="631"/>
      <c r="Q20" s="632"/>
      <c r="R20" s="633">
        <v>603799</v>
      </c>
      <c r="S20" s="634"/>
      <c r="T20" s="634"/>
      <c r="U20" s="634"/>
      <c r="V20" s="634"/>
      <c r="W20" s="634"/>
      <c r="X20" s="634"/>
      <c r="Y20" s="635"/>
      <c r="Z20" s="638">
        <v>0</v>
      </c>
      <c r="AA20" s="639"/>
      <c r="AB20" s="639"/>
      <c r="AC20" s="644"/>
      <c r="AD20" s="642">
        <v>603799</v>
      </c>
      <c r="AE20" s="634"/>
      <c r="AF20" s="634"/>
      <c r="AG20" s="634"/>
      <c r="AH20" s="634"/>
      <c r="AI20" s="634"/>
      <c r="AJ20" s="634"/>
      <c r="AK20" s="635"/>
      <c r="AL20" s="638">
        <v>0.1</v>
      </c>
      <c r="AM20" s="639"/>
      <c r="AN20" s="639"/>
      <c r="AO20" s="640"/>
      <c r="AP20" s="645" t="s">
        <v>241</v>
      </c>
      <c r="AQ20" s="646"/>
      <c r="AR20" s="646"/>
      <c r="AS20" s="646"/>
      <c r="AT20" s="646"/>
      <c r="AU20" s="646"/>
      <c r="AV20" s="646"/>
      <c r="AW20" s="646"/>
      <c r="AX20" s="646"/>
      <c r="AY20" s="646"/>
      <c r="AZ20" s="646"/>
      <c r="BA20" s="646"/>
      <c r="BB20" s="646"/>
      <c r="BC20" s="647"/>
      <c r="BD20" s="633">
        <v>2453724</v>
      </c>
      <c r="BE20" s="634"/>
      <c r="BF20" s="634"/>
      <c r="BG20" s="634"/>
      <c r="BH20" s="634"/>
      <c r="BI20" s="634"/>
      <c r="BJ20" s="634"/>
      <c r="BK20" s="635"/>
      <c r="BL20" s="636">
        <v>0.9</v>
      </c>
      <c r="BM20" s="636"/>
      <c r="BN20" s="636"/>
      <c r="BO20" s="636"/>
      <c r="BP20" s="637" t="s">
        <v>146</v>
      </c>
      <c r="BQ20" s="637"/>
      <c r="BR20" s="637"/>
      <c r="BS20" s="637"/>
      <c r="BT20" s="637"/>
      <c r="BU20" s="637"/>
      <c r="BV20" s="637"/>
      <c r="BW20" s="641"/>
      <c r="BY20" s="645" t="s">
        <v>242</v>
      </c>
      <c r="BZ20" s="646"/>
      <c r="CA20" s="646"/>
      <c r="CB20" s="646"/>
      <c r="CC20" s="646"/>
      <c r="CD20" s="646"/>
      <c r="CE20" s="646"/>
      <c r="CF20" s="646"/>
      <c r="CG20" s="646"/>
      <c r="CH20" s="646"/>
      <c r="CI20" s="646"/>
      <c r="CJ20" s="646"/>
      <c r="CK20" s="646"/>
      <c r="CL20" s="647"/>
      <c r="CM20" s="633" t="s">
        <v>121</v>
      </c>
      <c r="CN20" s="634"/>
      <c r="CO20" s="634"/>
      <c r="CP20" s="634"/>
      <c r="CQ20" s="634"/>
      <c r="CR20" s="634"/>
      <c r="CS20" s="634"/>
      <c r="CT20" s="635"/>
      <c r="CU20" s="636" t="s">
        <v>204</v>
      </c>
      <c r="CV20" s="636"/>
      <c r="CW20" s="636"/>
      <c r="CX20" s="636"/>
      <c r="CY20" s="642" t="s">
        <v>121</v>
      </c>
      <c r="CZ20" s="634"/>
      <c r="DA20" s="634"/>
      <c r="DB20" s="634"/>
      <c r="DC20" s="634"/>
      <c r="DD20" s="634"/>
      <c r="DE20" s="634"/>
      <c r="DF20" s="634"/>
      <c r="DG20" s="634"/>
      <c r="DH20" s="634"/>
      <c r="DI20" s="634"/>
      <c r="DJ20" s="634"/>
      <c r="DK20" s="635"/>
      <c r="DL20" s="642" t="s">
        <v>146</v>
      </c>
      <c r="DM20" s="634"/>
      <c r="DN20" s="634"/>
      <c r="DO20" s="634"/>
      <c r="DP20" s="634"/>
      <c r="DQ20" s="634"/>
      <c r="DR20" s="634"/>
      <c r="DS20" s="634"/>
      <c r="DT20" s="634"/>
      <c r="DU20" s="634"/>
      <c r="DV20" s="634"/>
      <c r="DW20" s="634"/>
      <c r="DX20" s="643"/>
    </row>
    <row r="21" spans="2:128" ht="11.25" customHeight="1">
      <c r="B21" s="630" t="s">
        <v>243</v>
      </c>
      <c r="C21" s="631"/>
      <c r="D21" s="631"/>
      <c r="E21" s="631"/>
      <c r="F21" s="631"/>
      <c r="G21" s="631"/>
      <c r="H21" s="631"/>
      <c r="I21" s="631"/>
      <c r="J21" s="631"/>
      <c r="K21" s="631"/>
      <c r="L21" s="631"/>
      <c r="M21" s="631"/>
      <c r="N21" s="631"/>
      <c r="O21" s="631"/>
      <c r="P21" s="631"/>
      <c r="Q21" s="632"/>
      <c r="R21" s="633">
        <v>3684121</v>
      </c>
      <c r="S21" s="634"/>
      <c r="T21" s="634"/>
      <c r="U21" s="634"/>
      <c r="V21" s="634"/>
      <c r="W21" s="634"/>
      <c r="X21" s="634"/>
      <c r="Y21" s="635"/>
      <c r="Z21" s="638">
        <v>0.2</v>
      </c>
      <c r="AA21" s="639"/>
      <c r="AB21" s="639"/>
      <c r="AC21" s="644"/>
      <c r="AD21" s="642" t="s">
        <v>146</v>
      </c>
      <c r="AE21" s="634"/>
      <c r="AF21" s="634"/>
      <c r="AG21" s="634"/>
      <c r="AH21" s="634"/>
      <c r="AI21" s="634"/>
      <c r="AJ21" s="634"/>
      <c r="AK21" s="635"/>
      <c r="AL21" s="638" t="s">
        <v>204</v>
      </c>
      <c r="AM21" s="639"/>
      <c r="AN21" s="639"/>
      <c r="AO21" s="640"/>
      <c r="AP21" s="645" t="s">
        <v>244</v>
      </c>
      <c r="AQ21" s="646"/>
      <c r="AR21" s="646"/>
      <c r="AS21" s="646"/>
      <c r="AT21" s="646"/>
      <c r="AU21" s="646"/>
      <c r="AV21" s="646"/>
      <c r="AW21" s="646"/>
      <c r="AX21" s="646"/>
      <c r="AY21" s="646"/>
      <c r="AZ21" s="646"/>
      <c r="BA21" s="646"/>
      <c r="BB21" s="646"/>
      <c r="BC21" s="647"/>
      <c r="BD21" s="633">
        <v>622384</v>
      </c>
      <c r="BE21" s="634"/>
      <c r="BF21" s="634"/>
      <c r="BG21" s="634"/>
      <c r="BH21" s="634"/>
      <c r="BI21" s="634"/>
      <c r="BJ21" s="634"/>
      <c r="BK21" s="635"/>
      <c r="BL21" s="636">
        <v>0.2</v>
      </c>
      <c r="BM21" s="636"/>
      <c r="BN21" s="636"/>
      <c r="BO21" s="636"/>
      <c r="BP21" s="637" t="s">
        <v>204</v>
      </c>
      <c r="BQ21" s="637"/>
      <c r="BR21" s="637"/>
      <c r="BS21" s="637"/>
      <c r="BT21" s="637"/>
      <c r="BU21" s="637"/>
      <c r="BV21" s="637"/>
      <c r="BW21" s="641"/>
      <c r="BY21" s="645" t="s">
        <v>245</v>
      </c>
      <c r="BZ21" s="646"/>
      <c r="CA21" s="646"/>
      <c r="CB21" s="646"/>
      <c r="CC21" s="646"/>
      <c r="CD21" s="646"/>
      <c r="CE21" s="646"/>
      <c r="CF21" s="646"/>
      <c r="CG21" s="646"/>
      <c r="CH21" s="646"/>
      <c r="CI21" s="646"/>
      <c r="CJ21" s="646"/>
      <c r="CK21" s="646"/>
      <c r="CL21" s="647"/>
      <c r="CM21" s="633">
        <v>353837</v>
      </c>
      <c r="CN21" s="634"/>
      <c r="CO21" s="634"/>
      <c r="CP21" s="634"/>
      <c r="CQ21" s="634"/>
      <c r="CR21" s="634"/>
      <c r="CS21" s="634"/>
      <c r="CT21" s="635"/>
      <c r="CU21" s="636">
        <v>0</v>
      </c>
      <c r="CV21" s="636"/>
      <c r="CW21" s="636"/>
      <c r="CX21" s="636"/>
      <c r="CY21" s="642" t="s">
        <v>146</v>
      </c>
      <c r="CZ21" s="634"/>
      <c r="DA21" s="634"/>
      <c r="DB21" s="634"/>
      <c r="DC21" s="634"/>
      <c r="DD21" s="634"/>
      <c r="DE21" s="634"/>
      <c r="DF21" s="634"/>
      <c r="DG21" s="634"/>
      <c r="DH21" s="634"/>
      <c r="DI21" s="634"/>
      <c r="DJ21" s="634"/>
      <c r="DK21" s="635"/>
      <c r="DL21" s="642">
        <v>353837</v>
      </c>
      <c r="DM21" s="634"/>
      <c r="DN21" s="634"/>
      <c r="DO21" s="634"/>
      <c r="DP21" s="634"/>
      <c r="DQ21" s="634"/>
      <c r="DR21" s="634"/>
      <c r="DS21" s="634"/>
      <c r="DT21" s="634"/>
      <c r="DU21" s="634"/>
      <c r="DV21" s="634"/>
      <c r="DW21" s="634"/>
      <c r="DX21" s="643"/>
    </row>
    <row r="22" spans="2:128" ht="11.25" customHeight="1">
      <c r="B22" s="630" t="s">
        <v>246</v>
      </c>
      <c r="C22" s="631"/>
      <c r="D22" s="631"/>
      <c r="E22" s="631"/>
      <c r="F22" s="631"/>
      <c r="G22" s="631"/>
      <c r="H22" s="631"/>
      <c r="I22" s="631"/>
      <c r="J22" s="631"/>
      <c r="K22" s="631"/>
      <c r="L22" s="631"/>
      <c r="M22" s="631"/>
      <c r="N22" s="631"/>
      <c r="O22" s="631"/>
      <c r="P22" s="631"/>
      <c r="Q22" s="632"/>
      <c r="R22" s="633">
        <v>12421745</v>
      </c>
      <c r="S22" s="634"/>
      <c r="T22" s="634"/>
      <c r="U22" s="634"/>
      <c r="V22" s="634"/>
      <c r="W22" s="634"/>
      <c r="X22" s="634"/>
      <c r="Y22" s="635"/>
      <c r="Z22" s="638">
        <v>0.8</v>
      </c>
      <c r="AA22" s="639"/>
      <c r="AB22" s="639"/>
      <c r="AC22" s="644"/>
      <c r="AD22" s="642">
        <v>3572522</v>
      </c>
      <c r="AE22" s="634"/>
      <c r="AF22" s="634"/>
      <c r="AG22" s="634"/>
      <c r="AH22" s="634"/>
      <c r="AI22" s="634"/>
      <c r="AJ22" s="634"/>
      <c r="AK22" s="635"/>
      <c r="AL22" s="638">
        <v>0.8</v>
      </c>
      <c r="AM22" s="639"/>
      <c r="AN22" s="639"/>
      <c r="AO22" s="640"/>
      <c r="AP22" s="645" t="s">
        <v>247</v>
      </c>
      <c r="AQ22" s="646"/>
      <c r="AR22" s="646"/>
      <c r="AS22" s="646"/>
      <c r="AT22" s="646"/>
      <c r="AU22" s="646"/>
      <c r="AV22" s="646"/>
      <c r="AW22" s="646"/>
      <c r="AX22" s="646"/>
      <c r="AY22" s="646"/>
      <c r="AZ22" s="646"/>
      <c r="BA22" s="646"/>
      <c r="BB22" s="646"/>
      <c r="BC22" s="647"/>
      <c r="BD22" s="633">
        <v>3155101</v>
      </c>
      <c r="BE22" s="634"/>
      <c r="BF22" s="634"/>
      <c r="BG22" s="634"/>
      <c r="BH22" s="634"/>
      <c r="BI22" s="634"/>
      <c r="BJ22" s="634"/>
      <c r="BK22" s="635"/>
      <c r="BL22" s="636">
        <v>1.2</v>
      </c>
      <c r="BM22" s="636"/>
      <c r="BN22" s="636"/>
      <c r="BO22" s="636"/>
      <c r="BP22" s="637" t="s">
        <v>204</v>
      </c>
      <c r="BQ22" s="637"/>
      <c r="BR22" s="637"/>
      <c r="BS22" s="637"/>
      <c r="BT22" s="637"/>
      <c r="BU22" s="637"/>
      <c r="BV22" s="637"/>
      <c r="BW22" s="641"/>
      <c r="BY22" s="645" t="s">
        <v>248</v>
      </c>
      <c r="BZ22" s="646"/>
      <c r="CA22" s="646"/>
      <c r="CB22" s="646"/>
      <c r="CC22" s="646"/>
      <c r="CD22" s="646"/>
      <c r="CE22" s="646"/>
      <c r="CF22" s="646"/>
      <c r="CG22" s="646"/>
      <c r="CH22" s="646"/>
      <c r="CI22" s="646"/>
      <c r="CJ22" s="646"/>
      <c r="CK22" s="646"/>
      <c r="CL22" s="647"/>
      <c r="CM22" s="633">
        <v>756250</v>
      </c>
      <c r="CN22" s="634"/>
      <c r="CO22" s="634"/>
      <c r="CP22" s="634"/>
      <c r="CQ22" s="634"/>
      <c r="CR22" s="634"/>
      <c r="CS22" s="634"/>
      <c r="CT22" s="635"/>
      <c r="CU22" s="636">
        <v>0.1</v>
      </c>
      <c r="CV22" s="636"/>
      <c r="CW22" s="636"/>
      <c r="CX22" s="636"/>
      <c r="CY22" s="642" t="s">
        <v>204</v>
      </c>
      <c r="CZ22" s="634"/>
      <c r="DA22" s="634"/>
      <c r="DB22" s="634"/>
      <c r="DC22" s="634"/>
      <c r="DD22" s="634"/>
      <c r="DE22" s="634"/>
      <c r="DF22" s="634"/>
      <c r="DG22" s="634"/>
      <c r="DH22" s="634"/>
      <c r="DI22" s="634"/>
      <c r="DJ22" s="634"/>
      <c r="DK22" s="635"/>
      <c r="DL22" s="642">
        <v>756250</v>
      </c>
      <c r="DM22" s="634"/>
      <c r="DN22" s="634"/>
      <c r="DO22" s="634"/>
      <c r="DP22" s="634"/>
      <c r="DQ22" s="634"/>
      <c r="DR22" s="634"/>
      <c r="DS22" s="634"/>
      <c r="DT22" s="634"/>
      <c r="DU22" s="634"/>
      <c r="DV22" s="634"/>
      <c r="DW22" s="634"/>
      <c r="DX22" s="643"/>
    </row>
    <row r="23" spans="2:128" ht="11.25" customHeight="1">
      <c r="B23" s="630" t="s">
        <v>249</v>
      </c>
      <c r="C23" s="631"/>
      <c r="D23" s="631"/>
      <c r="E23" s="631"/>
      <c r="F23" s="631"/>
      <c r="G23" s="631"/>
      <c r="H23" s="631"/>
      <c r="I23" s="631"/>
      <c r="J23" s="631"/>
      <c r="K23" s="631"/>
      <c r="L23" s="631"/>
      <c r="M23" s="631"/>
      <c r="N23" s="631"/>
      <c r="O23" s="631"/>
      <c r="P23" s="631"/>
      <c r="Q23" s="632"/>
      <c r="R23" s="633">
        <v>3075126</v>
      </c>
      <c r="S23" s="634"/>
      <c r="T23" s="634"/>
      <c r="U23" s="634"/>
      <c r="V23" s="634"/>
      <c r="W23" s="634"/>
      <c r="X23" s="634"/>
      <c r="Y23" s="635"/>
      <c r="Z23" s="638">
        <v>0.2</v>
      </c>
      <c r="AA23" s="639"/>
      <c r="AB23" s="639"/>
      <c r="AC23" s="644"/>
      <c r="AD23" s="642" t="s">
        <v>146</v>
      </c>
      <c r="AE23" s="634"/>
      <c r="AF23" s="634"/>
      <c r="AG23" s="634"/>
      <c r="AH23" s="634"/>
      <c r="AI23" s="634"/>
      <c r="AJ23" s="634"/>
      <c r="AK23" s="635"/>
      <c r="AL23" s="638" t="s">
        <v>121</v>
      </c>
      <c r="AM23" s="639"/>
      <c r="AN23" s="639"/>
      <c r="AO23" s="640"/>
      <c r="AP23" s="645" t="s">
        <v>250</v>
      </c>
      <c r="AQ23" s="646"/>
      <c r="AR23" s="646"/>
      <c r="AS23" s="646"/>
      <c r="AT23" s="646"/>
      <c r="AU23" s="646"/>
      <c r="AV23" s="646"/>
      <c r="AW23" s="646"/>
      <c r="AX23" s="646"/>
      <c r="AY23" s="646"/>
      <c r="AZ23" s="646"/>
      <c r="BA23" s="646"/>
      <c r="BB23" s="646"/>
      <c r="BC23" s="647"/>
      <c r="BD23" s="633">
        <v>23767160</v>
      </c>
      <c r="BE23" s="634"/>
      <c r="BF23" s="634"/>
      <c r="BG23" s="634"/>
      <c r="BH23" s="634"/>
      <c r="BI23" s="634"/>
      <c r="BJ23" s="634"/>
      <c r="BK23" s="635"/>
      <c r="BL23" s="636">
        <v>8.8000000000000007</v>
      </c>
      <c r="BM23" s="636"/>
      <c r="BN23" s="636"/>
      <c r="BO23" s="636"/>
      <c r="BP23" s="637" t="s">
        <v>146</v>
      </c>
      <c r="BQ23" s="637"/>
      <c r="BR23" s="637"/>
      <c r="BS23" s="637"/>
      <c r="BT23" s="637"/>
      <c r="BU23" s="637"/>
      <c r="BV23" s="637"/>
      <c r="BW23" s="641"/>
      <c r="BY23" s="645" t="s">
        <v>251</v>
      </c>
      <c r="BZ23" s="646"/>
      <c r="CA23" s="646"/>
      <c r="CB23" s="646"/>
      <c r="CC23" s="646"/>
      <c r="CD23" s="646"/>
      <c r="CE23" s="646"/>
      <c r="CF23" s="646"/>
      <c r="CG23" s="646"/>
      <c r="CH23" s="646"/>
      <c r="CI23" s="646"/>
      <c r="CJ23" s="646"/>
      <c r="CK23" s="646"/>
      <c r="CL23" s="647"/>
      <c r="CM23" s="633">
        <v>715140</v>
      </c>
      <c r="CN23" s="634"/>
      <c r="CO23" s="634"/>
      <c r="CP23" s="634"/>
      <c r="CQ23" s="634"/>
      <c r="CR23" s="634"/>
      <c r="CS23" s="634"/>
      <c r="CT23" s="635"/>
      <c r="CU23" s="636">
        <v>0</v>
      </c>
      <c r="CV23" s="636"/>
      <c r="CW23" s="636"/>
      <c r="CX23" s="636"/>
      <c r="CY23" s="642" t="s">
        <v>121</v>
      </c>
      <c r="CZ23" s="634"/>
      <c r="DA23" s="634"/>
      <c r="DB23" s="634"/>
      <c r="DC23" s="634"/>
      <c r="DD23" s="634"/>
      <c r="DE23" s="634"/>
      <c r="DF23" s="634"/>
      <c r="DG23" s="634"/>
      <c r="DH23" s="634"/>
      <c r="DI23" s="634"/>
      <c r="DJ23" s="634"/>
      <c r="DK23" s="635"/>
      <c r="DL23" s="642">
        <v>715140</v>
      </c>
      <c r="DM23" s="634"/>
      <c r="DN23" s="634"/>
      <c r="DO23" s="634"/>
      <c r="DP23" s="634"/>
      <c r="DQ23" s="634"/>
      <c r="DR23" s="634"/>
      <c r="DS23" s="634"/>
      <c r="DT23" s="634"/>
      <c r="DU23" s="634"/>
      <c r="DV23" s="634"/>
      <c r="DW23" s="634"/>
      <c r="DX23" s="643"/>
    </row>
    <row r="24" spans="2:128" ht="11.25" customHeight="1">
      <c r="B24" s="630" t="s">
        <v>252</v>
      </c>
      <c r="C24" s="631"/>
      <c r="D24" s="631"/>
      <c r="E24" s="631"/>
      <c r="F24" s="631"/>
      <c r="G24" s="631"/>
      <c r="H24" s="631"/>
      <c r="I24" s="631"/>
      <c r="J24" s="631"/>
      <c r="K24" s="631"/>
      <c r="L24" s="631"/>
      <c r="M24" s="631"/>
      <c r="N24" s="631"/>
      <c r="O24" s="631"/>
      <c r="P24" s="631"/>
      <c r="Q24" s="632"/>
      <c r="R24" s="633">
        <v>393552645</v>
      </c>
      <c r="S24" s="634"/>
      <c r="T24" s="634"/>
      <c r="U24" s="634"/>
      <c r="V24" s="634"/>
      <c r="W24" s="634"/>
      <c r="X24" s="634"/>
      <c r="Y24" s="635"/>
      <c r="Z24" s="638">
        <v>25.2</v>
      </c>
      <c r="AA24" s="639"/>
      <c r="AB24" s="639"/>
      <c r="AC24" s="644"/>
      <c r="AD24" s="642" t="s">
        <v>121</v>
      </c>
      <c r="AE24" s="634"/>
      <c r="AF24" s="634"/>
      <c r="AG24" s="634"/>
      <c r="AH24" s="634"/>
      <c r="AI24" s="634"/>
      <c r="AJ24" s="634"/>
      <c r="AK24" s="635"/>
      <c r="AL24" s="638" t="s">
        <v>204</v>
      </c>
      <c r="AM24" s="639"/>
      <c r="AN24" s="639"/>
      <c r="AO24" s="640"/>
      <c r="AP24" s="645" t="s">
        <v>253</v>
      </c>
      <c r="AQ24" s="646"/>
      <c r="AR24" s="646"/>
      <c r="AS24" s="646"/>
      <c r="AT24" s="646"/>
      <c r="AU24" s="646"/>
      <c r="AV24" s="646"/>
      <c r="AW24" s="646"/>
      <c r="AX24" s="646"/>
      <c r="AY24" s="646"/>
      <c r="AZ24" s="646"/>
      <c r="BA24" s="646"/>
      <c r="BB24" s="646"/>
      <c r="BC24" s="647"/>
      <c r="BD24" s="633">
        <v>30649541</v>
      </c>
      <c r="BE24" s="634"/>
      <c r="BF24" s="634"/>
      <c r="BG24" s="634"/>
      <c r="BH24" s="634"/>
      <c r="BI24" s="634"/>
      <c r="BJ24" s="634"/>
      <c r="BK24" s="635"/>
      <c r="BL24" s="636">
        <v>11.3</v>
      </c>
      <c r="BM24" s="636"/>
      <c r="BN24" s="636"/>
      <c r="BO24" s="636"/>
      <c r="BP24" s="637" t="s">
        <v>146</v>
      </c>
      <c r="BQ24" s="637"/>
      <c r="BR24" s="637"/>
      <c r="BS24" s="637"/>
      <c r="BT24" s="637"/>
      <c r="BU24" s="637"/>
      <c r="BV24" s="637"/>
      <c r="BW24" s="641"/>
      <c r="BY24" s="645" t="s">
        <v>254</v>
      </c>
      <c r="BZ24" s="646"/>
      <c r="CA24" s="646"/>
      <c r="CB24" s="646"/>
      <c r="CC24" s="646"/>
      <c r="CD24" s="646"/>
      <c r="CE24" s="646"/>
      <c r="CF24" s="646"/>
      <c r="CG24" s="646"/>
      <c r="CH24" s="646"/>
      <c r="CI24" s="646"/>
      <c r="CJ24" s="646"/>
      <c r="CK24" s="646"/>
      <c r="CL24" s="647"/>
      <c r="CM24" s="633" t="s">
        <v>204</v>
      </c>
      <c r="CN24" s="634"/>
      <c r="CO24" s="634"/>
      <c r="CP24" s="634"/>
      <c r="CQ24" s="634"/>
      <c r="CR24" s="634"/>
      <c r="CS24" s="634"/>
      <c r="CT24" s="635"/>
      <c r="CU24" s="636" t="s">
        <v>204</v>
      </c>
      <c r="CV24" s="636"/>
      <c r="CW24" s="636"/>
      <c r="CX24" s="636"/>
      <c r="CY24" s="642" t="s">
        <v>204</v>
      </c>
      <c r="CZ24" s="634"/>
      <c r="DA24" s="634"/>
      <c r="DB24" s="634"/>
      <c r="DC24" s="634"/>
      <c r="DD24" s="634"/>
      <c r="DE24" s="634"/>
      <c r="DF24" s="634"/>
      <c r="DG24" s="634"/>
      <c r="DH24" s="634"/>
      <c r="DI24" s="634"/>
      <c r="DJ24" s="634"/>
      <c r="DK24" s="635"/>
      <c r="DL24" s="642" t="s">
        <v>204</v>
      </c>
      <c r="DM24" s="634"/>
      <c r="DN24" s="634"/>
      <c r="DO24" s="634"/>
      <c r="DP24" s="634"/>
      <c r="DQ24" s="634"/>
      <c r="DR24" s="634"/>
      <c r="DS24" s="634"/>
      <c r="DT24" s="634"/>
      <c r="DU24" s="634"/>
      <c r="DV24" s="634"/>
      <c r="DW24" s="634"/>
      <c r="DX24" s="643"/>
    </row>
    <row r="25" spans="2:128" ht="11.25" customHeight="1">
      <c r="B25" s="630" t="s">
        <v>255</v>
      </c>
      <c r="C25" s="631"/>
      <c r="D25" s="631"/>
      <c r="E25" s="631"/>
      <c r="F25" s="631"/>
      <c r="G25" s="631"/>
      <c r="H25" s="631"/>
      <c r="I25" s="631"/>
      <c r="J25" s="631"/>
      <c r="K25" s="631"/>
      <c r="L25" s="631"/>
      <c r="M25" s="631"/>
      <c r="N25" s="631"/>
      <c r="O25" s="631"/>
      <c r="P25" s="631"/>
      <c r="Q25" s="632"/>
      <c r="R25" s="633" t="s">
        <v>146</v>
      </c>
      <c r="S25" s="634"/>
      <c r="T25" s="634"/>
      <c r="U25" s="634"/>
      <c r="V25" s="634"/>
      <c r="W25" s="634"/>
      <c r="X25" s="634"/>
      <c r="Y25" s="635"/>
      <c r="Z25" s="638" t="s">
        <v>204</v>
      </c>
      <c r="AA25" s="639"/>
      <c r="AB25" s="639"/>
      <c r="AC25" s="644"/>
      <c r="AD25" s="642" t="s">
        <v>146</v>
      </c>
      <c r="AE25" s="634"/>
      <c r="AF25" s="634"/>
      <c r="AG25" s="634"/>
      <c r="AH25" s="634"/>
      <c r="AI25" s="634"/>
      <c r="AJ25" s="634"/>
      <c r="AK25" s="635"/>
      <c r="AL25" s="638" t="s">
        <v>146</v>
      </c>
      <c r="AM25" s="639"/>
      <c r="AN25" s="639"/>
      <c r="AO25" s="640"/>
      <c r="AP25" s="645" t="s">
        <v>256</v>
      </c>
      <c r="AQ25" s="646"/>
      <c r="AR25" s="646"/>
      <c r="AS25" s="646"/>
      <c r="AT25" s="646"/>
      <c r="AU25" s="646"/>
      <c r="AV25" s="646"/>
      <c r="AW25" s="646"/>
      <c r="AX25" s="646"/>
      <c r="AY25" s="646"/>
      <c r="AZ25" s="646"/>
      <c r="BA25" s="646"/>
      <c r="BB25" s="646"/>
      <c r="BC25" s="647"/>
      <c r="BD25" s="633">
        <v>10608</v>
      </c>
      <c r="BE25" s="634"/>
      <c r="BF25" s="634"/>
      <c r="BG25" s="634"/>
      <c r="BH25" s="634"/>
      <c r="BI25" s="634"/>
      <c r="BJ25" s="634"/>
      <c r="BK25" s="635"/>
      <c r="BL25" s="636">
        <v>0</v>
      </c>
      <c r="BM25" s="636"/>
      <c r="BN25" s="636"/>
      <c r="BO25" s="636"/>
      <c r="BP25" s="637" t="s">
        <v>146</v>
      </c>
      <c r="BQ25" s="637"/>
      <c r="BR25" s="637"/>
      <c r="BS25" s="637"/>
      <c r="BT25" s="637"/>
      <c r="BU25" s="637"/>
      <c r="BV25" s="637"/>
      <c r="BW25" s="641"/>
      <c r="BY25" s="645" t="s">
        <v>257</v>
      </c>
      <c r="BZ25" s="646"/>
      <c r="CA25" s="646"/>
      <c r="CB25" s="646"/>
      <c r="CC25" s="646"/>
      <c r="CD25" s="646"/>
      <c r="CE25" s="646"/>
      <c r="CF25" s="646"/>
      <c r="CG25" s="646"/>
      <c r="CH25" s="646"/>
      <c r="CI25" s="646"/>
      <c r="CJ25" s="646"/>
      <c r="CK25" s="646"/>
      <c r="CL25" s="647"/>
      <c r="CM25" s="633" t="s">
        <v>146</v>
      </c>
      <c r="CN25" s="634"/>
      <c r="CO25" s="634"/>
      <c r="CP25" s="634"/>
      <c r="CQ25" s="634"/>
      <c r="CR25" s="634"/>
      <c r="CS25" s="634"/>
      <c r="CT25" s="635"/>
      <c r="CU25" s="636" t="s">
        <v>146</v>
      </c>
      <c r="CV25" s="636"/>
      <c r="CW25" s="636"/>
      <c r="CX25" s="636"/>
      <c r="CY25" s="642" t="s">
        <v>146</v>
      </c>
      <c r="CZ25" s="634"/>
      <c r="DA25" s="634"/>
      <c r="DB25" s="634"/>
      <c r="DC25" s="634"/>
      <c r="DD25" s="634"/>
      <c r="DE25" s="634"/>
      <c r="DF25" s="634"/>
      <c r="DG25" s="634"/>
      <c r="DH25" s="634"/>
      <c r="DI25" s="634"/>
      <c r="DJ25" s="634"/>
      <c r="DK25" s="635"/>
      <c r="DL25" s="642" t="s">
        <v>146</v>
      </c>
      <c r="DM25" s="634"/>
      <c r="DN25" s="634"/>
      <c r="DO25" s="634"/>
      <c r="DP25" s="634"/>
      <c r="DQ25" s="634"/>
      <c r="DR25" s="634"/>
      <c r="DS25" s="634"/>
      <c r="DT25" s="634"/>
      <c r="DU25" s="634"/>
      <c r="DV25" s="634"/>
      <c r="DW25" s="634"/>
      <c r="DX25" s="643"/>
    </row>
    <row r="26" spans="2:128" ht="11.25" customHeight="1">
      <c r="B26" s="630" t="s">
        <v>258</v>
      </c>
      <c r="C26" s="631"/>
      <c r="D26" s="631"/>
      <c r="E26" s="631"/>
      <c r="F26" s="631"/>
      <c r="G26" s="631"/>
      <c r="H26" s="631"/>
      <c r="I26" s="631"/>
      <c r="J26" s="631"/>
      <c r="K26" s="631"/>
      <c r="L26" s="631"/>
      <c r="M26" s="631"/>
      <c r="N26" s="631"/>
      <c r="O26" s="631"/>
      <c r="P26" s="631"/>
      <c r="Q26" s="632"/>
      <c r="R26" s="633">
        <v>3062961</v>
      </c>
      <c r="S26" s="634"/>
      <c r="T26" s="634"/>
      <c r="U26" s="634"/>
      <c r="V26" s="634"/>
      <c r="W26" s="634"/>
      <c r="X26" s="634"/>
      <c r="Y26" s="635"/>
      <c r="Z26" s="638">
        <v>0.2</v>
      </c>
      <c r="AA26" s="639"/>
      <c r="AB26" s="639"/>
      <c r="AC26" s="644"/>
      <c r="AD26" s="642">
        <v>294773</v>
      </c>
      <c r="AE26" s="634"/>
      <c r="AF26" s="634"/>
      <c r="AG26" s="634"/>
      <c r="AH26" s="634"/>
      <c r="AI26" s="634"/>
      <c r="AJ26" s="634"/>
      <c r="AK26" s="635"/>
      <c r="AL26" s="638">
        <v>0.1</v>
      </c>
      <c r="AM26" s="639"/>
      <c r="AN26" s="639"/>
      <c r="AO26" s="640"/>
      <c r="AP26" s="645" t="s">
        <v>259</v>
      </c>
      <c r="AQ26" s="646"/>
      <c r="AR26" s="646"/>
      <c r="AS26" s="646"/>
      <c r="AT26" s="646"/>
      <c r="AU26" s="646"/>
      <c r="AV26" s="646"/>
      <c r="AW26" s="646"/>
      <c r="AX26" s="646"/>
      <c r="AY26" s="646"/>
      <c r="AZ26" s="646"/>
      <c r="BA26" s="646"/>
      <c r="BB26" s="646"/>
      <c r="BC26" s="647"/>
      <c r="BD26" s="633">
        <v>2474551</v>
      </c>
      <c r="BE26" s="634"/>
      <c r="BF26" s="634"/>
      <c r="BG26" s="634"/>
      <c r="BH26" s="634"/>
      <c r="BI26" s="634"/>
      <c r="BJ26" s="634"/>
      <c r="BK26" s="635"/>
      <c r="BL26" s="636">
        <v>0.9</v>
      </c>
      <c r="BM26" s="636"/>
      <c r="BN26" s="636"/>
      <c r="BO26" s="636"/>
      <c r="BP26" s="637" t="s">
        <v>146</v>
      </c>
      <c r="BQ26" s="637"/>
      <c r="BR26" s="637"/>
      <c r="BS26" s="637"/>
      <c r="BT26" s="637"/>
      <c r="BU26" s="637"/>
      <c r="BV26" s="637"/>
      <c r="BW26" s="641"/>
      <c r="BY26" s="645" t="s">
        <v>260</v>
      </c>
      <c r="BZ26" s="646"/>
      <c r="CA26" s="646"/>
      <c r="CB26" s="646"/>
      <c r="CC26" s="646"/>
      <c r="CD26" s="646"/>
      <c r="CE26" s="646"/>
      <c r="CF26" s="646"/>
      <c r="CG26" s="646"/>
      <c r="CH26" s="646"/>
      <c r="CI26" s="646"/>
      <c r="CJ26" s="646"/>
      <c r="CK26" s="646"/>
      <c r="CL26" s="647"/>
      <c r="CM26" s="633">
        <v>35515790</v>
      </c>
      <c r="CN26" s="634"/>
      <c r="CO26" s="634"/>
      <c r="CP26" s="634"/>
      <c r="CQ26" s="634"/>
      <c r="CR26" s="634"/>
      <c r="CS26" s="634"/>
      <c r="CT26" s="635"/>
      <c r="CU26" s="636">
        <v>2.4</v>
      </c>
      <c r="CV26" s="636"/>
      <c r="CW26" s="636"/>
      <c r="CX26" s="636"/>
      <c r="CY26" s="642" t="s">
        <v>121</v>
      </c>
      <c r="CZ26" s="634"/>
      <c r="DA26" s="634"/>
      <c r="DB26" s="634"/>
      <c r="DC26" s="634"/>
      <c r="DD26" s="634"/>
      <c r="DE26" s="634"/>
      <c r="DF26" s="634"/>
      <c r="DG26" s="634"/>
      <c r="DH26" s="634"/>
      <c r="DI26" s="634"/>
      <c r="DJ26" s="634"/>
      <c r="DK26" s="635"/>
      <c r="DL26" s="642">
        <v>35515790</v>
      </c>
      <c r="DM26" s="634"/>
      <c r="DN26" s="634"/>
      <c r="DO26" s="634"/>
      <c r="DP26" s="634"/>
      <c r="DQ26" s="634"/>
      <c r="DR26" s="634"/>
      <c r="DS26" s="634"/>
      <c r="DT26" s="634"/>
      <c r="DU26" s="634"/>
      <c r="DV26" s="634"/>
      <c r="DW26" s="634"/>
      <c r="DX26" s="643"/>
    </row>
    <row r="27" spans="2:128" ht="11.25" customHeight="1">
      <c r="B27" s="630" t="s">
        <v>261</v>
      </c>
      <c r="C27" s="631"/>
      <c r="D27" s="631"/>
      <c r="E27" s="631"/>
      <c r="F27" s="631"/>
      <c r="G27" s="631"/>
      <c r="H27" s="631"/>
      <c r="I27" s="631"/>
      <c r="J27" s="631"/>
      <c r="K27" s="631"/>
      <c r="L27" s="631"/>
      <c r="M27" s="631"/>
      <c r="N27" s="631"/>
      <c r="O27" s="631"/>
      <c r="P27" s="631"/>
      <c r="Q27" s="632"/>
      <c r="R27" s="633">
        <v>1007910</v>
      </c>
      <c r="S27" s="634"/>
      <c r="T27" s="634"/>
      <c r="U27" s="634"/>
      <c r="V27" s="634"/>
      <c r="W27" s="634"/>
      <c r="X27" s="634"/>
      <c r="Y27" s="635"/>
      <c r="Z27" s="638">
        <v>0.1</v>
      </c>
      <c r="AA27" s="639"/>
      <c r="AB27" s="639"/>
      <c r="AC27" s="644"/>
      <c r="AD27" s="642" t="s">
        <v>204</v>
      </c>
      <c r="AE27" s="634"/>
      <c r="AF27" s="634"/>
      <c r="AG27" s="634"/>
      <c r="AH27" s="634"/>
      <c r="AI27" s="634"/>
      <c r="AJ27" s="634"/>
      <c r="AK27" s="635"/>
      <c r="AL27" s="638" t="s">
        <v>204</v>
      </c>
      <c r="AM27" s="639"/>
      <c r="AN27" s="639"/>
      <c r="AO27" s="640"/>
      <c r="AP27" s="645" t="s">
        <v>262</v>
      </c>
      <c r="AQ27" s="646"/>
      <c r="AR27" s="646"/>
      <c r="AS27" s="646"/>
      <c r="AT27" s="646"/>
      <c r="AU27" s="646"/>
      <c r="AV27" s="646"/>
      <c r="AW27" s="646"/>
      <c r="AX27" s="646"/>
      <c r="AY27" s="646"/>
      <c r="AZ27" s="646"/>
      <c r="BA27" s="646"/>
      <c r="BB27" s="646"/>
      <c r="BC27" s="647"/>
      <c r="BD27" s="633" t="s">
        <v>204</v>
      </c>
      <c r="BE27" s="634"/>
      <c r="BF27" s="634"/>
      <c r="BG27" s="634"/>
      <c r="BH27" s="634"/>
      <c r="BI27" s="634"/>
      <c r="BJ27" s="634"/>
      <c r="BK27" s="635"/>
      <c r="BL27" s="636" t="s">
        <v>204</v>
      </c>
      <c r="BM27" s="636"/>
      <c r="BN27" s="636"/>
      <c r="BO27" s="636"/>
      <c r="BP27" s="637" t="s">
        <v>204</v>
      </c>
      <c r="BQ27" s="637"/>
      <c r="BR27" s="637"/>
      <c r="BS27" s="637"/>
      <c r="BT27" s="637"/>
      <c r="BU27" s="637"/>
      <c r="BV27" s="637"/>
      <c r="BW27" s="641"/>
      <c r="BY27" s="645" t="s">
        <v>263</v>
      </c>
      <c r="BZ27" s="646"/>
      <c r="CA27" s="646"/>
      <c r="CB27" s="646"/>
      <c r="CC27" s="646"/>
      <c r="CD27" s="646"/>
      <c r="CE27" s="646"/>
      <c r="CF27" s="646"/>
      <c r="CG27" s="646"/>
      <c r="CH27" s="646"/>
      <c r="CI27" s="646"/>
      <c r="CJ27" s="646"/>
      <c r="CK27" s="646"/>
      <c r="CL27" s="647"/>
      <c r="CM27" s="633">
        <v>437795</v>
      </c>
      <c r="CN27" s="634"/>
      <c r="CO27" s="634"/>
      <c r="CP27" s="634"/>
      <c r="CQ27" s="634"/>
      <c r="CR27" s="634"/>
      <c r="CS27" s="634"/>
      <c r="CT27" s="635"/>
      <c r="CU27" s="636">
        <v>0</v>
      </c>
      <c r="CV27" s="636"/>
      <c r="CW27" s="636"/>
      <c r="CX27" s="636"/>
      <c r="CY27" s="642" t="s">
        <v>146</v>
      </c>
      <c r="CZ27" s="634"/>
      <c r="DA27" s="634"/>
      <c r="DB27" s="634"/>
      <c r="DC27" s="634"/>
      <c r="DD27" s="634"/>
      <c r="DE27" s="634"/>
      <c r="DF27" s="634"/>
      <c r="DG27" s="634"/>
      <c r="DH27" s="634"/>
      <c r="DI27" s="634"/>
      <c r="DJ27" s="634"/>
      <c r="DK27" s="635"/>
      <c r="DL27" s="642">
        <v>437795</v>
      </c>
      <c r="DM27" s="634"/>
      <c r="DN27" s="634"/>
      <c r="DO27" s="634"/>
      <c r="DP27" s="634"/>
      <c r="DQ27" s="634"/>
      <c r="DR27" s="634"/>
      <c r="DS27" s="634"/>
      <c r="DT27" s="634"/>
      <c r="DU27" s="634"/>
      <c r="DV27" s="634"/>
      <c r="DW27" s="634"/>
      <c r="DX27" s="643"/>
    </row>
    <row r="28" spans="2:128" ht="11.25" customHeight="1">
      <c r="B28" s="630" t="s">
        <v>264</v>
      </c>
      <c r="C28" s="631"/>
      <c r="D28" s="631"/>
      <c r="E28" s="631"/>
      <c r="F28" s="631"/>
      <c r="G28" s="631"/>
      <c r="H28" s="631"/>
      <c r="I28" s="631"/>
      <c r="J28" s="631"/>
      <c r="K28" s="631"/>
      <c r="L28" s="631"/>
      <c r="M28" s="631"/>
      <c r="N28" s="631"/>
      <c r="O28" s="631"/>
      <c r="P28" s="631"/>
      <c r="Q28" s="632"/>
      <c r="R28" s="633">
        <v>260587669</v>
      </c>
      <c r="S28" s="634"/>
      <c r="T28" s="634"/>
      <c r="U28" s="634"/>
      <c r="V28" s="634"/>
      <c r="W28" s="634"/>
      <c r="X28" s="634"/>
      <c r="Y28" s="635"/>
      <c r="Z28" s="638">
        <v>16.7</v>
      </c>
      <c r="AA28" s="639"/>
      <c r="AB28" s="639"/>
      <c r="AC28" s="644"/>
      <c r="AD28" s="642" t="s">
        <v>121</v>
      </c>
      <c r="AE28" s="634"/>
      <c r="AF28" s="634"/>
      <c r="AG28" s="634"/>
      <c r="AH28" s="634"/>
      <c r="AI28" s="634"/>
      <c r="AJ28" s="634"/>
      <c r="AK28" s="635"/>
      <c r="AL28" s="638" t="s">
        <v>146</v>
      </c>
      <c r="AM28" s="639"/>
      <c r="AN28" s="639"/>
      <c r="AO28" s="640"/>
      <c r="AP28" s="645" t="s">
        <v>265</v>
      </c>
      <c r="AQ28" s="646"/>
      <c r="AR28" s="646"/>
      <c r="AS28" s="646"/>
      <c r="AT28" s="646"/>
      <c r="AU28" s="646"/>
      <c r="AV28" s="646"/>
      <c r="AW28" s="646"/>
      <c r="AX28" s="646"/>
      <c r="AY28" s="646"/>
      <c r="AZ28" s="646"/>
      <c r="BA28" s="646"/>
      <c r="BB28" s="646"/>
      <c r="BC28" s="647"/>
      <c r="BD28" s="633">
        <v>492607</v>
      </c>
      <c r="BE28" s="634"/>
      <c r="BF28" s="634"/>
      <c r="BG28" s="634"/>
      <c r="BH28" s="634"/>
      <c r="BI28" s="634"/>
      <c r="BJ28" s="634"/>
      <c r="BK28" s="635"/>
      <c r="BL28" s="636">
        <v>0.2</v>
      </c>
      <c r="BM28" s="636"/>
      <c r="BN28" s="636"/>
      <c r="BO28" s="636"/>
      <c r="BP28" s="637" t="s">
        <v>121</v>
      </c>
      <c r="BQ28" s="637"/>
      <c r="BR28" s="637"/>
      <c r="BS28" s="637"/>
      <c r="BT28" s="637"/>
      <c r="BU28" s="637"/>
      <c r="BV28" s="637"/>
      <c r="BW28" s="641"/>
      <c r="BY28" s="645" t="s">
        <v>266</v>
      </c>
      <c r="BZ28" s="646"/>
      <c r="CA28" s="646"/>
      <c r="CB28" s="646"/>
      <c r="CC28" s="646"/>
      <c r="CD28" s="646"/>
      <c r="CE28" s="646"/>
      <c r="CF28" s="646"/>
      <c r="CG28" s="646"/>
      <c r="CH28" s="646"/>
      <c r="CI28" s="646"/>
      <c r="CJ28" s="646"/>
      <c r="CK28" s="646"/>
      <c r="CL28" s="647"/>
      <c r="CM28" s="633" t="s">
        <v>204</v>
      </c>
      <c r="CN28" s="634"/>
      <c r="CO28" s="634"/>
      <c r="CP28" s="634"/>
      <c r="CQ28" s="634"/>
      <c r="CR28" s="634"/>
      <c r="CS28" s="634"/>
      <c r="CT28" s="635"/>
      <c r="CU28" s="636" t="s">
        <v>146</v>
      </c>
      <c r="CV28" s="636"/>
      <c r="CW28" s="636"/>
      <c r="CX28" s="636"/>
      <c r="CY28" s="642" t="s">
        <v>146</v>
      </c>
      <c r="CZ28" s="634"/>
      <c r="DA28" s="634"/>
      <c r="DB28" s="634"/>
      <c r="DC28" s="634"/>
      <c r="DD28" s="634"/>
      <c r="DE28" s="634"/>
      <c r="DF28" s="634"/>
      <c r="DG28" s="634"/>
      <c r="DH28" s="634"/>
      <c r="DI28" s="634"/>
      <c r="DJ28" s="634"/>
      <c r="DK28" s="635"/>
      <c r="DL28" s="642" t="s">
        <v>204</v>
      </c>
      <c r="DM28" s="634"/>
      <c r="DN28" s="634"/>
      <c r="DO28" s="634"/>
      <c r="DP28" s="634"/>
      <c r="DQ28" s="634"/>
      <c r="DR28" s="634"/>
      <c r="DS28" s="634"/>
      <c r="DT28" s="634"/>
      <c r="DU28" s="634"/>
      <c r="DV28" s="634"/>
      <c r="DW28" s="634"/>
      <c r="DX28" s="643"/>
    </row>
    <row r="29" spans="2:128" ht="11.25" customHeight="1">
      <c r="B29" s="630" t="s">
        <v>267</v>
      </c>
      <c r="C29" s="631"/>
      <c r="D29" s="631"/>
      <c r="E29" s="631"/>
      <c r="F29" s="631"/>
      <c r="G29" s="631"/>
      <c r="H29" s="631"/>
      <c r="I29" s="631"/>
      <c r="J29" s="631"/>
      <c r="K29" s="631"/>
      <c r="L29" s="631"/>
      <c r="M29" s="631"/>
      <c r="N29" s="631"/>
      <c r="O29" s="631"/>
      <c r="P29" s="631"/>
      <c r="Q29" s="632"/>
      <c r="R29" s="633">
        <v>92741423</v>
      </c>
      <c r="S29" s="634"/>
      <c r="T29" s="634"/>
      <c r="U29" s="634"/>
      <c r="V29" s="634"/>
      <c r="W29" s="634"/>
      <c r="X29" s="634"/>
      <c r="Y29" s="635"/>
      <c r="Z29" s="638">
        <v>5.9</v>
      </c>
      <c r="AA29" s="639"/>
      <c r="AB29" s="639"/>
      <c r="AC29" s="644"/>
      <c r="AD29" s="642" t="s">
        <v>146</v>
      </c>
      <c r="AE29" s="634"/>
      <c r="AF29" s="634"/>
      <c r="AG29" s="634"/>
      <c r="AH29" s="634"/>
      <c r="AI29" s="634"/>
      <c r="AJ29" s="634"/>
      <c r="AK29" s="635"/>
      <c r="AL29" s="638" t="s">
        <v>146</v>
      </c>
      <c r="AM29" s="639"/>
      <c r="AN29" s="639"/>
      <c r="AO29" s="640"/>
      <c r="AP29" s="645" t="s">
        <v>268</v>
      </c>
      <c r="AQ29" s="646"/>
      <c r="AR29" s="646"/>
      <c r="AS29" s="646"/>
      <c r="AT29" s="646"/>
      <c r="AU29" s="646"/>
      <c r="AV29" s="646"/>
      <c r="AW29" s="646"/>
      <c r="AX29" s="646"/>
      <c r="AY29" s="646"/>
      <c r="AZ29" s="646"/>
      <c r="BA29" s="646"/>
      <c r="BB29" s="646"/>
      <c r="BC29" s="647"/>
      <c r="BD29" s="633">
        <v>16262</v>
      </c>
      <c r="BE29" s="634"/>
      <c r="BF29" s="634"/>
      <c r="BG29" s="634"/>
      <c r="BH29" s="634"/>
      <c r="BI29" s="634"/>
      <c r="BJ29" s="634"/>
      <c r="BK29" s="635"/>
      <c r="BL29" s="636">
        <v>0</v>
      </c>
      <c r="BM29" s="636"/>
      <c r="BN29" s="636"/>
      <c r="BO29" s="636"/>
      <c r="BP29" s="637" t="s">
        <v>146</v>
      </c>
      <c r="BQ29" s="637"/>
      <c r="BR29" s="637"/>
      <c r="BS29" s="637"/>
      <c r="BT29" s="637"/>
      <c r="BU29" s="637"/>
      <c r="BV29" s="637"/>
      <c r="BW29" s="641"/>
      <c r="BY29" s="645" t="s">
        <v>269</v>
      </c>
      <c r="BZ29" s="646"/>
      <c r="CA29" s="646"/>
      <c r="CB29" s="646"/>
      <c r="CC29" s="646"/>
      <c r="CD29" s="646"/>
      <c r="CE29" s="646"/>
      <c r="CF29" s="646"/>
      <c r="CG29" s="646"/>
      <c r="CH29" s="646"/>
      <c r="CI29" s="646"/>
      <c r="CJ29" s="646"/>
      <c r="CK29" s="646"/>
      <c r="CL29" s="647"/>
      <c r="CM29" s="633">
        <v>2237819</v>
      </c>
      <c r="CN29" s="634"/>
      <c r="CO29" s="634"/>
      <c r="CP29" s="634"/>
      <c r="CQ29" s="634"/>
      <c r="CR29" s="634"/>
      <c r="CS29" s="634"/>
      <c r="CT29" s="635"/>
      <c r="CU29" s="636">
        <v>0.1</v>
      </c>
      <c r="CV29" s="636"/>
      <c r="CW29" s="636"/>
      <c r="CX29" s="636"/>
      <c r="CY29" s="642" t="s">
        <v>146</v>
      </c>
      <c r="CZ29" s="634"/>
      <c r="DA29" s="634"/>
      <c r="DB29" s="634"/>
      <c r="DC29" s="634"/>
      <c r="DD29" s="634"/>
      <c r="DE29" s="634"/>
      <c r="DF29" s="634"/>
      <c r="DG29" s="634"/>
      <c r="DH29" s="634"/>
      <c r="DI29" s="634"/>
      <c r="DJ29" s="634"/>
      <c r="DK29" s="635"/>
      <c r="DL29" s="642">
        <v>2237819</v>
      </c>
      <c r="DM29" s="634"/>
      <c r="DN29" s="634"/>
      <c r="DO29" s="634"/>
      <c r="DP29" s="634"/>
      <c r="DQ29" s="634"/>
      <c r="DR29" s="634"/>
      <c r="DS29" s="634"/>
      <c r="DT29" s="634"/>
      <c r="DU29" s="634"/>
      <c r="DV29" s="634"/>
      <c r="DW29" s="634"/>
      <c r="DX29" s="643"/>
    </row>
    <row r="30" spans="2:128" ht="11.25" customHeight="1">
      <c r="B30" s="630" t="s">
        <v>270</v>
      </c>
      <c r="C30" s="631"/>
      <c r="D30" s="631"/>
      <c r="E30" s="631"/>
      <c r="F30" s="631"/>
      <c r="G30" s="631"/>
      <c r="H30" s="631"/>
      <c r="I30" s="631"/>
      <c r="J30" s="631"/>
      <c r="K30" s="631"/>
      <c r="L30" s="631"/>
      <c r="M30" s="631"/>
      <c r="N30" s="631"/>
      <c r="O30" s="631"/>
      <c r="P30" s="631"/>
      <c r="Q30" s="632"/>
      <c r="R30" s="633">
        <v>109657484</v>
      </c>
      <c r="S30" s="634"/>
      <c r="T30" s="634"/>
      <c r="U30" s="634"/>
      <c r="V30" s="634"/>
      <c r="W30" s="634"/>
      <c r="X30" s="634"/>
      <c r="Y30" s="635"/>
      <c r="Z30" s="638">
        <v>7</v>
      </c>
      <c r="AA30" s="639"/>
      <c r="AB30" s="639"/>
      <c r="AC30" s="644"/>
      <c r="AD30" s="642">
        <v>44665</v>
      </c>
      <c r="AE30" s="634"/>
      <c r="AF30" s="634"/>
      <c r="AG30" s="634"/>
      <c r="AH30" s="634"/>
      <c r="AI30" s="634"/>
      <c r="AJ30" s="634"/>
      <c r="AK30" s="635"/>
      <c r="AL30" s="638">
        <v>0</v>
      </c>
      <c r="AM30" s="639"/>
      <c r="AN30" s="639"/>
      <c r="AO30" s="640"/>
      <c r="AP30" s="645" t="s">
        <v>271</v>
      </c>
      <c r="AQ30" s="646"/>
      <c r="AR30" s="646"/>
      <c r="AS30" s="646"/>
      <c r="AT30" s="646"/>
      <c r="AU30" s="646"/>
      <c r="AV30" s="646"/>
      <c r="AW30" s="646"/>
      <c r="AX30" s="646"/>
      <c r="AY30" s="646"/>
      <c r="AZ30" s="646"/>
      <c r="BA30" s="646"/>
      <c r="BB30" s="646"/>
      <c r="BC30" s="647"/>
      <c r="BD30" s="633">
        <v>16262</v>
      </c>
      <c r="BE30" s="634"/>
      <c r="BF30" s="634"/>
      <c r="BG30" s="634"/>
      <c r="BH30" s="634"/>
      <c r="BI30" s="634"/>
      <c r="BJ30" s="634"/>
      <c r="BK30" s="635"/>
      <c r="BL30" s="636">
        <v>0</v>
      </c>
      <c r="BM30" s="636"/>
      <c r="BN30" s="636"/>
      <c r="BO30" s="636"/>
      <c r="BP30" s="637" t="s">
        <v>146</v>
      </c>
      <c r="BQ30" s="637"/>
      <c r="BR30" s="637"/>
      <c r="BS30" s="637"/>
      <c r="BT30" s="637"/>
      <c r="BU30" s="637"/>
      <c r="BV30" s="637"/>
      <c r="BW30" s="641"/>
      <c r="BY30" s="645" t="s">
        <v>272</v>
      </c>
      <c r="BZ30" s="651"/>
      <c r="CA30" s="651"/>
      <c r="CB30" s="651"/>
      <c r="CC30" s="651"/>
      <c r="CD30" s="651"/>
      <c r="CE30" s="651"/>
      <c r="CF30" s="651"/>
      <c r="CG30" s="651"/>
      <c r="CH30" s="651"/>
      <c r="CI30" s="651"/>
      <c r="CJ30" s="651"/>
      <c r="CK30" s="651"/>
      <c r="CL30" s="647"/>
      <c r="CM30" s="633" t="s">
        <v>204</v>
      </c>
      <c r="CN30" s="634"/>
      <c r="CO30" s="634"/>
      <c r="CP30" s="634"/>
      <c r="CQ30" s="634"/>
      <c r="CR30" s="634"/>
      <c r="CS30" s="634"/>
      <c r="CT30" s="635"/>
      <c r="CU30" s="636" t="s">
        <v>146</v>
      </c>
      <c r="CV30" s="636"/>
      <c r="CW30" s="636"/>
      <c r="CX30" s="636"/>
      <c r="CY30" s="642" t="s">
        <v>204</v>
      </c>
      <c r="CZ30" s="634"/>
      <c r="DA30" s="634"/>
      <c r="DB30" s="634"/>
      <c r="DC30" s="634"/>
      <c r="DD30" s="634"/>
      <c r="DE30" s="634"/>
      <c r="DF30" s="634"/>
      <c r="DG30" s="634"/>
      <c r="DH30" s="634"/>
      <c r="DI30" s="634"/>
      <c r="DJ30" s="634"/>
      <c r="DK30" s="635"/>
      <c r="DL30" s="642" t="s">
        <v>121</v>
      </c>
      <c r="DM30" s="634"/>
      <c r="DN30" s="634"/>
      <c r="DO30" s="634"/>
      <c r="DP30" s="634"/>
      <c r="DQ30" s="634"/>
      <c r="DR30" s="634"/>
      <c r="DS30" s="634"/>
      <c r="DT30" s="634"/>
      <c r="DU30" s="634"/>
      <c r="DV30" s="634"/>
      <c r="DW30" s="634"/>
      <c r="DX30" s="643"/>
    </row>
    <row r="31" spans="2:128" ht="11.25" customHeight="1">
      <c r="B31" s="630" t="s">
        <v>273</v>
      </c>
      <c r="C31" s="631"/>
      <c r="D31" s="631"/>
      <c r="E31" s="631"/>
      <c r="F31" s="631"/>
      <c r="G31" s="631"/>
      <c r="H31" s="631"/>
      <c r="I31" s="631"/>
      <c r="J31" s="631"/>
      <c r="K31" s="631"/>
      <c r="L31" s="631"/>
      <c r="M31" s="631"/>
      <c r="N31" s="631"/>
      <c r="O31" s="631"/>
      <c r="P31" s="631"/>
      <c r="Q31" s="632"/>
      <c r="R31" s="633">
        <v>107191279</v>
      </c>
      <c r="S31" s="634"/>
      <c r="T31" s="634"/>
      <c r="U31" s="634"/>
      <c r="V31" s="634"/>
      <c r="W31" s="634"/>
      <c r="X31" s="634"/>
      <c r="Y31" s="635"/>
      <c r="Z31" s="638">
        <v>6.9</v>
      </c>
      <c r="AA31" s="639"/>
      <c r="AB31" s="639"/>
      <c r="AC31" s="644"/>
      <c r="AD31" s="642" t="s">
        <v>204</v>
      </c>
      <c r="AE31" s="634"/>
      <c r="AF31" s="634"/>
      <c r="AG31" s="634"/>
      <c r="AH31" s="634"/>
      <c r="AI31" s="634"/>
      <c r="AJ31" s="634"/>
      <c r="AK31" s="635"/>
      <c r="AL31" s="638" t="s">
        <v>121</v>
      </c>
      <c r="AM31" s="639"/>
      <c r="AN31" s="639"/>
      <c r="AO31" s="640"/>
      <c r="AP31" s="645" t="s">
        <v>274</v>
      </c>
      <c r="AQ31" s="646"/>
      <c r="AR31" s="646"/>
      <c r="AS31" s="646"/>
      <c r="AT31" s="646"/>
      <c r="AU31" s="646"/>
      <c r="AV31" s="646"/>
      <c r="AW31" s="646"/>
      <c r="AX31" s="646"/>
      <c r="AY31" s="646"/>
      <c r="AZ31" s="646"/>
      <c r="BA31" s="646"/>
      <c r="BB31" s="646"/>
      <c r="BC31" s="647"/>
      <c r="BD31" s="633">
        <v>476345</v>
      </c>
      <c r="BE31" s="634"/>
      <c r="BF31" s="634"/>
      <c r="BG31" s="634"/>
      <c r="BH31" s="634"/>
      <c r="BI31" s="634"/>
      <c r="BJ31" s="634"/>
      <c r="BK31" s="635"/>
      <c r="BL31" s="636">
        <v>0.2</v>
      </c>
      <c r="BM31" s="636"/>
      <c r="BN31" s="636"/>
      <c r="BO31" s="636"/>
      <c r="BP31" s="637" t="s">
        <v>146</v>
      </c>
      <c r="BQ31" s="637"/>
      <c r="BR31" s="637"/>
      <c r="BS31" s="637"/>
      <c r="BT31" s="637"/>
      <c r="BU31" s="637"/>
      <c r="BV31" s="637"/>
      <c r="BW31" s="641"/>
      <c r="BY31" s="630" t="s">
        <v>275</v>
      </c>
      <c r="BZ31" s="631"/>
      <c r="CA31" s="631"/>
      <c r="CB31" s="631"/>
      <c r="CC31" s="631"/>
      <c r="CD31" s="631"/>
      <c r="CE31" s="631"/>
      <c r="CF31" s="631"/>
      <c r="CG31" s="631"/>
      <c r="CH31" s="631"/>
      <c r="CI31" s="631"/>
      <c r="CJ31" s="631"/>
      <c r="CK31" s="631"/>
      <c r="CL31" s="632"/>
      <c r="CM31" s="633" t="s">
        <v>146</v>
      </c>
      <c r="CN31" s="634"/>
      <c r="CO31" s="634"/>
      <c r="CP31" s="634"/>
      <c r="CQ31" s="634"/>
      <c r="CR31" s="634"/>
      <c r="CS31" s="634"/>
      <c r="CT31" s="635"/>
      <c r="CU31" s="636" t="s">
        <v>121</v>
      </c>
      <c r="CV31" s="636"/>
      <c r="CW31" s="636"/>
      <c r="CX31" s="636"/>
      <c r="CY31" s="642" t="s">
        <v>121</v>
      </c>
      <c r="CZ31" s="634"/>
      <c r="DA31" s="634"/>
      <c r="DB31" s="634"/>
      <c r="DC31" s="634"/>
      <c r="DD31" s="634"/>
      <c r="DE31" s="634"/>
      <c r="DF31" s="634"/>
      <c r="DG31" s="634"/>
      <c r="DH31" s="634"/>
      <c r="DI31" s="634"/>
      <c r="DJ31" s="634"/>
      <c r="DK31" s="635"/>
      <c r="DL31" s="642" t="s">
        <v>146</v>
      </c>
      <c r="DM31" s="634"/>
      <c r="DN31" s="634"/>
      <c r="DO31" s="634"/>
      <c r="DP31" s="634"/>
      <c r="DQ31" s="634"/>
      <c r="DR31" s="634"/>
      <c r="DS31" s="634"/>
      <c r="DT31" s="634"/>
      <c r="DU31" s="634"/>
      <c r="DV31" s="634"/>
      <c r="DW31" s="634"/>
      <c r="DX31" s="643"/>
    </row>
    <row r="32" spans="2:128" ht="11.25" customHeight="1">
      <c r="B32" s="630" t="s">
        <v>276</v>
      </c>
      <c r="C32" s="631"/>
      <c r="D32" s="631"/>
      <c r="E32" s="631"/>
      <c r="F32" s="631"/>
      <c r="G32" s="631"/>
      <c r="H32" s="631"/>
      <c r="I32" s="631"/>
      <c r="J32" s="631"/>
      <c r="K32" s="631"/>
      <c r="L32" s="631"/>
      <c r="M32" s="631"/>
      <c r="N32" s="631"/>
      <c r="O32" s="631"/>
      <c r="P32" s="631"/>
      <c r="Q32" s="632"/>
      <c r="R32" s="633" t="s">
        <v>146</v>
      </c>
      <c r="S32" s="634"/>
      <c r="T32" s="634"/>
      <c r="U32" s="634"/>
      <c r="V32" s="634"/>
      <c r="W32" s="634"/>
      <c r="X32" s="634"/>
      <c r="Y32" s="635"/>
      <c r="Z32" s="638" t="s">
        <v>146</v>
      </c>
      <c r="AA32" s="639"/>
      <c r="AB32" s="639"/>
      <c r="AC32" s="644"/>
      <c r="AD32" s="642" t="s">
        <v>204</v>
      </c>
      <c r="AE32" s="634"/>
      <c r="AF32" s="634"/>
      <c r="AG32" s="634"/>
      <c r="AH32" s="634"/>
      <c r="AI32" s="634"/>
      <c r="AJ32" s="634"/>
      <c r="AK32" s="635"/>
      <c r="AL32" s="638" t="s">
        <v>146</v>
      </c>
      <c r="AM32" s="639"/>
      <c r="AN32" s="639"/>
      <c r="AO32" s="640"/>
      <c r="AP32" s="645" t="s">
        <v>277</v>
      </c>
      <c r="AQ32" s="646"/>
      <c r="AR32" s="646"/>
      <c r="AS32" s="646"/>
      <c r="AT32" s="646"/>
      <c r="AU32" s="646"/>
      <c r="AV32" s="646"/>
      <c r="AW32" s="646"/>
      <c r="AX32" s="646"/>
      <c r="AY32" s="646"/>
      <c r="AZ32" s="646"/>
      <c r="BA32" s="646"/>
      <c r="BB32" s="646"/>
      <c r="BC32" s="647"/>
      <c r="BD32" s="633" t="s">
        <v>204</v>
      </c>
      <c r="BE32" s="634"/>
      <c r="BF32" s="634"/>
      <c r="BG32" s="634"/>
      <c r="BH32" s="634"/>
      <c r="BI32" s="634"/>
      <c r="BJ32" s="634"/>
      <c r="BK32" s="635"/>
      <c r="BL32" s="636" t="s">
        <v>146</v>
      </c>
      <c r="BM32" s="636"/>
      <c r="BN32" s="636"/>
      <c r="BO32" s="636"/>
      <c r="BP32" s="637" t="s">
        <v>204</v>
      </c>
      <c r="BQ32" s="637"/>
      <c r="BR32" s="637"/>
      <c r="BS32" s="637"/>
      <c r="BT32" s="637"/>
      <c r="BU32" s="637"/>
      <c r="BV32" s="637"/>
      <c r="BW32" s="641"/>
      <c r="BY32" s="648" t="s">
        <v>278</v>
      </c>
      <c r="BZ32" s="649"/>
      <c r="CA32" s="649"/>
      <c r="CB32" s="649"/>
      <c r="CC32" s="649"/>
      <c r="CD32" s="649"/>
      <c r="CE32" s="649"/>
      <c r="CF32" s="649"/>
      <c r="CG32" s="649"/>
      <c r="CH32" s="649"/>
      <c r="CI32" s="649"/>
      <c r="CJ32" s="649"/>
      <c r="CK32" s="649"/>
      <c r="CL32" s="650"/>
      <c r="CM32" s="633">
        <v>1495793305</v>
      </c>
      <c r="CN32" s="634"/>
      <c r="CO32" s="634"/>
      <c r="CP32" s="634"/>
      <c r="CQ32" s="634"/>
      <c r="CR32" s="634"/>
      <c r="CS32" s="634"/>
      <c r="CT32" s="635"/>
      <c r="CU32" s="636">
        <v>100</v>
      </c>
      <c r="CV32" s="636"/>
      <c r="CW32" s="636"/>
      <c r="CX32" s="636"/>
      <c r="CY32" s="642">
        <v>294536309</v>
      </c>
      <c r="CZ32" s="634"/>
      <c r="DA32" s="634"/>
      <c r="DB32" s="634"/>
      <c r="DC32" s="634"/>
      <c r="DD32" s="634"/>
      <c r="DE32" s="634"/>
      <c r="DF32" s="634"/>
      <c r="DG32" s="634"/>
      <c r="DH32" s="634"/>
      <c r="DI32" s="634"/>
      <c r="DJ32" s="634"/>
      <c r="DK32" s="635"/>
      <c r="DL32" s="642">
        <v>671150681</v>
      </c>
      <c r="DM32" s="634"/>
      <c r="DN32" s="634"/>
      <c r="DO32" s="634"/>
      <c r="DP32" s="634"/>
      <c r="DQ32" s="634"/>
      <c r="DR32" s="634"/>
      <c r="DS32" s="634"/>
      <c r="DT32" s="634"/>
      <c r="DU32" s="634"/>
      <c r="DV32" s="634"/>
      <c r="DW32" s="634"/>
      <c r="DX32" s="643"/>
    </row>
    <row r="33" spans="2:128" ht="11.25" customHeight="1">
      <c r="B33" s="630" t="s">
        <v>279</v>
      </c>
      <c r="C33" s="631"/>
      <c r="D33" s="631"/>
      <c r="E33" s="631"/>
      <c r="F33" s="631"/>
      <c r="G33" s="631"/>
      <c r="H33" s="631"/>
      <c r="I33" s="631"/>
      <c r="J33" s="631"/>
      <c r="K33" s="631"/>
      <c r="L33" s="631"/>
      <c r="M33" s="631"/>
      <c r="N33" s="631"/>
      <c r="O33" s="631"/>
      <c r="P33" s="631"/>
      <c r="Q33" s="632"/>
      <c r="R33" s="633">
        <v>44773192</v>
      </c>
      <c r="S33" s="634"/>
      <c r="T33" s="634"/>
      <c r="U33" s="634"/>
      <c r="V33" s="634"/>
      <c r="W33" s="634"/>
      <c r="X33" s="634"/>
      <c r="Y33" s="635"/>
      <c r="Z33" s="638">
        <v>2.9</v>
      </c>
      <c r="AA33" s="639"/>
      <c r="AB33" s="639"/>
      <c r="AC33" s="644"/>
      <c r="AD33" s="642" t="s">
        <v>204</v>
      </c>
      <c r="AE33" s="634"/>
      <c r="AF33" s="634"/>
      <c r="AG33" s="634"/>
      <c r="AH33" s="634"/>
      <c r="AI33" s="634"/>
      <c r="AJ33" s="634"/>
      <c r="AK33" s="635"/>
      <c r="AL33" s="638" t="s">
        <v>146</v>
      </c>
      <c r="AM33" s="639"/>
      <c r="AN33" s="639"/>
      <c r="AO33" s="640"/>
      <c r="AP33" s="630" t="s">
        <v>149</v>
      </c>
      <c r="AQ33" s="631"/>
      <c r="AR33" s="631"/>
      <c r="AS33" s="631"/>
      <c r="AT33" s="631"/>
      <c r="AU33" s="631"/>
      <c r="AV33" s="631"/>
      <c r="AW33" s="631"/>
      <c r="AX33" s="631"/>
      <c r="AY33" s="631"/>
      <c r="AZ33" s="631"/>
      <c r="BA33" s="631"/>
      <c r="BB33" s="631"/>
      <c r="BC33" s="632"/>
      <c r="BD33" s="633">
        <v>270982365</v>
      </c>
      <c r="BE33" s="634"/>
      <c r="BF33" s="634"/>
      <c r="BG33" s="634"/>
      <c r="BH33" s="634"/>
      <c r="BI33" s="634"/>
      <c r="BJ33" s="634"/>
      <c r="BK33" s="635"/>
      <c r="BL33" s="636">
        <v>100</v>
      </c>
      <c r="BM33" s="636"/>
      <c r="BN33" s="636"/>
      <c r="BO33" s="636"/>
      <c r="BP33" s="637">
        <v>1919476</v>
      </c>
      <c r="BQ33" s="637"/>
      <c r="BR33" s="637"/>
      <c r="BS33" s="637"/>
      <c r="BT33" s="637"/>
      <c r="BU33" s="637"/>
      <c r="BV33" s="637"/>
      <c r="BW33" s="641"/>
      <c r="BY33" s="615" t="s">
        <v>280</v>
      </c>
      <c r="BZ33" s="616"/>
      <c r="CA33" s="616"/>
      <c r="CB33" s="616"/>
      <c r="CC33" s="616"/>
      <c r="CD33" s="616"/>
      <c r="CE33" s="616"/>
      <c r="CF33" s="616"/>
      <c r="CG33" s="616"/>
      <c r="CH33" s="616"/>
      <c r="CI33" s="616"/>
      <c r="CJ33" s="616"/>
      <c r="CK33" s="616"/>
      <c r="CL33" s="616"/>
      <c r="CM33" s="616"/>
      <c r="CN33" s="616"/>
      <c r="CO33" s="616"/>
      <c r="CP33" s="616"/>
      <c r="CQ33" s="616"/>
      <c r="CR33" s="616"/>
      <c r="CS33" s="616"/>
      <c r="CT33" s="616"/>
      <c r="CU33" s="616"/>
      <c r="CV33" s="616"/>
      <c r="CW33" s="616"/>
      <c r="CX33" s="616"/>
      <c r="CY33" s="616"/>
      <c r="CZ33" s="616"/>
      <c r="DA33" s="616"/>
      <c r="DB33" s="616"/>
      <c r="DC33" s="616"/>
      <c r="DD33" s="616"/>
      <c r="DE33" s="616"/>
      <c r="DF33" s="616"/>
      <c r="DG33" s="616"/>
      <c r="DH33" s="616"/>
      <c r="DI33" s="616"/>
      <c r="DJ33" s="616"/>
      <c r="DK33" s="616"/>
      <c r="DL33" s="616"/>
      <c r="DM33" s="616"/>
      <c r="DN33" s="616"/>
      <c r="DO33" s="616"/>
      <c r="DP33" s="616"/>
      <c r="DQ33" s="616"/>
      <c r="DR33" s="616"/>
      <c r="DS33" s="616"/>
      <c r="DT33" s="616"/>
      <c r="DU33" s="616"/>
      <c r="DV33" s="616"/>
      <c r="DW33" s="616"/>
      <c r="DX33" s="617"/>
    </row>
    <row r="34" spans="2:128" ht="11.25" customHeight="1">
      <c r="B34" s="648" t="s">
        <v>281</v>
      </c>
      <c r="C34" s="649"/>
      <c r="D34" s="649"/>
      <c r="E34" s="649"/>
      <c r="F34" s="649"/>
      <c r="G34" s="649"/>
      <c r="H34" s="649"/>
      <c r="I34" s="649"/>
      <c r="J34" s="649"/>
      <c r="K34" s="649"/>
      <c r="L34" s="649"/>
      <c r="M34" s="649"/>
      <c r="N34" s="649"/>
      <c r="O34" s="649"/>
      <c r="P34" s="649"/>
      <c r="Q34" s="650"/>
      <c r="R34" s="633">
        <v>1563862818</v>
      </c>
      <c r="S34" s="634"/>
      <c r="T34" s="634"/>
      <c r="U34" s="634"/>
      <c r="V34" s="634"/>
      <c r="W34" s="634"/>
      <c r="X34" s="634"/>
      <c r="Y34" s="635"/>
      <c r="Z34" s="636">
        <v>100</v>
      </c>
      <c r="AA34" s="636"/>
      <c r="AB34" s="636"/>
      <c r="AC34" s="636"/>
      <c r="AD34" s="637">
        <v>445699281</v>
      </c>
      <c r="AE34" s="637"/>
      <c r="AF34" s="637"/>
      <c r="AG34" s="637"/>
      <c r="AH34" s="637"/>
      <c r="AI34" s="637"/>
      <c r="AJ34" s="637"/>
      <c r="AK34" s="637"/>
      <c r="AL34" s="638">
        <v>100</v>
      </c>
      <c r="AM34" s="639"/>
      <c r="AN34" s="639"/>
      <c r="AO34" s="640"/>
      <c r="AP34" s="648"/>
      <c r="AQ34" s="649"/>
      <c r="AR34" s="649"/>
      <c r="AS34" s="649"/>
      <c r="AT34" s="649"/>
      <c r="AU34" s="649"/>
      <c r="AV34" s="649"/>
      <c r="AW34" s="649"/>
      <c r="AX34" s="649"/>
      <c r="AY34" s="649"/>
      <c r="AZ34" s="649"/>
      <c r="BA34" s="649"/>
      <c r="BB34" s="649"/>
      <c r="BC34" s="650"/>
      <c r="BD34" s="633"/>
      <c r="BE34" s="634"/>
      <c r="BF34" s="634"/>
      <c r="BG34" s="634"/>
      <c r="BH34" s="634"/>
      <c r="BI34" s="634"/>
      <c r="BJ34" s="634"/>
      <c r="BK34" s="635"/>
      <c r="BL34" s="636"/>
      <c r="BM34" s="636"/>
      <c r="BN34" s="636"/>
      <c r="BO34" s="636"/>
      <c r="BP34" s="637"/>
      <c r="BQ34" s="637"/>
      <c r="BR34" s="637"/>
      <c r="BS34" s="637"/>
      <c r="BT34" s="637"/>
      <c r="BU34" s="637"/>
      <c r="BV34" s="637"/>
      <c r="BW34" s="641"/>
      <c r="BY34" s="615" t="s">
        <v>188</v>
      </c>
      <c r="BZ34" s="616"/>
      <c r="CA34" s="616"/>
      <c r="CB34" s="616"/>
      <c r="CC34" s="616"/>
      <c r="CD34" s="616"/>
      <c r="CE34" s="616"/>
      <c r="CF34" s="616"/>
      <c r="CG34" s="616"/>
      <c r="CH34" s="616"/>
      <c r="CI34" s="616"/>
      <c r="CJ34" s="616"/>
      <c r="CK34" s="616"/>
      <c r="CL34" s="617"/>
      <c r="CM34" s="615" t="s">
        <v>282</v>
      </c>
      <c r="CN34" s="616"/>
      <c r="CO34" s="616"/>
      <c r="CP34" s="616"/>
      <c r="CQ34" s="616"/>
      <c r="CR34" s="616"/>
      <c r="CS34" s="616"/>
      <c r="CT34" s="617"/>
      <c r="CU34" s="615" t="s">
        <v>283</v>
      </c>
      <c r="CV34" s="616"/>
      <c r="CW34" s="616"/>
      <c r="CX34" s="617"/>
      <c r="CY34" s="615" t="s">
        <v>284</v>
      </c>
      <c r="CZ34" s="616"/>
      <c r="DA34" s="616"/>
      <c r="DB34" s="616"/>
      <c r="DC34" s="616"/>
      <c r="DD34" s="616"/>
      <c r="DE34" s="616"/>
      <c r="DF34" s="617"/>
      <c r="DG34" s="657" t="s">
        <v>285</v>
      </c>
      <c r="DH34" s="658"/>
      <c r="DI34" s="658"/>
      <c r="DJ34" s="658"/>
      <c r="DK34" s="658"/>
      <c r="DL34" s="658"/>
      <c r="DM34" s="658"/>
      <c r="DN34" s="658"/>
      <c r="DO34" s="658"/>
      <c r="DP34" s="658"/>
      <c r="DQ34" s="659"/>
      <c r="DR34" s="615" t="s">
        <v>286</v>
      </c>
      <c r="DS34" s="616"/>
      <c r="DT34" s="616"/>
      <c r="DU34" s="616"/>
      <c r="DV34" s="616"/>
      <c r="DW34" s="616"/>
      <c r="DX34" s="617"/>
    </row>
    <row r="35" spans="2:128" ht="11.25" customHeight="1">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19" t="s">
        <v>287</v>
      </c>
      <c r="BZ35" s="620"/>
      <c r="CA35" s="620"/>
      <c r="CB35" s="620"/>
      <c r="CC35" s="620"/>
      <c r="CD35" s="620"/>
      <c r="CE35" s="620"/>
      <c r="CF35" s="620"/>
      <c r="CG35" s="620"/>
      <c r="CH35" s="620"/>
      <c r="CI35" s="620"/>
      <c r="CJ35" s="620"/>
      <c r="CK35" s="620"/>
      <c r="CL35" s="621"/>
      <c r="CM35" s="622">
        <v>380713731</v>
      </c>
      <c r="CN35" s="623"/>
      <c r="CO35" s="623"/>
      <c r="CP35" s="623"/>
      <c r="CQ35" s="623"/>
      <c r="CR35" s="623"/>
      <c r="CS35" s="623"/>
      <c r="CT35" s="624"/>
      <c r="CU35" s="627">
        <v>25.5</v>
      </c>
      <c r="CV35" s="628"/>
      <c r="CW35" s="628"/>
      <c r="CX35" s="660"/>
      <c r="CY35" s="661">
        <v>332225466</v>
      </c>
      <c r="CZ35" s="623"/>
      <c r="DA35" s="623"/>
      <c r="DB35" s="623"/>
      <c r="DC35" s="623"/>
      <c r="DD35" s="623"/>
      <c r="DE35" s="623"/>
      <c r="DF35" s="624"/>
      <c r="DG35" s="661">
        <v>326606455</v>
      </c>
      <c r="DH35" s="623"/>
      <c r="DI35" s="623"/>
      <c r="DJ35" s="623"/>
      <c r="DK35" s="623"/>
      <c r="DL35" s="623"/>
      <c r="DM35" s="623"/>
      <c r="DN35" s="623"/>
      <c r="DO35" s="623"/>
      <c r="DP35" s="623"/>
      <c r="DQ35" s="624"/>
      <c r="DR35" s="627">
        <v>66.599999999999994</v>
      </c>
      <c r="DS35" s="628"/>
      <c r="DT35" s="628"/>
      <c r="DU35" s="628"/>
      <c r="DV35" s="628"/>
      <c r="DW35" s="628"/>
      <c r="DX35" s="629"/>
    </row>
    <row r="36" spans="2:128" ht="11.25" customHeight="1">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630" t="s">
        <v>288</v>
      </c>
      <c r="BZ36" s="631"/>
      <c r="CA36" s="631"/>
      <c r="CB36" s="631"/>
      <c r="CC36" s="631"/>
      <c r="CD36" s="631"/>
      <c r="CE36" s="631"/>
      <c r="CF36" s="631"/>
      <c r="CG36" s="631"/>
      <c r="CH36" s="631"/>
      <c r="CI36" s="631"/>
      <c r="CJ36" s="631"/>
      <c r="CK36" s="631"/>
      <c r="CL36" s="632"/>
      <c r="CM36" s="633">
        <v>254607530</v>
      </c>
      <c r="CN36" s="652"/>
      <c r="CO36" s="652"/>
      <c r="CP36" s="652"/>
      <c r="CQ36" s="652"/>
      <c r="CR36" s="652"/>
      <c r="CS36" s="652"/>
      <c r="CT36" s="653"/>
      <c r="CU36" s="638">
        <v>17</v>
      </c>
      <c r="CV36" s="654"/>
      <c r="CW36" s="654"/>
      <c r="CX36" s="655"/>
      <c r="CY36" s="642">
        <v>216891380</v>
      </c>
      <c r="CZ36" s="652"/>
      <c r="DA36" s="652"/>
      <c r="DB36" s="652"/>
      <c r="DC36" s="652"/>
      <c r="DD36" s="652"/>
      <c r="DE36" s="652"/>
      <c r="DF36" s="653"/>
      <c r="DG36" s="642">
        <v>211348705</v>
      </c>
      <c r="DH36" s="652"/>
      <c r="DI36" s="652"/>
      <c r="DJ36" s="652"/>
      <c r="DK36" s="652"/>
      <c r="DL36" s="652"/>
      <c r="DM36" s="652"/>
      <c r="DN36" s="652"/>
      <c r="DO36" s="652"/>
      <c r="DP36" s="652"/>
      <c r="DQ36" s="653"/>
      <c r="DR36" s="638">
        <v>43.1</v>
      </c>
      <c r="DS36" s="654"/>
      <c r="DT36" s="654"/>
      <c r="DU36" s="654"/>
      <c r="DV36" s="654"/>
      <c r="DW36" s="654"/>
      <c r="DX36" s="656"/>
    </row>
    <row r="37" spans="2:128" ht="11.25" customHeight="1">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15" t="s">
        <v>289</v>
      </c>
      <c r="AQ37" s="616"/>
      <c r="AR37" s="616"/>
      <c r="AS37" s="616"/>
      <c r="AT37" s="616"/>
      <c r="AU37" s="616"/>
      <c r="AV37" s="616"/>
      <c r="AW37" s="616"/>
      <c r="AX37" s="616"/>
      <c r="AY37" s="616"/>
      <c r="AZ37" s="616"/>
      <c r="BA37" s="616"/>
      <c r="BB37" s="616"/>
      <c r="BC37" s="617"/>
      <c r="BD37" s="615" t="s">
        <v>290</v>
      </c>
      <c r="BE37" s="616"/>
      <c r="BF37" s="616"/>
      <c r="BG37" s="616"/>
      <c r="BH37" s="616"/>
      <c r="BI37" s="616"/>
      <c r="BJ37" s="616"/>
      <c r="BK37" s="616"/>
      <c r="BL37" s="616"/>
      <c r="BM37" s="617"/>
      <c r="BN37" s="615" t="s">
        <v>291</v>
      </c>
      <c r="BO37" s="616"/>
      <c r="BP37" s="616"/>
      <c r="BQ37" s="616"/>
      <c r="BR37" s="616"/>
      <c r="BS37" s="616"/>
      <c r="BT37" s="616"/>
      <c r="BU37" s="616"/>
      <c r="BV37" s="616"/>
      <c r="BW37" s="617"/>
      <c r="BY37" s="630" t="s">
        <v>292</v>
      </c>
      <c r="BZ37" s="631"/>
      <c r="CA37" s="631"/>
      <c r="CB37" s="631"/>
      <c r="CC37" s="631"/>
      <c r="CD37" s="631"/>
      <c r="CE37" s="631"/>
      <c r="CF37" s="631"/>
      <c r="CG37" s="631"/>
      <c r="CH37" s="631"/>
      <c r="CI37" s="631"/>
      <c r="CJ37" s="631"/>
      <c r="CK37" s="631"/>
      <c r="CL37" s="632"/>
      <c r="CM37" s="633">
        <v>186523548</v>
      </c>
      <c r="CN37" s="634"/>
      <c r="CO37" s="634"/>
      <c r="CP37" s="634"/>
      <c r="CQ37" s="634"/>
      <c r="CR37" s="634"/>
      <c r="CS37" s="634"/>
      <c r="CT37" s="635"/>
      <c r="CU37" s="638">
        <v>12.5</v>
      </c>
      <c r="CV37" s="654"/>
      <c r="CW37" s="654"/>
      <c r="CX37" s="655"/>
      <c r="CY37" s="642">
        <v>150750666</v>
      </c>
      <c r="CZ37" s="652"/>
      <c r="DA37" s="652"/>
      <c r="DB37" s="652"/>
      <c r="DC37" s="652"/>
      <c r="DD37" s="652"/>
      <c r="DE37" s="652"/>
      <c r="DF37" s="653"/>
      <c r="DG37" s="642">
        <v>149338339</v>
      </c>
      <c r="DH37" s="652"/>
      <c r="DI37" s="652"/>
      <c r="DJ37" s="652"/>
      <c r="DK37" s="652"/>
      <c r="DL37" s="652"/>
      <c r="DM37" s="652"/>
      <c r="DN37" s="652"/>
      <c r="DO37" s="652"/>
      <c r="DP37" s="652"/>
      <c r="DQ37" s="653"/>
      <c r="DR37" s="638">
        <v>30.4</v>
      </c>
      <c r="DS37" s="654"/>
      <c r="DT37" s="654"/>
      <c r="DU37" s="654"/>
      <c r="DV37" s="654"/>
      <c r="DW37" s="654"/>
      <c r="DX37" s="656"/>
    </row>
    <row r="38" spans="2:128" ht="11.25" customHeight="1">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62" t="s">
        <v>293</v>
      </c>
      <c r="AQ38" s="663"/>
      <c r="AR38" s="663"/>
      <c r="AS38" s="663"/>
      <c r="AT38" s="668" t="s">
        <v>294</v>
      </c>
      <c r="AU38" s="206"/>
      <c r="AV38" s="206"/>
      <c r="AW38" s="206"/>
      <c r="AX38" s="619" t="s">
        <v>149</v>
      </c>
      <c r="AY38" s="620"/>
      <c r="AZ38" s="620"/>
      <c r="BA38" s="620"/>
      <c r="BB38" s="620"/>
      <c r="BC38" s="621"/>
      <c r="BD38" s="671">
        <v>99.3</v>
      </c>
      <c r="BE38" s="672"/>
      <c r="BF38" s="672"/>
      <c r="BG38" s="672"/>
      <c r="BH38" s="672"/>
      <c r="BI38" s="672">
        <v>98.3</v>
      </c>
      <c r="BJ38" s="672"/>
      <c r="BK38" s="672"/>
      <c r="BL38" s="672"/>
      <c r="BM38" s="673"/>
      <c r="BN38" s="671">
        <v>99.3</v>
      </c>
      <c r="BO38" s="672"/>
      <c r="BP38" s="672"/>
      <c r="BQ38" s="672"/>
      <c r="BR38" s="672"/>
      <c r="BS38" s="672">
        <v>98.2</v>
      </c>
      <c r="BT38" s="672"/>
      <c r="BU38" s="672"/>
      <c r="BV38" s="672"/>
      <c r="BW38" s="673"/>
      <c r="BY38" s="630" t="s">
        <v>295</v>
      </c>
      <c r="BZ38" s="631"/>
      <c r="CA38" s="631"/>
      <c r="CB38" s="631"/>
      <c r="CC38" s="631"/>
      <c r="CD38" s="631"/>
      <c r="CE38" s="631"/>
      <c r="CF38" s="631"/>
      <c r="CG38" s="631"/>
      <c r="CH38" s="631"/>
      <c r="CI38" s="631"/>
      <c r="CJ38" s="631"/>
      <c r="CK38" s="631"/>
      <c r="CL38" s="632"/>
      <c r="CM38" s="633">
        <v>15938460</v>
      </c>
      <c r="CN38" s="652"/>
      <c r="CO38" s="652"/>
      <c r="CP38" s="652"/>
      <c r="CQ38" s="652"/>
      <c r="CR38" s="652"/>
      <c r="CS38" s="652"/>
      <c r="CT38" s="653"/>
      <c r="CU38" s="638">
        <v>1.1000000000000001</v>
      </c>
      <c r="CV38" s="654"/>
      <c r="CW38" s="654"/>
      <c r="CX38" s="655"/>
      <c r="CY38" s="642">
        <v>8076298</v>
      </c>
      <c r="CZ38" s="652"/>
      <c r="DA38" s="652"/>
      <c r="DB38" s="652"/>
      <c r="DC38" s="652"/>
      <c r="DD38" s="652"/>
      <c r="DE38" s="652"/>
      <c r="DF38" s="653"/>
      <c r="DG38" s="642">
        <v>7999962</v>
      </c>
      <c r="DH38" s="652"/>
      <c r="DI38" s="652"/>
      <c r="DJ38" s="652"/>
      <c r="DK38" s="652"/>
      <c r="DL38" s="652"/>
      <c r="DM38" s="652"/>
      <c r="DN38" s="652"/>
      <c r="DO38" s="652"/>
      <c r="DP38" s="652"/>
      <c r="DQ38" s="653"/>
      <c r="DR38" s="638">
        <v>1.6</v>
      </c>
      <c r="DS38" s="654"/>
      <c r="DT38" s="654"/>
      <c r="DU38" s="654"/>
      <c r="DV38" s="654"/>
      <c r="DW38" s="654"/>
      <c r="DX38" s="656"/>
    </row>
    <row r="39" spans="2:128" ht="11.25" customHeight="1">
      <c r="AP39" s="664"/>
      <c r="AQ39" s="665"/>
      <c r="AR39" s="665"/>
      <c r="AS39" s="665"/>
      <c r="AT39" s="669"/>
      <c r="AU39" s="195" t="s">
        <v>296</v>
      </c>
      <c r="AV39" s="195"/>
      <c r="AW39" s="195"/>
      <c r="AX39" s="630" t="s">
        <v>297</v>
      </c>
      <c r="AY39" s="631"/>
      <c r="AZ39" s="631"/>
      <c r="BA39" s="631"/>
      <c r="BB39" s="631"/>
      <c r="BC39" s="632"/>
      <c r="BD39" s="677">
        <v>98.7</v>
      </c>
      <c r="BE39" s="678"/>
      <c r="BF39" s="678"/>
      <c r="BG39" s="678"/>
      <c r="BH39" s="678"/>
      <c r="BI39" s="678">
        <v>95.9</v>
      </c>
      <c r="BJ39" s="678"/>
      <c r="BK39" s="678"/>
      <c r="BL39" s="678"/>
      <c r="BM39" s="679"/>
      <c r="BN39" s="677">
        <v>98.6</v>
      </c>
      <c r="BO39" s="678"/>
      <c r="BP39" s="678"/>
      <c r="BQ39" s="678"/>
      <c r="BR39" s="678"/>
      <c r="BS39" s="678">
        <v>95.6</v>
      </c>
      <c r="BT39" s="678"/>
      <c r="BU39" s="678"/>
      <c r="BV39" s="678"/>
      <c r="BW39" s="679"/>
      <c r="BY39" s="630" t="s">
        <v>298</v>
      </c>
      <c r="BZ39" s="631"/>
      <c r="CA39" s="631"/>
      <c r="CB39" s="631"/>
      <c r="CC39" s="631"/>
      <c r="CD39" s="631"/>
      <c r="CE39" s="631"/>
      <c r="CF39" s="631"/>
      <c r="CG39" s="631"/>
      <c r="CH39" s="631"/>
      <c r="CI39" s="631"/>
      <c r="CJ39" s="631"/>
      <c r="CK39" s="631"/>
      <c r="CL39" s="632"/>
      <c r="CM39" s="633">
        <v>110167741</v>
      </c>
      <c r="CN39" s="634"/>
      <c r="CO39" s="634"/>
      <c r="CP39" s="634"/>
      <c r="CQ39" s="634"/>
      <c r="CR39" s="634"/>
      <c r="CS39" s="634"/>
      <c r="CT39" s="635"/>
      <c r="CU39" s="638">
        <v>7.4</v>
      </c>
      <c r="CV39" s="654"/>
      <c r="CW39" s="654"/>
      <c r="CX39" s="655"/>
      <c r="CY39" s="642">
        <v>107257788</v>
      </c>
      <c r="CZ39" s="652"/>
      <c r="DA39" s="652"/>
      <c r="DB39" s="652"/>
      <c r="DC39" s="652"/>
      <c r="DD39" s="652"/>
      <c r="DE39" s="652"/>
      <c r="DF39" s="653"/>
      <c r="DG39" s="642">
        <v>107257788</v>
      </c>
      <c r="DH39" s="652"/>
      <c r="DI39" s="652"/>
      <c r="DJ39" s="652"/>
      <c r="DK39" s="652"/>
      <c r="DL39" s="652"/>
      <c r="DM39" s="652"/>
      <c r="DN39" s="652"/>
      <c r="DO39" s="652"/>
      <c r="DP39" s="652"/>
      <c r="DQ39" s="653"/>
      <c r="DR39" s="638">
        <v>21.9</v>
      </c>
      <c r="DS39" s="654"/>
      <c r="DT39" s="654"/>
      <c r="DU39" s="654"/>
      <c r="DV39" s="654"/>
      <c r="DW39" s="654"/>
      <c r="DX39" s="656"/>
    </row>
    <row r="40" spans="2:128" ht="11.25" customHeight="1">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66"/>
      <c r="AQ40" s="667"/>
      <c r="AR40" s="667"/>
      <c r="AS40" s="667"/>
      <c r="AT40" s="670"/>
      <c r="AU40" s="208"/>
      <c r="AV40" s="208"/>
      <c r="AW40" s="208"/>
      <c r="AX40" s="648" t="s">
        <v>299</v>
      </c>
      <c r="AY40" s="649"/>
      <c r="AZ40" s="649"/>
      <c r="BA40" s="649"/>
      <c r="BB40" s="649"/>
      <c r="BC40" s="650"/>
      <c r="BD40" s="674">
        <v>99.8</v>
      </c>
      <c r="BE40" s="675"/>
      <c r="BF40" s="675"/>
      <c r="BG40" s="675"/>
      <c r="BH40" s="675"/>
      <c r="BI40" s="675">
        <v>99.4</v>
      </c>
      <c r="BJ40" s="675"/>
      <c r="BK40" s="675"/>
      <c r="BL40" s="675"/>
      <c r="BM40" s="676"/>
      <c r="BN40" s="674">
        <v>99.8</v>
      </c>
      <c r="BO40" s="675"/>
      <c r="BP40" s="675"/>
      <c r="BQ40" s="675"/>
      <c r="BR40" s="675"/>
      <c r="BS40" s="675">
        <v>99.5</v>
      </c>
      <c r="BT40" s="675"/>
      <c r="BU40" s="675"/>
      <c r="BV40" s="675"/>
      <c r="BW40" s="676"/>
      <c r="BY40" s="680" t="s">
        <v>300</v>
      </c>
      <c r="BZ40" s="681"/>
      <c r="CA40" s="630" t="s">
        <v>301</v>
      </c>
      <c r="CB40" s="631"/>
      <c r="CC40" s="631"/>
      <c r="CD40" s="631"/>
      <c r="CE40" s="631"/>
      <c r="CF40" s="631"/>
      <c r="CG40" s="631"/>
      <c r="CH40" s="631"/>
      <c r="CI40" s="631"/>
      <c r="CJ40" s="631"/>
      <c r="CK40" s="631"/>
      <c r="CL40" s="632"/>
      <c r="CM40" s="633">
        <v>110167741</v>
      </c>
      <c r="CN40" s="652"/>
      <c r="CO40" s="652"/>
      <c r="CP40" s="652"/>
      <c r="CQ40" s="652"/>
      <c r="CR40" s="652"/>
      <c r="CS40" s="652"/>
      <c r="CT40" s="653"/>
      <c r="CU40" s="638">
        <v>7.4</v>
      </c>
      <c r="CV40" s="654"/>
      <c r="CW40" s="654"/>
      <c r="CX40" s="655"/>
      <c r="CY40" s="642">
        <v>107257788</v>
      </c>
      <c r="CZ40" s="652"/>
      <c r="DA40" s="652"/>
      <c r="DB40" s="652"/>
      <c r="DC40" s="652"/>
      <c r="DD40" s="652"/>
      <c r="DE40" s="652"/>
      <c r="DF40" s="653"/>
      <c r="DG40" s="642">
        <v>107257788</v>
      </c>
      <c r="DH40" s="652"/>
      <c r="DI40" s="652"/>
      <c r="DJ40" s="652"/>
      <c r="DK40" s="652"/>
      <c r="DL40" s="652"/>
      <c r="DM40" s="652"/>
      <c r="DN40" s="652"/>
      <c r="DO40" s="652"/>
      <c r="DP40" s="652"/>
      <c r="DQ40" s="653"/>
      <c r="DR40" s="638">
        <v>21.9</v>
      </c>
      <c r="DS40" s="654"/>
      <c r="DT40" s="654"/>
      <c r="DU40" s="654"/>
      <c r="DV40" s="654"/>
      <c r="DW40" s="654"/>
      <c r="DX40" s="656"/>
    </row>
    <row r="41" spans="2:128" ht="11.25" customHeight="1">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82"/>
      <c r="BZ41" s="683"/>
      <c r="CA41" s="630" t="s">
        <v>302</v>
      </c>
      <c r="CB41" s="631"/>
      <c r="CC41" s="631"/>
      <c r="CD41" s="631"/>
      <c r="CE41" s="631"/>
      <c r="CF41" s="631"/>
      <c r="CG41" s="631"/>
      <c r="CH41" s="631"/>
      <c r="CI41" s="631"/>
      <c r="CJ41" s="631"/>
      <c r="CK41" s="631"/>
      <c r="CL41" s="632"/>
      <c r="CM41" s="633">
        <v>100034535</v>
      </c>
      <c r="CN41" s="634"/>
      <c r="CO41" s="634"/>
      <c r="CP41" s="634"/>
      <c r="CQ41" s="634"/>
      <c r="CR41" s="634"/>
      <c r="CS41" s="634"/>
      <c r="CT41" s="635"/>
      <c r="CU41" s="638">
        <v>6.7</v>
      </c>
      <c r="CV41" s="654"/>
      <c r="CW41" s="654"/>
      <c r="CX41" s="655"/>
      <c r="CY41" s="642">
        <v>97612966</v>
      </c>
      <c r="CZ41" s="652"/>
      <c r="DA41" s="652"/>
      <c r="DB41" s="652"/>
      <c r="DC41" s="652"/>
      <c r="DD41" s="652"/>
      <c r="DE41" s="652"/>
      <c r="DF41" s="653"/>
      <c r="DG41" s="642">
        <v>97612966</v>
      </c>
      <c r="DH41" s="652"/>
      <c r="DI41" s="652"/>
      <c r="DJ41" s="652"/>
      <c r="DK41" s="652"/>
      <c r="DL41" s="652"/>
      <c r="DM41" s="652"/>
      <c r="DN41" s="652"/>
      <c r="DO41" s="652"/>
      <c r="DP41" s="652"/>
      <c r="DQ41" s="653"/>
      <c r="DR41" s="638">
        <v>19.899999999999999</v>
      </c>
      <c r="DS41" s="654"/>
      <c r="DT41" s="654"/>
      <c r="DU41" s="654"/>
      <c r="DV41" s="654"/>
      <c r="DW41" s="654"/>
      <c r="DX41" s="656"/>
    </row>
    <row r="42" spans="2:128" ht="11.25" customHeight="1">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86"/>
      <c r="AQ42" s="686"/>
      <c r="AR42" s="686"/>
      <c r="AS42" s="686"/>
      <c r="AT42" s="686"/>
      <c r="AU42" s="686"/>
      <c r="AV42" s="686"/>
      <c r="AW42" s="686"/>
      <c r="AX42" s="686"/>
      <c r="AY42" s="686"/>
      <c r="AZ42" s="686"/>
      <c r="BA42" s="686"/>
      <c r="BB42" s="686"/>
      <c r="BC42" s="686"/>
      <c r="BD42" s="686"/>
      <c r="BE42" s="686"/>
      <c r="BF42" s="686"/>
      <c r="BG42" s="686"/>
      <c r="BH42" s="686"/>
      <c r="BI42" s="686"/>
      <c r="BJ42" s="686"/>
      <c r="BK42" s="686"/>
      <c r="BL42" s="686"/>
      <c r="BM42" s="686"/>
      <c r="BN42" s="686"/>
      <c r="BO42" s="686"/>
      <c r="BP42" s="686"/>
      <c r="BQ42" s="686"/>
      <c r="BR42" s="686"/>
      <c r="BS42" s="686"/>
      <c r="BT42" s="686"/>
      <c r="BU42" s="686"/>
      <c r="BV42" s="686"/>
      <c r="BW42" s="686"/>
      <c r="BY42" s="682"/>
      <c r="BZ42" s="683"/>
      <c r="CA42" s="630" t="s">
        <v>303</v>
      </c>
      <c r="CB42" s="631"/>
      <c r="CC42" s="631"/>
      <c r="CD42" s="631"/>
      <c r="CE42" s="631"/>
      <c r="CF42" s="631"/>
      <c r="CG42" s="631"/>
      <c r="CH42" s="631"/>
      <c r="CI42" s="631"/>
      <c r="CJ42" s="631"/>
      <c r="CK42" s="631"/>
      <c r="CL42" s="632"/>
      <c r="CM42" s="633">
        <v>10133206</v>
      </c>
      <c r="CN42" s="652"/>
      <c r="CO42" s="652"/>
      <c r="CP42" s="652"/>
      <c r="CQ42" s="652"/>
      <c r="CR42" s="652"/>
      <c r="CS42" s="652"/>
      <c r="CT42" s="653"/>
      <c r="CU42" s="638">
        <v>0.7</v>
      </c>
      <c r="CV42" s="654"/>
      <c r="CW42" s="654"/>
      <c r="CX42" s="655"/>
      <c r="CY42" s="642">
        <v>9644822</v>
      </c>
      <c r="CZ42" s="652"/>
      <c r="DA42" s="652"/>
      <c r="DB42" s="652"/>
      <c r="DC42" s="652"/>
      <c r="DD42" s="652"/>
      <c r="DE42" s="652"/>
      <c r="DF42" s="653"/>
      <c r="DG42" s="642">
        <v>9644822</v>
      </c>
      <c r="DH42" s="652"/>
      <c r="DI42" s="652"/>
      <c r="DJ42" s="652"/>
      <c r="DK42" s="652"/>
      <c r="DL42" s="652"/>
      <c r="DM42" s="652"/>
      <c r="DN42" s="652"/>
      <c r="DO42" s="652"/>
      <c r="DP42" s="652"/>
      <c r="DQ42" s="653"/>
      <c r="DR42" s="638">
        <v>2</v>
      </c>
      <c r="DS42" s="654"/>
      <c r="DT42" s="654"/>
      <c r="DU42" s="654"/>
      <c r="DV42" s="654"/>
      <c r="DW42" s="654"/>
      <c r="DX42" s="656"/>
    </row>
    <row r="43" spans="2:128" ht="11.25" customHeight="1">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87"/>
      <c r="AQ43" s="687"/>
      <c r="AR43" s="687"/>
      <c r="AS43" s="687"/>
      <c r="AT43" s="201"/>
      <c r="AU43" s="201"/>
      <c r="AV43" s="201"/>
      <c r="AW43" s="201"/>
      <c r="AX43" s="201"/>
      <c r="AY43" s="201"/>
      <c r="AZ43" s="201"/>
      <c r="BA43" s="201"/>
      <c r="BB43" s="201"/>
      <c r="BC43" s="201"/>
      <c r="BD43" s="678"/>
      <c r="BE43" s="678"/>
      <c r="BF43" s="678"/>
      <c r="BG43" s="678"/>
      <c r="BH43" s="678"/>
      <c r="BI43" s="678"/>
      <c r="BJ43" s="678"/>
      <c r="BK43" s="678"/>
      <c r="BL43" s="678"/>
      <c r="BM43" s="678"/>
      <c r="BN43" s="678"/>
      <c r="BO43" s="678"/>
      <c r="BP43" s="678"/>
      <c r="BQ43" s="678"/>
      <c r="BR43" s="678"/>
      <c r="BS43" s="678"/>
      <c r="BT43" s="678"/>
      <c r="BU43" s="678"/>
      <c r="BV43" s="678"/>
      <c r="BW43" s="678"/>
      <c r="BY43" s="684"/>
      <c r="BZ43" s="685"/>
      <c r="CA43" s="630" t="s">
        <v>304</v>
      </c>
      <c r="CB43" s="631"/>
      <c r="CC43" s="631"/>
      <c r="CD43" s="631"/>
      <c r="CE43" s="631"/>
      <c r="CF43" s="631"/>
      <c r="CG43" s="631"/>
      <c r="CH43" s="631"/>
      <c r="CI43" s="631"/>
      <c r="CJ43" s="631"/>
      <c r="CK43" s="631"/>
      <c r="CL43" s="632"/>
      <c r="CM43" s="633" t="s">
        <v>204</v>
      </c>
      <c r="CN43" s="634"/>
      <c r="CO43" s="634"/>
      <c r="CP43" s="634"/>
      <c r="CQ43" s="634"/>
      <c r="CR43" s="634"/>
      <c r="CS43" s="634"/>
      <c r="CT43" s="635"/>
      <c r="CU43" s="638" t="s">
        <v>204</v>
      </c>
      <c r="CV43" s="654"/>
      <c r="CW43" s="654"/>
      <c r="CX43" s="655"/>
      <c r="CY43" s="642" t="s">
        <v>146</v>
      </c>
      <c r="CZ43" s="652"/>
      <c r="DA43" s="652"/>
      <c r="DB43" s="652"/>
      <c r="DC43" s="652"/>
      <c r="DD43" s="652"/>
      <c r="DE43" s="652"/>
      <c r="DF43" s="653"/>
      <c r="DG43" s="642" t="s">
        <v>204</v>
      </c>
      <c r="DH43" s="652"/>
      <c r="DI43" s="652"/>
      <c r="DJ43" s="652"/>
      <c r="DK43" s="652"/>
      <c r="DL43" s="652"/>
      <c r="DM43" s="652"/>
      <c r="DN43" s="652"/>
      <c r="DO43" s="652"/>
      <c r="DP43" s="652"/>
      <c r="DQ43" s="653"/>
      <c r="DR43" s="638" t="s">
        <v>204</v>
      </c>
      <c r="DS43" s="654"/>
      <c r="DT43" s="654"/>
      <c r="DU43" s="654"/>
      <c r="DV43" s="654"/>
      <c r="DW43" s="654"/>
      <c r="DX43" s="656"/>
    </row>
    <row r="44" spans="2:128" ht="11.25" customHeight="1">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87"/>
      <c r="AQ44" s="687"/>
      <c r="AR44" s="687"/>
      <c r="AS44" s="687"/>
      <c r="AT44" s="201"/>
      <c r="AU44" s="201"/>
      <c r="AV44" s="201"/>
      <c r="AW44" s="201"/>
      <c r="AX44" s="201"/>
      <c r="AY44" s="201"/>
      <c r="AZ44" s="201"/>
      <c r="BA44" s="201"/>
      <c r="BB44" s="201"/>
      <c r="BC44" s="201"/>
      <c r="BD44" s="678"/>
      <c r="BE44" s="678"/>
      <c r="BF44" s="678"/>
      <c r="BG44" s="678"/>
      <c r="BH44" s="678"/>
      <c r="BI44" s="678"/>
      <c r="BJ44" s="678"/>
      <c r="BK44" s="678"/>
      <c r="BL44" s="678"/>
      <c r="BM44" s="678"/>
      <c r="BN44" s="678"/>
      <c r="BO44" s="678"/>
      <c r="BP44" s="678"/>
      <c r="BQ44" s="678"/>
      <c r="BR44" s="678"/>
      <c r="BS44" s="678"/>
      <c r="BT44" s="678"/>
      <c r="BU44" s="678"/>
      <c r="BV44" s="678"/>
      <c r="BW44" s="678"/>
      <c r="BY44" s="630" t="s">
        <v>305</v>
      </c>
      <c r="BZ44" s="631"/>
      <c r="CA44" s="631"/>
      <c r="CB44" s="631"/>
      <c r="CC44" s="631"/>
      <c r="CD44" s="631"/>
      <c r="CE44" s="631"/>
      <c r="CF44" s="631"/>
      <c r="CG44" s="631"/>
      <c r="CH44" s="631"/>
      <c r="CI44" s="631"/>
      <c r="CJ44" s="631"/>
      <c r="CK44" s="631"/>
      <c r="CL44" s="632"/>
      <c r="CM44" s="633">
        <v>767489210</v>
      </c>
      <c r="CN44" s="652"/>
      <c r="CO44" s="652"/>
      <c r="CP44" s="652"/>
      <c r="CQ44" s="652"/>
      <c r="CR44" s="652"/>
      <c r="CS44" s="652"/>
      <c r="CT44" s="653"/>
      <c r="CU44" s="638">
        <v>51.3</v>
      </c>
      <c r="CV44" s="654"/>
      <c r="CW44" s="654"/>
      <c r="CX44" s="655"/>
      <c r="CY44" s="642">
        <v>287558474</v>
      </c>
      <c r="CZ44" s="652"/>
      <c r="DA44" s="652"/>
      <c r="DB44" s="652"/>
      <c r="DC44" s="652"/>
      <c r="DD44" s="652"/>
      <c r="DE44" s="652"/>
      <c r="DF44" s="653"/>
      <c r="DG44" s="642">
        <v>147360162</v>
      </c>
      <c r="DH44" s="652"/>
      <c r="DI44" s="652"/>
      <c r="DJ44" s="652"/>
      <c r="DK44" s="652"/>
      <c r="DL44" s="652"/>
      <c r="DM44" s="652"/>
      <c r="DN44" s="652"/>
      <c r="DO44" s="652"/>
      <c r="DP44" s="652"/>
      <c r="DQ44" s="653"/>
      <c r="DR44" s="638">
        <v>30</v>
      </c>
      <c r="DS44" s="654"/>
      <c r="DT44" s="654"/>
      <c r="DU44" s="654"/>
      <c r="DV44" s="654"/>
      <c r="DW44" s="654"/>
      <c r="DX44" s="656"/>
    </row>
    <row r="45" spans="2:128" ht="11.25" customHeight="1">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630" t="s">
        <v>307</v>
      </c>
      <c r="BZ45" s="631"/>
      <c r="CA45" s="631"/>
      <c r="CB45" s="631"/>
      <c r="CC45" s="631"/>
      <c r="CD45" s="631"/>
      <c r="CE45" s="631"/>
      <c r="CF45" s="631"/>
      <c r="CG45" s="631"/>
      <c r="CH45" s="631"/>
      <c r="CI45" s="631"/>
      <c r="CJ45" s="631"/>
      <c r="CK45" s="631"/>
      <c r="CL45" s="632"/>
      <c r="CM45" s="633">
        <v>56785855</v>
      </c>
      <c r="CN45" s="634"/>
      <c r="CO45" s="634"/>
      <c r="CP45" s="634"/>
      <c r="CQ45" s="634"/>
      <c r="CR45" s="634"/>
      <c r="CS45" s="634"/>
      <c r="CT45" s="635"/>
      <c r="CU45" s="638">
        <v>3.8</v>
      </c>
      <c r="CV45" s="654"/>
      <c r="CW45" s="654"/>
      <c r="CX45" s="655"/>
      <c r="CY45" s="642">
        <v>25268503</v>
      </c>
      <c r="CZ45" s="652"/>
      <c r="DA45" s="652"/>
      <c r="DB45" s="652"/>
      <c r="DC45" s="652"/>
      <c r="DD45" s="652"/>
      <c r="DE45" s="652"/>
      <c r="DF45" s="653"/>
      <c r="DG45" s="642">
        <v>17256941</v>
      </c>
      <c r="DH45" s="652"/>
      <c r="DI45" s="652"/>
      <c r="DJ45" s="652"/>
      <c r="DK45" s="652"/>
      <c r="DL45" s="652"/>
      <c r="DM45" s="652"/>
      <c r="DN45" s="652"/>
      <c r="DO45" s="652"/>
      <c r="DP45" s="652"/>
      <c r="DQ45" s="653"/>
      <c r="DR45" s="638">
        <v>3.5</v>
      </c>
      <c r="DS45" s="654"/>
      <c r="DT45" s="654"/>
      <c r="DU45" s="654"/>
      <c r="DV45" s="654"/>
      <c r="DW45" s="654"/>
      <c r="DX45" s="656"/>
    </row>
    <row r="46" spans="2:128" ht="11.25" customHeight="1">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630" t="s">
        <v>309</v>
      </c>
      <c r="BZ46" s="631"/>
      <c r="CA46" s="631"/>
      <c r="CB46" s="631"/>
      <c r="CC46" s="631"/>
      <c r="CD46" s="631"/>
      <c r="CE46" s="631"/>
      <c r="CF46" s="631"/>
      <c r="CG46" s="631"/>
      <c r="CH46" s="631"/>
      <c r="CI46" s="631"/>
      <c r="CJ46" s="631"/>
      <c r="CK46" s="631"/>
      <c r="CL46" s="632"/>
      <c r="CM46" s="633">
        <v>22096185</v>
      </c>
      <c r="CN46" s="652"/>
      <c r="CO46" s="652"/>
      <c r="CP46" s="652"/>
      <c r="CQ46" s="652"/>
      <c r="CR46" s="652"/>
      <c r="CS46" s="652"/>
      <c r="CT46" s="653"/>
      <c r="CU46" s="638">
        <v>1.5</v>
      </c>
      <c r="CV46" s="654"/>
      <c r="CW46" s="654"/>
      <c r="CX46" s="655"/>
      <c r="CY46" s="642">
        <v>17769328</v>
      </c>
      <c r="CZ46" s="652"/>
      <c r="DA46" s="652"/>
      <c r="DB46" s="652"/>
      <c r="DC46" s="652"/>
      <c r="DD46" s="652"/>
      <c r="DE46" s="652"/>
      <c r="DF46" s="653"/>
      <c r="DG46" s="642">
        <v>14156329</v>
      </c>
      <c r="DH46" s="652"/>
      <c r="DI46" s="652"/>
      <c r="DJ46" s="652"/>
      <c r="DK46" s="652"/>
      <c r="DL46" s="652"/>
      <c r="DM46" s="652"/>
      <c r="DN46" s="652"/>
      <c r="DO46" s="652"/>
      <c r="DP46" s="652"/>
      <c r="DQ46" s="653"/>
      <c r="DR46" s="638">
        <v>2.9</v>
      </c>
      <c r="DS46" s="654"/>
      <c r="DT46" s="654"/>
      <c r="DU46" s="654"/>
      <c r="DV46" s="654"/>
      <c r="DW46" s="654"/>
      <c r="DX46" s="656"/>
    </row>
    <row r="47" spans="2:128" ht="11.25" customHeight="1">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630" t="s">
        <v>311</v>
      </c>
      <c r="BZ47" s="631"/>
      <c r="CA47" s="631"/>
      <c r="CB47" s="631"/>
      <c r="CC47" s="631"/>
      <c r="CD47" s="631"/>
      <c r="CE47" s="631"/>
      <c r="CF47" s="631"/>
      <c r="CG47" s="631"/>
      <c r="CH47" s="631"/>
      <c r="CI47" s="631"/>
      <c r="CJ47" s="631"/>
      <c r="CK47" s="631"/>
      <c r="CL47" s="632"/>
      <c r="CM47" s="633">
        <v>385732596</v>
      </c>
      <c r="CN47" s="634"/>
      <c r="CO47" s="634"/>
      <c r="CP47" s="634"/>
      <c r="CQ47" s="634"/>
      <c r="CR47" s="634"/>
      <c r="CS47" s="634"/>
      <c r="CT47" s="635"/>
      <c r="CU47" s="638">
        <v>25.8</v>
      </c>
      <c r="CV47" s="654"/>
      <c r="CW47" s="654"/>
      <c r="CX47" s="655"/>
      <c r="CY47" s="642">
        <v>203746616</v>
      </c>
      <c r="CZ47" s="652"/>
      <c r="DA47" s="652"/>
      <c r="DB47" s="652"/>
      <c r="DC47" s="652"/>
      <c r="DD47" s="652"/>
      <c r="DE47" s="652"/>
      <c r="DF47" s="653"/>
      <c r="DG47" s="642">
        <v>115493044</v>
      </c>
      <c r="DH47" s="652"/>
      <c r="DI47" s="652"/>
      <c r="DJ47" s="652"/>
      <c r="DK47" s="652"/>
      <c r="DL47" s="652"/>
      <c r="DM47" s="652"/>
      <c r="DN47" s="652"/>
      <c r="DO47" s="652"/>
      <c r="DP47" s="652"/>
      <c r="DQ47" s="653"/>
      <c r="DR47" s="638">
        <v>23.5</v>
      </c>
      <c r="DS47" s="654"/>
      <c r="DT47" s="654"/>
      <c r="DU47" s="654"/>
      <c r="DV47" s="654"/>
      <c r="DW47" s="654"/>
      <c r="DX47" s="656"/>
    </row>
    <row r="48" spans="2:128" ht="11.25" customHeight="1">
      <c r="AP48" s="687"/>
      <c r="AQ48" s="687"/>
      <c r="AR48" s="687"/>
      <c r="AS48" s="687"/>
      <c r="AT48" s="201"/>
      <c r="AU48" s="201"/>
      <c r="AV48" s="201"/>
      <c r="AW48" s="201"/>
      <c r="AX48" s="201"/>
      <c r="AY48" s="201"/>
      <c r="AZ48" s="201"/>
      <c r="BA48" s="201"/>
      <c r="BB48" s="201"/>
      <c r="BC48" s="201"/>
      <c r="BD48" s="678"/>
      <c r="BE48" s="678"/>
      <c r="BF48" s="678"/>
      <c r="BG48" s="678"/>
      <c r="BH48" s="678"/>
      <c r="BI48" s="678"/>
      <c r="BJ48" s="678"/>
      <c r="BK48" s="678"/>
      <c r="BL48" s="678"/>
      <c r="BM48" s="678"/>
      <c r="BN48" s="678"/>
      <c r="BO48" s="678"/>
      <c r="BP48" s="678"/>
      <c r="BQ48" s="678"/>
      <c r="BR48" s="678"/>
      <c r="BS48" s="678"/>
      <c r="BT48" s="678"/>
      <c r="BU48" s="678"/>
      <c r="BV48" s="678"/>
      <c r="BW48" s="678"/>
      <c r="BY48" s="630" t="s">
        <v>312</v>
      </c>
      <c r="BZ48" s="631"/>
      <c r="CA48" s="631"/>
      <c r="CB48" s="631"/>
      <c r="CC48" s="631"/>
      <c r="CD48" s="631"/>
      <c r="CE48" s="631"/>
      <c r="CF48" s="631"/>
      <c r="CG48" s="631"/>
      <c r="CH48" s="631"/>
      <c r="CI48" s="631"/>
      <c r="CJ48" s="631"/>
      <c r="CK48" s="631"/>
      <c r="CL48" s="632"/>
      <c r="CM48" s="633">
        <v>4240023</v>
      </c>
      <c r="CN48" s="652"/>
      <c r="CO48" s="652"/>
      <c r="CP48" s="652"/>
      <c r="CQ48" s="652"/>
      <c r="CR48" s="652"/>
      <c r="CS48" s="652"/>
      <c r="CT48" s="653"/>
      <c r="CU48" s="638">
        <v>0.3</v>
      </c>
      <c r="CV48" s="654"/>
      <c r="CW48" s="654"/>
      <c r="CX48" s="655"/>
      <c r="CY48" s="642">
        <v>3985648</v>
      </c>
      <c r="CZ48" s="652"/>
      <c r="DA48" s="652"/>
      <c r="DB48" s="652"/>
      <c r="DC48" s="652"/>
      <c r="DD48" s="652"/>
      <c r="DE48" s="652"/>
      <c r="DF48" s="653"/>
      <c r="DG48" s="642" t="s">
        <v>204</v>
      </c>
      <c r="DH48" s="652"/>
      <c r="DI48" s="652"/>
      <c r="DJ48" s="652"/>
      <c r="DK48" s="652"/>
      <c r="DL48" s="652"/>
      <c r="DM48" s="652"/>
      <c r="DN48" s="652"/>
      <c r="DO48" s="652"/>
      <c r="DP48" s="652"/>
      <c r="DQ48" s="653"/>
      <c r="DR48" s="638" t="s">
        <v>146</v>
      </c>
      <c r="DS48" s="654"/>
      <c r="DT48" s="654"/>
      <c r="DU48" s="654"/>
      <c r="DV48" s="654"/>
      <c r="DW48" s="654"/>
      <c r="DX48" s="656"/>
    </row>
    <row r="49" spans="2:128" ht="11.25" customHeight="1">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87"/>
      <c r="AQ49" s="687"/>
      <c r="AR49" s="687"/>
      <c r="AS49" s="687"/>
      <c r="AT49" s="201"/>
      <c r="AU49" s="201"/>
      <c r="AV49" s="201"/>
      <c r="AW49" s="201"/>
      <c r="AX49" s="201"/>
      <c r="AY49" s="201"/>
      <c r="AZ49" s="201"/>
      <c r="BA49" s="201"/>
      <c r="BB49" s="201"/>
      <c r="BC49" s="201"/>
      <c r="BD49" s="678"/>
      <c r="BE49" s="678"/>
      <c r="BF49" s="678"/>
      <c r="BG49" s="678"/>
      <c r="BH49" s="678"/>
      <c r="BI49" s="678"/>
      <c r="BJ49" s="678"/>
      <c r="BK49" s="678"/>
      <c r="BL49" s="678"/>
      <c r="BM49" s="678"/>
      <c r="BN49" s="678"/>
      <c r="BO49" s="678"/>
      <c r="BP49" s="678"/>
      <c r="BQ49" s="678"/>
      <c r="BR49" s="678"/>
      <c r="BS49" s="678"/>
      <c r="BT49" s="678"/>
      <c r="BU49" s="678"/>
      <c r="BV49" s="678"/>
      <c r="BW49" s="678"/>
      <c r="BY49" s="630" t="s">
        <v>313</v>
      </c>
      <c r="BZ49" s="631"/>
      <c r="CA49" s="631"/>
      <c r="CB49" s="631"/>
      <c r="CC49" s="631"/>
      <c r="CD49" s="631"/>
      <c r="CE49" s="631"/>
      <c r="CF49" s="631"/>
      <c r="CG49" s="631"/>
      <c r="CH49" s="631"/>
      <c r="CI49" s="631"/>
      <c r="CJ49" s="631"/>
      <c r="CK49" s="631"/>
      <c r="CL49" s="632"/>
      <c r="CM49" s="633">
        <v>212062791</v>
      </c>
      <c r="CN49" s="634"/>
      <c r="CO49" s="634"/>
      <c r="CP49" s="634"/>
      <c r="CQ49" s="634"/>
      <c r="CR49" s="634"/>
      <c r="CS49" s="634"/>
      <c r="CT49" s="635"/>
      <c r="CU49" s="638">
        <v>14.2</v>
      </c>
      <c r="CV49" s="654"/>
      <c r="CW49" s="654"/>
      <c r="CX49" s="655"/>
      <c r="CY49" s="642">
        <v>35395452</v>
      </c>
      <c r="CZ49" s="652"/>
      <c r="DA49" s="652"/>
      <c r="DB49" s="652"/>
      <c r="DC49" s="652"/>
      <c r="DD49" s="652"/>
      <c r="DE49" s="652"/>
      <c r="DF49" s="653"/>
      <c r="DG49" s="642" t="s">
        <v>204</v>
      </c>
      <c r="DH49" s="652"/>
      <c r="DI49" s="652"/>
      <c r="DJ49" s="652"/>
      <c r="DK49" s="652"/>
      <c r="DL49" s="652"/>
      <c r="DM49" s="652"/>
      <c r="DN49" s="652"/>
      <c r="DO49" s="652"/>
      <c r="DP49" s="652"/>
      <c r="DQ49" s="653"/>
      <c r="DR49" s="638" t="s">
        <v>204</v>
      </c>
      <c r="DS49" s="654"/>
      <c r="DT49" s="654"/>
      <c r="DU49" s="654"/>
      <c r="DV49" s="654"/>
      <c r="DW49" s="654"/>
      <c r="DX49" s="656"/>
    </row>
    <row r="50" spans="2:128" ht="11.25" customHeight="1">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87"/>
      <c r="AQ50" s="687"/>
      <c r="AR50" s="687"/>
      <c r="AS50" s="687"/>
      <c r="AT50" s="201"/>
      <c r="AU50" s="201"/>
      <c r="AV50" s="201"/>
      <c r="AW50" s="201"/>
      <c r="AX50" s="201"/>
      <c r="AY50" s="201"/>
      <c r="AZ50" s="201"/>
      <c r="BA50" s="201"/>
      <c r="BB50" s="201"/>
      <c r="BC50" s="201"/>
      <c r="BD50" s="678"/>
      <c r="BE50" s="678"/>
      <c r="BF50" s="678"/>
      <c r="BG50" s="678"/>
      <c r="BH50" s="678"/>
      <c r="BI50" s="678"/>
      <c r="BJ50" s="678"/>
      <c r="BK50" s="678"/>
      <c r="BL50" s="678"/>
      <c r="BM50" s="678"/>
      <c r="BN50" s="678"/>
      <c r="BO50" s="678"/>
      <c r="BP50" s="678"/>
      <c r="BQ50" s="678"/>
      <c r="BR50" s="678"/>
      <c r="BS50" s="678"/>
      <c r="BT50" s="678"/>
      <c r="BU50" s="678"/>
      <c r="BV50" s="678"/>
      <c r="BW50" s="678"/>
      <c r="BY50" s="630" t="s">
        <v>314</v>
      </c>
      <c r="BZ50" s="631"/>
      <c r="CA50" s="631"/>
      <c r="CB50" s="631"/>
      <c r="CC50" s="631"/>
      <c r="CD50" s="631"/>
      <c r="CE50" s="631"/>
      <c r="CF50" s="631"/>
      <c r="CG50" s="631"/>
      <c r="CH50" s="631"/>
      <c r="CI50" s="631"/>
      <c r="CJ50" s="631"/>
      <c r="CK50" s="631"/>
      <c r="CL50" s="632"/>
      <c r="CM50" s="633">
        <v>21917</v>
      </c>
      <c r="CN50" s="652"/>
      <c r="CO50" s="652"/>
      <c r="CP50" s="652"/>
      <c r="CQ50" s="652"/>
      <c r="CR50" s="652"/>
      <c r="CS50" s="652"/>
      <c r="CT50" s="653"/>
      <c r="CU50" s="638">
        <v>0</v>
      </c>
      <c r="CV50" s="654"/>
      <c r="CW50" s="654"/>
      <c r="CX50" s="655"/>
      <c r="CY50" s="642">
        <v>21917</v>
      </c>
      <c r="CZ50" s="652"/>
      <c r="DA50" s="652"/>
      <c r="DB50" s="652"/>
      <c r="DC50" s="652"/>
      <c r="DD50" s="652"/>
      <c r="DE50" s="652"/>
      <c r="DF50" s="653"/>
      <c r="DG50" s="642" t="s">
        <v>204</v>
      </c>
      <c r="DH50" s="652"/>
      <c r="DI50" s="652"/>
      <c r="DJ50" s="652"/>
      <c r="DK50" s="652"/>
      <c r="DL50" s="652"/>
      <c r="DM50" s="652"/>
      <c r="DN50" s="652"/>
      <c r="DO50" s="652"/>
      <c r="DP50" s="652"/>
      <c r="DQ50" s="653"/>
      <c r="DR50" s="638" t="s">
        <v>146</v>
      </c>
      <c r="DS50" s="654"/>
      <c r="DT50" s="654"/>
      <c r="DU50" s="654"/>
      <c r="DV50" s="654"/>
      <c r="DW50" s="654"/>
      <c r="DX50" s="656"/>
    </row>
    <row r="51" spans="2:128" ht="11.25" customHeight="1">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630" t="s">
        <v>315</v>
      </c>
      <c r="BZ51" s="631"/>
      <c r="CA51" s="631"/>
      <c r="CB51" s="631"/>
      <c r="CC51" s="631"/>
      <c r="CD51" s="631"/>
      <c r="CE51" s="631"/>
      <c r="CF51" s="631"/>
      <c r="CG51" s="631"/>
      <c r="CH51" s="631"/>
      <c r="CI51" s="631"/>
      <c r="CJ51" s="631"/>
      <c r="CK51" s="631"/>
      <c r="CL51" s="632"/>
      <c r="CM51" s="633">
        <v>86549843</v>
      </c>
      <c r="CN51" s="634"/>
      <c r="CO51" s="634"/>
      <c r="CP51" s="634"/>
      <c r="CQ51" s="634"/>
      <c r="CR51" s="634"/>
      <c r="CS51" s="634"/>
      <c r="CT51" s="635"/>
      <c r="CU51" s="638">
        <v>5.8</v>
      </c>
      <c r="CV51" s="654"/>
      <c r="CW51" s="654"/>
      <c r="CX51" s="655"/>
      <c r="CY51" s="642">
        <v>1371010</v>
      </c>
      <c r="CZ51" s="652"/>
      <c r="DA51" s="652"/>
      <c r="DB51" s="652"/>
      <c r="DC51" s="652"/>
      <c r="DD51" s="652"/>
      <c r="DE51" s="652"/>
      <c r="DF51" s="653"/>
      <c r="DG51" s="642">
        <v>453848</v>
      </c>
      <c r="DH51" s="652"/>
      <c r="DI51" s="652"/>
      <c r="DJ51" s="652"/>
      <c r="DK51" s="652"/>
      <c r="DL51" s="652"/>
      <c r="DM51" s="652"/>
      <c r="DN51" s="652"/>
      <c r="DO51" s="652"/>
      <c r="DP51" s="652"/>
      <c r="DQ51" s="653"/>
      <c r="DR51" s="638">
        <v>0.1</v>
      </c>
      <c r="DS51" s="654"/>
      <c r="DT51" s="654"/>
      <c r="DU51" s="654"/>
      <c r="DV51" s="654"/>
      <c r="DW51" s="654"/>
      <c r="DX51" s="656"/>
    </row>
    <row r="52" spans="2:128" ht="11.25" customHeight="1">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Y52" s="630" t="s">
        <v>316</v>
      </c>
      <c r="BZ52" s="631"/>
      <c r="CA52" s="631"/>
      <c r="CB52" s="631"/>
      <c r="CC52" s="631"/>
      <c r="CD52" s="631"/>
      <c r="CE52" s="631"/>
      <c r="CF52" s="631"/>
      <c r="CG52" s="631"/>
      <c r="CH52" s="631"/>
      <c r="CI52" s="631"/>
      <c r="CJ52" s="631"/>
      <c r="CK52" s="631"/>
      <c r="CL52" s="632"/>
      <c r="CM52" s="633" t="s">
        <v>204</v>
      </c>
      <c r="CN52" s="652"/>
      <c r="CO52" s="652"/>
      <c r="CP52" s="652"/>
      <c r="CQ52" s="652"/>
      <c r="CR52" s="652"/>
      <c r="CS52" s="652"/>
      <c r="CT52" s="653"/>
      <c r="CU52" s="638" t="s">
        <v>121</v>
      </c>
      <c r="CV52" s="654"/>
      <c r="CW52" s="654"/>
      <c r="CX52" s="655"/>
      <c r="CY52" s="642" t="s">
        <v>146</v>
      </c>
      <c r="CZ52" s="652"/>
      <c r="DA52" s="652"/>
      <c r="DB52" s="652"/>
      <c r="DC52" s="652"/>
      <c r="DD52" s="652"/>
      <c r="DE52" s="652"/>
      <c r="DF52" s="653"/>
      <c r="DG52" s="642" t="s">
        <v>204</v>
      </c>
      <c r="DH52" s="652"/>
      <c r="DI52" s="652"/>
      <c r="DJ52" s="652"/>
      <c r="DK52" s="652"/>
      <c r="DL52" s="652"/>
      <c r="DM52" s="652"/>
      <c r="DN52" s="652"/>
      <c r="DO52" s="652"/>
      <c r="DP52" s="652"/>
      <c r="DQ52" s="653"/>
      <c r="DR52" s="638" t="s">
        <v>146</v>
      </c>
      <c r="DS52" s="654"/>
      <c r="DT52" s="654"/>
      <c r="DU52" s="654"/>
      <c r="DV52" s="654"/>
      <c r="DW52" s="654"/>
      <c r="DX52" s="656"/>
    </row>
    <row r="53" spans="2:128" ht="11.25" customHeight="1">
      <c r="B53" s="210"/>
      <c r="AP53" s="205"/>
      <c r="AQ53" s="201"/>
      <c r="AR53" s="201"/>
      <c r="AS53" s="201"/>
      <c r="AT53" s="201"/>
      <c r="AU53" s="201"/>
      <c r="AV53" s="201"/>
      <c r="AW53" s="201"/>
      <c r="AX53" s="201"/>
      <c r="AY53" s="201"/>
      <c r="AZ53" s="688"/>
      <c r="BA53" s="688"/>
      <c r="BB53" s="688"/>
      <c r="BC53" s="688"/>
      <c r="BD53" s="201"/>
      <c r="BE53" s="201"/>
      <c r="BF53" s="201"/>
      <c r="BG53" s="201"/>
      <c r="BH53" s="201"/>
      <c r="BI53" s="201"/>
      <c r="BJ53" s="201"/>
      <c r="BK53" s="201"/>
      <c r="BL53" s="201"/>
      <c r="BM53" s="201"/>
      <c r="BN53" s="201"/>
      <c r="BO53" s="201"/>
      <c r="BP53" s="201"/>
      <c r="BQ53" s="201"/>
      <c r="BR53" s="201"/>
      <c r="BS53" s="688"/>
      <c r="BT53" s="688"/>
      <c r="BU53" s="688"/>
      <c r="BV53" s="688"/>
      <c r="BW53" s="688"/>
      <c r="BY53" s="630" t="s">
        <v>317</v>
      </c>
      <c r="BZ53" s="631"/>
      <c r="CA53" s="631"/>
      <c r="CB53" s="631"/>
      <c r="CC53" s="631"/>
      <c r="CD53" s="631"/>
      <c r="CE53" s="631"/>
      <c r="CF53" s="631"/>
      <c r="CG53" s="631"/>
      <c r="CH53" s="631"/>
      <c r="CI53" s="631"/>
      <c r="CJ53" s="631"/>
      <c r="CK53" s="631"/>
      <c r="CL53" s="632"/>
      <c r="CM53" s="633">
        <v>347590364</v>
      </c>
      <c r="CN53" s="634"/>
      <c r="CO53" s="634"/>
      <c r="CP53" s="634"/>
      <c r="CQ53" s="634"/>
      <c r="CR53" s="634"/>
      <c r="CS53" s="634"/>
      <c r="CT53" s="635"/>
      <c r="CU53" s="638">
        <v>23.2</v>
      </c>
      <c r="CV53" s="654"/>
      <c r="CW53" s="654"/>
      <c r="CX53" s="655"/>
      <c r="CY53" s="642">
        <v>51366741</v>
      </c>
      <c r="CZ53" s="652"/>
      <c r="DA53" s="652"/>
      <c r="DB53" s="652"/>
      <c r="DC53" s="652"/>
      <c r="DD53" s="652"/>
      <c r="DE53" s="652"/>
      <c r="DF53" s="653"/>
      <c r="DG53" s="689"/>
      <c r="DH53" s="690"/>
      <c r="DI53" s="690"/>
      <c r="DJ53" s="690"/>
      <c r="DK53" s="690"/>
      <c r="DL53" s="690"/>
      <c r="DM53" s="690"/>
      <c r="DN53" s="690"/>
      <c r="DO53" s="690"/>
      <c r="DP53" s="690"/>
      <c r="DQ53" s="691"/>
      <c r="DR53" s="692"/>
      <c r="DS53" s="693"/>
      <c r="DT53" s="693"/>
      <c r="DU53" s="693"/>
      <c r="DV53" s="693"/>
      <c r="DW53" s="693"/>
      <c r="DX53" s="694"/>
    </row>
    <row r="54" spans="2:128" ht="11.25" customHeight="1">
      <c r="AP54" s="201"/>
      <c r="AQ54" s="205"/>
      <c r="AR54" s="205"/>
      <c r="AS54" s="205"/>
      <c r="AT54" s="205"/>
      <c r="AU54" s="205"/>
      <c r="AV54" s="205"/>
      <c r="AW54" s="205"/>
      <c r="AX54" s="205"/>
      <c r="AY54" s="201"/>
      <c r="AZ54" s="688"/>
      <c r="BA54" s="688"/>
      <c r="BB54" s="688"/>
      <c r="BC54" s="688"/>
      <c r="BD54" s="201"/>
      <c r="BE54" s="201"/>
      <c r="BF54" s="201"/>
      <c r="BG54" s="201"/>
      <c r="BH54" s="201"/>
      <c r="BI54" s="201"/>
      <c r="BJ54" s="201"/>
      <c r="BK54" s="201"/>
      <c r="BL54" s="201"/>
      <c r="BM54" s="201"/>
      <c r="BN54" s="201"/>
      <c r="BO54" s="201"/>
      <c r="BP54" s="201"/>
      <c r="BQ54" s="201"/>
      <c r="BR54" s="201"/>
      <c r="BS54" s="688"/>
      <c r="BT54" s="688"/>
      <c r="BU54" s="688"/>
      <c r="BV54" s="688"/>
      <c r="BW54" s="688"/>
      <c r="BY54" s="630" t="s">
        <v>318</v>
      </c>
      <c r="BZ54" s="631"/>
      <c r="CA54" s="631"/>
      <c r="CB54" s="631"/>
      <c r="CC54" s="631"/>
      <c r="CD54" s="631"/>
      <c r="CE54" s="631"/>
      <c r="CF54" s="631"/>
      <c r="CG54" s="631"/>
      <c r="CH54" s="631"/>
      <c r="CI54" s="631"/>
      <c r="CJ54" s="631"/>
      <c r="CK54" s="631"/>
      <c r="CL54" s="632"/>
      <c r="CM54" s="633">
        <v>4797802</v>
      </c>
      <c r="CN54" s="634"/>
      <c r="CO54" s="634"/>
      <c r="CP54" s="634"/>
      <c r="CQ54" s="634"/>
      <c r="CR54" s="634"/>
      <c r="CS54" s="634"/>
      <c r="CT54" s="635"/>
      <c r="CU54" s="638">
        <v>0.3</v>
      </c>
      <c r="CV54" s="654"/>
      <c r="CW54" s="654"/>
      <c r="CX54" s="655"/>
      <c r="CY54" s="642">
        <v>3236767</v>
      </c>
      <c r="CZ54" s="652"/>
      <c r="DA54" s="652"/>
      <c r="DB54" s="652"/>
      <c r="DC54" s="652"/>
      <c r="DD54" s="652"/>
      <c r="DE54" s="652"/>
      <c r="DF54" s="653"/>
      <c r="DG54" s="689"/>
      <c r="DH54" s="690"/>
      <c r="DI54" s="690"/>
      <c r="DJ54" s="690"/>
      <c r="DK54" s="690"/>
      <c r="DL54" s="690"/>
      <c r="DM54" s="690"/>
      <c r="DN54" s="690"/>
      <c r="DO54" s="690"/>
      <c r="DP54" s="690"/>
      <c r="DQ54" s="691"/>
      <c r="DR54" s="692"/>
      <c r="DS54" s="693"/>
      <c r="DT54" s="693"/>
      <c r="DU54" s="693"/>
      <c r="DV54" s="693"/>
      <c r="DW54" s="693"/>
      <c r="DX54" s="694"/>
    </row>
    <row r="55" spans="2:128" ht="11.25" customHeight="1">
      <c r="AP55" s="201"/>
      <c r="AQ55" s="205"/>
      <c r="AR55" s="205"/>
      <c r="AS55" s="205"/>
      <c r="AT55" s="205"/>
      <c r="AU55" s="205"/>
      <c r="AV55" s="205"/>
      <c r="AW55" s="205"/>
      <c r="AX55" s="205"/>
      <c r="AY55" s="201"/>
      <c r="AZ55" s="688"/>
      <c r="BA55" s="688"/>
      <c r="BB55" s="688"/>
      <c r="BC55" s="688"/>
      <c r="BD55" s="201"/>
      <c r="BE55" s="201"/>
      <c r="BF55" s="201"/>
      <c r="BG55" s="201"/>
      <c r="BH55" s="201"/>
      <c r="BI55" s="201"/>
      <c r="BJ55" s="201"/>
      <c r="BK55" s="201"/>
      <c r="BL55" s="201"/>
      <c r="BM55" s="201"/>
      <c r="BN55" s="201"/>
      <c r="BO55" s="201"/>
      <c r="BP55" s="201"/>
      <c r="BQ55" s="201"/>
      <c r="BR55" s="201"/>
      <c r="BS55" s="688"/>
      <c r="BT55" s="688"/>
      <c r="BU55" s="688"/>
      <c r="BV55" s="688"/>
      <c r="BW55" s="688"/>
      <c r="BY55" s="680" t="s">
        <v>300</v>
      </c>
      <c r="BZ55" s="681"/>
      <c r="CA55" s="630" t="s">
        <v>319</v>
      </c>
      <c r="CB55" s="631"/>
      <c r="CC55" s="631"/>
      <c r="CD55" s="631"/>
      <c r="CE55" s="631"/>
      <c r="CF55" s="631"/>
      <c r="CG55" s="631"/>
      <c r="CH55" s="631"/>
      <c r="CI55" s="631"/>
      <c r="CJ55" s="631"/>
      <c r="CK55" s="631"/>
      <c r="CL55" s="632"/>
      <c r="CM55" s="633">
        <v>294536309</v>
      </c>
      <c r="CN55" s="634"/>
      <c r="CO55" s="634"/>
      <c r="CP55" s="634"/>
      <c r="CQ55" s="634"/>
      <c r="CR55" s="634"/>
      <c r="CS55" s="634"/>
      <c r="CT55" s="635"/>
      <c r="CU55" s="638">
        <v>19.7</v>
      </c>
      <c r="CV55" s="654"/>
      <c r="CW55" s="654"/>
      <c r="CX55" s="655"/>
      <c r="CY55" s="642">
        <v>49354808</v>
      </c>
      <c r="CZ55" s="652"/>
      <c r="DA55" s="652"/>
      <c r="DB55" s="652"/>
      <c r="DC55" s="652"/>
      <c r="DD55" s="652"/>
      <c r="DE55" s="652"/>
      <c r="DF55" s="653"/>
      <c r="DG55" s="689"/>
      <c r="DH55" s="690"/>
      <c r="DI55" s="690"/>
      <c r="DJ55" s="690"/>
      <c r="DK55" s="690"/>
      <c r="DL55" s="690"/>
      <c r="DM55" s="690"/>
      <c r="DN55" s="690"/>
      <c r="DO55" s="690"/>
      <c r="DP55" s="690"/>
      <c r="DQ55" s="691"/>
      <c r="DR55" s="692"/>
      <c r="DS55" s="693"/>
      <c r="DT55" s="693"/>
      <c r="DU55" s="693"/>
      <c r="DV55" s="693"/>
      <c r="DW55" s="693"/>
      <c r="DX55" s="694"/>
    </row>
    <row r="56" spans="2:128" ht="11.25" customHeight="1">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82"/>
      <c r="BZ56" s="683"/>
      <c r="CA56" s="630" t="s">
        <v>320</v>
      </c>
      <c r="CB56" s="631"/>
      <c r="CC56" s="631"/>
      <c r="CD56" s="631"/>
      <c r="CE56" s="631"/>
      <c r="CF56" s="631"/>
      <c r="CG56" s="631"/>
      <c r="CH56" s="631"/>
      <c r="CI56" s="631"/>
      <c r="CJ56" s="631"/>
      <c r="CK56" s="631"/>
      <c r="CL56" s="632"/>
      <c r="CM56" s="633">
        <v>236207173</v>
      </c>
      <c r="CN56" s="634"/>
      <c r="CO56" s="634"/>
      <c r="CP56" s="634"/>
      <c r="CQ56" s="634"/>
      <c r="CR56" s="634"/>
      <c r="CS56" s="634"/>
      <c r="CT56" s="635"/>
      <c r="CU56" s="638">
        <v>15.8</v>
      </c>
      <c r="CV56" s="654"/>
      <c r="CW56" s="654"/>
      <c r="CX56" s="655"/>
      <c r="CY56" s="642">
        <v>22220009</v>
      </c>
      <c r="CZ56" s="652"/>
      <c r="DA56" s="652"/>
      <c r="DB56" s="652"/>
      <c r="DC56" s="652"/>
      <c r="DD56" s="652"/>
      <c r="DE56" s="652"/>
      <c r="DF56" s="653"/>
      <c r="DG56" s="689"/>
      <c r="DH56" s="690"/>
      <c r="DI56" s="690"/>
      <c r="DJ56" s="690"/>
      <c r="DK56" s="690"/>
      <c r="DL56" s="690"/>
      <c r="DM56" s="690"/>
      <c r="DN56" s="690"/>
      <c r="DO56" s="690"/>
      <c r="DP56" s="690"/>
      <c r="DQ56" s="691"/>
      <c r="DR56" s="692"/>
      <c r="DS56" s="693"/>
      <c r="DT56" s="693"/>
      <c r="DU56" s="693"/>
      <c r="DV56" s="693"/>
      <c r="DW56" s="693"/>
      <c r="DX56" s="694"/>
    </row>
    <row r="57" spans="2:128" ht="11.25" customHeight="1">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82"/>
      <c r="BZ57" s="683"/>
      <c r="CA57" s="630" t="s">
        <v>321</v>
      </c>
      <c r="CB57" s="631"/>
      <c r="CC57" s="631"/>
      <c r="CD57" s="631"/>
      <c r="CE57" s="631"/>
      <c r="CF57" s="631"/>
      <c r="CG57" s="631"/>
      <c r="CH57" s="631"/>
      <c r="CI57" s="631"/>
      <c r="CJ57" s="631"/>
      <c r="CK57" s="631"/>
      <c r="CL57" s="632"/>
      <c r="CM57" s="633">
        <v>30873517</v>
      </c>
      <c r="CN57" s="634"/>
      <c r="CO57" s="634"/>
      <c r="CP57" s="634"/>
      <c r="CQ57" s="634"/>
      <c r="CR57" s="634"/>
      <c r="CS57" s="634"/>
      <c r="CT57" s="635"/>
      <c r="CU57" s="638">
        <v>2.1</v>
      </c>
      <c r="CV57" s="654"/>
      <c r="CW57" s="654"/>
      <c r="CX57" s="655"/>
      <c r="CY57" s="642">
        <v>8210010</v>
      </c>
      <c r="CZ57" s="652"/>
      <c r="DA57" s="652"/>
      <c r="DB57" s="652"/>
      <c r="DC57" s="652"/>
      <c r="DD57" s="652"/>
      <c r="DE57" s="652"/>
      <c r="DF57" s="653"/>
      <c r="DG57" s="689"/>
      <c r="DH57" s="690"/>
      <c r="DI57" s="690"/>
      <c r="DJ57" s="690"/>
      <c r="DK57" s="690"/>
      <c r="DL57" s="690"/>
      <c r="DM57" s="690"/>
      <c r="DN57" s="690"/>
      <c r="DO57" s="690"/>
      <c r="DP57" s="690"/>
      <c r="DQ57" s="691"/>
      <c r="DR57" s="692"/>
      <c r="DS57" s="693"/>
      <c r="DT57" s="693"/>
      <c r="DU57" s="693"/>
      <c r="DV57" s="693"/>
      <c r="DW57" s="693"/>
      <c r="DX57" s="694"/>
    </row>
    <row r="58" spans="2:128" ht="11.25" customHeight="1">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82"/>
      <c r="BZ58" s="683"/>
      <c r="CA58" s="630" t="s">
        <v>322</v>
      </c>
      <c r="CB58" s="631"/>
      <c r="CC58" s="631"/>
      <c r="CD58" s="631"/>
      <c r="CE58" s="631"/>
      <c r="CF58" s="631"/>
      <c r="CG58" s="631"/>
      <c r="CH58" s="631"/>
      <c r="CI58" s="631"/>
      <c r="CJ58" s="631"/>
      <c r="CK58" s="631"/>
      <c r="CL58" s="632"/>
      <c r="CM58" s="633">
        <v>53054055</v>
      </c>
      <c r="CN58" s="634"/>
      <c r="CO58" s="634"/>
      <c r="CP58" s="634"/>
      <c r="CQ58" s="634"/>
      <c r="CR58" s="634"/>
      <c r="CS58" s="634"/>
      <c r="CT58" s="635"/>
      <c r="CU58" s="638">
        <v>3.5</v>
      </c>
      <c r="CV58" s="654"/>
      <c r="CW58" s="654"/>
      <c r="CX58" s="655"/>
      <c r="CY58" s="642">
        <v>2011933</v>
      </c>
      <c r="CZ58" s="652"/>
      <c r="DA58" s="652"/>
      <c r="DB58" s="652"/>
      <c r="DC58" s="652"/>
      <c r="DD58" s="652"/>
      <c r="DE58" s="652"/>
      <c r="DF58" s="653"/>
      <c r="DG58" s="689"/>
      <c r="DH58" s="690"/>
      <c r="DI58" s="690"/>
      <c r="DJ58" s="690"/>
      <c r="DK58" s="690"/>
      <c r="DL58" s="690"/>
      <c r="DM58" s="690"/>
      <c r="DN58" s="690"/>
      <c r="DO58" s="690"/>
      <c r="DP58" s="690"/>
      <c r="DQ58" s="691"/>
      <c r="DR58" s="692"/>
      <c r="DS58" s="693"/>
      <c r="DT58" s="693"/>
      <c r="DU58" s="693"/>
      <c r="DV58" s="693"/>
      <c r="DW58" s="693"/>
      <c r="DX58" s="694"/>
    </row>
    <row r="59" spans="2:128" ht="11.25" customHeight="1">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84"/>
      <c r="BZ59" s="685"/>
      <c r="CA59" s="630" t="s">
        <v>323</v>
      </c>
      <c r="CB59" s="631"/>
      <c r="CC59" s="631"/>
      <c r="CD59" s="631"/>
      <c r="CE59" s="631"/>
      <c r="CF59" s="631"/>
      <c r="CG59" s="631"/>
      <c r="CH59" s="631"/>
      <c r="CI59" s="631"/>
      <c r="CJ59" s="631"/>
      <c r="CK59" s="631"/>
      <c r="CL59" s="632"/>
      <c r="CM59" s="633" t="s">
        <v>146</v>
      </c>
      <c r="CN59" s="634"/>
      <c r="CO59" s="634"/>
      <c r="CP59" s="634"/>
      <c r="CQ59" s="634"/>
      <c r="CR59" s="634"/>
      <c r="CS59" s="634"/>
      <c r="CT59" s="635"/>
      <c r="CU59" s="638" t="s">
        <v>146</v>
      </c>
      <c r="CV59" s="654"/>
      <c r="CW59" s="654"/>
      <c r="CX59" s="655"/>
      <c r="CY59" s="642" t="s">
        <v>146</v>
      </c>
      <c r="CZ59" s="652"/>
      <c r="DA59" s="652"/>
      <c r="DB59" s="652"/>
      <c r="DC59" s="652"/>
      <c r="DD59" s="652"/>
      <c r="DE59" s="652"/>
      <c r="DF59" s="653"/>
      <c r="DG59" s="689"/>
      <c r="DH59" s="690"/>
      <c r="DI59" s="690"/>
      <c r="DJ59" s="690"/>
      <c r="DK59" s="690"/>
      <c r="DL59" s="690"/>
      <c r="DM59" s="690"/>
      <c r="DN59" s="690"/>
      <c r="DO59" s="690"/>
      <c r="DP59" s="690"/>
      <c r="DQ59" s="691"/>
      <c r="DR59" s="692"/>
      <c r="DS59" s="693"/>
      <c r="DT59" s="693"/>
      <c r="DU59" s="693"/>
      <c r="DV59" s="693"/>
      <c r="DW59" s="693"/>
      <c r="DX59" s="694"/>
    </row>
    <row r="60" spans="2:128" ht="11.25" customHeight="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48" t="s">
        <v>324</v>
      </c>
      <c r="BZ60" s="649"/>
      <c r="CA60" s="649"/>
      <c r="CB60" s="649"/>
      <c r="CC60" s="649"/>
      <c r="CD60" s="649"/>
      <c r="CE60" s="649"/>
      <c r="CF60" s="649"/>
      <c r="CG60" s="649"/>
      <c r="CH60" s="649"/>
      <c r="CI60" s="649"/>
      <c r="CJ60" s="649"/>
      <c r="CK60" s="649"/>
      <c r="CL60" s="650"/>
      <c r="CM60" s="695">
        <v>1495793305</v>
      </c>
      <c r="CN60" s="696"/>
      <c r="CO60" s="696"/>
      <c r="CP60" s="696"/>
      <c r="CQ60" s="696"/>
      <c r="CR60" s="696"/>
      <c r="CS60" s="696"/>
      <c r="CT60" s="697"/>
      <c r="CU60" s="698">
        <v>100</v>
      </c>
      <c r="CV60" s="699"/>
      <c r="CW60" s="699"/>
      <c r="CX60" s="700"/>
      <c r="CY60" s="701">
        <v>671150681</v>
      </c>
      <c r="CZ60" s="702"/>
      <c r="DA60" s="702"/>
      <c r="DB60" s="702"/>
      <c r="DC60" s="702"/>
      <c r="DD60" s="702"/>
      <c r="DE60" s="702"/>
      <c r="DF60" s="703"/>
      <c r="DG60" s="704"/>
      <c r="DH60" s="705"/>
      <c r="DI60" s="705"/>
      <c r="DJ60" s="705"/>
      <c r="DK60" s="705"/>
      <c r="DL60" s="705"/>
      <c r="DM60" s="705"/>
      <c r="DN60" s="705"/>
      <c r="DO60" s="705"/>
      <c r="DP60" s="705"/>
      <c r="DQ60" s="706"/>
      <c r="DR60" s="707"/>
      <c r="DS60" s="708"/>
      <c r="DT60" s="708"/>
      <c r="DU60" s="708"/>
      <c r="DV60" s="708"/>
      <c r="DW60" s="708"/>
      <c r="DX60" s="709"/>
    </row>
    <row r="61" spans="2:128" ht="11.25" customHeight="1">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row r="66" ht="11.25" customHeight="1"/>
    <row r="67" ht="11.25" hidden="1" customHeight="1"/>
    <row r="68" ht="11.25" hidden="1" customHeight="1"/>
    <row r="69" ht="0" hidden="1" customHeight="1"/>
  </sheetData>
  <sheetProtection algorithmName="SHA-512" hashValue="q1u0cxuWaKLO1p/+TxrwbS8kwNHBnBw7ueOzqKo4zGFYPumJhCm3uMJRemgUpgDV3OXTN0WXLJeoFpv1OfrKIA==" saltValue="kZL0+HwW/MSMEQhkvdIFOg=="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59" customWidth="1"/>
    <col min="131" max="131" width="1.625" style="259" customWidth="1"/>
    <col min="132" max="16384" width="9" style="259" hidden="1"/>
  </cols>
  <sheetData>
    <row r="1" spans="1:131" s="218" customFormat="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39" t="s">
        <v>326</v>
      </c>
      <c r="DK2" s="740"/>
      <c r="DL2" s="740"/>
      <c r="DM2" s="740"/>
      <c r="DN2" s="740"/>
      <c r="DO2" s="741"/>
      <c r="DP2" s="220"/>
      <c r="DQ2" s="739" t="s">
        <v>327</v>
      </c>
      <c r="DR2" s="740"/>
      <c r="DS2" s="740"/>
      <c r="DT2" s="740"/>
      <c r="DU2" s="740"/>
      <c r="DV2" s="740"/>
      <c r="DW2" s="740"/>
      <c r="DX2" s="740"/>
      <c r="DY2" s="740"/>
      <c r="DZ2" s="741"/>
      <c r="EA2" s="221"/>
    </row>
    <row r="3" spans="1:131" s="218" customFormat="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c r="A4" s="742" t="s">
        <v>328</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c r="A5" s="733" t="s">
        <v>330</v>
      </c>
      <c r="B5" s="734"/>
      <c r="C5" s="734"/>
      <c r="D5" s="734"/>
      <c r="E5" s="734"/>
      <c r="F5" s="734"/>
      <c r="G5" s="734"/>
      <c r="H5" s="734"/>
      <c r="I5" s="734"/>
      <c r="J5" s="734"/>
      <c r="K5" s="734"/>
      <c r="L5" s="734"/>
      <c r="M5" s="734"/>
      <c r="N5" s="734"/>
      <c r="O5" s="734"/>
      <c r="P5" s="735"/>
      <c r="Q5" s="710" t="s">
        <v>331</v>
      </c>
      <c r="R5" s="711"/>
      <c r="S5" s="711"/>
      <c r="T5" s="711"/>
      <c r="U5" s="712"/>
      <c r="V5" s="710" t="s">
        <v>332</v>
      </c>
      <c r="W5" s="711"/>
      <c r="X5" s="711"/>
      <c r="Y5" s="711"/>
      <c r="Z5" s="712"/>
      <c r="AA5" s="710" t="s">
        <v>333</v>
      </c>
      <c r="AB5" s="711"/>
      <c r="AC5" s="711"/>
      <c r="AD5" s="711"/>
      <c r="AE5" s="711"/>
      <c r="AF5" s="743" t="s">
        <v>334</v>
      </c>
      <c r="AG5" s="711"/>
      <c r="AH5" s="711"/>
      <c r="AI5" s="711"/>
      <c r="AJ5" s="722"/>
      <c r="AK5" s="711" t="s">
        <v>335</v>
      </c>
      <c r="AL5" s="711"/>
      <c r="AM5" s="711"/>
      <c r="AN5" s="711"/>
      <c r="AO5" s="712"/>
      <c r="AP5" s="710" t="s">
        <v>336</v>
      </c>
      <c r="AQ5" s="711"/>
      <c r="AR5" s="711"/>
      <c r="AS5" s="711"/>
      <c r="AT5" s="712"/>
      <c r="AU5" s="710" t="s">
        <v>337</v>
      </c>
      <c r="AV5" s="711"/>
      <c r="AW5" s="711"/>
      <c r="AX5" s="711"/>
      <c r="AY5" s="722"/>
      <c r="AZ5" s="227"/>
      <c r="BA5" s="227"/>
      <c r="BB5" s="227"/>
      <c r="BC5" s="227"/>
      <c r="BD5" s="227"/>
      <c r="BE5" s="228"/>
      <c r="BF5" s="228"/>
      <c r="BG5" s="228"/>
      <c r="BH5" s="228"/>
      <c r="BI5" s="228"/>
      <c r="BJ5" s="228"/>
      <c r="BK5" s="228"/>
      <c r="BL5" s="228"/>
      <c r="BM5" s="228"/>
      <c r="BN5" s="228"/>
      <c r="BO5" s="228"/>
      <c r="BP5" s="228"/>
      <c r="BQ5" s="733" t="s">
        <v>338</v>
      </c>
      <c r="BR5" s="734"/>
      <c r="BS5" s="734"/>
      <c r="BT5" s="734"/>
      <c r="BU5" s="734"/>
      <c r="BV5" s="734"/>
      <c r="BW5" s="734"/>
      <c r="BX5" s="734"/>
      <c r="BY5" s="734"/>
      <c r="BZ5" s="734"/>
      <c r="CA5" s="734"/>
      <c r="CB5" s="734"/>
      <c r="CC5" s="734"/>
      <c r="CD5" s="734"/>
      <c r="CE5" s="734"/>
      <c r="CF5" s="734"/>
      <c r="CG5" s="735"/>
      <c r="CH5" s="710" t="s">
        <v>339</v>
      </c>
      <c r="CI5" s="711"/>
      <c r="CJ5" s="711"/>
      <c r="CK5" s="711"/>
      <c r="CL5" s="712"/>
      <c r="CM5" s="710" t="s">
        <v>340</v>
      </c>
      <c r="CN5" s="711"/>
      <c r="CO5" s="711"/>
      <c r="CP5" s="711"/>
      <c r="CQ5" s="712"/>
      <c r="CR5" s="710" t="s">
        <v>341</v>
      </c>
      <c r="CS5" s="711"/>
      <c r="CT5" s="711"/>
      <c r="CU5" s="711"/>
      <c r="CV5" s="712"/>
      <c r="CW5" s="710" t="s">
        <v>342</v>
      </c>
      <c r="CX5" s="711"/>
      <c r="CY5" s="711"/>
      <c r="CZ5" s="711"/>
      <c r="DA5" s="712"/>
      <c r="DB5" s="710" t="s">
        <v>343</v>
      </c>
      <c r="DC5" s="711"/>
      <c r="DD5" s="711"/>
      <c r="DE5" s="711"/>
      <c r="DF5" s="712"/>
      <c r="DG5" s="716" t="s">
        <v>344</v>
      </c>
      <c r="DH5" s="717"/>
      <c r="DI5" s="717"/>
      <c r="DJ5" s="717"/>
      <c r="DK5" s="718"/>
      <c r="DL5" s="716" t="s">
        <v>345</v>
      </c>
      <c r="DM5" s="717"/>
      <c r="DN5" s="717"/>
      <c r="DO5" s="717"/>
      <c r="DP5" s="718"/>
      <c r="DQ5" s="710" t="s">
        <v>346</v>
      </c>
      <c r="DR5" s="711"/>
      <c r="DS5" s="711"/>
      <c r="DT5" s="711"/>
      <c r="DU5" s="712"/>
      <c r="DV5" s="710" t="s">
        <v>337</v>
      </c>
      <c r="DW5" s="711"/>
      <c r="DX5" s="711"/>
      <c r="DY5" s="711"/>
      <c r="DZ5" s="722"/>
      <c r="EA5" s="225"/>
    </row>
    <row r="6" spans="1:131" s="226" customFormat="1" ht="26.25" customHeight="1" thickBot="1">
      <c r="A6" s="736"/>
      <c r="B6" s="737"/>
      <c r="C6" s="737"/>
      <c r="D6" s="737"/>
      <c r="E6" s="737"/>
      <c r="F6" s="737"/>
      <c r="G6" s="737"/>
      <c r="H6" s="737"/>
      <c r="I6" s="737"/>
      <c r="J6" s="737"/>
      <c r="K6" s="737"/>
      <c r="L6" s="737"/>
      <c r="M6" s="737"/>
      <c r="N6" s="737"/>
      <c r="O6" s="737"/>
      <c r="P6" s="738"/>
      <c r="Q6" s="713"/>
      <c r="R6" s="714"/>
      <c r="S6" s="714"/>
      <c r="T6" s="714"/>
      <c r="U6" s="715"/>
      <c r="V6" s="713"/>
      <c r="W6" s="714"/>
      <c r="X6" s="714"/>
      <c r="Y6" s="714"/>
      <c r="Z6" s="715"/>
      <c r="AA6" s="713"/>
      <c r="AB6" s="714"/>
      <c r="AC6" s="714"/>
      <c r="AD6" s="714"/>
      <c r="AE6" s="714"/>
      <c r="AF6" s="744"/>
      <c r="AG6" s="714"/>
      <c r="AH6" s="714"/>
      <c r="AI6" s="714"/>
      <c r="AJ6" s="723"/>
      <c r="AK6" s="714"/>
      <c r="AL6" s="714"/>
      <c r="AM6" s="714"/>
      <c r="AN6" s="714"/>
      <c r="AO6" s="715"/>
      <c r="AP6" s="713"/>
      <c r="AQ6" s="714"/>
      <c r="AR6" s="714"/>
      <c r="AS6" s="714"/>
      <c r="AT6" s="715"/>
      <c r="AU6" s="713"/>
      <c r="AV6" s="714"/>
      <c r="AW6" s="714"/>
      <c r="AX6" s="714"/>
      <c r="AY6" s="723"/>
      <c r="AZ6" s="223"/>
      <c r="BA6" s="223"/>
      <c r="BB6" s="223"/>
      <c r="BC6" s="223"/>
      <c r="BD6" s="223"/>
      <c r="BE6" s="224"/>
      <c r="BF6" s="224"/>
      <c r="BG6" s="224"/>
      <c r="BH6" s="224"/>
      <c r="BI6" s="224"/>
      <c r="BJ6" s="224"/>
      <c r="BK6" s="224"/>
      <c r="BL6" s="224"/>
      <c r="BM6" s="224"/>
      <c r="BN6" s="224"/>
      <c r="BO6" s="224"/>
      <c r="BP6" s="224"/>
      <c r="BQ6" s="736"/>
      <c r="BR6" s="737"/>
      <c r="BS6" s="737"/>
      <c r="BT6" s="737"/>
      <c r="BU6" s="737"/>
      <c r="BV6" s="737"/>
      <c r="BW6" s="737"/>
      <c r="BX6" s="737"/>
      <c r="BY6" s="737"/>
      <c r="BZ6" s="737"/>
      <c r="CA6" s="737"/>
      <c r="CB6" s="737"/>
      <c r="CC6" s="737"/>
      <c r="CD6" s="737"/>
      <c r="CE6" s="737"/>
      <c r="CF6" s="737"/>
      <c r="CG6" s="738"/>
      <c r="CH6" s="713"/>
      <c r="CI6" s="714"/>
      <c r="CJ6" s="714"/>
      <c r="CK6" s="714"/>
      <c r="CL6" s="715"/>
      <c r="CM6" s="713"/>
      <c r="CN6" s="714"/>
      <c r="CO6" s="714"/>
      <c r="CP6" s="714"/>
      <c r="CQ6" s="715"/>
      <c r="CR6" s="713"/>
      <c r="CS6" s="714"/>
      <c r="CT6" s="714"/>
      <c r="CU6" s="714"/>
      <c r="CV6" s="715"/>
      <c r="CW6" s="713"/>
      <c r="CX6" s="714"/>
      <c r="CY6" s="714"/>
      <c r="CZ6" s="714"/>
      <c r="DA6" s="715"/>
      <c r="DB6" s="713"/>
      <c r="DC6" s="714"/>
      <c r="DD6" s="714"/>
      <c r="DE6" s="714"/>
      <c r="DF6" s="715"/>
      <c r="DG6" s="719"/>
      <c r="DH6" s="720"/>
      <c r="DI6" s="720"/>
      <c r="DJ6" s="720"/>
      <c r="DK6" s="721"/>
      <c r="DL6" s="719"/>
      <c r="DM6" s="720"/>
      <c r="DN6" s="720"/>
      <c r="DO6" s="720"/>
      <c r="DP6" s="721"/>
      <c r="DQ6" s="713"/>
      <c r="DR6" s="714"/>
      <c r="DS6" s="714"/>
      <c r="DT6" s="714"/>
      <c r="DU6" s="715"/>
      <c r="DV6" s="713"/>
      <c r="DW6" s="714"/>
      <c r="DX6" s="714"/>
      <c r="DY6" s="714"/>
      <c r="DZ6" s="723"/>
      <c r="EA6" s="225"/>
    </row>
    <row r="7" spans="1:131" s="226" customFormat="1" ht="26.25" customHeight="1" thickTop="1">
      <c r="A7" s="229">
        <v>1</v>
      </c>
      <c r="B7" s="724" t="s">
        <v>347</v>
      </c>
      <c r="C7" s="725"/>
      <c r="D7" s="725"/>
      <c r="E7" s="725"/>
      <c r="F7" s="725"/>
      <c r="G7" s="725"/>
      <c r="H7" s="725"/>
      <c r="I7" s="725"/>
      <c r="J7" s="725"/>
      <c r="K7" s="725"/>
      <c r="L7" s="725"/>
      <c r="M7" s="725"/>
      <c r="N7" s="725"/>
      <c r="O7" s="725"/>
      <c r="P7" s="726"/>
      <c r="Q7" s="727">
        <v>1623730</v>
      </c>
      <c r="R7" s="728"/>
      <c r="S7" s="728"/>
      <c r="T7" s="728"/>
      <c r="U7" s="728"/>
      <c r="V7" s="728">
        <v>1556883</v>
      </c>
      <c r="W7" s="728"/>
      <c r="X7" s="728"/>
      <c r="Y7" s="728"/>
      <c r="Z7" s="728"/>
      <c r="AA7" s="728">
        <v>66848</v>
      </c>
      <c r="AB7" s="728"/>
      <c r="AC7" s="728"/>
      <c r="AD7" s="728"/>
      <c r="AE7" s="729"/>
      <c r="AF7" s="730">
        <v>7145</v>
      </c>
      <c r="AG7" s="731"/>
      <c r="AH7" s="731"/>
      <c r="AI7" s="731"/>
      <c r="AJ7" s="732"/>
      <c r="AK7" s="767">
        <v>267930</v>
      </c>
      <c r="AL7" s="768"/>
      <c r="AM7" s="768"/>
      <c r="AN7" s="768"/>
      <c r="AO7" s="768"/>
      <c r="AP7" s="768">
        <v>1336280</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30">
        <v>1</v>
      </c>
      <c r="BR7" s="377"/>
      <c r="BS7" s="771" t="s">
        <v>554</v>
      </c>
      <c r="BT7" s="772"/>
      <c r="BU7" s="772"/>
      <c r="BV7" s="772"/>
      <c r="BW7" s="772"/>
      <c r="BX7" s="772"/>
      <c r="BY7" s="772"/>
      <c r="BZ7" s="772"/>
      <c r="CA7" s="772"/>
      <c r="CB7" s="772"/>
      <c r="CC7" s="772"/>
      <c r="CD7" s="772"/>
      <c r="CE7" s="772"/>
      <c r="CF7" s="772"/>
      <c r="CG7" s="773"/>
      <c r="CH7" s="764">
        <v>-387</v>
      </c>
      <c r="CI7" s="765"/>
      <c r="CJ7" s="765"/>
      <c r="CK7" s="765"/>
      <c r="CL7" s="766"/>
      <c r="CM7" s="764">
        <v>6591</v>
      </c>
      <c r="CN7" s="765"/>
      <c r="CO7" s="765"/>
      <c r="CP7" s="765"/>
      <c r="CQ7" s="766"/>
      <c r="CR7" s="764">
        <v>30</v>
      </c>
      <c r="CS7" s="765"/>
      <c r="CT7" s="765"/>
      <c r="CU7" s="765"/>
      <c r="CV7" s="766"/>
      <c r="CW7" s="764">
        <v>2267</v>
      </c>
      <c r="CX7" s="765"/>
      <c r="CY7" s="765"/>
      <c r="CZ7" s="765"/>
      <c r="DA7" s="766"/>
      <c r="DB7" s="764" t="s">
        <v>610</v>
      </c>
      <c r="DC7" s="765"/>
      <c r="DD7" s="765"/>
      <c r="DE7" s="765"/>
      <c r="DF7" s="766"/>
      <c r="DG7" s="764" t="s">
        <v>490</v>
      </c>
      <c r="DH7" s="765"/>
      <c r="DI7" s="765"/>
      <c r="DJ7" s="765"/>
      <c r="DK7" s="766"/>
      <c r="DL7" s="764" t="s">
        <v>490</v>
      </c>
      <c r="DM7" s="765"/>
      <c r="DN7" s="765"/>
      <c r="DO7" s="765"/>
      <c r="DP7" s="766"/>
      <c r="DQ7" s="764" t="s">
        <v>490</v>
      </c>
      <c r="DR7" s="765"/>
      <c r="DS7" s="765"/>
      <c r="DT7" s="765"/>
      <c r="DU7" s="766"/>
      <c r="DV7" s="745"/>
      <c r="DW7" s="746"/>
      <c r="DX7" s="746"/>
      <c r="DY7" s="746"/>
      <c r="DZ7" s="747"/>
      <c r="EA7" s="225"/>
    </row>
    <row r="8" spans="1:131" s="226" customFormat="1" ht="26.25" customHeight="1">
      <c r="A8" s="231">
        <v>2</v>
      </c>
      <c r="B8" s="748" t="s">
        <v>348</v>
      </c>
      <c r="C8" s="749"/>
      <c r="D8" s="749"/>
      <c r="E8" s="749"/>
      <c r="F8" s="749"/>
      <c r="G8" s="749"/>
      <c r="H8" s="749"/>
      <c r="I8" s="749"/>
      <c r="J8" s="749"/>
      <c r="K8" s="749"/>
      <c r="L8" s="749"/>
      <c r="M8" s="749"/>
      <c r="N8" s="749"/>
      <c r="O8" s="749"/>
      <c r="P8" s="750"/>
      <c r="Q8" s="751">
        <v>36162</v>
      </c>
      <c r="R8" s="752"/>
      <c r="S8" s="752"/>
      <c r="T8" s="752"/>
      <c r="U8" s="752"/>
      <c r="V8" s="752">
        <v>36162</v>
      </c>
      <c r="W8" s="752"/>
      <c r="X8" s="752"/>
      <c r="Y8" s="752"/>
      <c r="Z8" s="752"/>
      <c r="AA8" s="752" t="s">
        <v>490</v>
      </c>
      <c r="AB8" s="752"/>
      <c r="AC8" s="752"/>
      <c r="AD8" s="752"/>
      <c r="AE8" s="753"/>
      <c r="AF8" s="754" t="s">
        <v>349</v>
      </c>
      <c r="AG8" s="755"/>
      <c r="AH8" s="755"/>
      <c r="AI8" s="755"/>
      <c r="AJ8" s="756"/>
      <c r="AK8" s="757">
        <v>24869</v>
      </c>
      <c r="AL8" s="758"/>
      <c r="AM8" s="758"/>
      <c r="AN8" s="758"/>
      <c r="AO8" s="758"/>
      <c r="AP8" s="758">
        <v>121000</v>
      </c>
      <c r="AQ8" s="758"/>
      <c r="AR8" s="758"/>
      <c r="AS8" s="758"/>
      <c r="AT8" s="758"/>
      <c r="AU8" s="759"/>
      <c r="AV8" s="759"/>
      <c r="AW8" s="759"/>
      <c r="AX8" s="759"/>
      <c r="AY8" s="760"/>
      <c r="AZ8" s="223"/>
      <c r="BA8" s="223"/>
      <c r="BB8" s="223"/>
      <c r="BC8" s="223"/>
      <c r="BD8" s="223"/>
      <c r="BE8" s="224"/>
      <c r="BF8" s="224"/>
      <c r="BG8" s="224"/>
      <c r="BH8" s="224"/>
      <c r="BI8" s="224"/>
      <c r="BJ8" s="224"/>
      <c r="BK8" s="224"/>
      <c r="BL8" s="224"/>
      <c r="BM8" s="224"/>
      <c r="BN8" s="224"/>
      <c r="BO8" s="224"/>
      <c r="BP8" s="224"/>
      <c r="BQ8" s="232">
        <v>2</v>
      </c>
      <c r="BR8" s="378" t="s">
        <v>603</v>
      </c>
      <c r="BS8" s="761" t="s">
        <v>555</v>
      </c>
      <c r="BT8" s="762"/>
      <c r="BU8" s="762"/>
      <c r="BV8" s="762"/>
      <c r="BW8" s="762"/>
      <c r="BX8" s="762"/>
      <c r="BY8" s="762"/>
      <c r="BZ8" s="762"/>
      <c r="CA8" s="762"/>
      <c r="CB8" s="762"/>
      <c r="CC8" s="762"/>
      <c r="CD8" s="762"/>
      <c r="CE8" s="762"/>
      <c r="CF8" s="762"/>
      <c r="CG8" s="763"/>
      <c r="CH8" s="774">
        <v>21</v>
      </c>
      <c r="CI8" s="775"/>
      <c r="CJ8" s="775"/>
      <c r="CK8" s="775"/>
      <c r="CL8" s="776"/>
      <c r="CM8" s="774">
        <v>1982</v>
      </c>
      <c r="CN8" s="775"/>
      <c r="CO8" s="775"/>
      <c r="CP8" s="775"/>
      <c r="CQ8" s="776"/>
      <c r="CR8" s="774">
        <v>251</v>
      </c>
      <c r="CS8" s="775"/>
      <c r="CT8" s="775"/>
      <c r="CU8" s="775"/>
      <c r="CV8" s="776"/>
      <c r="CW8" s="774" t="s">
        <v>490</v>
      </c>
      <c r="CX8" s="775"/>
      <c r="CY8" s="775"/>
      <c r="CZ8" s="775"/>
      <c r="DA8" s="776"/>
      <c r="DB8" s="774" t="s">
        <v>490</v>
      </c>
      <c r="DC8" s="775"/>
      <c r="DD8" s="775"/>
      <c r="DE8" s="775"/>
      <c r="DF8" s="776"/>
      <c r="DG8" s="774">
        <v>438</v>
      </c>
      <c r="DH8" s="775"/>
      <c r="DI8" s="775"/>
      <c r="DJ8" s="775"/>
      <c r="DK8" s="776"/>
      <c r="DL8" s="774" t="s">
        <v>490</v>
      </c>
      <c r="DM8" s="775"/>
      <c r="DN8" s="775"/>
      <c r="DO8" s="775"/>
      <c r="DP8" s="776"/>
      <c r="DQ8" s="774" t="s">
        <v>490</v>
      </c>
      <c r="DR8" s="775"/>
      <c r="DS8" s="775"/>
      <c r="DT8" s="775"/>
      <c r="DU8" s="776"/>
      <c r="DV8" s="777"/>
      <c r="DW8" s="778"/>
      <c r="DX8" s="778"/>
      <c r="DY8" s="778"/>
      <c r="DZ8" s="779"/>
      <c r="EA8" s="225"/>
    </row>
    <row r="9" spans="1:131" s="226" customFormat="1" ht="26.25" customHeight="1">
      <c r="A9" s="231">
        <v>3</v>
      </c>
      <c r="B9" s="748" t="s">
        <v>350</v>
      </c>
      <c r="C9" s="749"/>
      <c r="D9" s="749"/>
      <c r="E9" s="749"/>
      <c r="F9" s="749"/>
      <c r="G9" s="749"/>
      <c r="H9" s="749"/>
      <c r="I9" s="749"/>
      <c r="J9" s="749"/>
      <c r="K9" s="749"/>
      <c r="L9" s="749"/>
      <c r="M9" s="749"/>
      <c r="N9" s="749"/>
      <c r="O9" s="749"/>
      <c r="P9" s="750"/>
      <c r="Q9" s="751">
        <v>481</v>
      </c>
      <c r="R9" s="752"/>
      <c r="S9" s="752"/>
      <c r="T9" s="752"/>
      <c r="U9" s="752"/>
      <c r="V9" s="752">
        <v>406</v>
      </c>
      <c r="W9" s="752"/>
      <c r="X9" s="752"/>
      <c r="Y9" s="752"/>
      <c r="Z9" s="752"/>
      <c r="AA9" s="752">
        <v>74</v>
      </c>
      <c r="AB9" s="752"/>
      <c r="AC9" s="752"/>
      <c r="AD9" s="752"/>
      <c r="AE9" s="753"/>
      <c r="AF9" s="754" t="s">
        <v>349</v>
      </c>
      <c r="AG9" s="755"/>
      <c r="AH9" s="755"/>
      <c r="AI9" s="755"/>
      <c r="AJ9" s="756"/>
      <c r="AK9" s="757">
        <v>172</v>
      </c>
      <c r="AL9" s="758"/>
      <c r="AM9" s="758"/>
      <c r="AN9" s="758"/>
      <c r="AO9" s="758"/>
      <c r="AP9" s="758" t="s">
        <v>490</v>
      </c>
      <c r="AQ9" s="758"/>
      <c r="AR9" s="758"/>
      <c r="AS9" s="758"/>
      <c r="AT9" s="758"/>
      <c r="AU9" s="759"/>
      <c r="AV9" s="759"/>
      <c r="AW9" s="759"/>
      <c r="AX9" s="759"/>
      <c r="AY9" s="760"/>
      <c r="AZ9" s="223"/>
      <c r="BA9" s="223"/>
      <c r="BB9" s="223"/>
      <c r="BC9" s="223"/>
      <c r="BD9" s="223"/>
      <c r="BE9" s="224"/>
      <c r="BF9" s="224"/>
      <c r="BG9" s="224"/>
      <c r="BH9" s="224"/>
      <c r="BI9" s="224"/>
      <c r="BJ9" s="224"/>
      <c r="BK9" s="224"/>
      <c r="BL9" s="224"/>
      <c r="BM9" s="224"/>
      <c r="BN9" s="224"/>
      <c r="BO9" s="224"/>
      <c r="BP9" s="224"/>
      <c r="BQ9" s="232">
        <v>3</v>
      </c>
      <c r="BR9" s="378"/>
      <c r="BS9" s="761" t="s">
        <v>556</v>
      </c>
      <c r="BT9" s="762"/>
      <c r="BU9" s="762"/>
      <c r="BV9" s="762"/>
      <c r="BW9" s="762"/>
      <c r="BX9" s="762"/>
      <c r="BY9" s="762"/>
      <c r="BZ9" s="762"/>
      <c r="CA9" s="762"/>
      <c r="CB9" s="762"/>
      <c r="CC9" s="762"/>
      <c r="CD9" s="762"/>
      <c r="CE9" s="762"/>
      <c r="CF9" s="762"/>
      <c r="CG9" s="763"/>
      <c r="CH9" s="774">
        <v>17</v>
      </c>
      <c r="CI9" s="775"/>
      <c r="CJ9" s="775"/>
      <c r="CK9" s="775"/>
      <c r="CL9" s="776"/>
      <c r="CM9" s="774">
        <v>1599</v>
      </c>
      <c r="CN9" s="775"/>
      <c r="CO9" s="775"/>
      <c r="CP9" s="775"/>
      <c r="CQ9" s="776"/>
      <c r="CR9" s="774">
        <v>1417</v>
      </c>
      <c r="CS9" s="775"/>
      <c r="CT9" s="775"/>
      <c r="CU9" s="775"/>
      <c r="CV9" s="776"/>
      <c r="CW9" s="774">
        <v>13</v>
      </c>
      <c r="CX9" s="775"/>
      <c r="CY9" s="775"/>
      <c r="CZ9" s="775"/>
      <c r="DA9" s="776"/>
      <c r="DB9" s="774" t="s">
        <v>490</v>
      </c>
      <c r="DC9" s="775"/>
      <c r="DD9" s="775"/>
      <c r="DE9" s="775"/>
      <c r="DF9" s="776"/>
      <c r="DG9" s="774" t="s">
        <v>490</v>
      </c>
      <c r="DH9" s="775"/>
      <c r="DI9" s="775"/>
      <c r="DJ9" s="775"/>
      <c r="DK9" s="776"/>
      <c r="DL9" s="774" t="s">
        <v>490</v>
      </c>
      <c r="DM9" s="775"/>
      <c r="DN9" s="775"/>
      <c r="DO9" s="775"/>
      <c r="DP9" s="776"/>
      <c r="DQ9" s="774" t="s">
        <v>490</v>
      </c>
      <c r="DR9" s="775"/>
      <c r="DS9" s="775"/>
      <c r="DT9" s="775"/>
      <c r="DU9" s="776"/>
      <c r="DV9" s="777"/>
      <c r="DW9" s="778"/>
      <c r="DX9" s="778"/>
      <c r="DY9" s="778"/>
      <c r="DZ9" s="779"/>
      <c r="EA9" s="225"/>
    </row>
    <row r="10" spans="1:131" s="226" customFormat="1" ht="26.25" customHeight="1">
      <c r="A10" s="231">
        <v>4</v>
      </c>
      <c r="B10" s="748" t="s">
        <v>351</v>
      </c>
      <c r="C10" s="749"/>
      <c r="D10" s="749"/>
      <c r="E10" s="749"/>
      <c r="F10" s="749"/>
      <c r="G10" s="749"/>
      <c r="H10" s="749"/>
      <c r="I10" s="749"/>
      <c r="J10" s="749"/>
      <c r="K10" s="749"/>
      <c r="L10" s="749"/>
      <c r="M10" s="749"/>
      <c r="N10" s="749"/>
      <c r="O10" s="749"/>
      <c r="P10" s="750"/>
      <c r="Q10" s="751">
        <v>426</v>
      </c>
      <c r="R10" s="752"/>
      <c r="S10" s="752"/>
      <c r="T10" s="752"/>
      <c r="U10" s="752"/>
      <c r="V10" s="752">
        <v>280</v>
      </c>
      <c r="W10" s="752"/>
      <c r="X10" s="752"/>
      <c r="Y10" s="752"/>
      <c r="Z10" s="752"/>
      <c r="AA10" s="752">
        <v>145</v>
      </c>
      <c r="AB10" s="752"/>
      <c r="AC10" s="752"/>
      <c r="AD10" s="752"/>
      <c r="AE10" s="753"/>
      <c r="AF10" s="754" t="s">
        <v>349</v>
      </c>
      <c r="AG10" s="755"/>
      <c r="AH10" s="755"/>
      <c r="AI10" s="755"/>
      <c r="AJ10" s="756"/>
      <c r="AK10" s="757">
        <v>2</v>
      </c>
      <c r="AL10" s="758"/>
      <c r="AM10" s="758"/>
      <c r="AN10" s="758"/>
      <c r="AO10" s="758"/>
      <c r="AP10" s="758">
        <v>487</v>
      </c>
      <c r="AQ10" s="758"/>
      <c r="AR10" s="758"/>
      <c r="AS10" s="758"/>
      <c r="AT10" s="758"/>
      <c r="AU10" s="759"/>
      <c r="AV10" s="759"/>
      <c r="AW10" s="759"/>
      <c r="AX10" s="759"/>
      <c r="AY10" s="760"/>
      <c r="AZ10" s="223"/>
      <c r="BA10" s="223"/>
      <c r="BB10" s="223"/>
      <c r="BC10" s="223"/>
      <c r="BD10" s="223"/>
      <c r="BE10" s="224"/>
      <c r="BF10" s="224"/>
      <c r="BG10" s="224"/>
      <c r="BH10" s="224"/>
      <c r="BI10" s="224"/>
      <c r="BJ10" s="224"/>
      <c r="BK10" s="224"/>
      <c r="BL10" s="224"/>
      <c r="BM10" s="224"/>
      <c r="BN10" s="224"/>
      <c r="BO10" s="224"/>
      <c r="BP10" s="224"/>
      <c r="BQ10" s="232">
        <v>4</v>
      </c>
      <c r="BR10" s="378"/>
      <c r="BS10" s="761" t="s">
        <v>557</v>
      </c>
      <c r="BT10" s="762"/>
      <c r="BU10" s="762"/>
      <c r="BV10" s="762"/>
      <c r="BW10" s="762"/>
      <c r="BX10" s="762"/>
      <c r="BY10" s="762"/>
      <c r="BZ10" s="762"/>
      <c r="CA10" s="762"/>
      <c r="CB10" s="762"/>
      <c r="CC10" s="762"/>
      <c r="CD10" s="762"/>
      <c r="CE10" s="762"/>
      <c r="CF10" s="762"/>
      <c r="CG10" s="763"/>
      <c r="CH10" s="774">
        <v>0</v>
      </c>
      <c r="CI10" s="775"/>
      <c r="CJ10" s="775"/>
      <c r="CK10" s="775"/>
      <c r="CL10" s="776"/>
      <c r="CM10" s="774">
        <v>2018</v>
      </c>
      <c r="CN10" s="775"/>
      <c r="CO10" s="775"/>
      <c r="CP10" s="775"/>
      <c r="CQ10" s="776"/>
      <c r="CR10" s="774">
        <v>2000</v>
      </c>
      <c r="CS10" s="775"/>
      <c r="CT10" s="775"/>
      <c r="CU10" s="775"/>
      <c r="CV10" s="776"/>
      <c r="CW10" s="774" t="s">
        <v>490</v>
      </c>
      <c r="CX10" s="775"/>
      <c r="CY10" s="775"/>
      <c r="CZ10" s="775"/>
      <c r="DA10" s="776"/>
      <c r="DB10" s="774" t="s">
        <v>490</v>
      </c>
      <c r="DC10" s="775"/>
      <c r="DD10" s="775"/>
      <c r="DE10" s="775"/>
      <c r="DF10" s="776"/>
      <c r="DG10" s="774" t="s">
        <v>490</v>
      </c>
      <c r="DH10" s="775"/>
      <c r="DI10" s="775"/>
      <c r="DJ10" s="775"/>
      <c r="DK10" s="776"/>
      <c r="DL10" s="774" t="s">
        <v>490</v>
      </c>
      <c r="DM10" s="775"/>
      <c r="DN10" s="775"/>
      <c r="DO10" s="775"/>
      <c r="DP10" s="776"/>
      <c r="DQ10" s="774" t="s">
        <v>490</v>
      </c>
      <c r="DR10" s="775"/>
      <c r="DS10" s="775"/>
      <c r="DT10" s="775"/>
      <c r="DU10" s="776"/>
      <c r="DV10" s="777"/>
      <c r="DW10" s="778"/>
      <c r="DX10" s="778"/>
      <c r="DY10" s="778"/>
      <c r="DZ10" s="779"/>
      <c r="EA10" s="225"/>
    </row>
    <row r="11" spans="1:131" s="226" customFormat="1" ht="26.25" customHeight="1">
      <c r="A11" s="231">
        <v>5</v>
      </c>
      <c r="B11" s="748" t="s">
        <v>352</v>
      </c>
      <c r="C11" s="749"/>
      <c r="D11" s="749"/>
      <c r="E11" s="749"/>
      <c r="F11" s="749"/>
      <c r="G11" s="749"/>
      <c r="H11" s="749"/>
      <c r="I11" s="749"/>
      <c r="J11" s="749"/>
      <c r="K11" s="749"/>
      <c r="L11" s="749"/>
      <c r="M11" s="749"/>
      <c r="N11" s="749"/>
      <c r="O11" s="749"/>
      <c r="P11" s="750"/>
      <c r="Q11" s="751">
        <v>1276</v>
      </c>
      <c r="R11" s="752"/>
      <c r="S11" s="752"/>
      <c r="T11" s="752"/>
      <c r="U11" s="752"/>
      <c r="V11" s="752">
        <v>995</v>
      </c>
      <c r="W11" s="752"/>
      <c r="X11" s="752"/>
      <c r="Y11" s="752"/>
      <c r="Z11" s="752"/>
      <c r="AA11" s="752">
        <v>281</v>
      </c>
      <c r="AB11" s="752"/>
      <c r="AC11" s="752"/>
      <c r="AD11" s="752"/>
      <c r="AE11" s="753"/>
      <c r="AF11" s="754" t="s">
        <v>349</v>
      </c>
      <c r="AG11" s="755"/>
      <c r="AH11" s="755"/>
      <c r="AI11" s="755"/>
      <c r="AJ11" s="756"/>
      <c r="AK11" s="757" t="s">
        <v>490</v>
      </c>
      <c r="AL11" s="758"/>
      <c r="AM11" s="758"/>
      <c r="AN11" s="758"/>
      <c r="AO11" s="758"/>
      <c r="AP11" s="758">
        <v>88200</v>
      </c>
      <c r="AQ11" s="758"/>
      <c r="AR11" s="758"/>
      <c r="AS11" s="758"/>
      <c r="AT11" s="758"/>
      <c r="AU11" s="759"/>
      <c r="AV11" s="759"/>
      <c r="AW11" s="759"/>
      <c r="AX11" s="759"/>
      <c r="AY11" s="760"/>
      <c r="AZ11" s="223"/>
      <c r="BA11" s="223"/>
      <c r="BB11" s="223"/>
      <c r="BC11" s="223"/>
      <c r="BD11" s="223"/>
      <c r="BE11" s="224"/>
      <c r="BF11" s="224"/>
      <c r="BG11" s="224"/>
      <c r="BH11" s="224"/>
      <c r="BI11" s="224"/>
      <c r="BJ11" s="224"/>
      <c r="BK11" s="224"/>
      <c r="BL11" s="224"/>
      <c r="BM11" s="224"/>
      <c r="BN11" s="224"/>
      <c r="BO11" s="224"/>
      <c r="BP11" s="224"/>
      <c r="BQ11" s="232">
        <v>5</v>
      </c>
      <c r="BR11" s="378"/>
      <c r="BS11" s="761" t="s">
        <v>558</v>
      </c>
      <c r="BT11" s="762"/>
      <c r="BU11" s="762"/>
      <c r="BV11" s="762"/>
      <c r="BW11" s="762"/>
      <c r="BX11" s="762"/>
      <c r="BY11" s="762"/>
      <c r="BZ11" s="762"/>
      <c r="CA11" s="762"/>
      <c r="CB11" s="762"/>
      <c r="CC11" s="762"/>
      <c r="CD11" s="762"/>
      <c r="CE11" s="762"/>
      <c r="CF11" s="762"/>
      <c r="CG11" s="763"/>
      <c r="CH11" s="774">
        <v>-187</v>
      </c>
      <c r="CI11" s="775"/>
      <c r="CJ11" s="775"/>
      <c r="CK11" s="775"/>
      <c r="CL11" s="776"/>
      <c r="CM11" s="774">
        <v>2423</v>
      </c>
      <c r="CN11" s="775"/>
      <c r="CO11" s="775"/>
      <c r="CP11" s="775"/>
      <c r="CQ11" s="776"/>
      <c r="CR11" s="774">
        <v>150</v>
      </c>
      <c r="CS11" s="775"/>
      <c r="CT11" s="775"/>
      <c r="CU11" s="775"/>
      <c r="CV11" s="776"/>
      <c r="CW11" s="774">
        <v>25</v>
      </c>
      <c r="CX11" s="775"/>
      <c r="CY11" s="775"/>
      <c r="CZ11" s="775"/>
      <c r="DA11" s="776"/>
      <c r="DB11" s="774" t="s">
        <v>490</v>
      </c>
      <c r="DC11" s="775"/>
      <c r="DD11" s="775"/>
      <c r="DE11" s="775"/>
      <c r="DF11" s="776"/>
      <c r="DG11" s="774" t="s">
        <v>490</v>
      </c>
      <c r="DH11" s="775"/>
      <c r="DI11" s="775"/>
      <c r="DJ11" s="775"/>
      <c r="DK11" s="776"/>
      <c r="DL11" s="774" t="s">
        <v>490</v>
      </c>
      <c r="DM11" s="775"/>
      <c r="DN11" s="775"/>
      <c r="DO11" s="775"/>
      <c r="DP11" s="776"/>
      <c r="DQ11" s="774" t="s">
        <v>490</v>
      </c>
      <c r="DR11" s="775"/>
      <c r="DS11" s="775"/>
      <c r="DT11" s="775"/>
      <c r="DU11" s="776"/>
      <c r="DV11" s="777"/>
      <c r="DW11" s="778"/>
      <c r="DX11" s="778"/>
      <c r="DY11" s="778"/>
      <c r="DZ11" s="779"/>
      <c r="EA11" s="225"/>
    </row>
    <row r="12" spans="1:131" s="226" customFormat="1" ht="26.25" customHeight="1">
      <c r="A12" s="231">
        <v>6</v>
      </c>
      <c r="B12" s="748" t="s">
        <v>353</v>
      </c>
      <c r="C12" s="749"/>
      <c r="D12" s="749"/>
      <c r="E12" s="749"/>
      <c r="F12" s="749"/>
      <c r="G12" s="749"/>
      <c r="H12" s="749"/>
      <c r="I12" s="749"/>
      <c r="J12" s="749"/>
      <c r="K12" s="749"/>
      <c r="L12" s="749"/>
      <c r="M12" s="749"/>
      <c r="N12" s="749"/>
      <c r="O12" s="749"/>
      <c r="P12" s="750"/>
      <c r="Q12" s="751">
        <v>57</v>
      </c>
      <c r="R12" s="752"/>
      <c r="S12" s="752"/>
      <c r="T12" s="752"/>
      <c r="U12" s="752"/>
      <c r="V12" s="752">
        <v>27</v>
      </c>
      <c r="W12" s="752"/>
      <c r="X12" s="752"/>
      <c r="Y12" s="752"/>
      <c r="Z12" s="752"/>
      <c r="AA12" s="752">
        <v>30</v>
      </c>
      <c r="AB12" s="752"/>
      <c r="AC12" s="752"/>
      <c r="AD12" s="752"/>
      <c r="AE12" s="753"/>
      <c r="AF12" s="754" t="s">
        <v>349</v>
      </c>
      <c r="AG12" s="755"/>
      <c r="AH12" s="755"/>
      <c r="AI12" s="755"/>
      <c r="AJ12" s="756"/>
      <c r="AK12" s="757">
        <v>1</v>
      </c>
      <c r="AL12" s="758"/>
      <c r="AM12" s="758"/>
      <c r="AN12" s="758"/>
      <c r="AO12" s="758"/>
      <c r="AP12" s="758">
        <v>52</v>
      </c>
      <c r="AQ12" s="758"/>
      <c r="AR12" s="758"/>
      <c r="AS12" s="758"/>
      <c r="AT12" s="758"/>
      <c r="AU12" s="759"/>
      <c r="AV12" s="759"/>
      <c r="AW12" s="759"/>
      <c r="AX12" s="759"/>
      <c r="AY12" s="760"/>
      <c r="AZ12" s="223"/>
      <c r="BA12" s="223"/>
      <c r="BB12" s="223"/>
      <c r="BC12" s="223"/>
      <c r="BD12" s="223"/>
      <c r="BE12" s="224"/>
      <c r="BF12" s="224"/>
      <c r="BG12" s="224"/>
      <c r="BH12" s="224"/>
      <c r="BI12" s="224"/>
      <c r="BJ12" s="224"/>
      <c r="BK12" s="224"/>
      <c r="BL12" s="224"/>
      <c r="BM12" s="224"/>
      <c r="BN12" s="224"/>
      <c r="BO12" s="224"/>
      <c r="BP12" s="224"/>
      <c r="BQ12" s="232">
        <v>6</v>
      </c>
      <c r="BR12" s="378"/>
      <c r="BS12" s="761" t="s">
        <v>559</v>
      </c>
      <c r="BT12" s="762"/>
      <c r="BU12" s="762"/>
      <c r="BV12" s="762"/>
      <c r="BW12" s="762"/>
      <c r="BX12" s="762"/>
      <c r="BY12" s="762"/>
      <c r="BZ12" s="762"/>
      <c r="CA12" s="762"/>
      <c r="CB12" s="762"/>
      <c r="CC12" s="762"/>
      <c r="CD12" s="762"/>
      <c r="CE12" s="762"/>
      <c r="CF12" s="762"/>
      <c r="CG12" s="763"/>
      <c r="CH12" s="774">
        <v>-1</v>
      </c>
      <c r="CI12" s="775"/>
      <c r="CJ12" s="775"/>
      <c r="CK12" s="775"/>
      <c r="CL12" s="776"/>
      <c r="CM12" s="774">
        <v>218</v>
      </c>
      <c r="CN12" s="775"/>
      <c r="CO12" s="775"/>
      <c r="CP12" s="775"/>
      <c r="CQ12" s="776"/>
      <c r="CR12" s="774">
        <v>200</v>
      </c>
      <c r="CS12" s="775"/>
      <c r="CT12" s="775"/>
      <c r="CU12" s="775"/>
      <c r="CV12" s="776"/>
      <c r="CW12" s="774">
        <v>3</v>
      </c>
      <c r="CX12" s="775"/>
      <c r="CY12" s="775"/>
      <c r="CZ12" s="775"/>
      <c r="DA12" s="776"/>
      <c r="DB12" s="774" t="s">
        <v>490</v>
      </c>
      <c r="DC12" s="775"/>
      <c r="DD12" s="775"/>
      <c r="DE12" s="775"/>
      <c r="DF12" s="776"/>
      <c r="DG12" s="774" t="s">
        <v>490</v>
      </c>
      <c r="DH12" s="775"/>
      <c r="DI12" s="775"/>
      <c r="DJ12" s="775"/>
      <c r="DK12" s="776"/>
      <c r="DL12" s="774" t="s">
        <v>490</v>
      </c>
      <c r="DM12" s="775"/>
      <c r="DN12" s="775"/>
      <c r="DO12" s="775"/>
      <c r="DP12" s="776"/>
      <c r="DQ12" s="774" t="s">
        <v>490</v>
      </c>
      <c r="DR12" s="775"/>
      <c r="DS12" s="775"/>
      <c r="DT12" s="775"/>
      <c r="DU12" s="776"/>
      <c r="DV12" s="777"/>
      <c r="DW12" s="778"/>
      <c r="DX12" s="778"/>
      <c r="DY12" s="778"/>
      <c r="DZ12" s="779"/>
      <c r="EA12" s="225"/>
    </row>
    <row r="13" spans="1:131" s="226" customFormat="1" ht="26.25" customHeight="1">
      <c r="A13" s="231">
        <v>7</v>
      </c>
      <c r="B13" s="748" t="s">
        <v>354</v>
      </c>
      <c r="C13" s="749"/>
      <c r="D13" s="749"/>
      <c r="E13" s="749"/>
      <c r="F13" s="749"/>
      <c r="G13" s="749"/>
      <c r="H13" s="749"/>
      <c r="I13" s="749"/>
      <c r="J13" s="749"/>
      <c r="K13" s="749"/>
      <c r="L13" s="749"/>
      <c r="M13" s="749"/>
      <c r="N13" s="749"/>
      <c r="O13" s="749"/>
      <c r="P13" s="750"/>
      <c r="Q13" s="751">
        <v>266</v>
      </c>
      <c r="R13" s="752"/>
      <c r="S13" s="752"/>
      <c r="T13" s="752"/>
      <c r="U13" s="752"/>
      <c r="V13" s="752">
        <v>63</v>
      </c>
      <c r="W13" s="752"/>
      <c r="X13" s="752"/>
      <c r="Y13" s="752"/>
      <c r="Z13" s="752"/>
      <c r="AA13" s="752">
        <v>203</v>
      </c>
      <c r="AB13" s="752"/>
      <c r="AC13" s="752"/>
      <c r="AD13" s="752"/>
      <c r="AE13" s="753"/>
      <c r="AF13" s="754" t="s">
        <v>349</v>
      </c>
      <c r="AG13" s="755"/>
      <c r="AH13" s="755"/>
      <c r="AI13" s="755"/>
      <c r="AJ13" s="756"/>
      <c r="AK13" s="757" t="s">
        <v>490</v>
      </c>
      <c r="AL13" s="758"/>
      <c r="AM13" s="758"/>
      <c r="AN13" s="758"/>
      <c r="AO13" s="758"/>
      <c r="AP13" s="758" t="s">
        <v>490</v>
      </c>
      <c r="AQ13" s="758"/>
      <c r="AR13" s="758"/>
      <c r="AS13" s="758"/>
      <c r="AT13" s="758"/>
      <c r="AU13" s="759"/>
      <c r="AV13" s="759"/>
      <c r="AW13" s="759"/>
      <c r="AX13" s="759"/>
      <c r="AY13" s="760"/>
      <c r="AZ13" s="223"/>
      <c r="BA13" s="223"/>
      <c r="BB13" s="223"/>
      <c r="BC13" s="223"/>
      <c r="BD13" s="223"/>
      <c r="BE13" s="224"/>
      <c r="BF13" s="224"/>
      <c r="BG13" s="224"/>
      <c r="BH13" s="224"/>
      <c r="BI13" s="224"/>
      <c r="BJ13" s="224"/>
      <c r="BK13" s="224"/>
      <c r="BL13" s="224"/>
      <c r="BM13" s="224"/>
      <c r="BN13" s="224"/>
      <c r="BO13" s="224"/>
      <c r="BP13" s="224"/>
      <c r="BQ13" s="232">
        <v>7</v>
      </c>
      <c r="BR13" s="378"/>
      <c r="BS13" s="761" t="s">
        <v>560</v>
      </c>
      <c r="BT13" s="762"/>
      <c r="BU13" s="762"/>
      <c r="BV13" s="762"/>
      <c r="BW13" s="762"/>
      <c r="BX13" s="762"/>
      <c r="BY13" s="762"/>
      <c r="BZ13" s="762"/>
      <c r="CA13" s="762"/>
      <c r="CB13" s="762"/>
      <c r="CC13" s="762"/>
      <c r="CD13" s="762"/>
      <c r="CE13" s="762"/>
      <c r="CF13" s="762"/>
      <c r="CG13" s="763"/>
      <c r="CH13" s="774">
        <v>-5</v>
      </c>
      <c r="CI13" s="775"/>
      <c r="CJ13" s="775"/>
      <c r="CK13" s="775"/>
      <c r="CL13" s="776"/>
      <c r="CM13" s="774">
        <v>258</v>
      </c>
      <c r="CN13" s="775"/>
      <c r="CO13" s="775"/>
      <c r="CP13" s="775"/>
      <c r="CQ13" s="776"/>
      <c r="CR13" s="774">
        <v>220</v>
      </c>
      <c r="CS13" s="775"/>
      <c r="CT13" s="775"/>
      <c r="CU13" s="775"/>
      <c r="CV13" s="776"/>
      <c r="CW13" s="774">
        <v>3</v>
      </c>
      <c r="CX13" s="775"/>
      <c r="CY13" s="775"/>
      <c r="CZ13" s="775"/>
      <c r="DA13" s="776"/>
      <c r="DB13" s="774" t="s">
        <v>490</v>
      </c>
      <c r="DC13" s="775"/>
      <c r="DD13" s="775"/>
      <c r="DE13" s="775"/>
      <c r="DF13" s="776"/>
      <c r="DG13" s="774" t="s">
        <v>490</v>
      </c>
      <c r="DH13" s="775"/>
      <c r="DI13" s="775"/>
      <c r="DJ13" s="775"/>
      <c r="DK13" s="776"/>
      <c r="DL13" s="774" t="s">
        <v>490</v>
      </c>
      <c r="DM13" s="775"/>
      <c r="DN13" s="775"/>
      <c r="DO13" s="775"/>
      <c r="DP13" s="776"/>
      <c r="DQ13" s="774" t="s">
        <v>490</v>
      </c>
      <c r="DR13" s="775"/>
      <c r="DS13" s="775"/>
      <c r="DT13" s="775"/>
      <c r="DU13" s="776"/>
      <c r="DV13" s="777"/>
      <c r="DW13" s="778"/>
      <c r="DX13" s="778"/>
      <c r="DY13" s="778"/>
      <c r="DZ13" s="779"/>
      <c r="EA13" s="225"/>
    </row>
    <row r="14" spans="1:131" s="226" customFormat="1" ht="26.25" customHeight="1">
      <c r="A14" s="231">
        <v>8</v>
      </c>
      <c r="B14" s="748" t="s">
        <v>355</v>
      </c>
      <c r="C14" s="749"/>
      <c r="D14" s="749"/>
      <c r="E14" s="749"/>
      <c r="F14" s="749"/>
      <c r="G14" s="749"/>
      <c r="H14" s="749"/>
      <c r="I14" s="749"/>
      <c r="J14" s="749"/>
      <c r="K14" s="749"/>
      <c r="L14" s="749"/>
      <c r="M14" s="749"/>
      <c r="N14" s="749"/>
      <c r="O14" s="749"/>
      <c r="P14" s="750"/>
      <c r="Q14" s="751">
        <v>343</v>
      </c>
      <c r="R14" s="752"/>
      <c r="S14" s="752"/>
      <c r="T14" s="752"/>
      <c r="U14" s="752"/>
      <c r="V14" s="752">
        <v>0</v>
      </c>
      <c r="W14" s="752"/>
      <c r="X14" s="752"/>
      <c r="Y14" s="752"/>
      <c r="Z14" s="752"/>
      <c r="AA14" s="752">
        <v>343</v>
      </c>
      <c r="AB14" s="752"/>
      <c r="AC14" s="752"/>
      <c r="AD14" s="752"/>
      <c r="AE14" s="753"/>
      <c r="AF14" s="754" t="s">
        <v>349</v>
      </c>
      <c r="AG14" s="755"/>
      <c r="AH14" s="755"/>
      <c r="AI14" s="755"/>
      <c r="AJ14" s="756"/>
      <c r="AK14" s="757">
        <v>0</v>
      </c>
      <c r="AL14" s="758"/>
      <c r="AM14" s="758"/>
      <c r="AN14" s="758"/>
      <c r="AO14" s="758"/>
      <c r="AP14" s="758" t="s">
        <v>490</v>
      </c>
      <c r="AQ14" s="758"/>
      <c r="AR14" s="758"/>
      <c r="AS14" s="758"/>
      <c r="AT14" s="758"/>
      <c r="AU14" s="759"/>
      <c r="AV14" s="759"/>
      <c r="AW14" s="759"/>
      <c r="AX14" s="759"/>
      <c r="AY14" s="760"/>
      <c r="AZ14" s="223"/>
      <c r="BA14" s="223"/>
      <c r="BB14" s="223"/>
      <c r="BC14" s="223"/>
      <c r="BD14" s="223"/>
      <c r="BE14" s="224"/>
      <c r="BF14" s="224"/>
      <c r="BG14" s="224"/>
      <c r="BH14" s="224"/>
      <c r="BI14" s="224"/>
      <c r="BJ14" s="224"/>
      <c r="BK14" s="224"/>
      <c r="BL14" s="224"/>
      <c r="BM14" s="224"/>
      <c r="BN14" s="224"/>
      <c r="BO14" s="224"/>
      <c r="BP14" s="224"/>
      <c r="BQ14" s="232">
        <v>8</v>
      </c>
      <c r="BR14" s="378" t="s">
        <v>603</v>
      </c>
      <c r="BS14" s="761" t="s">
        <v>561</v>
      </c>
      <c r="BT14" s="762"/>
      <c r="BU14" s="762"/>
      <c r="BV14" s="762"/>
      <c r="BW14" s="762"/>
      <c r="BX14" s="762"/>
      <c r="BY14" s="762"/>
      <c r="BZ14" s="762"/>
      <c r="CA14" s="762"/>
      <c r="CB14" s="762"/>
      <c r="CC14" s="762"/>
      <c r="CD14" s="762"/>
      <c r="CE14" s="762"/>
      <c r="CF14" s="762"/>
      <c r="CG14" s="763"/>
      <c r="CH14" s="774">
        <v>312</v>
      </c>
      <c r="CI14" s="775"/>
      <c r="CJ14" s="775"/>
      <c r="CK14" s="775"/>
      <c r="CL14" s="776"/>
      <c r="CM14" s="774">
        <v>-1021</v>
      </c>
      <c r="CN14" s="775"/>
      <c r="CO14" s="775"/>
      <c r="CP14" s="775"/>
      <c r="CQ14" s="776"/>
      <c r="CR14" s="774">
        <v>790</v>
      </c>
      <c r="CS14" s="775"/>
      <c r="CT14" s="775"/>
      <c r="CU14" s="775"/>
      <c r="CV14" s="776"/>
      <c r="CW14" s="774" t="s">
        <v>490</v>
      </c>
      <c r="CX14" s="775"/>
      <c r="CY14" s="775"/>
      <c r="CZ14" s="775"/>
      <c r="DA14" s="776"/>
      <c r="DB14" s="774">
        <v>1937</v>
      </c>
      <c r="DC14" s="775"/>
      <c r="DD14" s="775"/>
      <c r="DE14" s="775"/>
      <c r="DF14" s="776"/>
      <c r="DG14" s="774">
        <v>1341</v>
      </c>
      <c r="DH14" s="775"/>
      <c r="DI14" s="775"/>
      <c r="DJ14" s="775"/>
      <c r="DK14" s="776"/>
      <c r="DL14" s="774" t="s">
        <v>490</v>
      </c>
      <c r="DM14" s="775"/>
      <c r="DN14" s="775"/>
      <c r="DO14" s="775"/>
      <c r="DP14" s="776"/>
      <c r="DQ14" s="774">
        <v>921</v>
      </c>
      <c r="DR14" s="775"/>
      <c r="DS14" s="775"/>
      <c r="DT14" s="775"/>
      <c r="DU14" s="776"/>
      <c r="DV14" s="777"/>
      <c r="DW14" s="778"/>
      <c r="DX14" s="778"/>
      <c r="DY14" s="778"/>
      <c r="DZ14" s="779"/>
      <c r="EA14" s="225"/>
    </row>
    <row r="15" spans="1:131" s="226" customFormat="1" ht="26.25" customHeight="1">
      <c r="A15" s="231">
        <v>9</v>
      </c>
      <c r="B15" s="748" t="s">
        <v>356</v>
      </c>
      <c r="C15" s="749"/>
      <c r="D15" s="749"/>
      <c r="E15" s="749"/>
      <c r="F15" s="749"/>
      <c r="G15" s="749"/>
      <c r="H15" s="749"/>
      <c r="I15" s="749"/>
      <c r="J15" s="749"/>
      <c r="K15" s="749"/>
      <c r="L15" s="749"/>
      <c r="M15" s="749"/>
      <c r="N15" s="749"/>
      <c r="O15" s="749"/>
      <c r="P15" s="750"/>
      <c r="Q15" s="751">
        <v>3186</v>
      </c>
      <c r="R15" s="752"/>
      <c r="S15" s="752"/>
      <c r="T15" s="752"/>
      <c r="U15" s="752"/>
      <c r="V15" s="752">
        <v>3101</v>
      </c>
      <c r="W15" s="752"/>
      <c r="X15" s="752"/>
      <c r="Y15" s="752"/>
      <c r="Z15" s="752"/>
      <c r="AA15" s="752">
        <v>84</v>
      </c>
      <c r="AB15" s="752"/>
      <c r="AC15" s="752"/>
      <c r="AD15" s="752"/>
      <c r="AE15" s="753"/>
      <c r="AF15" s="754">
        <v>84</v>
      </c>
      <c r="AG15" s="755"/>
      <c r="AH15" s="755"/>
      <c r="AI15" s="755"/>
      <c r="AJ15" s="756"/>
      <c r="AK15" s="757" t="s">
        <v>490</v>
      </c>
      <c r="AL15" s="758"/>
      <c r="AM15" s="758"/>
      <c r="AN15" s="758"/>
      <c r="AO15" s="758"/>
      <c r="AP15" s="758" t="s">
        <v>490</v>
      </c>
      <c r="AQ15" s="758"/>
      <c r="AR15" s="758"/>
      <c r="AS15" s="758"/>
      <c r="AT15" s="758"/>
      <c r="AU15" s="759"/>
      <c r="AV15" s="759"/>
      <c r="AW15" s="759"/>
      <c r="AX15" s="759"/>
      <c r="AY15" s="760"/>
      <c r="AZ15" s="223"/>
      <c r="BA15" s="223"/>
      <c r="BB15" s="223"/>
      <c r="BC15" s="223"/>
      <c r="BD15" s="223"/>
      <c r="BE15" s="224"/>
      <c r="BF15" s="224"/>
      <c r="BG15" s="224"/>
      <c r="BH15" s="224"/>
      <c r="BI15" s="224"/>
      <c r="BJ15" s="224"/>
      <c r="BK15" s="224"/>
      <c r="BL15" s="224"/>
      <c r="BM15" s="224"/>
      <c r="BN15" s="224"/>
      <c r="BO15" s="224"/>
      <c r="BP15" s="224"/>
      <c r="BQ15" s="232">
        <v>9</v>
      </c>
      <c r="BR15" s="378"/>
      <c r="BS15" s="761" t="s">
        <v>562</v>
      </c>
      <c r="BT15" s="762"/>
      <c r="BU15" s="762"/>
      <c r="BV15" s="762"/>
      <c r="BW15" s="762"/>
      <c r="BX15" s="762"/>
      <c r="BY15" s="762"/>
      <c r="BZ15" s="762"/>
      <c r="CA15" s="762"/>
      <c r="CB15" s="762"/>
      <c r="CC15" s="762"/>
      <c r="CD15" s="762"/>
      <c r="CE15" s="762"/>
      <c r="CF15" s="762"/>
      <c r="CG15" s="763"/>
      <c r="CH15" s="774">
        <v>0</v>
      </c>
      <c r="CI15" s="775"/>
      <c r="CJ15" s="775"/>
      <c r="CK15" s="775"/>
      <c r="CL15" s="776"/>
      <c r="CM15" s="774">
        <v>1039</v>
      </c>
      <c r="CN15" s="775"/>
      <c r="CO15" s="775"/>
      <c r="CP15" s="775"/>
      <c r="CQ15" s="776"/>
      <c r="CR15" s="774">
        <v>1021</v>
      </c>
      <c r="CS15" s="775"/>
      <c r="CT15" s="775"/>
      <c r="CU15" s="775"/>
      <c r="CV15" s="776"/>
      <c r="CW15" s="774" t="s">
        <v>490</v>
      </c>
      <c r="CX15" s="775"/>
      <c r="CY15" s="775"/>
      <c r="CZ15" s="775"/>
      <c r="DA15" s="776"/>
      <c r="DB15" s="774" t="s">
        <v>490</v>
      </c>
      <c r="DC15" s="775"/>
      <c r="DD15" s="775"/>
      <c r="DE15" s="775"/>
      <c r="DF15" s="776"/>
      <c r="DG15" s="774" t="s">
        <v>490</v>
      </c>
      <c r="DH15" s="775"/>
      <c r="DI15" s="775"/>
      <c r="DJ15" s="775"/>
      <c r="DK15" s="776"/>
      <c r="DL15" s="774" t="s">
        <v>490</v>
      </c>
      <c r="DM15" s="775"/>
      <c r="DN15" s="775"/>
      <c r="DO15" s="775"/>
      <c r="DP15" s="776"/>
      <c r="DQ15" s="774" t="s">
        <v>490</v>
      </c>
      <c r="DR15" s="775"/>
      <c r="DS15" s="775"/>
      <c r="DT15" s="775"/>
      <c r="DU15" s="776"/>
      <c r="DV15" s="777"/>
      <c r="DW15" s="778"/>
      <c r="DX15" s="778"/>
      <c r="DY15" s="778"/>
      <c r="DZ15" s="779"/>
      <c r="EA15" s="225"/>
    </row>
    <row r="16" spans="1:131" s="226" customFormat="1" ht="26.25" customHeight="1">
      <c r="A16" s="231">
        <v>10</v>
      </c>
      <c r="B16" s="748" t="s">
        <v>357</v>
      </c>
      <c r="C16" s="749"/>
      <c r="D16" s="749"/>
      <c r="E16" s="749"/>
      <c r="F16" s="749"/>
      <c r="G16" s="749"/>
      <c r="H16" s="749"/>
      <c r="I16" s="749"/>
      <c r="J16" s="749"/>
      <c r="K16" s="749"/>
      <c r="L16" s="749"/>
      <c r="M16" s="749"/>
      <c r="N16" s="749"/>
      <c r="O16" s="749"/>
      <c r="P16" s="750"/>
      <c r="Q16" s="751">
        <v>599</v>
      </c>
      <c r="R16" s="752"/>
      <c r="S16" s="752"/>
      <c r="T16" s="752"/>
      <c r="U16" s="752"/>
      <c r="V16" s="752">
        <v>538</v>
      </c>
      <c r="W16" s="752"/>
      <c r="X16" s="752"/>
      <c r="Y16" s="752"/>
      <c r="Z16" s="752"/>
      <c r="AA16" s="752">
        <v>61</v>
      </c>
      <c r="AB16" s="752"/>
      <c r="AC16" s="752"/>
      <c r="AD16" s="752"/>
      <c r="AE16" s="753"/>
      <c r="AF16" s="754" t="s">
        <v>349</v>
      </c>
      <c r="AG16" s="755"/>
      <c r="AH16" s="755"/>
      <c r="AI16" s="755"/>
      <c r="AJ16" s="756"/>
      <c r="AK16" s="757">
        <v>283</v>
      </c>
      <c r="AL16" s="758"/>
      <c r="AM16" s="758"/>
      <c r="AN16" s="758"/>
      <c r="AO16" s="758"/>
      <c r="AP16" s="758" t="s">
        <v>490</v>
      </c>
      <c r="AQ16" s="758"/>
      <c r="AR16" s="758"/>
      <c r="AS16" s="758"/>
      <c r="AT16" s="758"/>
      <c r="AU16" s="759"/>
      <c r="AV16" s="759"/>
      <c r="AW16" s="759"/>
      <c r="AX16" s="759"/>
      <c r="AY16" s="760"/>
      <c r="AZ16" s="223"/>
      <c r="BA16" s="223"/>
      <c r="BB16" s="223"/>
      <c r="BC16" s="223"/>
      <c r="BD16" s="223"/>
      <c r="BE16" s="224"/>
      <c r="BF16" s="224"/>
      <c r="BG16" s="224"/>
      <c r="BH16" s="224"/>
      <c r="BI16" s="224"/>
      <c r="BJ16" s="224"/>
      <c r="BK16" s="224"/>
      <c r="BL16" s="224"/>
      <c r="BM16" s="224"/>
      <c r="BN16" s="224"/>
      <c r="BO16" s="224"/>
      <c r="BP16" s="224"/>
      <c r="BQ16" s="232">
        <v>10</v>
      </c>
      <c r="BR16" s="378" t="s">
        <v>603</v>
      </c>
      <c r="BS16" s="761" t="s">
        <v>563</v>
      </c>
      <c r="BT16" s="762"/>
      <c r="BU16" s="762"/>
      <c r="BV16" s="762"/>
      <c r="BW16" s="762"/>
      <c r="BX16" s="762"/>
      <c r="BY16" s="762"/>
      <c r="BZ16" s="762"/>
      <c r="CA16" s="762"/>
      <c r="CB16" s="762"/>
      <c r="CC16" s="762"/>
      <c r="CD16" s="762"/>
      <c r="CE16" s="762"/>
      <c r="CF16" s="762"/>
      <c r="CG16" s="763"/>
      <c r="CH16" s="774">
        <v>106</v>
      </c>
      <c r="CI16" s="775"/>
      <c r="CJ16" s="775"/>
      <c r="CK16" s="775"/>
      <c r="CL16" s="776"/>
      <c r="CM16" s="774">
        <v>14496</v>
      </c>
      <c r="CN16" s="775"/>
      <c r="CO16" s="775"/>
      <c r="CP16" s="775"/>
      <c r="CQ16" s="776"/>
      <c r="CR16" s="774">
        <v>19948</v>
      </c>
      <c r="CS16" s="775"/>
      <c r="CT16" s="775"/>
      <c r="CU16" s="775"/>
      <c r="CV16" s="776"/>
      <c r="CW16" s="774">
        <v>375</v>
      </c>
      <c r="CX16" s="775"/>
      <c r="CY16" s="775"/>
      <c r="CZ16" s="775"/>
      <c r="DA16" s="776"/>
      <c r="DB16" s="774" t="s">
        <v>490</v>
      </c>
      <c r="DC16" s="775"/>
      <c r="DD16" s="775"/>
      <c r="DE16" s="775"/>
      <c r="DF16" s="776"/>
      <c r="DG16" s="774" t="s">
        <v>490</v>
      </c>
      <c r="DH16" s="775"/>
      <c r="DI16" s="775"/>
      <c r="DJ16" s="775"/>
      <c r="DK16" s="776"/>
      <c r="DL16" s="774" t="s">
        <v>490</v>
      </c>
      <c r="DM16" s="775"/>
      <c r="DN16" s="775"/>
      <c r="DO16" s="775"/>
      <c r="DP16" s="776"/>
      <c r="DQ16" s="774" t="s">
        <v>490</v>
      </c>
      <c r="DR16" s="775"/>
      <c r="DS16" s="775"/>
      <c r="DT16" s="775"/>
      <c r="DU16" s="776"/>
      <c r="DV16" s="777"/>
      <c r="DW16" s="778"/>
      <c r="DX16" s="778"/>
      <c r="DY16" s="778"/>
      <c r="DZ16" s="779"/>
      <c r="EA16" s="225"/>
    </row>
    <row r="17" spans="1:131" s="226" customFormat="1" ht="26.25" customHeight="1">
      <c r="A17" s="231">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53"/>
      <c r="AF17" s="754"/>
      <c r="AG17" s="755"/>
      <c r="AH17" s="755"/>
      <c r="AI17" s="755"/>
      <c r="AJ17" s="756"/>
      <c r="AK17" s="757"/>
      <c r="AL17" s="758"/>
      <c r="AM17" s="758"/>
      <c r="AN17" s="758"/>
      <c r="AO17" s="758"/>
      <c r="AP17" s="758"/>
      <c r="AQ17" s="758"/>
      <c r="AR17" s="758"/>
      <c r="AS17" s="758"/>
      <c r="AT17" s="758"/>
      <c r="AU17" s="759"/>
      <c r="AV17" s="759"/>
      <c r="AW17" s="759"/>
      <c r="AX17" s="759"/>
      <c r="AY17" s="760"/>
      <c r="AZ17" s="223"/>
      <c r="BA17" s="223"/>
      <c r="BB17" s="223"/>
      <c r="BC17" s="223"/>
      <c r="BD17" s="223"/>
      <c r="BE17" s="224"/>
      <c r="BF17" s="224"/>
      <c r="BG17" s="224"/>
      <c r="BH17" s="224"/>
      <c r="BI17" s="224"/>
      <c r="BJ17" s="224"/>
      <c r="BK17" s="224"/>
      <c r="BL17" s="224"/>
      <c r="BM17" s="224"/>
      <c r="BN17" s="224"/>
      <c r="BO17" s="224"/>
      <c r="BP17" s="224"/>
      <c r="BQ17" s="232">
        <v>11</v>
      </c>
      <c r="BR17" s="378" t="s">
        <v>603</v>
      </c>
      <c r="BS17" s="761" t="s">
        <v>564</v>
      </c>
      <c r="BT17" s="762"/>
      <c r="BU17" s="762"/>
      <c r="BV17" s="762"/>
      <c r="BW17" s="762"/>
      <c r="BX17" s="762"/>
      <c r="BY17" s="762"/>
      <c r="BZ17" s="762"/>
      <c r="CA17" s="762"/>
      <c r="CB17" s="762"/>
      <c r="CC17" s="762"/>
      <c r="CD17" s="762"/>
      <c r="CE17" s="762"/>
      <c r="CF17" s="762"/>
      <c r="CG17" s="763"/>
      <c r="CH17" s="774">
        <v>-1126</v>
      </c>
      <c r="CI17" s="775"/>
      <c r="CJ17" s="775"/>
      <c r="CK17" s="775"/>
      <c r="CL17" s="776"/>
      <c r="CM17" s="774">
        <v>29479</v>
      </c>
      <c r="CN17" s="775"/>
      <c r="CO17" s="775"/>
      <c r="CP17" s="775"/>
      <c r="CQ17" s="776"/>
      <c r="CR17" s="774">
        <v>42439</v>
      </c>
      <c r="CS17" s="775"/>
      <c r="CT17" s="775"/>
      <c r="CU17" s="775"/>
      <c r="CV17" s="776"/>
      <c r="CW17" s="774">
        <v>3538</v>
      </c>
      <c r="CX17" s="775"/>
      <c r="CY17" s="775"/>
      <c r="CZ17" s="775"/>
      <c r="DA17" s="776"/>
      <c r="DB17" s="774">
        <v>8793</v>
      </c>
      <c r="DC17" s="775"/>
      <c r="DD17" s="775"/>
      <c r="DE17" s="775"/>
      <c r="DF17" s="776"/>
      <c r="DG17" s="774" t="s">
        <v>490</v>
      </c>
      <c r="DH17" s="775"/>
      <c r="DI17" s="775"/>
      <c r="DJ17" s="775"/>
      <c r="DK17" s="776"/>
      <c r="DL17" s="774" t="s">
        <v>490</v>
      </c>
      <c r="DM17" s="775"/>
      <c r="DN17" s="775"/>
      <c r="DO17" s="775"/>
      <c r="DP17" s="776"/>
      <c r="DQ17" s="774">
        <v>443</v>
      </c>
      <c r="DR17" s="775"/>
      <c r="DS17" s="775"/>
      <c r="DT17" s="775"/>
      <c r="DU17" s="776"/>
      <c r="DV17" s="777"/>
      <c r="DW17" s="778"/>
      <c r="DX17" s="778"/>
      <c r="DY17" s="778"/>
      <c r="DZ17" s="779"/>
      <c r="EA17" s="225"/>
    </row>
    <row r="18" spans="1:131" s="226" customFormat="1" ht="26.25" customHeight="1">
      <c r="A18" s="231">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57"/>
      <c r="AL18" s="758"/>
      <c r="AM18" s="758"/>
      <c r="AN18" s="758"/>
      <c r="AO18" s="758"/>
      <c r="AP18" s="758"/>
      <c r="AQ18" s="758"/>
      <c r="AR18" s="758"/>
      <c r="AS18" s="758"/>
      <c r="AT18" s="758"/>
      <c r="AU18" s="759"/>
      <c r="AV18" s="759"/>
      <c r="AW18" s="759"/>
      <c r="AX18" s="759"/>
      <c r="AY18" s="760"/>
      <c r="AZ18" s="223"/>
      <c r="BA18" s="223"/>
      <c r="BB18" s="223"/>
      <c r="BC18" s="223"/>
      <c r="BD18" s="223"/>
      <c r="BE18" s="224"/>
      <c r="BF18" s="224"/>
      <c r="BG18" s="224"/>
      <c r="BH18" s="224"/>
      <c r="BI18" s="224"/>
      <c r="BJ18" s="224"/>
      <c r="BK18" s="224"/>
      <c r="BL18" s="224"/>
      <c r="BM18" s="224"/>
      <c r="BN18" s="224"/>
      <c r="BO18" s="224"/>
      <c r="BP18" s="224"/>
      <c r="BQ18" s="232">
        <v>12</v>
      </c>
      <c r="BR18" s="378"/>
      <c r="BS18" s="761" t="s">
        <v>565</v>
      </c>
      <c r="BT18" s="762"/>
      <c r="BU18" s="762"/>
      <c r="BV18" s="762"/>
      <c r="BW18" s="762"/>
      <c r="BX18" s="762"/>
      <c r="BY18" s="762"/>
      <c r="BZ18" s="762"/>
      <c r="CA18" s="762"/>
      <c r="CB18" s="762"/>
      <c r="CC18" s="762"/>
      <c r="CD18" s="762"/>
      <c r="CE18" s="762"/>
      <c r="CF18" s="762"/>
      <c r="CG18" s="763"/>
      <c r="CH18" s="774">
        <v>33</v>
      </c>
      <c r="CI18" s="775"/>
      <c r="CJ18" s="775"/>
      <c r="CK18" s="775"/>
      <c r="CL18" s="776"/>
      <c r="CM18" s="774">
        <v>970</v>
      </c>
      <c r="CN18" s="775"/>
      <c r="CO18" s="775"/>
      <c r="CP18" s="775"/>
      <c r="CQ18" s="776"/>
      <c r="CR18" s="774">
        <v>550</v>
      </c>
      <c r="CS18" s="775"/>
      <c r="CT18" s="775"/>
      <c r="CU18" s="775"/>
      <c r="CV18" s="776"/>
      <c r="CW18" s="774">
        <v>42</v>
      </c>
      <c r="CX18" s="775"/>
      <c r="CY18" s="775"/>
      <c r="CZ18" s="775"/>
      <c r="DA18" s="776"/>
      <c r="DB18" s="774" t="s">
        <v>490</v>
      </c>
      <c r="DC18" s="775"/>
      <c r="DD18" s="775"/>
      <c r="DE18" s="775"/>
      <c r="DF18" s="776"/>
      <c r="DG18" s="774" t="s">
        <v>490</v>
      </c>
      <c r="DH18" s="775"/>
      <c r="DI18" s="775"/>
      <c r="DJ18" s="775"/>
      <c r="DK18" s="776"/>
      <c r="DL18" s="774" t="s">
        <v>490</v>
      </c>
      <c r="DM18" s="775"/>
      <c r="DN18" s="775"/>
      <c r="DO18" s="775"/>
      <c r="DP18" s="776"/>
      <c r="DQ18" s="774" t="s">
        <v>490</v>
      </c>
      <c r="DR18" s="775"/>
      <c r="DS18" s="775"/>
      <c r="DT18" s="775"/>
      <c r="DU18" s="776"/>
      <c r="DV18" s="777"/>
      <c r="DW18" s="778"/>
      <c r="DX18" s="778"/>
      <c r="DY18" s="778"/>
      <c r="DZ18" s="779"/>
      <c r="EA18" s="225"/>
    </row>
    <row r="19" spans="1:131" s="226" customFormat="1" ht="26.25" customHeight="1">
      <c r="A19" s="231">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57"/>
      <c r="AL19" s="758"/>
      <c r="AM19" s="758"/>
      <c r="AN19" s="758"/>
      <c r="AO19" s="758"/>
      <c r="AP19" s="758"/>
      <c r="AQ19" s="758"/>
      <c r="AR19" s="758"/>
      <c r="AS19" s="758"/>
      <c r="AT19" s="758"/>
      <c r="AU19" s="759"/>
      <c r="AV19" s="759"/>
      <c r="AW19" s="759"/>
      <c r="AX19" s="759"/>
      <c r="AY19" s="760"/>
      <c r="AZ19" s="223"/>
      <c r="BA19" s="223"/>
      <c r="BB19" s="223"/>
      <c r="BC19" s="223"/>
      <c r="BD19" s="223"/>
      <c r="BE19" s="224"/>
      <c r="BF19" s="224"/>
      <c r="BG19" s="224"/>
      <c r="BH19" s="224"/>
      <c r="BI19" s="224"/>
      <c r="BJ19" s="224"/>
      <c r="BK19" s="224"/>
      <c r="BL19" s="224"/>
      <c r="BM19" s="224"/>
      <c r="BN19" s="224"/>
      <c r="BO19" s="224"/>
      <c r="BP19" s="224"/>
      <c r="BQ19" s="232">
        <v>13</v>
      </c>
      <c r="BR19" s="378" t="s">
        <v>603</v>
      </c>
      <c r="BS19" s="761" t="s">
        <v>566</v>
      </c>
      <c r="BT19" s="762"/>
      <c r="BU19" s="762"/>
      <c r="BV19" s="762"/>
      <c r="BW19" s="762"/>
      <c r="BX19" s="762"/>
      <c r="BY19" s="762"/>
      <c r="BZ19" s="762"/>
      <c r="CA19" s="762"/>
      <c r="CB19" s="762"/>
      <c r="CC19" s="762"/>
      <c r="CD19" s="762"/>
      <c r="CE19" s="762"/>
      <c r="CF19" s="762"/>
      <c r="CG19" s="763"/>
      <c r="CH19" s="774">
        <v>2</v>
      </c>
      <c r="CI19" s="775"/>
      <c r="CJ19" s="775"/>
      <c r="CK19" s="775"/>
      <c r="CL19" s="776"/>
      <c r="CM19" s="774">
        <v>58</v>
      </c>
      <c r="CN19" s="775"/>
      <c r="CO19" s="775"/>
      <c r="CP19" s="775"/>
      <c r="CQ19" s="776"/>
      <c r="CR19" s="774">
        <v>67</v>
      </c>
      <c r="CS19" s="775"/>
      <c r="CT19" s="775"/>
      <c r="CU19" s="775"/>
      <c r="CV19" s="776"/>
      <c r="CW19" s="774">
        <v>312</v>
      </c>
      <c r="CX19" s="775"/>
      <c r="CY19" s="775"/>
      <c r="CZ19" s="775"/>
      <c r="DA19" s="776"/>
      <c r="DB19" s="774">
        <v>6</v>
      </c>
      <c r="DC19" s="775"/>
      <c r="DD19" s="775"/>
      <c r="DE19" s="775"/>
      <c r="DF19" s="776"/>
      <c r="DG19" s="774" t="s">
        <v>490</v>
      </c>
      <c r="DH19" s="775"/>
      <c r="DI19" s="775"/>
      <c r="DJ19" s="775"/>
      <c r="DK19" s="776"/>
      <c r="DL19" s="774">
        <v>144</v>
      </c>
      <c r="DM19" s="775"/>
      <c r="DN19" s="775"/>
      <c r="DO19" s="775"/>
      <c r="DP19" s="776"/>
      <c r="DQ19" s="774">
        <v>105</v>
      </c>
      <c r="DR19" s="775"/>
      <c r="DS19" s="775"/>
      <c r="DT19" s="775"/>
      <c r="DU19" s="776"/>
      <c r="DV19" s="777"/>
      <c r="DW19" s="778"/>
      <c r="DX19" s="778"/>
      <c r="DY19" s="778"/>
      <c r="DZ19" s="779"/>
      <c r="EA19" s="225"/>
    </row>
    <row r="20" spans="1:131" s="226" customFormat="1" ht="26.25" customHeight="1">
      <c r="A20" s="231">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57"/>
      <c r="AL20" s="758"/>
      <c r="AM20" s="758"/>
      <c r="AN20" s="758"/>
      <c r="AO20" s="758"/>
      <c r="AP20" s="758"/>
      <c r="AQ20" s="758"/>
      <c r="AR20" s="758"/>
      <c r="AS20" s="758"/>
      <c r="AT20" s="758"/>
      <c r="AU20" s="759"/>
      <c r="AV20" s="759"/>
      <c r="AW20" s="759"/>
      <c r="AX20" s="759"/>
      <c r="AY20" s="760"/>
      <c r="AZ20" s="223"/>
      <c r="BA20" s="223"/>
      <c r="BB20" s="223"/>
      <c r="BC20" s="223"/>
      <c r="BD20" s="223"/>
      <c r="BE20" s="224"/>
      <c r="BF20" s="224"/>
      <c r="BG20" s="224"/>
      <c r="BH20" s="224"/>
      <c r="BI20" s="224"/>
      <c r="BJ20" s="224"/>
      <c r="BK20" s="224"/>
      <c r="BL20" s="224"/>
      <c r="BM20" s="224"/>
      <c r="BN20" s="224"/>
      <c r="BO20" s="224"/>
      <c r="BP20" s="224"/>
      <c r="BQ20" s="232">
        <v>14</v>
      </c>
      <c r="BR20" s="378"/>
      <c r="BS20" s="761" t="s">
        <v>567</v>
      </c>
      <c r="BT20" s="762"/>
      <c r="BU20" s="762"/>
      <c r="BV20" s="762"/>
      <c r="BW20" s="762"/>
      <c r="BX20" s="762"/>
      <c r="BY20" s="762"/>
      <c r="BZ20" s="762"/>
      <c r="CA20" s="762"/>
      <c r="CB20" s="762"/>
      <c r="CC20" s="762"/>
      <c r="CD20" s="762"/>
      <c r="CE20" s="762"/>
      <c r="CF20" s="762"/>
      <c r="CG20" s="763"/>
      <c r="CH20" s="774">
        <v>-20</v>
      </c>
      <c r="CI20" s="775"/>
      <c r="CJ20" s="775"/>
      <c r="CK20" s="775"/>
      <c r="CL20" s="776"/>
      <c r="CM20" s="774">
        <v>3711</v>
      </c>
      <c r="CN20" s="775"/>
      <c r="CO20" s="775"/>
      <c r="CP20" s="775"/>
      <c r="CQ20" s="776"/>
      <c r="CR20" s="774">
        <v>2494</v>
      </c>
      <c r="CS20" s="775"/>
      <c r="CT20" s="775"/>
      <c r="CU20" s="775"/>
      <c r="CV20" s="776"/>
      <c r="CW20" s="774" t="s">
        <v>490</v>
      </c>
      <c r="CX20" s="775"/>
      <c r="CY20" s="775"/>
      <c r="CZ20" s="775"/>
      <c r="DA20" s="776"/>
      <c r="DB20" s="774" t="s">
        <v>490</v>
      </c>
      <c r="DC20" s="775"/>
      <c r="DD20" s="775"/>
      <c r="DE20" s="775"/>
      <c r="DF20" s="776"/>
      <c r="DG20" s="774" t="s">
        <v>490</v>
      </c>
      <c r="DH20" s="775"/>
      <c r="DI20" s="775"/>
      <c r="DJ20" s="775"/>
      <c r="DK20" s="776"/>
      <c r="DL20" s="774" t="s">
        <v>490</v>
      </c>
      <c r="DM20" s="775"/>
      <c r="DN20" s="775"/>
      <c r="DO20" s="775"/>
      <c r="DP20" s="776"/>
      <c r="DQ20" s="774" t="s">
        <v>490</v>
      </c>
      <c r="DR20" s="775"/>
      <c r="DS20" s="775"/>
      <c r="DT20" s="775"/>
      <c r="DU20" s="776"/>
      <c r="DV20" s="777"/>
      <c r="DW20" s="778"/>
      <c r="DX20" s="778"/>
      <c r="DY20" s="778"/>
      <c r="DZ20" s="779"/>
      <c r="EA20" s="225"/>
    </row>
    <row r="21" spans="1:131" s="226" customFormat="1" ht="26.25" customHeight="1" thickBot="1">
      <c r="A21" s="231">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57"/>
      <c r="AL21" s="758"/>
      <c r="AM21" s="758"/>
      <c r="AN21" s="758"/>
      <c r="AO21" s="758"/>
      <c r="AP21" s="758"/>
      <c r="AQ21" s="758"/>
      <c r="AR21" s="758"/>
      <c r="AS21" s="758"/>
      <c r="AT21" s="758"/>
      <c r="AU21" s="759"/>
      <c r="AV21" s="759"/>
      <c r="AW21" s="759"/>
      <c r="AX21" s="759"/>
      <c r="AY21" s="760"/>
      <c r="AZ21" s="223"/>
      <c r="BA21" s="223"/>
      <c r="BB21" s="223"/>
      <c r="BC21" s="223"/>
      <c r="BD21" s="223"/>
      <c r="BE21" s="224"/>
      <c r="BF21" s="224"/>
      <c r="BG21" s="224"/>
      <c r="BH21" s="224"/>
      <c r="BI21" s="224"/>
      <c r="BJ21" s="224"/>
      <c r="BK21" s="224"/>
      <c r="BL21" s="224"/>
      <c r="BM21" s="224"/>
      <c r="BN21" s="224"/>
      <c r="BO21" s="224"/>
      <c r="BP21" s="224"/>
      <c r="BQ21" s="232">
        <v>15</v>
      </c>
      <c r="BR21" s="378"/>
      <c r="BS21" s="761" t="s">
        <v>568</v>
      </c>
      <c r="BT21" s="762"/>
      <c r="BU21" s="762"/>
      <c r="BV21" s="762"/>
      <c r="BW21" s="762"/>
      <c r="BX21" s="762"/>
      <c r="BY21" s="762"/>
      <c r="BZ21" s="762"/>
      <c r="CA21" s="762"/>
      <c r="CB21" s="762"/>
      <c r="CC21" s="762"/>
      <c r="CD21" s="762"/>
      <c r="CE21" s="762"/>
      <c r="CF21" s="762"/>
      <c r="CG21" s="763"/>
      <c r="CH21" s="774">
        <v>0</v>
      </c>
      <c r="CI21" s="775"/>
      <c r="CJ21" s="775"/>
      <c r="CK21" s="775"/>
      <c r="CL21" s="776"/>
      <c r="CM21" s="774">
        <v>96</v>
      </c>
      <c r="CN21" s="775"/>
      <c r="CO21" s="775"/>
      <c r="CP21" s="775"/>
      <c r="CQ21" s="776"/>
      <c r="CR21" s="774">
        <v>56</v>
      </c>
      <c r="CS21" s="775"/>
      <c r="CT21" s="775"/>
      <c r="CU21" s="775"/>
      <c r="CV21" s="776"/>
      <c r="CW21" s="774">
        <v>1</v>
      </c>
      <c r="CX21" s="775"/>
      <c r="CY21" s="775"/>
      <c r="CZ21" s="775"/>
      <c r="DA21" s="776"/>
      <c r="DB21" s="774" t="s">
        <v>490</v>
      </c>
      <c r="DC21" s="775"/>
      <c r="DD21" s="775"/>
      <c r="DE21" s="775"/>
      <c r="DF21" s="776"/>
      <c r="DG21" s="774" t="s">
        <v>490</v>
      </c>
      <c r="DH21" s="775"/>
      <c r="DI21" s="775"/>
      <c r="DJ21" s="775"/>
      <c r="DK21" s="776"/>
      <c r="DL21" s="774" t="s">
        <v>490</v>
      </c>
      <c r="DM21" s="775"/>
      <c r="DN21" s="775"/>
      <c r="DO21" s="775"/>
      <c r="DP21" s="776"/>
      <c r="DQ21" s="774" t="s">
        <v>490</v>
      </c>
      <c r="DR21" s="775"/>
      <c r="DS21" s="775"/>
      <c r="DT21" s="775"/>
      <c r="DU21" s="776"/>
      <c r="DV21" s="777"/>
      <c r="DW21" s="778"/>
      <c r="DX21" s="778"/>
      <c r="DY21" s="778"/>
      <c r="DZ21" s="779"/>
      <c r="EA21" s="225"/>
    </row>
    <row r="22" spans="1:131" s="226" customFormat="1" ht="26.25" customHeight="1">
      <c r="A22" s="231">
        <v>16</v>
      </c>
      <c r="B22" s="780"/>
      <c r="C22" s="781"/>
      <c r="D22" s="781"/>
      <c r="E22" s="781"/>
      <c r="F22" s="781"/>
      <c r="G22" s="781"/>
      <c r="H22" s="781"/>
      <c r="I22" s="781"/>
      <c r="J22" s="781"/>
      <c r="K22" s="781"/>
      <c r="L22" s="781"/>
      <c r="M22" s="781"/>
      <c r="N22" s="781"/>
      <c r="O22" s="781"/>
      <c r="P22" s="782"/>
      <c r="Q22" s="783"/>
      <c r="R22" s="784"/>
      <c r="S22" s="784"/>
      <c r="T22" s="784"/>
      <c r="U22" s="784"/>
      <c r="V22" s="784"/>
      <c r="W22" s="784"/>
      <c r="X22" s="784"/>
      <c r="Y22" s="784"/>
      <c r="Z22" s="784"/>
      <c r="AA22" s="784"/>
      <c r="AB22" s="784"/>
      <c r="AC22" s="784"/>
      <c r="AD22" s="784"/>
      <c r="AE22" s="785"/>
      <c r="AF22" s="786"/>
      <c r="AG22" s="787"/>
      <c r="AH22" s="787"/>
      <c r="AI22" s="787"/>
      <c r="AJ22" s="788"/>
      <c r="AK22" s="801"/>
      <c r="AL22" s="802"/>
      <c r="AM22" s="802"/>
      <c r="AN22" s="802"/>
      <c r="AO22" s="802"/>
      <c r="AP22" s="802"/>
      <c r="AQ22" s="802"/>
      <c r="AR22" s="802"/>
      <c r="AS22" s="802"/>
      <c r="AT22" s="802"/>
      <c r="AU22" s="803"/>
      <c r="AV22" s="803"/>
      <c r="AW22" s="803"/>
      <c r="AX22" s="803"/>
      <c r="AY22" s="804"/>
      <c r="AZ22" s="805" t="s">
        <v>358</v>
      </c>
      <c r="BA22" s="805"/>
      <c r="BB22" s="805"/>
      <c r="BC22" s="805"/>
      <c r="BD22" s="806"/>
      <c r="BE22" s="224"/>
      <c r="BF22" s="224"/>
      <c r="BG22" s="224"/>
      <c r="BH22" s="224"/>
      <c r="BI22" s="224"/>
      <c r="BJ22" s="224"/>
      <c r="BK22" s="224"/>
      <c r="BL22" s="224"/>
      <c r="BM22" s="224"/>
      <c r="BN22" s="224"/>
      <c r="BO22" s="224"/>
      <c r="BP22" s="224"/>
      <c r="BQ22" s="232">
        <v>16</v>
      </c>
      <c r="BR22" s="378"/>
      <c r="BS22" s="761" t="s">
        <v>607</v>
      </c>
      <c r="BT22" s="762"/>
      <c r="BU22" s="762"/>
      <c r="BV22" s="762"/>
      <c r="BW22" s="762"/>
      <c r="BX22" s="762"/>
      <c r="BY22" s="762"/>
      <c r="BZ22" s="762"/>
      <c r="CA22" s="762"/>
      <c r="CB22" s="762"/>
      <c r="CC22" s="762"/>
      <c r="CD22" s="762"/>
      <c r="CE22" s="762"/>
      <c r="CF22" s="762"/>
      <c r="CG22" s="763"/>
      <c r="CH22" s="774">
        <v>112</v>
      </c>
      <c r="CI22" s="775"/>
      <c r="CJ22" s="775"/>
      <c r="CK22" s="775"/>
      <c r="CL22" s="776"/>
      <c r="CM22" s="774">
        <v>3837</v>
      </c>
      <c r="CN22" s="775"/>
      <c r="CO22" s="775"/>
      <c r="CP22" s="775"/>
      <c r="CQ22" s="776"/>
      <c r="CR22" s="774">
        <v>923</v>
      </c>
      <c r="CS22" s="775"/>
      <c r="CT22" s="775"/>
      <c r="CU22" s="775"/>
      <c r="CV22" s="776"/>
      <c r="CW22" s="774">
        <v>193</v>
      </c>
      <c r="CX22" s="775"/>
      <c r="CY22" s="775"/>
      <c r="CZ22" s="775"/>
      <c r="DA22" s="776"/>
      <c r="DB22" s="774">
        <v>92769</v>
      </c>
      <c r="DC22" s="775"/>
      <c r="DD22" s="775"/>
      <c r="DE22" s="775"/>
      <c r="DF22" s="776"/>
      <c r="DG22" s="774" t="s">
        <v>490</v>
      </c>
      <c r="DH22" s="775"/>
      <c r="DI22" s="775"/>
      <c r="DJ22" s="775"/>
      <c r="DK22" s="776"/>
      <c r="DL22" s="774" t="s">
        <v>490</v>
      </c>
      <c r="DM22" s="775"/>
      <c r="DN22" s="775"/>
      <c r="DO22" s="775"/>
      <c r="DP22" s="776"/>
      <c r="DQ22" s="774" t="s">
        <v>490</v>
      </c>
      <c r="DR22" s="775"/>
      <c r="DS22" s="775"/>
      <c r="DT22" s="775"/>
      <c r="DU22" s="776"/>
      <c r="DV22" s="777"/>
      <c r="DW22" s="778"/>
      <c r="DX22" s="778"/>
      <c r="DY22" s="778"/>
      <c r="DZ22" s="779"/>
      <c r="EA22" s="225"/>
    </row>
    <row r="23" spans="1:131" s="226" customFormat="1" ht="26.25" customHeight="1" thickBot="1">
      <c r="A23" s="234" t="s">
        <v>359</v>
      </c>
      <c r="B23" s="789" t="s">
        <v>360</v>
      </c>
      <c r="C23" s="790"/>
      <c r="D23" s="790"/>
      <c r="E23" s="790"/>
      <c r="F23" s="790"/>
      <c r="G23" s="790"/>
      <c r="H23" s="790"/>
      <c r="I23" s="790"/>
      <c r="J23" s="790"/>
      <c r="K23" s="790"/>
      <c r="L23" s="790"/>
      <c r="M23" s="790"/>
      <c r="N23" s="790"/>
      <c r="O23" s="790"/>
      <c r="P23" s="791"/>
      <c r="Q23" s="792">
        <v>1563863</v>
      </c>
      <c r="R23" s="793"/>
      <c r="S23" s="793"/>
      <c r="T23" s="793"/>
      <c r="U23" s="793"/>
      <c r="V23" s="793">
        <v>1495793</v>
      </c>
      <c r="W23" s="793"/>
      <c r="X23" s="793"/>
      <c r="Y23" s="793"/>
      <c r="Z23" s="793"/>
      <c r="AA23" s="793">
        <v>68070</v>
      </c>
      <c r="AB23" s="793"/>
      <c r="AC23" s="793"/>
      <c r="AD23" s="793"/>
      <c r="AE23" s="794"/>
      <c r="AF23" s="795">
        <v>7229</v>
      </c>
      <c r="AG23" s="793"/>
      <c r="AH23" s="793"/>
      <c r="AI23" s="793"/>
      <c r="AJ23" s="796"/>
      <c r="AK23" s="797"/>
      <c r="AL23" s="798"/>
      <c r="AM23" s="798"/>
      <c r="AN23" s="798"/>
      <c r="AO23" s="798"/>
      <c r="AP23" s="793">
        <v>1546018</v>
      </c>
      <c r="AQ23" s="793"/>
      <c r="AR23" s="793"/>
      <c r="AS23" s="793"/>
      <c r="AT23" s="793"/>
      <c r="AU23" s="799"/>
      <c r="AV23" s="799"/>
      <c r="AW23" s="799"/>
      <c r="AX23" s="799"/>
      <c r="AY23" s="800"/>
      <c r="AZ23" s="808" t="s">
        <v>361</v>
      </c>
      <c r="BA23" s="809"/>
      <c r="BB23" s="809"/>
      <c r="BC23" s="809"/>
      <c r="BD23" s="810"/>
      <c r="BE23" s="224"/>
      <c r="BF23" s="224"/>
      <c r="BG23" s="224"/>
      <c r="BH23" s="224"/>
      <c r="BI23" s="224"/>
      <c r="BJ23" s="224"/>
      <c r="BK23" s="224"/>
      <c r="BL23" s="224"/>
      <c r="BM23" s="224"/>
      <c r="BN23" s="224"/>
      <c r="BO23" s="224"/>
      <c r="BP23" s="224"/>
      <c r="BQ23" s="232">
        <v>17</v>
      </c>
      <c r="BR23" s="378"/>
      <c r="BS23" s="761" t="s">
        <v>569</v>
      </c>
      <c r="BT23" s="762"/>
      <c r="BU23" s="762"/>
      <c r="BV23" s="762"/>
      <c r="BW23" s="762"/>
      <c r="BX23" s="762"/>
      <c r="BY23" s="762"/>
      <c r="BZ23" s="762"/>
      <c r="CA23" s="762"/>
      <c r="CB23" s="762"/>
      <c r="CC23" s="762"/>
      <c r="CD23" s="762"/>
      <c r="CE23" s="762"/>
      <c r="CF23" s="762"/>
      <c r="CG23" s="763"/>
      <c r="CH23" s="774">
        <v>-4</v>
      </c>
      <c r="CI23" s="775"/>
      <c r="CJ23" s="775"/>
      <c r="CK23" s="775"/>
      <c r="CL23" s="776"/>
      <c r="CM23" s="774">
        <v>657</v>
      </c>
      <c r="CN23" s="775"/>
      <c r="CO23" s="775"/>
      <c r="CP23" s="775"/>
      <c r="CQ23" s="776"/>
      <c r="CR23" s="774">
        <v>373</v>
      </c>
      <c r="CS23" s="775"/>
      <c r="CT23" s="775"/>
      <c r="CU23" s="775"/>
      <c r="CV23" s="776"/>
      <c r="CW23" s="774">
        <v>17</v>
      </c>
      <c r="CX23" s="775"/>
      <c r="CY23" s="775"/>
      <c r="CZ23" s="775"/>
      <c r="DA23" s="776"/>
      <c r="DB23" s="774" t="s">
        <v>490</v>
      </c>
      <c r="DC23" s="775"/>
      <c r="DD23" s="775"/>
      <c r="DE23" s="775"/>
      <c r="DF23" s="776"/>
      <c r="DG23" s="774" t="s">
        <v>490</v>
      </c>
      <c r="DH23" s="775"/>
      <c r="DI23" s="775"/>
      <c r="DJ23" s="775"/>
      <c r="DK23" s="776"/>
      <c r="DL23" s="774" t="s">
        <v>490</v>
      </c>
      <c r="DM23" s="775"/>
      <c r="DN23" s="775"/>
      <c r="DO23" s="775"/>
      <c r="DP23" s="776"/>
      <c r="DQ23" s="774" t="s">
        <v>490</v>
      </c>
      <c r="DR23" s="775"/>
      <c r="DS23" s="775"/>
      <c r="DT23" s="775"/>
      <c r="DU23" s="776"/>
      <c r="DV23" s="777"/>
      <c r="DW23" s="778"/>
      <c r="DX23" s="778"/>
      <c r="DY23" s="778"/>
      <c r="DZ23" s="779"/>
      <c r="EA23" s="225"/>
    </row>
    <row r="24" spans="1:131" s="226" customFormat="1" ht="26.25" customHeight="1">
      <c r="A24" s="807" t="s">
        <v>362</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23"/>
      <c r="BA24" s="223"/>
      <c r="BB24" s="223"/>
      <c r="BC24" s="223"/>
      <c r="BD24" s="223"/>
      <c r="BE24" s="224"/>
      <c r="BF24" s="224"/>
      <c r="BG24" s="224"/>
      <c r="BH24" s="224"/>
      <c r="BI24" s="224"/>
      <c r="BJ24" s="224"/>
      <c r="BK24" s="224"/>
      <c r="BL24" s="224"/>
      <c r="BM24" s="224"/>
      <c r="BN24" s="224"/>
      <c r="BO24" s="224"/>
      <c r="BP24" s="224"/>
      <c r="BQ24" s="232">
        <v>18</v>
      </c>
      <c r="BR24" s="378"/>
      <c r="BS24" s="761" t="s">
        <v>570</v>
      </c>
      <c r="BT24" s="762"/>
      <c r="BU24" s="762"/>
      <c r="BV24" s="762"/>
      <c r="BW24" s="762"/>
      <c r="BX24" s="762"/>
      <c r="BY24" s="762"/>
      <c r="BZ24" s="762"/>
      <c r="CA24" s="762"/>
      <c r="CB24" s="762"/>
      <c r="CC24" s="762"/>
      <c r="CD24" s="762"/>
      <c r="CE24" s="762"/>
      <c r="CF24" s="762"/>
      <c r="CG24" s="763"/>
      <c r="CH24" s="774">
        <v>-1</v>
      </c>
      <c r="CI24" s="775"/>
      <c r="CJ24" s="775"/>
      <c r="CK24" s="775"/>
      <c r="CL24" s="776"/>
      <c r="CM24" s="774">
        <v>1861</v>
      </c>
      <c r="CN24" s="775"/>
      <c r="CO24" s="775"/>
      <c r="CP24" s="775"/>
      <c r="CQ24" s="776"/>
      <c r="CR24" s="774">
        <v>858</v>
      </c>
      <c r="CS24" s="775"/>
      <c r="CT24" s="775"/>
      <c r="CU24" s="775"/>
      <c r="CV24" s="776"/>
      <c r="CW24" s="774">
        <v>8</v>
      </c>
      <c r="CX24" s="775"/>
      <c r="CY24" s="775"/>
      <c r="CZ24" s="775"/>
      <c r="DA24" s="776"/>
      <c r="DB24" s="774" t="s">
        <v>490</v>
      </c>
      <c r="DC24" s="775"/>
      <c r="DD24" s="775"/>
      <c r="DE24" s="775"/>
      <c r="DF24" s="776"/>
      <c r="DG24" s="774" t="s">
        <v>490</v>
      </c>
      <c r="DH24" s="775"/>
      <c r="DI24" s="775"/>
      <c r="DJ24" s="775"/>
      <c r="DK24" s="776"/>
      <c r="DL24" s="774" t="s">
        <v>490</v>
      </c>
      <c r="DM24" s="775"/>
      <c r="DN24" s="775"/>
      <c r="DO24" s="775"/>
      <c r="DP24" s="776"/>
      <c r="DQ24" s="774" t="s">
        <v>490</v>
      </c>
      <c r="DR24" s="775"/>
      <c r="DS24" s="775"/>
      <c r="DT24" s="775"/>
      <c r="DU24" s="776"/>
      <c r="DV24" s="777"/>
      <c r="DW24" s="778"/>
      <c r="DX24" s="778"/>
      <c r="DY24" s="778"/>
      <c r="DZ24" s="779"/>
      <c r="EA24" s="225"/>
    </row>
    <row r="25" spans="1:131" s="218" customFormat="1" ht="26.25" customHeight="1" thickBot="1">
      <c r="A25" s="742" t="s">
        <v>363</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223"/>
      <c r="BK25" s="223"/>
      <c r="BL25" s="223"/>
      <c r="BM25" s="223"/>
      <c r="BN25" s="223"/>
      <c r="BO25" s="235"/>
      <c r="BP25" s="235"/>
      <c r="BQ25" s="232">
        <v>19</v>
      </c>
      <c r="BR25" s="378"/>
      <c r="BS25" s="761" t="s">
        <v>571</v>
      </c>
      <c r="BT25" s="762"/>
      <c r="BU25" s="762"/>
      <c r="BV25" s="762"/>
      <c r="BW25" s="762"/>
      <c r="BX25" s="762"/>
      <c r="BY25" s="762"/>
      <c r="BZ25" s="762"/>
      <c r="CA25" s="762"/>
      <c r="CB25" s="762"/>
      <c r="CC25" s="762"/>
      <c r="CD25" s="762"/>
      <c r="CE25" s="762"/>
      <c r="CF25" s="762"/>
      <c r="CG25" s="763"/>
      <c r="CH25" s="774">
        <v>26</v>
      </c>
      <c r="CI25" s="775"/>
      <c r="CJ25" s="775"/>
      <c r="CK25" s="775"/>
      <c r="CL25" s="776"/>
      <c r="CM25" s="774">
        <v>1102</v>
      </c>
      <c r="CN25" s="775"/>
      <c r="CO25" s="775"/>
      <c r="CP25" s="775"/>
      <c r="CQ25" s="776"/>
      <c r="CR25" s="774">
        <v>320</v>
      </c>
      <c r="CS25" s="775"/>
      <c r="CT25" s="775"/>
      <c r="CU25" s="775"/>
      <c r="CV25" s="776"/>
      <c r="CW25" s="774">
        <v>2</v>
      </c>
      <c r="CX25" s="775"/>
      <c r="CY25" s="775"/>
      <c r="CZ25" s="775"/>
      <c r="DA25" s="776"/>
      <c r="DB25" s="774" t="s">
        <v>490</v>
      </c>
      <c r="DC25" s="775"/>
      <c r="DD25" s="775"/>
      <c r="DE25" s="775"/>
      <c r="DF25" s="776"/>
      <c r="DG25" s="774" t="s">
        <v>490</v>
      </c>
      <c r="DH25" s="775"/>
      <c r="DI25" s="775"/>
      <c r="DJ25" s="775"/>
      <c r="DK25" s="776"/>
      <c r="DL25" s="774" t="s">
        <v>490</v>
      </c>
      <c r="DM25" s="775"/>
      <c r="DN25" s="775"/>
      <c r="DO25" s="775"/>
      <c r="DP25" s="776"/>
      <c r="DQ25" s="774" t="s">
        <v>490</v>
      </c>
      <c r="DR25" s="775"/>
      <c r="DS25" s="775"/>
      <c r="DT25" s="775"/>
      <c r="DU25" s="776"/>
      <c r="DV25" s="777"/>
      <c r="DW25" s="778"/>
      <c r="DX25" s="778"/>
      <c r="DY25" s="778"/>
      <c r="DZ25" s="779"/>
      <c r="EA25" s="217"/>
    </row>
    <row r="26" spans="1:131" s="218" customFormat="1" ht="26.25" customHeight="1">
      <c r="A26" s="733" t="s">
        <v>330</v>
      </c>
      <c r="B26" s="734"/>
      <c r="C26" s="734"/>
      <c r="D26" s="734"/>
      <c r="E26" s="734"/>
      <c r="F26" s="734"/>
      <c r="G26" s="734"/>
      <c r="H26" s="734"/>
      <c r="I26" s="734"/>
      <c r="J26" s="734"/>
      <c r="K26" s="734"/>
      <c r="L26" s="734"/>
      <c r="M26" s="734"/>
      <c r="N26" s="734"/>
      <c r="O26" s="734"/>
      <c r="P26" s="735"/>
      <c r="Q26" s="710" t="s">
        <v>364</v>
      </c>
      <c r="R26" s="711"/>
      <c r="S26" s="711"/>
      <c r="T26" s="711"/>
      <c r="U26" s="712"/>
      <c r="V26" s="710" t="s">
        <v>365</v>
      </c>
      <c r="W26" s="711"/>
      <c r="X26" s="711"/>
      <c r="Y26" s="711"/>
      <c r="Z26" s="712"/>
      <c r="AA26" s="710" t="s">
        <v>366</v>
      </c>
      <c r="AB26" s="711"/>
      <c r="AC26" s="711"/>
      <c r="AD26" s="711"/>
      <c r="AE26" s="711"/>
      <c r="AF26" s="811" t="s">
        <v>367</v>
      </c>
      <c r="AG26" s="812"/>
      <c r="AH26" s="812"/>
      <c r="AI26" s="812"/>
      <c r="AJ26" s="813"/>
      <c r="AK26" s="711" t="s">
        <v>368</v>
      </c>
      <c r="AL26" s="711"/>
      <c r="AM26" s="711"/>
      <c r="AN26" s="711"/>
      <c r="AO26" s="712"/>
      <c r="AP26" s="710" t="s">
        <v>369</v>
      </c>
      <c r="AQ26" s="711"/>
      <c r="AR26" s="711"/>
      <c r="AS26" s="711"/>
      <c r="AT26" s="712"/>
      <c r="AU26" s="710" t="s">
        <v>370</v>
      </c>
      <c r="AV26" s="711"/>
      <c r="AW26" s="711"/>
      <c r="AX26" s="711"/>
      <c r="AY26" s="712"/>
      <c r="AZ26" s="710" t="s">
        <v>371</v>
      </c>
      <c r="BA26" s="711"/>
      <c r="BB26" s="711"/>
      <c r="BC26" s="711"/>
      <c r="BD26" s="712"/>
      <c r="BE26" s="710" t="s">
        <v>337</v>
      </c>
      <c r="BF26" s="711"/>
      <c r="BG26" s="711"/>
      <c r="BH26" s="711"/>
      <c r="BI26" s="722"/>
      <c r="BJ26" s="223"/>
      <c r="BK26" s="223"/>
      <c r="BL26" s="223"/>
      <c r="BM26" s="223"/>
      <c r="BN26" s="223"/>
      <c r="BO26" s="235"/>
      <c r="BP26" s="235"/>
      <c r="BQ26" s="232">
        <v>20</v>
      </c>
      <c r="BR26" s="378"/>
      <c r="BS26" s="761" t="s">
        <v>608</v>
      </c>
      <c r="BT26" s="762"/>
      <c r="BU26" s="762"/>
      <c r="BV26" s="762"/>
      <c r="BW26" s="762"/>
      <c r="BX26" s="762"/>
      <c r="BY26" s="762"/>
      <c r="BZ26" s="762"/>
      <c r="CA26" s="762"/>
      <c r="CB26" s="762"/>
      <c r="CC26" s="762"/>
      <c r="CD26" s="762"/>
      <c r="CE26" s="762"/>
      <c r="CF26" s="762"/>
      <c r="CG26" s="763"/>
      <c r="CH26" s="774">
        <v>-61</v>
      </c>
      <c r="CI26" s="775"/>
      <c r="CJ26" s="775"/>
      <c r="CK26" s="775"/>
      <c r="CL26" s="776"/>
      <c r="CM26" s="774">
        <v>1130</v>
      </c>
      <c r="CN26" s="775"/>
      <c r="CO26" s="775"/>
      <c r="CP26" s="775"/>
      <c r="CQ26" s="776"/>
      <c r="CR26" s="774">
        <v>500</v>
      </c>
      <c r="CS26" s="775"/>
      <c r="CT26" s="775"/>
      <c r="CU26" s="775"/>
      <c r="CV26" s="776"/>
      <c r="CW26" s="774">
        <v>105</v>
      </c>
      <c r="CX26" s="775"/>
      <c r="CY26" s="775"/>
      <c r="CZ26" s="775"/>
      <c r="DA26" s="776"/>
      <c r="DB26" s="774" t="s">
        <v>490</v>
      </c>
      <c r="DC26" s="775"/>
      <c r="DD26" s="775"/>
      <c r="DE26" s="775"/>
      <c r="DF26" s="776"/>
      <c r="DG26" s="774" t="s">
        <v>490</v>
      </c>
      <c r="DH26" s="775"/>
      <c r="DI26" s="775"/>
      <c r="DJ26" s="775"/>
      <c r="DK26" s="776"/>
      <c r="DL26" s="774" t="s">
        <v>490</v>
      </c>
      <c r="DM26" s="775"/>
      <c r="DN26" s="775"/>
      <c r="DO26" s="775"/>
      <c r="DP26" s="776"/>
      <c r="DQ26" s="774" t="s">
        <v>490</v>
      </c>
      <c r="DR26" s="775"/>
      <c r="DS26" s="775"/>
      <c r="DT26" s="775"/>
      <c r="DU26" s="776"/>
      <c r="DV26" s="777"/>
      <c r="DW26" s="778"/>
      <c r="DX26" s="778"/>
      <c r="DY26" s="778"/>
      <c r="DZ26" s="779"/>
      <c r="EA26" s="217"/>
    </row>
    <row r="27" spans="1:131" s="218" customFormat="1" ht="26.25" customHeight="1" thickBot="1">
      <c r="A27" s="736"/>
      <c r="B27" s="737"/>
      <c r="C27" s="737"/>
      <c r="D27" s="737"/>
      <c r="E27" s="737"/>
      <c r="F27" s="737"/>
      <c r="G27" s="737"/>
      <c r="H27" s="737"/>
      <c r="I27" s="737"/>
      <c r="J27" s="737"/>
      <c r="K27" s="737"/>
      <c r="L27" s="737"/>
      <c r="M27" s="737"/>
      <c r="N27" s="737"/>
      <c r="O27" s="737"/>
      <c r="P27" s="738"/>
      <c r="Q27" s="713"/>
      <c r="R27" s="714"/>
      <c r="S27" s="714"/>
      <c r="T27" s="714"/>
      <c r="U27" s="715"/>
      <c r="V27" s="713"/>
      <c r="W27" s="714"/>
      <c r="X27" s="714"/>
      <c r="Y27" s="714"/>
      <c r="Z27" s="715"/>
      <c r="AA27" s="713"/>
      <c r="AB27" s="714"/>
      <c r="AC27" s="714"/>
      <c r="AD27" s="714"/>
      <c r="AE27" s="714"/>
      <c r="AF27" s="814"/>
      <c r="AG27" s="815"/>
      <c r="AH27" s="815"/>
      <c r="AI27" s="815"/>
      <c r="AJ27" s="816"/>
      <c r="AK27" s="714"/>
      <c r="AL27" s="714"/>
      <c r="AM27" s="714"/>
      <c r="AN27" s="714"/>
      <c r="AO27" s="715"/>
      <c r="AP27" s="713"/>
      <c r="AQ27" s="714"/>
      <c r="AR27" s="714"/>
      <c r="AS27" s="714"/>
      <c r="AT27" s="715"/>
      <c r="AU27" s="713"/>
      <c r="AV27" s="714"/>
      <c r="AW27" s="714"/>
      <c r="AX27" s="714"/>
      <c r="AY27" s="715"/>
      <c r="AZ27" s="713"/>
      <c r="BA27" s="714"/>
      <c r="BB27" s="714"/>
      <c r="BC27" s="714"/>
      <c r="BD27" s="715"/>
      <c r="BE27" s="713"/>
      <c r="BF27" s="714"/>
      <c r="BG27" s="714"/>
      <c r="BH27" s="714"/>
      <c r="BI27" s="723"/>
      <c r="BJ27" s="223"/>
      <c r="BK27" s="223"/>
      <c r="BL27" s="223"/>
      <c r="BM27" s="223"/>
      <c r="BN27" s="223"/>
      <c r="BO27" s="235"/>
      <c r="BP27" s="235"/>
      <c r="BQ27" s="232">
        <v>21</v>
      </c>
      <c r="BR27" s="378"/>
      <c r="BS27" s="761" t="s">
        <v>572</v>
      </c>
      <c r="BT27" s="762"/>
      <c r="BU27" s="762"/>
      <c r="BV27" s="762"/>
      <c r="BW27" s="762"/>
      <c r="BX27" s="762"/>
      <c r="BY27" s="762"/>
      <c r="BZ27" s="762"/>
      <c r="CA27" s="762"/>
      <c r="CB27" s="762"/>
      <c r="CC27" s="762"/>
      <c r="CD27" s="762"/>
      <c r="CE27" s="762"/>
      <c r="CF27" s="762"/>
      <c r="CG27" s="763"/>
      <c r="CH27" s="774">
        <v>0</v>
      </c>
      <c r="CI27" s="775"/>
      <c r="CJ27" s="775"/>
      <c r="CK27" s="775"/>
      <c r="CL27" s="776"/>
      <c r="CM27" s="774">
        <v>656</v>
      </c>
      <c r="CN27" s="775"/>
      <c r="CO27" s="775"/>
      <c r="CP27" s="775"/>
      <c r="CQ27" s="776"/>
      <c r="CR27" s="774">
        <v>339</v>
      </c>
      <c r="CS27" s="775"/>
      <c r="CT27" s="775"/>
      <c r="CU27" s="775"/>
      <c r="CV27" s="776"/>
      <c r="CW27" s="774">
        <v>3</v>
      </c>
      <c r="CX27" s="775"/>
      <c r="CY27" s="775"/>
      <c r="CZ27" s="775"/>
      <c r="DA27" s="776"/>
      <c r="DB27" s="774" t="s">
        <v>490</v>
      </c>
      <c r="DC27" s="775"/>
      <c r="DD27" s="775"/>
      <c r="DE27" s="775"/>
      <c r="DF27" s="776"/>
      <c r="DG27" s="774" t="s">
        <v>490</v>
      </c>
      <c r="DH27" s="775"/>
      <c r="DI27" s="775"/>
      <c r="DJ27" s="775"/>
      <c r="DK27" s="776"/>
      <c r="DL27" s="774" t="s">
        <v>490</v>
      </c>
      <c r="DM27" s="775"/>
      <c r="DN27" s="775"/>
      <c r="DO27" s="775"/>
      <c r="DP27" s="776"/>
      <c r="DQ27" s="774" t="s">
        <v>490</v>
      </c>
      <c r="DR27" s="775"/>
      <c r="DS27" s="775"/>
      <c r="DT27" s="775"/>
      <c r="DU27" s="776"/>
      <c r="DV27" s="777"/>
      <c r="DW27" s="778"/>
      <c r="DX27" s="778"/>
      <c r="DY27" s="778"/>
      <c r="DZ27" s="779"/>
      <c r="EA27" s="217"/>
    </row>
    <row r="28" spans="1:131" s="218" customFormat="1" ht="26.25" customHeight="1" thickTop="1">
      <c r="A28" s="236">
        <v>1</v>
      </c>
      <c r="B28" s="724" t="s">
        <v>372</v>
      </c>
      <c r="C28" s="725"/>
      <c r="D28" s="725"/>
      <c r="E28" s="725"/>
      <c r="F28" s="725"/>
      <c r="G28" s="725"/>
      <c r="H28" s="725"/>
      <c r="I28" s="725"/>
      <c r="J28" s="725"/>
      <c r="K28" s="725"/>
      <c r="L28" s="725"/>
      <c r="M28" s="725"/>
      <c r="N28" s="725"/>
      <c r="O28" s="725"/>
      <c r="P28" s="726"/>
      <c r="Q28" s="821">
        <v>2669</v>
      </c>
      <c r="R28" s="822"/>
      <c r="S28" s="822"/>
      <c r="T28" s="822"/>
      <c r="U28" s="822"/>
      <c r="V28" s="822">
        <v>2519</v>
      </c>
      <c r="W28" s="822"/>
      <c r="X28" s="822"/>
      <c r="Y28" s="822"/>
      <c r="Z28" s="822"/>
      <c r="AA28" s="822">
        <v>149</v>
      </c>
      <c r="AB28" s="822"/>
      <c r="AC28" s="822"/>
      <c r="AD28" s="822"/>
      <c r="AE28" s="823"/>
      <c r="AF28" s="824">
        <v>3504</v>
      </c>
      <c r="AG28" s="822"/>
      <c r="AH28" s="822"/>
      <c r="AI28" s="822"/>
      <c r="AJ28" s="825"/>
      <c r="AK28" s="826">
        <v>121</v>
      </c>
      <c r="AL28" s="817"/>
      <c r="AM28" s="817"/>
      <c r="AN28" s="817"/>
      <c r="AO28" s="817"/>
      <c r="AP28" s="817">
        <v>10106</v>
      </c>
      <c r="AQ28" s="817"/>
      <c r="AR28" s="817"/>
      <c r="AS28" s="817"/>
      <c r="AT28" s="817"/>
      <c r="AU28" s="817">
        <v>778</v>
      </c>
      <c r="AV28" s="817"/>
      <c r="AW28" s="817"/>
      <c r="AX28" s="817"/>
      <c r="AY28" s="817"/>
      <c r="AZ28" s="818" t="s">
        <v>490</v>
      </c>
      <c r="BA28" s="818"/>
      <c r="BB28" s="818"/>
      <c r="BC28" s="818"/>
      <c r="BD28" s="818"/>
      <c r="BE28" s="819" t="s">
        <v>373</v>
      </c>
      <c r="BF28" s="819"/>
      <c r="BG28" s="819"/>
      <c r="BH28" s="819"/>
      <c r="BI28" s="820"/>
      <c r="BJ28" s="223"/>
      <c r="BK28" s="223"/>
      <c r="BL28" s="223"/>
      <c r="BM28" s="223"/>
      <c r="BN28" s="223"/>
      <c r="BO28" s="235"/>
      <c r="BP28" s="235"/>
      <c r="BQ28" s="232">
        <v>22</v>
      </c>
      <c r="BR28" s="378"/>
      <c r="BS28" s="761" t="s">
        <v>573</v>
      </c>
      <c r="BT28" s="762"/>
      <c r="BU28" s="762"/>
      <c r="BV28" s="762"/>
      <c r="BW28" s="762"/>
      <c r="BX28" s="762"/>
      <c r="BY28" s="762"/>
      <c r="BZ28" s="762"/>
      <c r="CA28" s="762"/>
      <c r="CB28" s="762"/>
      <c r="CC28" s="762"/>
      <c r="CD28" s="762"/>
      <c r="CE28" s="762"/>
      <c r="CF28" s="762"/>
      <c r="CG28" s="763"/>
      <c r="CH28" s="774">
        <v>-33</v>
      </c>
      <c r="CI28" s="775"/>
      <c r="CJ28" s="775"/>
      <c r="CK28" s="775"/>
      <c r="CL28" s="776"/>
      <c r="CM28" s="774">
        <v>868</v>
      </c>
      <c r="CN28" s="775"/>
      <c r="CO28" s="775"/>
      <c r="CP28" s="775"/>
      <c r="CQ28" s="776"/>
      <c r="CR28" s="774">
        <v>35</v>
      </c>
      <c r="CS28" s="775"/>
      <c r="CT28" s="775"/>
      <c r="CU28" s="775"/>
      <c r="CV28" s="776"/>
      <c r="CW28" s="774" t="s">
        <v>490</v>
      </c>
      <c r="CX28" s="775"/>
      <c r="CY28" s="775"/>
      <c r="CZ28" s="775"/>
      <c r="DA28" s="776"/>
      <c r="DB28" s="774" t="s">
        <v>490</v>
      </c>
      <c r="DC28" s="775"/>
      <c r="DD28" s="775"/>
      <c r="DE28" s="775"/>
      <c r="DF28" s="776"/>
      <c r="DG28" s="774" t="s">
        <v>490</v>
      </c>
      <c r="DH28" s="775"/>
      <c r="DI28" s="775"/>
      <c r="DJ28" s="775"/>
      <c r="DK28" s="776"/>
      <c r="DL28" s="774" t="s">
        <v>490</v>
      </c>
      <c r="DM28" s="775"/>
      <c r="DN28" s="775"/>
      <c r="DO28" s="775"/>
      <c r="DP28" s="776"/>
      <c r="DQ28" s="774" t="s">
        <v>490</v>
      </c>
      <c r="DR28" s="775"/>
      <c r="DS28" s="775"/>
      <c r="DT28" s="775"/>
      <c r="DU28" s="776"/>
      <c r="DV28" s="777"/>
      <c r="DW28" s="778"/>
      <c r="DX28" s="778"/>
      <c r="DY28" s="778"/>
      <c r="DZ28" s="779"/>
      <c r="EA28" s="217"/>
    </row>
    <row r="29" spans="1:131" s="218" customFormat="1" ht="26.25" customHeight="1">
      <c r="A29" s="236">
        <v>2</v>
      </c>
      <c r="B29" s="748" t="s">
        <v>374</v>
      </c>
      <c r="C29" s="749"/>
      <c r="D29" s="749"/>
      <c r="E29" s="749"/>
      <c r="F29" s="749"/>
      <c r="G29" s="749"/>
      <c r="H29" s="749"/>
      <c r="I29" s="749"/>
      <c r="J29" s="749"/>
      <c r="K29" s="749"/>
      <c r="L29" s="749"/>
      <c r="M29" s="749"/>
      <c r="N29" s="749"/>
      <c r="O29" s="749"/>
      <c r="P29" s="750"/>
      <c r="Q29" s="751">
        <v>7003</v>
      </c>
      <c r="R29" s="752"/>
      <c r="S29" s="752"/>
      <c r="T29" s="752"/>
      <c r="U29" s="752"/>
      <c r="V29" s="752">
        <v>7113</v>
      </c>
      <c r="W29" s="752"/>
      <c r="X29" s="752"/>
      <c r="Y29" s="752"/>
      <c r="Z29" s="752"/>
      <c r="AA29" s="752">
        <v>-111</v>
      </c>
      <c r="AB29" s="752"/>
      <c r="AC29" s="752"/>
      <c r="AD29" s="752"/>
      <c r="AE29" s="753"/>
      <c r="AF29" s="827">
        <v>31</v>
      </c>
      <c r="AG29" s="752"/>
      <c r="AH29" s="752"/>
      <c r="AI29" s="752"/>
      <c r="AJ29" s="828"/>
      <c r="AK29" s="831">
        <v>3438</v>
      </c>
      <c r="AL29" s="832"/>
      <c r="AM29" s="832"/>
      <c r="AN29" s="832"/>
      <c r="AO29" s="832"/>
      <c r="AP29" s="832">
        <v>12704</v>
      </c>
      <c r="AQ29" s="832"/>
      <c r="AR29" s="832"/>
      <c r="AS29" s="832"/>
      <c r="AT29" s="832"/>
      <c r="AU29" s="832">
        <v>11218</v>
      </c>
      <c r="AV29" s="832"/>
      <c r="AW29" s="832"/>
      <c r="AX29" s="832"/>
      <c r="AY29" s="832"/>
      <c r="AZ29" s="833" t="s">
        <v>490</v>
      </c>
      <c r="BA29" s="833"/>
      <c r="BB29" s="833"/>
      <c r="BC29" s="833"/>
      <c r="BD29" s="833"/>
      <c r="BE29" s="829" t="s">
        <v>375</v>
      </c>
      <c r="BF29" s="829"/>
      <c r="BG29" s="829"/>
      <c r="BH29" s="829"/>
      <c r="BI29" s="830"/>
      <c r="BJ29" s="223"/>
      <c r="BK29" s="223"/>
      <c r="BL29" s="223"/>
      <c r="BM29" s="223"/>
      <c r="BN29" s="223"/>
      <c r="BO29" s="235"/>
      <c r="BP29" s="235"/>
      <c r="BQ29" s="232">
        <v>23</v>
      </c>
      <c r="BR29" s="378"/>
      <c r="BS29" s="761" t="s">
        <v>574</v>
      </c>
      <c r="BT29" s="762"/>
      <c r="BU29" s="762"/>
      <c r="BV29" s="762"/>
      <c r="BW29" s="762"/>
      <c r="BX29" s="762"/>
      <c r="BY29" s="762"/>
      <c r="BZ29" s="762"/>
      <c r="CA29" s="762"/>
      <c r="CB29" s="762"/>
      <c r="CC29" s="762"/>
      <c r="CD29" s="762"/>
      <c r="CE29" s="762"/>
      <c r="CF29" s="762"/>
      <c r="CG29" s="763"/>
      <c r="CH29" s="774">
        <v>353</v>
      </c>
      <c r="CI29" s="775"/>
      <c r="CJ29" s="775"/>
      <c r="CK29" s="775"/>
      <c r="CL29" s="776"/>
      <c r="CM29" s="774">
        <v>10130</v>
      </c>
      <c r="CN29" s="775"/>
      <c r="CO29" s="775"/>
      <c r="CP29" s="775"/>
      <c r="CQ29" s="776"/>
      <c r="CR29" s="774">
        <v>175</v>
      </c>
      <c r="CS29" s="775"/>
      <c r="CT29" s="775"/>
      <c r="CU29" s="775"/>
      <c r="CV29" s="776"/>
      <c r="CW29" s="774" t="s">
        <v>490</v>
      </c>
      <c r="CX29" s="775"/>
      <c r="CY29" s="775"/>
      <c r="CZ29" s="775"/>
      <c r="DA29" s="776"/>
      <c r="DB29" s="774" t="s">
        <v>490</v>
      </c>
      <c r="DC29" s="775"/>
      <c r="DD29" s="775"/>
      <c r="DE29" s="775"/>
      <c r="DF29" s="776"/>
      <c r="DG29" s="774" t="s">
        <v>490</v>
      </c>
      <c r="DH29" s="775"/>
      <c r="DI29" s="775"/>
      <c r="DJ29" s="775"/>
      <c r="DK29" s="776"/>
      <c r="DL29" s="774" t="s">
        <v>490</v>
      </c>
      <c r="DM29" s="775"/>
      <c r="DN29" s="775"/>
      <c r="DO29" s="775"/>
      <c r="DP29" s="776"/>
      <c r="DQ29" s="774" t="s">
        <v>490</v>
      </c>
      <c r="DR29" s="775"/>
      <c r="DS29" s="775"/>
      <c r="DT29" s="775"/>
      <c r="DU29" s="776"/>
      <c r="DV29" s="777"/>
      <c r="DW29" s="778"/>
      <c r="DX29" s="778"/>
      <c r="DY29" s="778"/>
      <c r="DZ29" s="779"/>
      <c r="EA29" s="217"/>
    </row>
    <row r="30" spans="1:131" s="218" customFormat="1" ht="26.25" customHeight="1">
      <c r="A30" s="236">
        <v>3</v>
      </c>
      <c r="B30" s="748" t="s">
        <v>376</v>
      </c>
      <c r="C30" s="749"/>
      <c r="D30" s="749"/>
      <c r="E30" s="749"/>
      <c r="F30" s="749"/>
      <c r="G30" s="749"/>
      <c r="H30" s="749"/>
      <c r="I30" s="749"/>
      <c r="J30" s="749"/>
      <c r="K30" s="749"/>
      <c r="L30" s="749"/>
      <c r="M30" s="749"/>
      <c r="N30" s="749"/>
      <c r="O30" s="749"/>
      <c r="P30" s="750"/>
      <c r="Q30" s="751">
        <v>1423</v>
      </c>
      <c r="R30" s="752"/>
      <c r="S30" s="752"/>
      <c r="T30" s="752"/>
      <c r="U30" s="752"/>
      <c r="V30" s="752">
        <v>814</v>
      </c>
      <c r="W30" s="752"/>
      <c r="X30" s="752"/>
      <c r="Y30" s="752"/>
      <c r="Z30" s="752"/>
      <c r="AA30" s="752">
        <v>609</v>
      </c>
      <c r="AB30" s="752"/>
      <c r="AC30" s="752"/>
      <c r="AD30" s="752"/>
      <c r="AE30" s="753"/>
      <c r="AF30" s="827" t="s">
        <v>377</v>
      </c>
      <c r="AG30" s="752"/>
      <c r="AH30" s="752"/>
      <c r="AI30" s="752"/>
      <c r="AJ30" s="828"/>
      <c r="AK30" s="831">
        <v>1197</v>
      </c>
      <c r="AL30" s="832"/>
      <c r="AM30" s="832"/>
      <c r="AN30" s="832"/>
      <c r="AO30" s="832"/>
      <c r="AP30" s="832">
        <v>12734</v>
      </c>
      <c r="AQ30" s="832"/>
      <c r="AR30" s="832"/>
      <c r="AS30" s="832"/>
      <c r="AT30" s="832"/>
      <c r="AU30" s="832">
        <v>7846</v>
      </c>
      <c r="AV30" s="832"/>
      <c r="AW30" s="832"/>
      <c r="AX30" s="832"/>
      <c r="AY30" s="832"/>
      <c r="AZ30" s="833" t="s">
        <v>490</v>
      </c>
      <c r="BA30" s="833"/>
      <c r="BB30" s="833"/>
      <c r="BC30" s="833"/>
      <c r="BD30" s="833"/>
      <c r="BE30" s="829" t="s">
        <v>373</v>
      </c>
      <c r="BF30" s="829"/>
      <c r="BG30" s="829"/>
      <c r="BH30" s="829"/>
      <c r="BI30" s="830"/>
      <c r="BJ30" s="223"/>
      <c r="BK30" s="223"/>
      <c r="BL30" s="223"/>
      <c r="BM30" s="223"/>
      <c r="BN30" s="223"/>
      <c r="BO30" s="235"/>
      <c r="BP30" s="235"/>
      <c r="BQ30" s="232">
        <v>24</v>
      </c>
      <c r="BR30" s="378"/>
      <c r="BS30" s="761" t="s">
        <v>575</v>
      </c>
      <c r="BT30" s="762"/>
      <c r="BU30" s="762"/>
      <c r="BV30" s="762"/>
      <c r="BW30" s="762"/>
      <c r="BX30" s="762"/>
      <c r="BY30" s="762"/>
      <c r="BZ30" s="762"/>
      <c r="CA30" s="762"/>
      <c r="CB30" s="762"/>
      <c r="CC30" s="762"/>
      <c r="CD30" s="762"/>
      <c r="CE30" s="762"/>
      <c r="CF30" s="762"/>
      <c r="CG30" s="763"/>
      <c r="CH30" s="774">
        <v>5</v>
      </c>
      <c r="CI30" s="775"/>
      <c r="CJ30" s="775"/>
      <c r="CK30" s="775"/>
      <c r="CL30" s="776"/>
      <c r="CM30" s="774">
        <v>56</v>
      </c>
      <c r="CN30" s="775"/>
      <c r="CO30" s="775"/>
      <c r="CP30" s="775"/>
      <c r="CQ30" s="776"/>
      <c r="CR30" s="774">
        <v>15</v>
      </c>
      <c r="CS30" s="775"/>
      <c r="CT30" s="775"/>
      <c r="CU30" s="775"/>
      <c r="CV30" s="776"/>
      <c r="CW30" s="774" t="s">
        <v>490</v>
      </c>
      <c r="CX30" s="775"/>
      <c r="CY30" s="775"/>
      <c r="CZ30" s="775"/>
      <c r="DA30" s="776"/>
      <c r="DB30" s="774" t="s">
        <v>490</v>
      </c>
      <c r="DC30" s="775"/>
      <c r="DD30" s="775"/>
      <c r="DE30" s="775"/>
      <c r="DF30" s="776"/>
      <c r="DG30" s="774" t="s">
        <v>490</v>
      </c>
      <c r="DH30" s="775"/>
      <c r="DI30" s="775"/>
      <c r="DJ30" s="775"/>
      <c r="DK30" s="776"/>
      <c r="DL30" s="774" t="s">
        <v>490</v>
      </c>
      <c r="DM30" s="775"/>
      <c r="DN30" s="775"/>
      <c r="DO30" s="775"/>
      <c r="DP30" s="776"/>
      <c r="DQ30" s="774" t="s">
        <v>490</v>
      </c>
      <c r="DR30" s="775"/>
      <c r="DS30" s="775"/>
      <c r="DT30" s="775"/>
      <c r="DU30" s="776"/>
      <c r="DV30" s="777"/>
      <c r="DW30" s="778"/>
      <c r="DX30" s="778"/>
      <c r="DY30" s="778"/>
      <c r="DZ30" s="779"/>
      <c r="EA30" s="217"/>
    </row>
    <row r="31" spans="1:131" s="218" customFormat="1" ht="26.25" customHeight="1">
      <c r="A31" s="236">
        <v>4</v>
      </c>
      <c r="B31" s="748" t="s">
        <v>378</v>
      </c>
      <c r="C31" s="749"/>
      <c r="D31" s="749"/>
      <c r="E31" s="749"/>
      <c r="F31" s="749"/>
      <c r="G31" s="749"/>
      <c r="H31" s="749"/>
      <c r="I31" s="749"/>
      <c r="J31" s="749"/>
      <c r="K31" s="749"/>
      <c r="L31" s="749"/>
      <c r="M31" s="749"/>
      <c r="N31" s="749"/>
      <c r="O31" s="749"/>
      <c r="P31" s="750"/>
      <c r="Q31" s="751">
        <v>12281</v>
      </c>
      <c r="R31" s="752"/>
      <c r="S31" s="752"/>
      <c r="T31" s="752"/>
      <c r="U31" s="752"/>
      <c r="V31" s="752">
        <v>10435</v>
      </c>
      <c r="W31" s="752"/>
      <c r="X31" s="752"/>
      <c r="Y31" s="752"/>
      <c r="Z31" s="752"/>
      <c r="AA31" s="752">
        <v>1846</v>
      </c>
      <c r="AB31" s="752"/>
      <c r="AC31" s="752"/>
      <c r="AD31" s="752"/>
      <c r="AE31" s="753"/>
      <c r="AF31" s="827">
        <v>1899</v>
      </c>
      <c r="AG31" s="752"/>
      <c r="AH31" s="752"/>
      <c r="AI31" s="752"/>
      <c r="AJ31" s="828"/>
      <c r="AK31" s="831">
        <v>3583</v>
      </c>
      <c r="AL31" s="832"/>
      <c r="AM31" s="832"/>
      <c r="AN31" s="832"/>
      <c r="AO31" s="832"/>
      <c r="AP31" s="832">
        <v>16619</v>
      </c>
      <c r="AQ31" s="832"/>
      <c r="AR31" s="832"/>
      <c r="AS31" s="832"/>
      <c r="AT31" s="832"/>
      <c r="AU31" s="832">
        <v>14459</v>
      </c>
      <c r="AV31" s="832"/>
      <c r="AW31" s="832"/>
      <c r="AX31" s="832"/>
      <c r="AY31" s="832"/>
      <c r="AZ31" s="833" t="s">
        <v>490</v>
      </c>
      <c r="BA31" s="833"/>
      <c r="BB31" s="833"/>
      <c r="BC31" s="833"/>
      <c r="BD31" s="833"/>
      <c r="BE31" s="829" t="s">
        <v>379</v>
      </c>
      <c r="BF31" s="829"/>
      <c r="BG31" s="829"/>
      <c r="BH31" s="829"/>
      <c r="BI31" s="830"/>
      <c r="BJ31" s="223"/>
      <c r="BK31" s="223"/>
      <c r="BL31" s="223"/>
      <c r="BM31" s="223"/>
      <c r="BN31" s="223"/>
      <c r="BO31" s="235"/>
      <c r="BP31" s="235"/>
      <c r="BQ31" s="232">
        <v>25</v>
      </c>
      <c r="BR31" s="378"/>
      <c r="BS31" s="761" t="s">
        <v>576</v>
      </c>
      <c r="BT31" s="762"/>
      <c r="BU31" s="762"/>
      <c r="BV31" s="762"/>
      <c r="BW31" s="762"/>
      <c r="BX31" s="762"/>
      <c r="BY31" s="762"/>
      <c r="BZ31" s="762"/>
      <c r="CA31" s="762"/>
      <c r="CB31" s="762"/>
      <c r="CC31" s="762"/>
      <c r="CD31" s="762"/>
      <c r="CE31" s="762"/>
      <c r="CF31" s="762"/>
      <c r="CG31" s="763"/>
      <c r="CH31" s="774">
        <v>-58</v>
      </c>
      <c r="CI31" s="775"/>
      <c r="CJ31" s="775"/>
      <c r="CK31" s="775"/>
      <c r="CL31" s="776"/>
      <c r="CM31" s="774">
        <v>26</v>
      </c>
      <c r="CN31" s="775"/>
      <c r="CO31" s="775"/>
      <c r="CP31" s="775"/>
      <c r="CQ31" s="776"/>
      <c r="CR31" s="774">
        <v>15</v>
      </c>
      <c r="CS31" s="775"/>
      <c r="CT31" s="775"/>
      <c r="CU31" s="775"/>
      <c r="CV31" s="776"/>
      <c r="CW31" s="774" t="s">
        <v>490</v>
      </c>
      <c r="CX31" s="775"/>
      <c r="CY31" s="775"/>
      <c r="CZ31" s="775"/>
      <c r="DA31" s="776"/>
      <c r="DB31" s="774" t="s">
        <v>490</v>
      </c>
      <c r="DC31" s="775"/>
      <c r="DD31" s="775"/>
      <c r="DE31" s="775"/>
      <c r="DF31" s="776"/>
      <c r="DG31" s="774" t="s">
        <v>490</v>
      </c>
      <c r="DH31" s="775"/>
      <c r="DI31" s="775"/>
      <c r="DJ31" s="775"/>
      <c r="DK31" s="776"/>
      <c r="DL31" s="774" t="s">
        <v>490</v>
      </c>
      <c r="DM31" s="775"/>
      <c r="DN31" s="775"/>
      <c r="DO31" s="775"/>
      <c r="DP31" s="776"/>
      <c r="DQ31" s="774" t="s">
        <v>490</v>
      </c>
      <c r="DR31" s="775"/>
      <c r="DS31" s="775"/>
      <c r="DT31" s="775"/>
      <c r="DU31" s="776"/>
      <c r="DV31" s="777"/>
      <c r="DW31" s="778"/>
      <c r="DX31" s="778"/>
      <c r="DY31" s="778"/>
      <c r="DZ31" s="779"/>
      <c r="EA31" s="217"/>
    </row>
    <row r="32" spans="1:131" s="218" customFormat="1" ht="26.25" customHeight="1">
      <c r="A32" s="236">
        <v>5</v>
      </c>
      <c r="B32" s="748" t="s">
        <v>380</v>
      </c>
      <c r="C32" s="749"/>
      <c r="D32" s="749"/>
      <c r="E32" s="749"/>
      <c r="F32" s="749"/>
      <c r="G32" s="749"/>
      <c r="H32" s="749"/>
      <c r="I32" s="749"/>
      <c r="J32" s="749"/>
      <c r="K32" s="749"/>
      <c r="L32" s="749"/>
      <c r="M32" s="749"/>
      <c r="N32" s="749"/>
      <c r="O32" s="749"/>
      <c r="P32" s="750"/>
      <c r="Q32" s="751">
        <v>4804</v>
      </c>
      <c r="R32" s="752"/>
      <c r="S32" s="752"/>
      <c r="T32" s="752"/>
      <c r="U32" s="752"/>
      <c r="V32" s="752">
        <v>4572</v>
      </c>
      <c r="W32" s="752"/>
      <c r="X32" s="752"/>
      <c r="Y32" s="752"/>
      <c r="Z32" s="752"/>
      <c r="AA32" s="752">
        <v>233</v>
      </c>
      <c r="AB32" s="752"/>
      <c r="AC32" s="752"/>
      <c r="AD32" s="752"/>
      <c r="AE32" s="753"/>
      <c r="AF32" s="827">
        <v>363</v>
      </c>
      <c r="AG32" s="752"/>
      <c r="AH32" s="752"/>
      <c r="AI32" s="752"/>
      <c r="AJ32" s="828"/>
      <c r="AK32" s="831">
        <v>13</v>
      </c>
      <c r="AL32" s="832"/>
      <c r="AM32" s="832"/>
      <c r="AN32" s="832"/>
      <c r="AO32" s="832"/>
      <c r="AP32" s="832">
        <v>16520</v>
      </c>
      <c r="AQ32" s="832"/>
      <c r="AR32" s="832"/>
      <c r="AS32" s="832"/>
      <c r="AT32" s="832"/>
      <c r="AU32" s="832">
        <v>6178</v>
      </c>
      <c r="AV32" s="832"/>
      <c r="AW32" s="832"/>
      <c r="AX32" s="832"/>
      <c r="AY32" s="832"/>
      <c r="AZ32" s="833" t="s">
        <v>490</v>
      </c>
      <c r="BA32" s="833"/>
      <c r="BB32" s="833"/>
      <c r="BC32" s="833"/>
      <c r="BD32" s="833"/>
      <c r="BE32" s="829" t="s">
        <v>381</v>
      </c>
      <c r="BF32" s="829"/>
      <c r="BG32" s="829"/>
      <c r="BH32" s="829"/>
      <c r="BI32" s="830"/>
      <c r="BJ32" s="223"/>
      <c r="BK32" s="223"/>
      <c r="BL32" s="223"/>
      <c r="BM32" s="223"/>
      <c r="BN32" s="223"/>
      <c r="BO32" s="235"/>
      <c r="BP32" s="235"/>
      <c r="BQ32" s="232">
        <v>26</v>
      </c>
      <c r="BR32" s="378"/>
      <c r="BS32" s="761" t="s">
        <v>577</v>
      </c>
      <c r="BT32" s="762"/>
      <c r="BU32" s="762"/>
      <c r="BV32" s="762"/>
      <c r="BW32" s="762"/>
      <c r="BX32" s="762"/>
      <c r="BY32" s="762"/>
      <c r="BZ32" s="762"/>
      <c r="CA32" s="762"/>
      <c r="CB32" s="762"/>
      <c r="CC32" s="762"/>
      <c r="CD32" s="762"/>
      <c r="CE32" s="762"/>
      <c r="CF32" s="762"/>
      <c r="CG32" s="763"/>
      <c r="CH32" s="774">
        <v>11</v>
      </c>
      <c r="CI32" s="775"/>
      <c r="CJ32" s="775"/>
      <c r="CK32" s="775"/>
      <c r="CL32" s="776"/>
      <c r="CM32" s="774">
        <v>494</v>
      </c>
      <c r="CN32" s="775"/>
      <c r="CO32" s="775"/>
      <c r="CP32" s="775"/>
      <c r="CQ32" s="776"/>
      <c r="CR32" s="774">
        <v>90</v>
      </c>
      <c r="CS32" s="775"/>
      <c r="CT32" s="775"/>
      <c r="CU32" s="775"/>
      <c r="CV32" s="776"/>
      <c r="CW32" s="774" t="s">
        <v>490</v>
      </c>
      <c r="CX32" s="775"/>
      <c r="CY32" s="775"/>
      <c r="CZ32" s="775"/>
      <c r="DA32" s="776"/>
      <c r="DB32" s="774" t="s">
        <v>490</v>
      </c>
      <c r="DC32" s="775"/>
      <c r="DD32" s="775"/>
      <c r="DE32" s="775"/>
      <c r="DF32" s="776"/>
      <c r="DG32" s="774" t="s">
        <v>490</v>
      </c>
      <c r="DH32" s="775"/>
      <c r="DI32" s="775"/>
      <c r="DJ32" s="775"/>
      <c r="DK32" s="776"/>
      <c r="DL32" s="774" t="s">
        <v>490</v>
      </c>
      <c r="DM32" s="775"/>
      <c r="DN32" s="775"/>
      <c r="DO32" s="775"/>
      <c r="DP32" s="776"/>
      <c r="DQ32" s="774" t="s">
        <v>490</v>
      </c>
      <c r="DR32" s="775"/>
      <c r="DS32" s="775"/>
      <c r="DT32" s="775"/>
      <c r="DU32" s="776"/>
      <c r="DV32" s="777"/>
      <c r="DW32" s="778"/>
      <c r="DX32" s="778"/>
      <c r="DY32" s="778"/>
      <c r="DZ32" s="779"/>
      <c r="EA32" s="217"/>
    </row>
    <row r="33" spans="1:131" s="218" customFormat="1" ht="26.25" customHeight="1">
      <c r="A33" s="236">
        <v>6</v>
      </c>
      <c r="B33" s="748"/>
      <c r="C33" s="749"/>
      <c r="D33" s="749"/>
      <c r="E33" s="749"/>
      <c r="F33" s="749"/>
      <c r="G33" s="749"/>
      <c r="H33" s="749"/>
      <c r="I33" s="749"/>
      <c r="J33" s="749"/>
      <c r="K33" s="749"/>
      <c r="L33" s="749"/>
      <c r="M33" s="749"/>
      <c r="N33" s="749"/>
      <c r="O33" s="749"/>
      <c r="P33" s="750"/>
      <c r="Q33" s="751"/>
      <c r="R33" s="752"/>
      <c r="S33" s="752"/>
      <c r="T33" s="752"/>
      <c r="U33" s="752"/>
      <c r="V33" s="752"/>
      <c r="W33" s="752"/>
      <c r="X33" s="752"/>
      <c r="Y33" s="752"/>
      <c r="Z33" s="752"/>
      <c r="AA33" s="752"/>
      <c r="AB33" s="752"/>
      <c r="AC33" s="752"/>
      <c r="AD33" s="752"/>
      <c r="AE33" s="753"/>
      <c r="AF33" s="827"/>
      <c r="AG33" s="752"/>
      <c r="AH33" s="752"/>
      <c r="AI33" s="752"/>
      <c r="AJ33" s="828"/>
      <c r="AK33" s="831"/>
      <c r="AL33" s="832"/>
      <c r="AM33" s="832"/>
      <c r="AN33" s="832"/>
      <c r="AO33" s="832"/>
      <c r="AP33" s="832"/>
      <c r="AQ33" s="832"/>
      <c r="AR33" s="832"/>
      <c r="AS33" s="832"/>
      <c r="AT33" s="832"/>
      <c r="AU33" s="832"/>
      <c r="AV33" s="832"/>
      <c r="AW33" s="832"/>
      <c r="AX33" s="832"/>
      <c r="AY33" s="832"/>
      <c r="AZ33" s="833"/>
      <c r="BA33" s="833"/>
      <c r="BB33" s="833"/>
      <c r="BC33" s="833"/>
      <c r="BD33" s="833"/>
      <c r="BE33" s="829"/>
      <c r="BF33" s="829"/>
      <c r="BG33" s="829"/>
      <c r="BH33" s="829"/>
      <c r="BI33" s="830"/>
      <c r="BJ33" s="223"/>
      <c r="BK33" s="223"/>
      <c r="BL33" s="223"/>
      <c r="BM33" s="223"/>
      <c r="BN33" s="223"/>
      <c r="BO33" s="235"/>
      <c r="BP33" s="235"/>
      <c r="BQ33" s="232">
        <v>27</v>
      </c>
      <c r="BR33" s="378"/>
      <c r="BS33" s="761" t="s">
        <v>578</v>
      </c>
      <c r="BT33" s="762"/>
      <c r="BU33" s="762"/>
      <c r="BV33" s="762"/>
      <c r="BW33" s="762"/>
      <c r="BX33" s="762"/>
      <c r="BY33" s="762"/>
      <c r="BZ33" s="762"/>
      <c r="CA33" s="762"/>
      <c r="CB33" s="762"/>
      <c r="CC33" s="762"/>
      <c r="CD33" s="762"/>
      <c r="CE33" s="762"/>
      <c r="CF33" s="762"/>
      <c r="CG33" s="763"/>
      <c r="CH33" s="774">
        <v>0</v>
      </c>
      <c r="CI33" s="775"/>
      <c r="CJ33" s="775"/>
      <c r="CK33" s="775"/>
      <c r="CL33" s="776"/>
      <c r="CM33" s="774">
        <v>8</v>
      </c>
      <c r="CN33" s="775"/>
      <c r="CO33" s="775"/>
      <c r="CP33" s="775"/>
      <c r="CQ33" s="776"/>
      <c r="CR33" s="774">
        <v>2</v>
      </c>
      <c r="CS33" s="775"/>
      <c r="CT33" s="775"/>
      <c r="CU33" s="775"/>
      <c r="CV33" s="776"/>
      <c r="CW33" s="774">
        <v>22</v>
      </c>
      <c r="CX33" s="775"/>
      <c r="CY33" s="775"/>
      <c r="CZ33" s="775"/>
      <c r="DA33" s="776"/>
      <c r="DB33" s="774" t="s">
        <v>490</v>
      </c>
      <c r="DC33" s="775"/>
      <c r="DD33" s="775"/>
      <c r="DE33" s="775"/>
      <c r="DF33" s="776"/>
      <c r="DG33" s="774" t="s">
        <v>490</v>
      </c>
      <c r="DH33" s="775"/>
      <c r="DI33" s="775"/>
      <c r="DJ33" s="775"/>
      <c r="DK33" s="776"/>
      <c r="DL33" s="774" t="s">
        <v>490</v>
      </c>
      <c r="DM33" s="775"/>
      <c r="DN33" s="775"/>
      <c r="DO33" s="775"/>
      <c r="DP33" s="776"/>
      <c r="DQ33" s="774" t="s">
        <v>490</v>
      </c>
      <c r="DR33" s="775"/>
      <c r="DS33" s="775"/>
      <c r="DT33" s="775"/>
      <c r="DU33" s="776"/>
      <c r="DV33" s="777"/>
      <c r="DW33" s="778"/>
      <c r="DX33" s="778"/>
      <c r="DY33" s="778"/>
      <c r="DZ33" s="779"/>
      <c r="EA33" s="217"/>
    </row>
    <row r="34" spans="1:131" s="218" customFormat="1" ht="26.25" customHeight="1">
      <c r="A34" s="236">
        <v>7</v>
      </c>
      <c r="B34" s="748"/>
      <c r="C34" s="749"/>
      <c r="D34" s="749"/>
      <c r="E34" s="749"/>
      <c r="F34" s="749"/>
      <c r="G34" s="749"/>
      <c r="H34" s="749"/>
      <c r="I34" s="749"/>
      <c r="J34" s="749"/>
      <c r="K34" s="749"/>
      <c r="L34" s="749"/>
      <c r="M34" s="749"/>
      <c r="N34" s="749"/>
      <c r="O34" s="749"/>
      <c r="P34" s="750"/>
      <c r="Q34" s="751"/>
      <c r="R34" s="752"/>
      <c r="S34" s="752"/>
      <c r="T34" s="752"/>
      <c r="U34" s="752"/>
      <c r="V34" s="752"/>
      <c r="W34" s="752"/>
      <c r="X34" s="752"/>
      <c r="Y34" s="752"/>
      <c r="Z34" s="752"/>
      <c r="AA34" s="752"/>
      <c r="AB34" s="752"/>
      <c r="AC34" s="752"/>
      <c r="AD34" s="752"/>
      <c r="AE34" s="753"/>
      <c r="AF34" s="827"/>
      <c r="AG34" s="752"/>
      <c r="AH34" s="752"/>
      <c r="AI34" s="752"/>
      <c r="AJ34" s="828"/>
      <c r="AK34" s="831"/>
      <c r="AL34" s="832"/>
      <c r="AM34" s="832"/>
      <c r="AN34" s="832"/>
      <c r="AO34" s="832"/>
      <c r="AP34" s="832"/>
      <c r="AQ34" s="832"/>
      <c r="AR34" s="832"/>
      <c r="AS34" s="832"/>
      <c r="AT34" s="832"/>
      <c r="AU34" s="832"/>
      <c r="AV34" s="832"/>
      <c r="AW34" s="832"/>
      <c r="AX34" s="832"/>
      <c r="AY34" s="832"/>
      <c r="AZ34" s="833"/>
      <c r="BA34" s="833"/>
      <c r="BB34" s="833"/>
      <c r="BC34" s="833"/>
      <c r="BD34" s="833"/>
      <c r="BE34" s="829"/>
      <c r="BF34" s="829"/>
      <c r="BG34" s="829"/>
      <c r="BH34" s="829"/>
      <c r="BI34" s="830"/>
      <c r="BJ34" s="223"/>
      <c r="BK34" s="223"/>
      <c r="BL34" s="223"/>
      <c r="BM34" s="223"/>
      <c r="BN34" s="223"/>
      <c r="BO34" s="235"/>
      <c r="BP34" s="235"/>
      <c r="BQ34" s="232">
        <v>28</v>
      </c>
      <c r="BR34" s="378"/>
      <c r="BS34" s="761" t="s">
        <v>579</v>
      </c>
      <c r="BT34" s="762"/>
      <c r="BU34" s="762"/>
      <c r="BV34" s="762"/>
      <c r="BW34" s="762"/>
      <c r="BX34" s="762"/>
      <c r="BY34" s="762"/>
      <c r="BZ34" s="762"/>
      <c r="CA34" s="762"/>
      <c r="CB34" s="762"/>
      <c r="CC34" s="762"/>
      <c r="CD34" s="762"/>
      <c r="CE34" s="762"/>
      <c r="CF34" s="762"/>
      <c r="CG34" s="763"/>
      <c r="CH34" s="774">
        <v>24</v>
      </c>
      <c r="CI34" s="775"/>
      <c r="CJ34" s="775"/>
      <c r="CK34" s="775"/>
      <c r="CL34" s="776"/>
      <c r="CM34" s="774">
        <v>452</v>
      </c>
      <c r="CN34" s="775"/>
      <c r="CO34" s="775"/>
      <c r="CP34" s="775"/>
      <c r="CQ34" s="776"/>
      <c r="CR34" s="774">
        <v>40</v>
      </c>
      <c r="CS34" s="775"/>
      <c r="CT34" s="775"/>
      <c r="CU34" s="775"/>
      <c r="CV34" s="776"/>
      <c r="CW34" s="774" t="s">
        <v>490</v>
      </c>
      <c r="CX34" s="775"/>
      <c r="CY34" s="775"/>
      <c r="CZ34" s="775"/>
      <c r="DA34" s="776"/>
      <c r="DB34" s="774" t="s">
        <v>490</v>
      </c>
      <c r="DC34" s="775"/>
      <c r="DD34" s="775"/>
      <c r="DE34" s="775"/>
      <c r="DF34" s="776"/>
      <c r="DG34" s="774" t="s">
        <v>490</v>
      </c>
      <c r="DH34" s="775"/>
      <c r="DI34" s="775"/>
      <c r="DJ34" s="775"/>
      <c r="DK34" s="776"/>
      <c r="DL34" s="774" t="s">
        <v>490</v>
      </c>
      <c r="DM34" s="775"/>
      <c r="DN34" s="775"/>
      <c r="DO34" s="775"/>
      <c r="DP34" s="776"/>
      <c r="DQ34" s="774" t="s">
        <v>490</v>
      </c>
      <c r="DR34" s="775"/>
      <c r="DS34" s="775"/>
      <c r="DT34" s="775"/>
      <c r="DU34" s="776"/>
      <c r="DV34" s="777"/>
      <c r="DW34" s="778"/>
      <c r="DX34" s="778"/>
      <c r="DY34" s="778"/>
      <c r="DZ34" s="779"/>
      <c r="EA34" s="217"/>
    </row>
    <row r="35" spans="1:131" s="218" customFormat="1" ht="26.25" customHeight="1">
      <c r="A35" s="236">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827"/>
      <c r="AG35" s="752"/>
      <c r="AH35" s="752"/>
      <c r="AI35" s="752"/>
      <c r="AJ35" s="828"/>
      <c r="AK35" s="831"/>
      <c r="AL35" s="832"/>
      <c r="AM35" s="832"/>
      <c r="AN35" s="832"/>
      <c r="AO35" s="832"/>
      <c r="AP35" s="832"/>
      <c r="AQ35" s="832"/>
      <c r="AR35" s="832"/>
      <c r="AS35" s="832"/>
      <c r="AT35" s="832"/>
      <c r="AU35" s="832"/>
      <c r="AV35" s="832"/>
      <c r="AW35" s="832"/>
      <c r="AX35" s="832"/>
      <c r="AY35" s="832"/>
      <c r="AZ35" s="833"/>
      <c r="BA35" s="833"/>
      <c r="BB35" s="833"/>
      <c r="BC35" s="833"/>
      <c r="BD35" s="833"/>
      <c r="BE35" s="829"/>
      <c r="BF35" s="829"/>
      <c r="BG35" s="829"/>
      <c r="BH35" s="829"/>
      <c r="BI35" s="830"/>
      <c r="BJ35" s="223"/>
      <c r="BK35" s="223"/>
      <c r="BL35" s="223"/>
      <c r="BM35" s="223"/>
      <c r="BN35" s="223"/>
      <c r="BO35" s="235"/>
      <c r="BP35" s="235"/>
      <c r="BQ35" s="232">
        <v>29</v>
      </c>
      <c r="BR35" s="378" t="s">
        <v>611</v>
      </c>
      <c r="BS35" s="761" t="s">
        <v>580</v>
      </c>
      <c r="BT35" s="762"/>
      <c r="BU35" s="762"/>
      <c r="BV35" s="762"/>
      <c r="BW35" s="762"/>
      <c r="BX35" s="762"/>
      <c r="BY35" s="762"/>
      <c r="BZ35" s="762"/>
      <c r="CA35" s="762"/>
      <c r="CB35" s="762"/>
      <c r="CC35" s="762"/>
      <c r="CD35" s="762"/>
      <c r="CE35" s="762"/>
      <c r="CF35" s="762"/>
      <c r="CG35" s="763"/>
      <c r="CH35" s="774" t="s">
        <v>490</v>
      </c>
      <c r="CI35" s="775"/>
      <c r="CJ35" s="775"/>
      <c r="CK35" s="775"/>
      <c r="CL35" s="776"/>
      <c r="CM35" s="774">
        <v>15166</v>
      </c>
      <c r="CN35" s="775"/>
      <c r="CO35" s="775"/>
      <c r="CP35" s="775"/>
      <c r="CQ35" s="776"/>
      <c r="CR35" s="774">
        <v>10</v>
      </c>
      <c r="CS35" s="775"/>
      <c r="CT35" s="775"/>
      <c r="CU35" s="775"/>
      <c r="CV35" s="776"/>
      <c r="CW35" s="774">
        <v>973</v>
      </c>
      <c r="CX35" s="775"/>
      <c r="CY35" s="775"/>
      <c r="CZ35" s="775"/>
      <c r="DA35" s="776"/>
      <c r="DB35" s="774">
        <v>34859</v>
      </c>
      <c r="DC35" s="775"/>
      <c r="DD35" s="775"/>
      <c r="DE35" s="775"/>
      <c r="DF35" s="776"/>
      <c r="DG35" s="774" t="s">
        <v>490</v>
      </c>
      <c r="DH35" s="775"/>
      <c r="DI35" s="775"/>
      <c r="DJ35" s="775"/>
      <c r="DK35" s="776"/>
      <c r="DL35" s="774">
        <v>15543</v>
      </c>
      <c r="DM35" s="775"/>
      <c r="DN35" s="775"/>
      <c r="DO35" s="775"/>
      <c r="DP35" s="776"/>
      <c r="DQ35" s="774">
        <v>13988</v>
      </c>
      <c r="DR35" s="775"/>
      <c r="DS35" s="775"/>
      <c r="DT35" s="775"/>
      <c r="DU35" s="776"/>
      <c r="DV35" s="777"/>
      <c r="DW35" s="778"/>
      <c r="DX35" s="778"/>
      <c r="DY35" s="778"/>
      <c r="DZ35" s="779"/>
      <c r="EA35" s="217"/>
    </row>
    <row r="36" spans="1:131" s="218" customFormat="1" ht="26.25" customHeight="1">
      <c r="A36" s="236">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827"/>
      <c r="AG36" s="752"/>
      <c r="AH36" s="752"/>
      <c r="AI36" s="752"/>
      <c r="AJ36" s="828"/>
      <c r="AK36" s="831"/>
      <c r="AL36" s="832"/>
      <c r="AM36" s="832"/>
      <c r="AN36" s="832"/>
      <c r="AO36" s="832"/>
      <c r="AP36" s="832"/>
      <c r="AQ36" s="832"/>
      <c r="AR36" s="832"/>
      <c r="AS36" s="832"/>
      <c r="AT36" s="832"/>
      <c r="AU36" s="832"/>
      <c r="AV36" s="832"/>
      <c r="AW36" s="832"/>
      <c r="AX36" s="832"/>
      <c r="AY36" s="832"/>
      <c r="AZ36" s="833"/>
      <c r="BA36" s="833"/>
      <c r="BB36" s="833"/>
      <c r="BC36" s="833"/>
      <c r="BD36" s="833"/>
      <c r="BE36" s="829"/>
      <c r="BF36" s="829"/>
      <c r="BG36" s="829"/>
      <c r="BH36" s="829"/>
      <c r="BI36" s="830"/>
      <c r="BJ36" s="223"/>
      <c r="BK36" s="223"/>
      <c r="BL36" s="223"/>
      <c r="BM36" s="223"/>
      <c r="BN36" s="223"/>
      <c r="BO36" s="235"/>
      <c r="BP36" s="235"/>
      <c r="BQ36" s="232">
        <v>30</v>
      </c>
      <c r="BR36" s="378"/>
      <c r="BS36" s="761" t="s">
        <v>581</v>
      </c>
      <c r="BT36" s="762"/>
      <c r="BU36" s="762"/>
      <c r="BV36" s="762"/>
      <c r="BW36" s="762"/>
      <c r="BX36" s="762"/>
      <c r="BY36" s="762"/>
      <c r="BZ36" s="762"/>
      <c r="CA36" s="762"/>
      <c r="CB36" s="762"/>
      <c r="CC36" s="762"/>
      <c r="CD36" s="762"/>
      <c r="CE36" s="762"/>
      <c r="CF36" s="762"/>
      <c r="CG36" s="763"/>
      <c r="CH36" s="774">
        <v>-16</v>
      </c>
      <c r="CI36" s="775"/>
      <c r="CJ36" s="775"/>
      <c r="CK36" s="775"/>
      <c r="CL36" s="776"/>
      <c r="CM36" s="774">
        <v>474</v>
      </c>
      <c r="CN36" s="775"/>
      <c r="CO36" s="775"/>
      <c r="CP36" s="775"/>
      <c r="CQ36" s="776"/>
      <c r="CR36" s="774">
        <v>35</v>
      </c>
      <c r="CS36" s="775"/>
      <c r="CT36" s="775"/>
      <c r="CU36" s="775"/>
      <c r="CV36" s="776"/>
      <c r="CW36" s="774" t="s">
        <v>490</v>
      </c>
      <c r="CX36" s="775"/>
      <c r="CY36" s="775"/>
      <c r="CZ36" s="775"/>
      <c r="DA36" s="776"/>
      <c r="DB36" s="774">
        <v>580</v>
      </c>
      <c r="DC36" s="775"/>
      <c r="DD36" s="775"/>
      <c r="DE36" s="775"/>
      <c r="DF36" s="776"/>
      <c r="DG36" s="774" t="s">
        <v>490</v>
      </c>
      <c r="DH36" s="775"/>
      <c r="DI36" s="775"/>
      <c r="DJ36" s="775"/>
      <c r="DK36" s="776"/>
      <c r="DL36" s="774" t="s">
        <v>490</v>
      </c>
      <c r="DM36" s="775"/>
      <c r="DN36" s="775"/>
      <c r="DO36" s="775"/>
      <c r="DP36" s="776"/>
      <c r="DQ36" s="774" t="s">
        <v>490</v>
      </c>
      <c r="DR36" s="775"/>
      <c r="DS36" s="775"/>
      <c r="DT36" s="775"/>
      <c r="DU36" s="776"/>
      <c r="DV36" s="777"/>
      <c r="DW36" s="778"/>
      <c r="DX36" s="778"/>
      <c r="DY36" s="778"/>
      <c r="DZ36" s="779"/>
      <c r="EA36" s="217"/>
    </row>
    <row r="37" spans="1:131" s="218" customFormat="1" ht="26.25" customHeight="1">
      <c r="A37" s="236">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827"/>
      <c r="AG37" s="752"/>
      <c r="AH37" s="752"/>
      <c r="AI37" s="752"/>
      <c r="AJ37" s="828"/>
      <c r="AK37" s="831"/>
      <c r="AL37" s="832"/>
      <c r="AM37" s="832"/>
      <c r="AN37" s="832"/>
      <c r="AO37" s="832"/>
      <c r="AP37" s="832"/>
      <c r="AQ37" s="832"/>
      <c r="AR37" s="832"/>
      <c r="AS37" s="832"/>
      <c r="AT37" s="832"/>
      <c r="AU37" s="832"/>
      <c r="AV37" s="832"/>
      <c r="AW37" s="832"/>
      <c r="AX37" s="832"/>
      <c r="AY37" s="832"/>
      <c r="AZ37" s="833"/>
      <c r="BA37" s="833"/>
      <c r="BB37" s="833"/>
      <c r="BC37" s="833"/>
      <c r="BD37" s="833"/>
      <c r="BE37" s="829"/>
      <c r="BF37" s="829"/>
      <c r="BG37" s="829"/>
      <c r="BH37" s="829"/>
      <c r="BI37" s="830"/>
      <c r="BJ37" s="223"/>
      <c r="BK37" s="223"/>
      <c r="BL37" s="223"/>
      <c r="BM37" s="223"/>
      <c r="BN37" s="223"/>
      <c r="BO37" s="235"/>
      <c r="BP37" s="235"/>
      <c r="BQ37" s="232">
        <v>31</v>
      </c>
      <c r="BR37" s="378" t="s">
        <v>611</v>
      </c>
      <c r="BS37" s="761" t="s">
        <v>582</v>
      </c>
      <c r="BT37" s="762"/>
      <c r="BU37" s="762"/>
      <c r="BV37" s="762"/>
      <c r="BW37" s="762"/>
      <c r="BX37" s="762"/>
      <c r="BY37" s="762"/>
      <c r="BZ37" s="762"/>
      <c r="CA37" s="762"/>
      <c r="CB37" s="762"/>
      <c r="CC37" s="762"/>
      <c r="CD37" s="762"/>
      <c r="CE37" s="762"/>
      <c r="CF37" s="762"/>
      <c r="CG37" s="763"/>
      <c r="CH37" s="774">
        <v>-29</v>
      </c>
      <c r="CI37" s="775"/>
      <c r="CJ37" s="775"/>
      <c r="CK37" s="775"/>
      <c r="CL37" s="776"/>
      <c r="CM37" s="774">
        <v>1153</v>
      </c>
      <c r="CN37" s="775"/>
      <c r="CO37" s="775"/>
      <c r="CP37" s="775"/>
      <c r="CQ37" s="776"/>
      <c r="CR37" s="774">
        <v>433</v>
      </c>
      <c r="CS37" s="775"/>
      <c r="CT37" s="775"/>
      <c r="CU37" s="775"/>
      <c r="CV37" s="776"/>
      <c r="CW37" s="774" t="s">
        <v>490</v>
      </c>
      <c r="CX37" s="775"/>
      <c r="CY37" s="775"/>
      <c r="CZ37" s="775"/>
      <c r="DA37" s="776"/>
      <c r="DB37" s="774">
        <v>93</v>
      </c>
      <c r="DC37" s="775"/>
      <c r="DD37" s="775"/>
      <c r="DE37" s="775"/>
      <c r="DF37" s="776"/>
      <c r="DG37" s="774" t="s">
        <v>490</v>
      </c>
      <c r="DH37" s="775"/>
      <c r="DI37" s="775"/>
      <c r="DJ37" s="775"/>
      <c r="DK37" s="776"/>
      <c r="DL37" s="774" t="s">
        <v>490</v>
      </c>
      <c r="DM37" s="775"/>
      <c r="DN37" s="775"/>
      <c r="DO37" s="775"/>
      <c r="DP37" s="776"/>
      <c r="DQ37" s="774" t="s">
        <v>606</v>
      </c>
      <c r="DR37" s="775"/>
      <c r="DS37" s="775"/>
      <c r="DT37" s="775"/>
      <c r="DU37" s="776"/>
      <c r="DV37" s="777"/>
      <c r="DW37" s="778"/>
      <c r="DX37" s="778"/>
      <c r="DY37" s="778"/>
      <c r="DZ37" s="779"/>
      <c r="EA37" s="217"/>
    </row>
    <row r="38" spans="1:131" s="218" customFormat="1" ht="26.25" customHeight="1">
      <c r="A38" s="236">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827"/>
      <c r="AG38" s="752"/>
      <c r="AH38" s="752"/>
      <c r="AI38" s="752"/>
      <c r="AJ38" s="828"/>
      <c r="AK38" s="831"/>
      <c r="AL38" s="832"/>
      <c r="AM38" s="832"/>
      <c r="AN38" s="832"/>
      <c r="AO38" s="832"/>
      <c r="AP38" s="832"/>
      <c r="AQ38" s="832"/>
      <c r="AR38" s="832"/>
      <c r="AS38" s="832"/>
      <c r="AT38" s="832"/>
      <c r="AU38" s="832"/>
      <c r="AV38" s="832"/>
      <c r="AW38" s="832"/>
      <c r="AX38" s="832"/>
      <c r="AY38" s="832"/>
      <c r="AZ38" s="833"/>
      <c r="BA38" s="833"/>
      <c r="BB38" s="833"/>
      <c r="BC38" s="833"/>
      <c r="BD38" s="833"/>
      <c r="BE38" s="829"/>
      <c r="BF38" s="829"/>
      <c r="BG38" s="829"/>
      <c r="BH38" s="829"/>
      <c r="BI38" s="830"/>
      <c r="BJ38" s="223"/>
      <c r="BK38" s="223"/>
      <c r="BL38" s="223"/>
      <c r="BM38" s="223"/>
      <c r="BN38" s="223"/>
      <c r="BO38" s="235"/>
      <c r="BP38" s="235"/>
      <c r="BQ38" s="232">
        <v>32</v>
      </c>
      <c r="BR38" s="378"/>
      <c r="BS38" s="761" t="s">
        <v>609</v>
      </c>
      <c r="BT38" s="762"/>
      <c r="BU38" s="762"/>
      <c r="BV38" s="762"/>
      <c r="BW38" s="762"/>
      <c r="BX38" s="762"/>
      <c r="BY38" s="762"/>
      <c r="BZ38" s="762"/>
      <c r="CA38" s="762"/>
      <c r="CB38" s="762"/>
      <c r="CC38" s="762"/>
      <c r="CD38" s="762"/>
      <c r="CE38" s="762"/>
      <c r="CF38" s="762"/>
      <c r="CG38" s="763"/>
      <c r="CH38" s="774">
        <v>-86</v>
      </c>
      <c r="CI38" s="775"/>
      <c r="CJ38" s="775"/>
      <c r="CK38" s="775"/>
      <c r="CL38" s="776"/>
      <c r="CM38" s="774">
        <v>121</v>
      </c>
      <c r="CN38" s="775"/>
      <c r="CO38" s="775"/>
      <c r="CP38" s="775"/>
      <c r="CQ38" s="776"/>
      <c r="CR38" s="774">
        <v>40</v>
      </c>
      <c r="CS38" s="775"/>
      <c r="CT38" s="775"/>
      <c r="CU38" s="775"/>
      <c r="CV38" s="776"/>
      <c r="CW38" s="774" t="s">
        <v>490</v>
      </c>
      <c r="CX38" s="775"/>
      <c r="CY38" s="775"/>
      <c r="CZ38" s="775"/>
      <c r="DA38" s="776"/>
      <c r="DB38" s="774" t="s">
        <v>490</v>
      </c>
      <c r="DC38" s="775"/>
      <c r="DD38" s="775"/>
      <c r="DE38" s="775"/>
      <c r="DF38" s="776"/>
      <c r="DG38" s="774" t="s">
        <v>490</v>
      </c>
      <c r="DH38" s="775"/>
      <c r="DI38" s="775"/>
      <c r="DJ38" s="775"/>
      <c r="DK38" s="776"/>
      <c r="DL38" s="774" t="s">
        <v>490</v>
      </c>
      <c r="DM38" s="775"/>
      <c r="DN38" s="775"/>
      <c r="DO38" s="775"/>
      <c r="DP38" s="776"/>
      <c r="DQ38" s="774" t="s">
        <v>490</v>
      </c>
      <c r="DR38" s="775"/>
      <c r="DS38" s="775"/>
      <c r="DT38" s="775"/>
      <c r="DU38" s="776"/>
      <c r="DV38" s="777"/>
      <c r="DW38" s="778"/>
      <c r="DX38" s="778"/>
      <c r="DY38" s="778"/>
      <c r="DZ38" s="779"/>
      <c r="EA38" s="217"/>
    </row>
    <row r="39" spans="1:131" s="218" customFormat="1" ht="26.25" customHeight="1">
      <c r="A39" s="236">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827"/>
      <c r="AG39" s="752"/>
      <c r="AH39" s="752"/>
      <c r="AI39" s="752"/>
      <c r="AJ39" s="828"/>
      <c r="AK39" s="831"/>
      <c r="AL39" s="832"/>
      <c r="AM39" s="832"/>
      <c r="AN39" s="832"/>
      <c r="AO39" s="832"/>
      <c r="AP39" s="832"/>
      <c r="AQ39" s="832"/>
      <c r="AR39" s="832"/>
      <c r="AS39" s="832"/>
      <c r="AT39" s="832"/>
      <c r="AU39" s="832"/>
      <c r="AV39" s="832"/>
      <c r="AW39" s="832"/>
      <c r="AX39" s="832"/>
      <c r="AY39" s="832"/>
      <c r="AZ39" s="833"/>
      <c r="BA39" s="833"/>
      <c r="BB39" s="833"/>
      <c r="BC39" s="833"/>
      <c r="BD39" s="833"/>
      <c r="BE39" s="829"/>
      <c r="BF39" s="829"/>
      <c r="BG39" s="829"/>
      <c r="BH39" s="829"/>
      <c r="BI39" s="830"/>
      <c r="BJ39" s="223"/>
      <c r="BK39" s="223"/>
      <c r="BL39" s="223"/>
      <c r="BM39" s="223"/>
      <c r="BN39" s="223"/>
      <c r="BO39" s="235"/>
      <c r="BP39" s="235"/>
      <c r="BQ39" s="232">
        <v>33</v>
      </c>
      <c r="BR39" s="378"/>
      <c r="BS39" s="761" t="s">
        <v>583</v>
      </c>
      <c r="BT39" s="762"/>
      <c r="BU39" s="762"/>
      <c r="BV39" s="762"/>
      <c r="BW39" s="762"/>
      <c r="BX39" s="762"/>
      <c r="BY39" s="762"/>
      <c r="BZ39" s="762"/>
      <c r="CA39" s="762"/>
      <c r="CB39" s="762"/>
      <c r="CC39" s="762"/>
      <c r="CD39" s="762"/>
      <c r="CE39" s="762"/>
      <c r="CF39" s="762"/>
      <c r="CG39" s="763"/>
      <c r="CH39" s="774">
        <v>20</v>
      </c>
      <c r="CI39" s="775"/>
      <c r="CJ39" s="775"/>
      <c r="CK39" s="775"/>
      <c r="CL39" s="776"/>
      <c r="CM39" s="774">
        <v>255</v>
      </c>
      <c r="CN39" s="775"/>
      <c r="CO39" s="775"/>
      <c r="CP39" s="775"/>
      <c r="CQ39" s="776"/>
      <c r="CR39" s="774">
        <v>10</v>
      </c>
      <c r="CS39" s="775"/>
      <c r="CT39" s="775"/>
      <c r="CU39" s="775"/>
      <c r="CV39" s="776"/>
      <c r="CW39" s="774" t="s">
        <v>490</v>
      </c>
      <c r="CX39" s="775"/>
      <c r="CY39" s="775"/>
      <c r="CZ39" s="775"/>
      <c r="DA39" s="776"/>
      <c r="DB39" s="774" t="s">
        <v>490</v>
      </c>
      <c r="DC39" s="775"/>
      <c r="DD39" s="775"/>
      <c r="DE39" s="775"/>
      <c r="DF39" s="776"/>
      <c r="DG39" s="774" t="s">
        <v>490</v>
      </c>
      <c r="DH39" s="775"/>
      <c r="DI39" s="775"/>
      <c r="DJ39" s="775"/>
      <c r="DK39" s="776"/>
      <c r="DL39" s="774" t="s">
        <v>490</v>
      </c>
      <c r="DM39" s="775"/>
      <c r="DN39" s="775"/>
      <c r="DO39" s="775"/>
      <c r="DP39" s="776"/>
      <c r="DQ39" s="774" t="s">
        <v>490</v>
      </c>
      <c r="DR39" s="775"/>
      <c r="DS39" s="775"/>
      <c r="DT39" s="775"/>
      <c r="DU39" s="776"/>
      <c r="DV39" s="777"/>
      <c r="DW39" s="778"/>
      <c r="DX39" s="778"/>
      <c r="DY39" s="778"/>
      <c r="DZ39" s="779"/>
      <c r="EA39" s="217"/>
    </row>
    <row r="40" spans="1:131" s="218" customFormat="1" ht="26.25" customHeight="1">
      <c r="A40" s="231">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827"/>
      <c r="AG40" s="752"/>
      <c r="AH40" s="752"/>
      <c r="AI40" s="752"/>
      <c r="AJ40" s="828"/>
      <c r="AK40" s="831"/>
      <c r="AL40" s="832"/>
      <c r="AM40" s="832"/>
      <c r="AN40" s="832"/>
      <c r="AO40" s="832"/>
      <c r="AP40" s="832"/>
      <c r="AQ40" s="832"/>
      <c r="AR40" s="832"/>
      <c r="AS40" s="832"/>
      <c r="AT40" s="832"/>
      <c r="AU40" s="832"/>
      <c r="AV40" s="832"/>
      <c r="AW40" s="832"/>
      <c r="AX40" s="832"/>
      <c r="AY40" s="832"/>
      <c r="AZ40" s="833"/>
      <c r="BA40" s="833"/>
      <c r="BB40" s="833"/>
      <c r="BC40" s="833"/>
      <c r="BD40" s="833"/>
      <c r="BE40" s="829"/>
      <c r="BF40" s="829"/>
      <c r="BG40" s="829"/>
      <c r="BH40" s="829"/>
      <c r="BI40" s="830"/>
      <c r="BJ40" s="223"/>
      <c r="BK40" s="223"/>
      <c r="BL40" s="223"/>
      <c r="BM40" s="223"/>
      <c r="BN40" s="223"/>
      <c r="BO40" s="235"/>
      <c r="BP40" s="235"/>
      <c r="BQ40" s="232">
        <v>34</v>
      </c>
      <c r="BR40" s="378"/>
      <c r="BS40" s="761" t="s">
        <v>584</v>
      </c>
      <c r="BT40" s="762"/>
      <c r="BU40" s="762"/>
      <c r="BV40" s="762"/>
      <c r="BW40" s="762"/>
      <c r="BX40" s="762"/>
      <c r="BY40" s="762"/>
      <c r="BZ40" s="762"/>
      <c r="CA40" s="762"/>
      <c r="CB40" s="762"/>
      <c r="CC40" s="762"/>
      <c r="CD40" s="762"/>
      <c r="CE40" s="762"/>
      <c r="CF40" s="762"/>
      <c r="CG40" s="763"/>
      <c r="CH40" s="774">
        <v>-244</v>
      </c>
      <c r="CI40" s="775"/>
      <c r="CJ40" s="775"/>
      <c r="CK40" s="775"/>
      <c r="CL40" s="776"/>
      <c r="CM40" s="774">
        <v>189</v>
      </c>
      <c r="CN40" s="775"/>
      <c r="CO40" s="775"/>
      <c r="CP40" s="775"/>
      <c r="CQ40" s="776"/>
      <c r="CR40" s="774">
        <v>475</v>
      </c>
      <c r="CS40" s="775"/>
      <c r="CT40" s="775"/>
      <c r="CU40" s="775"/>
      <c r="CV40" s="776"/>
      <c r="CW40" s="774">
        <v>169</v>
      </c>
      <c r="CX40" s="775"/>
      <c r="CY40" s="775"/>
      <c r="CZ40" s="775"/>
      <c r="DA40" s="776"/>
      <c r="DB40" s="774" t="s">
        <v>490</v>
      </c>
      <c r="DC40" s="775"/>
      <c r="DD40" s="775"/>
      <c r="DE40" s="775"/>
      <c r="DF40" s="776"/>
      <c r="DG40" s="774" t="s">
        <v>490</v>
      </c>
      <c r="DH40" s="775"/>
      <c r="DI40" s="775"/>
      <c r="DJ40" s="775"/>
      <c r="DK40" s="776"/>
      <c r="DL40" s="774" t="s">
        <v>490</v>
      </c>
      <c r="DM40" s="775"/>
      <c r="DN40" s="775"/>
      <c r="DO40" s="775"/>
      <c r="DP40" s="776"/>
      <c r="DQ40" s="774" t="s">
        <v>490</v>
      </c>
      <c r="DR40" s="775"/>
      <c r="DS40" s="775"/>
      <c r="DT40" s="775"/>
      <c r="DU40" s="776"/>
      <c r="DV40" s="777"/>
      <c r="DW40" s="778"/>
      <c r="DX40" s="778"/>
      <c r="DY40" s="778"/>
      <c r="DZ40" s="779"/>
      <c r="EA40" s="217"/>
    </row>
    <row r="41" spans="1:131" s="218" customFormat="1" ht="26.25" customHeight="1">
      <c r="A41" s="231">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827"/>
      <c r="AG41" s="752"/>
      <c r="AH41" s="752"/>
      <c r="AI41" s="752"/>
      <c r="AJ41" s="828"/>
      <c r="AK41" s="831"/>
      <c r="AL41" s="832"/>
      <c r="AM41" s="832"/>
      <c r="AN41" s="832"/>
      <c r="AO41" s="832"/>
      <c r="AP41" s="832"/>
      <c r="AQ41" s="832"/>
      <c r="AR41" s="832"/>
      <c r="AS41" s="832"/>
      <c r="AT41" s="832"/>
      <c r="AU41" s="832"/>
      <c r="AV41" s="832"/>
      <c r="AW41" s="832"/>
      <c r="AX41" s="832"/>
      <c r="AY41" s="832"/>
      <c r="AZ41" s="833"/>
      <c r="BA41" s="833"/>
      <c r="BB41" s="833"/>
      <c r="BC41" s="833"/>
      <c r="BD41" s="833"/>
      <c r="BE41" s="829"/>
      <c r="BF41" s="829"/>
      <c r="BG41" s="829"/>
      <c r="BH41" s="829"/>
      <c r="BI41" s="830"/>
      <c r="BJ41" s="223"/>
      <c r="BK41" s="223"/>
      <c r="BL41" s="223"/>
      <c r="BM41" s="223"/>
      <c r="BN41" s="223"/>
      <c r="BO41" s="235"/>
      <c r="BP41" s="235"/>
      <c r="BQ41" s="232">
        <v>35</v>
      </c>
      <c r="BR41" s="378"/>
      <c r="BS41" s="761" t="s">
        <v>585</v>
      </c>
      <c r="BT41" s="762"/>
      <c r="BU41" s="762"/>
      <c r="BV41" s="762"/>
      <c r="BW41" s="762"/>
      <c r="BX41" s="762"/>
      <c r="BY41" s="762"/>
      <c r="BZ41" s="762"/>
      <c r="CA41" s="762"/>
      <c r="CB41" s="762"/>
      <c r="CC41" s="762"/>
      <c r="CD41" s="762"/>
      <c r="CE41" s="762"/>
      <c r="CF41" s="762"/>
      <c r="CG41" s="763"/>
      <c r="CH41" s="774">
        <v>3</v>
      </c>
      <c r="CI41" s="775"/>
      <c r="CJ41" s="775"/>
      <c r="CK41" s="775"/>
      <c r="CL41" s="776"/>
      <c r="CM41" s="774">
        <v>111</v>
      </c>
      <c r="CN41" s="775"/>
      <c r="CO41" s="775"/>
      <c r="CP41" s="775"/>
      <c r="CQ41" s="776"/>
      <c r="CR41" s="774">
        <v>25</v>
      </c>
      <c r="CS41" s="775"/>
      <c r="CT41" s="775"/>
      <c r="CU41" s="775"/>
      <c r="CV41" s="776"/>
      <c r="CW41" s="774" t="s">
        <v>490</v>
      </c>
      <c r="CX41" s="775"/>
      <c r="CY41" s="775"/>
      <c r="CZ41" s="775"/>
      <c r="DA41" s="776"/>
      <c r="DB41" s="774" t="s">
        <v>490</v>
      </c>
      <c r="DC41" s="775"/>
      <c r="DD41" s="775"/>
      <c r="DE41" s="775"/>
      <c r="DF41" s="776"/>
      <c r="DG41" s="774" t="s">
        <v>490</v>
      </c>
      <c r="DH41" s="775"/>
      <c r="DI41" s="775"/>
      <c r="DJ41" s="775"/>
      <c r="DK41" s="776"/>
      <c r="DL41" s="774" t="s">
        <v>490</v>
      </c>
      <c r="DM41" s="775"/>
      <c r="DN41" s="775"/>
      <c r="DO41" s="775"/>
      <c r="DP41" s="776"/>
      <c r="DQ41" s="774" t="s">
        <v>490</v>
      </c>
      <c r="DR41" s="775"/>
      <c r="DS41" s="775"/>
      <c r="DT41" s="775"/>
      <c r="DU41" s="776"/>
      <c r="DV41" s="777"/>
      <c r="DW41" s="778"/>
      <c r="DX41" s="778"/>
      <c r="DY41" s="778"/>
      <c r="DZ41" s="779"/>
      <c r="EA41" s="217"/>
    </row>
    <row r="42" spans="1:131" s="218" customFormat="1" ht="26.25" customHeight="1">
      <c r="A42" s="231">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827"/>
      <c r="AG42" s="752"/>
      <c r="AH42" s="752"/>
      <c r="AI42" s="752"/>
      <c r="AJ42" s="828"/>
      <c r="AK42" s="831"/>
      <c r="AL42" s="832"/>
      <c r="AM42" s="832"/>
      <c r="AN42" s="832"/>
      <c r="AO42" s="832"/>
      <c r="AP42" s="832"/>
      <c r="AQ42" s="832"/>
      <c r="AR42" s="832"/>
      <c r="AS42" s="832"/>
      <c r="AT42" s="832"/>
      <c r="AU42" s="832"/>
      <c r="AV42" s="832"/>
      <c r="AW42" s="832"/>
      <c r="AX42" s="832"/>
      <c r="AY42" s="832"/>
      <c r="AZ42" s="833"/>
      <c r="BA42" s="833"/>
      <c r="BB42" s="833"/>
      <c r="BC42" s="833"/>
      <c r="BD42" s="833"/>
      <c r="BE42" s="829"/>
      <c r="BF42" s="829"/>
      <c r="BG42" s="829"/>
      <c r="BH42" s="829"/>
      <c r="BI42" s="830"/>
      <c r="BJ42" s="223"/>
      <c r="BK42" s="223"/>
      <c r="BL42" s="223"/>
      <c r="BM42" s="223"/>
      <c r="BN42" s="223"/>
      <c r="BO42" s="235"/>
      <c r="BP42" s="235"/>
      <c r="BQ42" s="232">
        <v>36</v>
      </c>
      <c r="BR42" s="378" t="s">
        <v>611</v>
      </c>
      <c r="BS42" s="761" t="s">
        <v>586</v>
      </c>
      <c r="BT42" s="762"/>
      <c r="BU42" s="762"/>
      <c r="BV42" s="762"/>
      <c r="BW42" s="762"/>
      <c r="BX42" s="762"/>
      <c r="BY42" s="762"/>
      <c r="BZ42" s="762"/>
      <c r="CA42" s="762"/>
      <c r="CB42" s="762"/>
      <c r="CC42" s="762"/>
      <c r="CD42" s="762"/>
      <c r="CE42" s="762"/>
      <c r="CF42" s="762"/>
      <c r="CG42" s="763"/>
      <c r="CH42" s="774">
        <v>688</v>
      </c>
      <c r="CI42" s="775"/>
      <c r="CJ42" s="775"/>
      <c r="CK42" s="775"/>
      <c r="CL42" s="776"/>
      <c r="CM42" s="774">
        <v>29292</v>
      </c>
      <c r="CN42" s="775"/>
      <c r="CO42" s="775"/>
      <c r="CP42" s="775"/>
      <c r="CQ42" s="776"/>
      <c r="CR42" s="774">
        <v>5568</v>
      </c>
      <c r="CS42" s="775"/>
      <c r="CT42" s="775"/>
      <c r="CU42" s="775"/>
      <c r="CV42" s="776"/>
      <c r="CW42" s="774">
        <v>391</v>
      </c>
      <c r="CX42" s="775"/>
      <c r="CY42" s="775"/>
      <c r="CZ42" s="775"/>
      <c r="DA42" s="776"/>
      <c r="DB42" s="774" t="s">
        <v>490</v>
      </c>
      <c r="DC42" s="775"/>
      <c r="DD42" s="775"/>
      <c r="DE42" s="775"/>
      <c r="DF42" s="776"/>
      <c r="DG42" s="774" t="s">
        <v>490</v>
      </c>
      <c r="DH42" s="775"/>
      <c r="DI42" s="775"/>
      <c r="DJ42" s="775"/>
      <c r="DK42" s="776"/>
      <c r="DL42" s="774">
        <v>211</v>
      </c>
      <c r="DM42" s="775"/>
      <c r="DN42" s="775"/>
      <c r="DO42" s="775"/>
      <c r="DP42" s="776"/>
      <c r="DQ42" s="774">
        <v>20</v>
      </c>
      <c r="DR42" s="775"/>
      <c r="DS42" s="775"/>
      <c r="DT42" s="775"/>
      <c r="DU42" s="776"/>
      <c r="DV42" s="777"/>
      <c r="DW42" s="778"/>
      <c r="DX42" s="778"/>
      <c r="DY42" s="778"/>
      <c r="DZ42" s="779"/>
      <c r="EA42" s="217"/>
    </row>
    <row r="43" spans="1:131" s="218" customFormat="1" ht="26.25" customHeight="1">
      <c r="A43" s="231">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827"/>
      <c r="AG43" s="752"/>
      <c r="AH43" s="752"/>
      <c r="AI43" s="752"/>
      <c r="AJ43" s="828"/>
      <c r="AK43" s="831"/>
      <c r="AL43" s="832"/>
      <c r="AM43" s="832"/>
      <c r="AN43" s="832"/>
      <c r="AO43" s="832"/>
      <c r="AP43" s="832"/>
      <c r="AQ43" s="832"/>
      <c r="AR43" s="832"/>
      <c r="AS43" s="832"/>
      <c r="AT43" s="832"/>
      <c r="AU43" s="832"/>
      <c r="AV43" s="832"/>
      <c r="AW43" s="832"/>
      <c r="AX43" s="832"/>
      <c r="AY43" s="832"/>
      <c r="AZ43" s="833"/>
      <c r="BA43" s="833"/>
      <c r="BB43" s="833"/>
      <c r="BC43" s="833"/>
      <c r="BD43" s="833"/>
      <c r="BE43" s="829"/>
      <c r="BF43" s="829"/>
      <c r="BG43" s="829"/>
      <c r="BH43" s="829"/>
      <c r="BI43" s="830"/>
      <c r="BJ43" s="223"/>
      <c r="BK43" s="223"/>
      <c r="BL43" s="223"/>
      <c r="BM43" s="223"/>
      <c r="BN43" s="223"/>
      <c r="BO43" s="235"/>
      <c r="BP43" s="235"/>
      <c r="BQ43" s="232">
        <v>37</v>
      </c>
      <c r="BR43" s="378"/>
      <c r="BS43" s="761" t="s">
        <v>587</v>
      </c>
      <c r="BT43" s="762"/>
      <c r="BU43" s="762"/>
      <c r="BV43" s="762"/>
      <c r="BW43" s="762"/>
      <c r="BX43" s="762"/>
      <c r="BY43" s="762"/>
      <c r="BZ43" s="762"/>
      <c r="CA43" s="762"/>
      <c r="CB43" s="762"/>
      <c r="CC43" s="762"/>
      <c r="CD43" s="762"/>
      <c r="CE43" s="762"/>
      <c r="CF43" s="762"/>
      <c r="CG43" s="763"/>
      <c r="CH43" s="774">
        <v>0</v>
      </c>
      <c r="CI43" s="775"/>
      <c r="CJ43" s="775"/>
      <c r="CK43" s="775"/>
      <c r="CL43" s="776"/>
      <c r="CM43" s="774">
        <v>96</v>
      </c>
      <c r="CN43" s="775"/>
      <c r="CO43" s="775"/>
      <c r="CP43" s="775"/>
      <c r="CQ43" s="776"/>
      <c r="CR43" s="774">
        <v>30</v>
      </c>
      <c r="CS43" s="775"/>
      <c r="CT43" s="775"/>
      <c r="CU43" s="775"/>
      <c r="CV43" s="776"/>
      <c r="CW43" s="774">
        <v>11</v>
      </c>
      <c r="CX43" s="775"/>
      <c r="CY43" s="775"/>
      <c r="CZ43" s="775"/>
      <c r="DA43" s="776"/>
      <c r="DB43" s="774" t="s">
        <v>490</v>
      </c>
      <c r="DC43" s="775"/>
      <c r="DD43" s="775"/>
      <c r="DE43" s="775"/>
      <c r="DF43" s="776"/>
      <c r="DG43" s="774" t="s">
        <v>490</v>
      </c>
      <c r="DH43" s="775"/>
      <c r="DI43" s="775"/>
      <c r="DJ43" s="775"/>
      <c r="DK43" s="776"/>
      <c r="DL43" s="774" t="s">
        <v>490</v>
      </c>
      <c r="DM43" s="775"/>
      <c r="DN43" s="775"/>
      <c r="DO43" s="775"/>
      <c r="DP43" s="776"/>
      <c r="DQ43" s="774" t="s">
        <v>490</v>
      </c>
      <c r="DR43" s="775"/>
      <c r="DS43" s="775"/>
      <c r="DT43" s="775"/>
      <c r="DU43" s="776"/>
      <c r="DV43" s="777"/>
      <c r="DW43" s="778"/>
      <c r="DX43" s="778"/>
      <c r="DY43" s="778"/>
      <c r="DZ43" s="779"/>
      <c r="EA43" s="217"/>
    </row>
    <row r="44" spans="1:131" s="218" customFormat="1" ht="26.25" customHeight="1">
      <c r="A44" s="231">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827"/>
      <c r="AG44" s="752"/>
      <c r="AH44" s="752"/>
      <c r="AI44" s="752"/>
      <c r="AJ44" s="828"/>
      <c r="AK44" s="831"/>
      <c r="AL44" s="832"/>
      <c r="AM44" s="832"/>
      <c r="AN44" s="832"/>
      <c r="AO44" s="832"/>
      <c r="AP44" s="832"/>
      <c r="AQ44" s="832"/>
      <c r="AR44" s="832"/>
      <c r="AS44" s="832"/>
      <c r="AT44" s="832"/>
      <c r="AU44" s="832"/>
      <c r="AV44" s="832"/>
      <c r="AW44" s="832"/>
      <c r="AX44" s="832"/>
      <c r="AY44" s="832"/>
      <c r="AZ44" s="833"/>
      <c r="BA44" s="833"/>
      <c r="BB44" s="833"/>
      <c r="BC44" s="833"/>
      <c r="BD44" s="833"/>
      <c r="BE44" s="829"/>
      <c r="BF44" s="829"/>
      <c r="BG44" s="829"/>
      <c r="BH44" s="829"/>
      <c r="BI44" s="830"/>
      <c r="BJ44" s="223"/>
      <c r="BK44" s="223"/>
      <c r="BL44" s="223"/>
      <c r="BM44" s="223"/>
      <c r="BN44" s="223"/>
      <c r="BO44" s="235"/>
      <c r="BP44" s="235"/>
      <c r="BQ44" s="232">
        <v>38</v>
      </c>
      <c r="BR44" s="378"/>
      <c r="BS44" s="761" t="s">
        <v>588</v>
      </c>
      <c r="BT44" s="762"/>
      <c r="BU44" s="762"/>
      <c r="BV44" s="762"/>
      <c r="BW44" s="762"/>
      <c r="BX44" s="762"/>
      <c r="BY44" s="762"/>
      <c r="BZ44" s="762"/>
      <c r="CA44" s="762"/>
      <c r="CB44" s="762"/>
      <c r="CC44" s="762"/>
      <c r="CD44" s="762"/>
      <c r="CE44" s="762"/>
      <c r="CF44" s="762"/>
      <c r="CG44" s="763"/>
      <c r="CH44" s="774">
        <v>-20</v>
      </c>
      <c r="CI44" s="775"/>
      <c r="CJ44" s="775"/>
      <c r="CK44" s="775"/>
      <c r="CL44" s="776"/>
      <c r="CM44" s="774">
        <v>1220</v>
      </c>
      <c r="CN44" s="775"/>
      <c r="CO44" s="775"/>
      <c r="CP44" s="775"/>
      <c r="CQ44" s="776"/>
      <c r="CR44" s="774">
        <v>128</v>
      </c>
      <c r="CS44" s="775"/>
      <c r="CT44" s="775"/>
      <c r="CU44" s="775"/>
      <c r="CV44" s="776"/>
      <c r="CW44" s="774" t="s">
        <v>490</v>
      </c>
      <c r="CX44" s="775"/>
      <c r="CY44" s="775"/>
      <c r="CZ44" s="775"/>
      <c r="DA44" s="776"/>
      <c r="DB44" s="774" t="s">
        <v>490</v>
      </c>
      <c r="DC44" s="775"/>
      <c r="DD44" s="775"/>
      <c r="DE44" s="775"/>
      <c r="DF44" s="776"/>
      <c r="DG44" s="774" t="s">
        <v>490</v>
      </c>
      <c r="DH44" s="775"/>
      <c r="DI44" s="775"/>
      <c r="DJ44" s="775"/>
      <c r="DK44" s="776"/>
      <c r="DL44" s="774" t="s">
        <v>490</v>
      </c>
      <c r="DM44" s="775"/>
      <c r="DN44" s="775"/>
      <c r="DO44" s="775"/>
      <c r="DP44" s="776"/>
      <c r="DQ44" s="774" t="s">
        <v>490</v>
      </c>
      <c r="DR44" s="775"/>
      <c r="DS44" s="775"/>
      <c r="DT44" s="775"/>
      <c r="DU44" s="776"/>
      <c r="DV44" s="777"/>
      <c r="DW44" s="778"/>
      <c r="DX44" s="778"/>
      <c r="DY44" s="778"/>
      <c r="DZ44" s="779"/>
      <c r="EA44" s="217"/>
    </row>
    <row r="45" spans="1:131" s="218" customFormat="1" ht="26.25" customHeight="1">
      <c r="A45" s="231">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827"/>
      <c r="AG45" s="752"/>
      <c r="AH45" s="752"/>
      <c r="AI45" s="752"/>
      <c r="AJ45" s="828"/>
      <c r="AK45" s="831"/>
      <c r="AL45" s="832"/>
      <c r="AM45" s="832"/>
      <c r="AN45" s="832"/>
      <c r="AO45" s="832"/>
      <c r="AP45" s="832"/>
      <c r="AQ45" s="832"/>
      <c r="AR45" s="832"/>
      <c r="AS45" s="832"/>
      <c r="AT45" s="832"/>
      <c r="AU45" s="832"/>
      <c r="AV45" s="832"/>
      <c r="AW45" s="832"/>
      <c r="AX45" s="832"/>
      <c r="AY45" s="832"/>
      <c r="AZ45" s="833"/>
      <c r="BA45" s="833"/>
      <c r="BB45" s="833"/>
      <c r="BC45" s="833"/>
      <c r="BD45" s="833"/>
      <c r="BE45" s="829"/>
      <c r="BF45" s="829"/>
      <c r="BG45" s="829"/>
      <c r="BH45" s="829"/>
      <c r="BI45" s="830"/>
      <c r="BJ45" s="223"/>
      <c r="BK45" s="223"/>
      <c r="BL45" s="223"/>
      <c r="BM45" s="223"/>
      <c r="BN45" s="223"/>
      <c r="BO45" s="235"/>
      <c r="BP45" s="235"/>
      <c r="BQ45" s="232">
        <v>39</v>
      </c>
      <c r="BR45" s="378"/>
      <c r="BS45" s="761" t="s">
        <v>589</v>
      </c>
      <c r="BT45" s="762"/>
      <c r="BU45" s="762"/>
      <c r="BV45" s="762"/>
      <c r="BW45" s="762"/>
      <c r="BX45" s="762"/>
      <c r="BY45" s="762"/>
      <c r="BZ45" s="762"/>
      <c r="CA45" s="762"/>
      <c r="CB45" s="762"/>
      <c r="CC45" s="762"/>
      <c r="CD45" s="762"/>
      <c r="CE45" s="762"/>
      <c r="CF45" s="762"/>
      <c r="CG45" s="763"/>
      <c r="CH45" s="774">
        <v>-97</v>
      </c>
      <c r="CI45" s="775"/>
      <c r="CJ45" s="775"/>
      <c r="CK45" s="775"/>
      <c r="CL45" s="776"/>
      <c r="CM45" s="774">
        <v>425</v>
      </c>
      <c r="CN45" s="775"/>
      <c r="CO45" s="775"/>
      <c r="CP45" s="775"/>
      <c r="CQ45" s="776"/>
      <c r="CR45" s="774">
        <v>420</v>
      </c>
      <c r="CS45" s="775"/>
      <c r="CT45" s="775"/>
      <c r="CU45" s="775"/>
      <c r="CV45" s="776"/>
      <c r="CW45" s="774">
        <v>19</v>
      </c>
      <c r="CX45" s="775"/>
      <c r="CY45" s="775"/>
      <c r="CZ45" s="775"/>
      <c r="DA45" s="776"/>
      <c r="DB45" s="774" t="s">
        <v>490</v>
      </c>
      <c r="DC45" s="775"/>
      <c r="DD45" s="775"/>
      <c r="DE45" s="775"/>
      <c r="DF45" s="776"/>
      <c r="DG45" s="774" t="s">
        <v>490</v>
      </c>
      <c r="DH45" s="775"/>
      <c r="DI45" s="775"/>
      <c r="DJ45" s="775"/>
      <c r="DK45" s="776"/>
      <c r="DL45" s="774" t="s">
        <v>490</v>
      </c>
      <c r="DM45" s="775"/>
      <c r="DN45" s="775"/>
      <c r="DO45" s="775"/>
      <c r="DP45" s="776"/>
      <c r="DQ45" s="774" t="s">
        <v>490</v>
      </c>
      <c r="DR45" s="775"/>
      <c r="DS45" s="775"/>
      <c r="DT45" s="775"/>
      <c r="DU45" s="776"/>
      <c r="DV45" s="777"/>
      <c r="DW45" s="778"/>
      <c r="DX45" s="778"/>
      <c r="DY45" s="778"/>
      <c r="DZ45" s="779"/>
      <c r="EA45" s="217"/>
    </row>
    <row r="46" spans="1:131" s="218" customFormat="1" ht="26.25" customHeight="1">
      <c r="A46" s="231">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827"/>
      <c r="AG46" s="752"/>
      <c r="AH46" s="752"/>
      <c r="AI46" s="752"/>
      <c r="AJ46" s="828"/>
      <c r="AK46" s="831"/>
      <c r="AL46" s="832"/>
      <c r="AM46" s="832"/>
      <c r="AN46" s="832"/>
      <c r="AO46" s="832"/>
      <c r="AP46" s="832"/>
      <c r="AQ46" s="832"/>
      <c r="AR46" s="832"/>
      <c r="AS46" s="832"/>
      <c r="AT46" s="832"/>
      <c r="AU46" s="832"/>
      <c r="AV46" s="832"/>
      <c r="AW46" s="832"/>
      <c r="AX46" s="832"/>
      <c r="AY46" s="832"/>
      <c r="AZ46" s="833"/>
      <c r="BA46" s="833"/>
      <c r="BB46" s="833"/>
      <c r="BC46" s="833"/>
      <c r="BD46" s="833"/>
      <c r="BE46" s="829"/>
      <c r="BF46" s="829"/>
      <c r="BG46" s="829"/>
      <c r="BH46" s="829"/>
      <c r="BI46" s="830"/>
      <c r="BJ46" s="223"/>
      <c r="BK46" s="223"/>
      <c r="BL46" s="223"/>
      <c r="BM46" s="223"/>
      <c r="BN46" s="223"/>
      <c r="BO46" s="235"/>
      <c r="BP46" s="235"/>
      <c r="BQ46" s="232">
        <v>40</v>
      </c>
      <c r="BR46" s="378"/>
      <c r="BS46" s="761" t="s">
        <v>590</v>
      </c>
      <c r="BT46" s="762"/>
      <c r="BU46" s="762"/>
      <c r="BV46" s="762"/>
      <c r="BW46" s="762"/>
      <c r="BX46" s="762"/>
      <c r="BY46" s="762"/>
      <c r="BZ46" s="762"/>
      <c r="CA46" s="762"/>
      <c r="CB46" s="762"/>
      <c r="CC46" s="762"/>
      <c r="CD46" s="762"/>
      <c r="CE46" s="762"/>
      <c r="CF46" s="762"/>
      <c r="CG46" s="763"/>
      <c r="CH46" s="774">
        <v>169</v>
      </c>
      <c r="CI46" s="775"/>
      <c r="CJ46" s="775"/>
      <c r="CK46" s="775"/>
      <c r="CL46" s="776"/>
      <c r="CM46" s="774">
        <v>3013</v>
      </c>
      <c r="CN46" s="775"/>
      <c r="CO46" s="775"/>
      <c r="CP46" s="775"/>
      <c r="CQ46" s="776"/>
      <c r="CR46" s="774">
        <v>70</v>
      </c>
      <c r="CS46" s="775"/>
      <c r="CT46" s="775"/>
      <c r="CU46" s="775"/>
      <c r="CV46" s="776"/>
      <c r="CW46" s="774" t="s">
        <v>490</v>
      </c>
      <c r="CX46" s="775"/>
      <c r="CY46" s="775"/>
      <c r="CZ46" s="775"/>
      <c r="DA46" s="776"/>
      <c r="DB46" s="774" t="s">
        <v>490</v>
      </c>
      <c r="DC46" s="775"/>
      <c r="DD46" s="775"/>
      <c r="DE46" s="775"/>
      <c r="DF46" s="776"/>
      <c r="DG46" s="774" t="s">
        <v>490</v>
      </c>
      <c r="DH46" s="775"/>
      <c r="DI46" s="775"/>
      <c r="DJ46" s="775"/>
      <c r="DK46" s="776"/>
      <c r="DL46" s="774" t="s">
        <v>490</v>
      </c>
      <c r="DM46" s="775"/>
      <c r="DN46" s="775"/>
      <c r="DO46" s="775"/>
      <c r="DP46" s="776"/>
      <c r="DQ46" s="774" t="s">
        <v>490</v>
      </c>
      <c r="DR46" s="775"/>
      <c r="DS46" s="775"/>
      <c r="DT46" s="775"/>
      <c r="DU46" s="776"/>
      <c r="DV46" s="777"/>
      <c r="DW46" s="778"/>
      <c r="DX46" s="778"/>
      <c r="DY46" s="778"/>
      <c r="DZ46" s="779"/>
      <c r="EA46" s="217"/>
    </row>
    <row r="47" spans="1:131" s="218" customFormat="1" ht="26.25" customHeight="1">
      <c r="A47" s="231">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827"/>
      <c r="AG47" s="752"/>
      <c r="AH47" s="752"/>
      <c r="AI47" s="752"/>
      <c r="AJ47" s="828"/>
      <c r="AK47" s="831"/>
      <c r="AL47" s="832"/>
      <c r="AM47" s="832"/>
      <c r="AN47" s="832"/>
      <c r="AO47" s="832"/>
      <c r="AP47" s="832"/>
      <c r="AQ47" s="832"/>
      <c r="AR47" s="832"/>
      <c r="AS47" s="832"/>
      <c r="AT47" s="832"/>
      <c r="AU47" s="832"/>
      <c r="AV47" s="832"/>
      <c r="AW47" s="832"/>
      <c r="AX47" s="832"/>
      <c r="AY47" s="832"/>
      <c r="AZ47" s="833"/>
      <c r="BA47" s="833"/>
      <c r="BB47" s="833"/>
      <c r="BC47" s="833"/>
      <c r="BD47" s="833"/>
      <c r="BE47" s="829"/>
      <c r="BF47" s="829"/>
      <c r="BG47" s="829"/>
      <c r="BH47" s="829"/>
      <c r="BI47" s="830"/>
      <c r="BJ47" s="223"/>
      <c r="BK47" s="223"/>
      <c r="BL47" s="223"/>
      <c r="BM47" s="223"/>
      <c r="BN47" s="223"/>
      <c r="BO47" s="235"/>
      <c r="BP47" s="235"/>
      <c r="BQ47" s="232">
        <v>41</v>
      </c>
      <c r="BR47" s="378"/>
      <c r="BS47" s="761" t="s">
        <v>591</v>
      </c>
      <c r="BT47" s="762"/>
      <c r="BU47" s="762"/>
      <c r="BV47" s="762"/>
      <c r="BW47" s="762"/>
      <c r="BX47" s="762"/>
      <c r="BY47" s="762"/>
      <c r="BZ47" s="762"/>
      <c r="CA47" s="762"/>
      <c r="CB47" s="762"/>
      <c r="CC47" s="762"/>
      <c r="CD47" s="762"/>
      <c r="CE47" s="762"/>
      <c r="CF47" s="762"/>
      <c r="CG47" s="763"/>
      <c r="CH47" s="774">
        <v>-174</v>
      </c>
      <c r="CI47" s="775"/>
      <c r="CJ47" s="775"/>
      <c r="CK47" s="775"/>
      <c r="CL47" s="776"/>
      <c r="CM47" s="774">
        <v>164</v>
      </c>
      <c r="CN47" s="775"/>
      <c r="CO47" s="775"/>
      <c r="CP47" s="775"/>
      <c r="CQ47" s="776"/>
      <c r="CR47" s="774">
        <v>263</v>
      </c>
      <c r="CS47" s="775"/>
      <c r="CT47" s="775"/>
      <c r="CU47" s="775"/>
      <c r="CV47" s="776"/>
      <c r="CW47" s="774">
        <v>89</v>
      </c>
      <c r="CX47" s="775"/>
      <c r="CY47" s="775"/>
      <c r="CZ47" s="775"/>
      <c r="DA47" s="776"/>
      <c r="DB47" s="774" t="s">
        <v>490</v>
      </c>
      <c r="DC47" s="775"/>
      <c r="DD47" s="775"/>
      <c r="DE47" s="775"/>
      <c r="DF47" s="776"/>
      <c r="DG47" s="774" t="s">
        <v>490</v>
      </c>
      <c r="DH47" s="775"/>
      <c r="DI47" s="775"/>
      <c r="DJ47" s="775"/>
      <c r="DK47" s="776"/>
      <c r="DL47" s="774" t="s">
        <v>490</v>
      </c>
      <c r="DM47" s="775"/>
      <c r="DN47" s="775"/>
      <c r="DO47" s="775"/>
      <c r="DP47" s="776"/>
      <c r="DQ47" s="774" t="s">
        <v>490</v>
      </c>
      <c r="DR47" s="775"/>
      <c r="DS47" s="775"/>
      <c r="DT47" s="775"/>
      <c r="DU47" s="776"/>
      <c r="DV47" s="777"/>
      <c r="DW47" s="778"/>
      <c r="DX47" s="778"/>
      <c r="DY47" s="778"/>
      <c r="DZ47" s="779"/>
      <c r="EA47" s="217"/>
    </row>
    <row r="48" spans="1:131" s="218" customFormat="1" ht="26.25" customHeight="1">
      <c r="A48" s="231">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827"/>
      <c r="AG48" s="752"/>
      <c r="AH48" s="752"/>
      <c r="AI48" s="752"/>
      <c r="AJ48" s="828"/>
      <c r="AK48" s="831"/>
      <c r="AL48" s="832"/>
      <c r="AM48" s="832"/>
      <c r="AN48" s="832"/>
      <c r="AO48" s="832"/>
      <c r="AP48" s="832"/>
      <c r="AQ48" s="832"/>
      <c r="AR48" s="832"/>
      <c r="AS48" s="832"/>
      <c r="AT48" s="832"/>
      <c r="AU48" s="832"/>
      <c r="AV48" s="832"/>
      <c r="AW48" s="832"/>
      <c r="AX48" s="832"/>
      <c r="AY48" s="832"/>
      <c r="AZ48" s="833"/>
      <c r="BA48" s="833"/>
      <c r="BB48" s="833"/>
      <c r="BC48" s="833"/>
      <c r="BD48" s="833"/>
      <c r="BE48" s="829"/>
      <c r="BF48" s="829"/>
      <c r="BG48" s="829"/>
      <c r="BH48" s="829"/>
      <c r="BI48" s="830"/>
      <c r="BJ48" s="223"/>
      <c r="BK48" s="223"/>
      <c r="BL48" s="223"/>
      <c r="BM48" s="223"/>
      <c r="BN48" s="223"/>
      <c r="BO48" s="235"/>
      <c r="BP48" s="235"/>
      <c r="BQ48" s="232">
        <v>42</v>
      </c>
      <c r="BR48" s="378"/>
      <c r="BS48" s="761" t="s">
        <v>592</v>
      </c>
      <c r="BT48" s="762"/>
      <c r="BU48" s="762"/>
      <c r="BV48" s="762"/>
      <c r="BW48" s="762"/>
      <c r="BX48" s="762"/>
      <c r="BY48" s="762"/>
      <c r="BZ48" s="762"/>
      <c r="CA48" s="762"/>
      <c r="CB48" s="762"/>
      <c r="CC48" s="762"/>
      <c r="CD48" s="762"/>
      <c r="CE48" s="762"/>
      <c r="CF48" s="762"/>
      <c r="CG48" s="763"/>
      <c r="CH48" s="774">
        <v>7</v>
      </c>
      <c r="CI48" s="775"/>
      <c r="CJ48" s="775"/>
      <c r="CK48" s="775"/>
      <c r="CL48" s="776"/>
      <c r="CM48" s="774">
        <v>341</v>
      </c>
      <c r="CN48" s="775"/>
      <c r="CO48" s="775"/>
      <c r="CP48" s="775"/>
      <c r="CQ48" s="776"/>
      <c r="CR48" s="774">
        <v>3</v>
      </c>
      <c r="CS48" s="775"/>
      <c r="CT48" s="775"/>
      <c r="CU48" s="775"/>
      <c r="CV48" s="776"/>
      <c r="CW48" s="774">
        <v>23</v>
      </c>
      <c r="CX48" s="775"/>
      <c r="CY48" s="775"/>
      <c r="CZ48" s="775"/>
      <c r="DA48" s="776"/>
      <c r="DB48" s="774" t="s">
        <v>490</v>
      </c>
      <c r="DC48" s="775"/>
      <c r="DD48" s="775"/>
      <c r="DE48" s="775"/>
      <c r="DF48" s="776"/>
      <c r="DG48" s="774" t="s">
        <v>490</v>
      </c>
      <c r="DH48" s="775"/>
      <c r="DI48" s="775"/>
      <c r="DJ48" s="775"/>
      <c r="DK48" s="776"/>
      <c r="DL48" s="774" t="s">
        <v>490</v>
      </c>
      <c r="DM48" s="775"/>
      <c r="DN48" s="775"/>
      <c r="DO48" s="775"/>
      <c r="DP48" s="776"/>
      <c r="DQ48" s="774" t="s">
        <v>490</v>
      </c>
      <c r="DR48" s="775"/>
      <c r="DS48" s="775"/>
      <c r="DT48" s="775"/>
      <c r="DU48" s="776"/>
      <c r="DV48" s="777"/>
      <c r="DW48" s="778"/>
      <c r="DX48" s="778"/>
      <c r="DY48" s="778"/>
      <c r="DZ48" s="779"/>
      <c r="EA48" s="217"/>
    </row>
    <row r="49" spans="1:131" s="218" customFormat="1" ht="26.25" customHeight="1">
      <c r="A49" s="231">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827"/>
      <c r="AG49" s="752"/>
      <c r="AH49" s="752"/>
      <c r="AI49" s="752"/>
      <c r="AJ49" s="828"/>
      <c r="AK49" s="831"/>
      <c r="AL49" s="832"/>
      <c r="AM49" s="832"/>
      <c r="AN49" s="832"/>
      <c r="AO49" s="832"/>
      <c r="AP49" s="832"/>
      <c r="AQ49" s="832"/>
      <c r="AR49" s="832"/>
      <c r="AS49" s="832"/>
      <c r="AT49" s="832"/>
      <c r="AU49" s="832"/>
      <c r="AV49" s="832"/>
      <c r="AW49" s="832"/>
      <c r="AX49" s="832"/>
      <c r="AY49" s="832"/>
      <c r="AZ49" s="833"/>
      <c r="BA49" s="833"/>
      <c r="BB49" s="833"/>
      <c r="BC49" s="833"/>
      <c r="BD49" s="833"/>
      <c r="BE49" s="829"/>
      <c r="BF49" s="829"/>
      <c r="BG49" s="829"/>
      <c r="BH49" s="829"/>
      <c r="BI49" s="830"/>
      <c r="BJ49" s="223"/>
      <c r="BK49" s="223"/>
      <c r="BL49" s="223"/>
      <c r="BM49" s="223"/>
      <c r="BN49" s="223"/>
      <c r="BO49" s="235"/>
      <c r="BP49" s="235"/>
      <c r="BQ49" s="232">
        <v>43</v>
      </c>
      <c r="BR49" s="378" t="s">
        <v>611</v>
      </c>
      <c r="BS49" s="761" t="s">
        <v>593</v>
      </c>
      <c r="BT49" s="762"/>
      <c r="BU49" s="762"/>
      <c r="BV49" s="762"/>
      <c r="BW49" s="762"/>
      <c r="BX49" s="762"/>
      <c r="BY49" s="762"/>
      <c r="BZ49" s="762"/>
      <c r="CA49" s="762"/>
      <c r="CB49" s="762"/>
      <c r="CC49" s="762"/>
      <c r="CD49" s="762"/>
      <c r="CE49" s="762"/>
      <c r="CF49" s="762"/>
      <c r="CG49" s="763"/>
      <c r="CH49" s="774">
        <v>74</v>
      </c>
      <c r="CI49" s="775"/>
      <c r="CJ49" s="775"/>
      <c r="CK49" s="775"/>
      <c r="CL49" s="776"/>
      <c r="CM49" s="774">
        <v>5225</v>
      </c>
      <c r="CN49" s="775"/>
      <c r="CO49" s="775"/>
      <c r="CP49" s="775"/>
      <c r="CQ49" s="776"/>
      <c r="CR49" s="774">
        <v>699</v>
      </c>
      <c r="CS49" s="775"/>
      <c r="CT49" s="775"/>
      <c r="CU49" s="775"/>
      <c r="CV49" s="776"/>
      <c r="CW49" s="774" t="s">
        <v>490</v>
      </c>
      <c r="CX49" s="775"/>
      <c r="CY49" s="775"/>
      <c r="CZ49" s="775"/>
      <c r="DA49" s="776"/>
      <c r="DB49" s="774" t="s">
        <v>490</v>
      </c>
      <c r="DC49" s="775"/>
      <c r="DD49" s="775"/>
      <c r="DE49" s="775"/>
      <c r="DF49" s="776"/>
      <c r="DG49" s="774" t="s">
        <v>490</v>
      </c>
      <c r="DH49" s="775"/>
      <c r="DI49" s="775"/>
      <c r="DJ49" s="775"/>
      <c r="DK49" s="776"/>
      <c r="DL49" s="774">
        <v>336</v>
      </c>
      <c r="DM49" s="775"/>
      <c r="DN49" s="775"/>
      <c r="DO49" s="775"/>
      <c r="DP49" s="776"/>
      <c r="DQ49" s="774" t="s">
        <v>490</v>
      </c>
      <c r="DR49" s="775"/>
      <c r="DS49" s="775"/>
      <c r="DT49" s="775"/>
      <c r="DU49" s="776"/>
      <c r="DV49" s="777"/>
      <c r="DW49" s="778"/>
      <c r="DX49" s="778"/>
      <c r="DY49" s="778"/>
      <c r="DZ49" s="779"/>
      <c r="EA49" s="217"/>
    </row>
    <row r="50" spans="1:131" s="218" customFormat="1" ht="26.25" customHeight="1">
      <c r="A50" s="231">
        <v>23</v>
      </c>
      <c r="B50" s="748"/>
      <c r="C50" s="749"/>
      <c r="D50" s="749"/>
      <c r="E50" s="749"/>
      <c r="F50" s="749"/>
      <c r="G50" s="749"/>
      <c r="H50" s="749"/>
      <c r="I50" s="749"/>
      <c r="J50" s="749"/>
      <c r="K50" s="749"/>
      <c r="L50" s="749"/>
      <c r="M50" s="749"/>
      <c r="N50" s="749"/>
      <c r="O50" s="749"/>
      <c r="P50" s="750"/>
      <c r="Q50" s="834"/>
      <c r="R50" s="835"/>
      <c r="S50" s="835"/>
      <c r="T50" s="835"/>
      <c r="U50" s="835"/>
      <c r="V50" s="835"/>
      <c r="W50" s="835"/>
      <c r="X50" s="835"/>
      <c r="Y50" s="835"/>
      <c r="Z50" s="835"/>
      <c r="AA50" s="835"/>
      <c r="AB50" s="835"/>
      <c r="AC50" s="835"/>
      <c r="AD50" s="835"/>
      <c r="AE50" s="836"/>
      <c r="AF50" s="827"/>
      <c r="AG50" s="752"/>
      <c r="AH50" s="752"/>
      <c r="AI50" s="752"/>
      <c r="AJ50" s="828"/>
      <c r="AK50" s="837"/>
      <c r="AL50" s="835"/>
      <c r="AM50" s="835"/>
      <c r="AN50" s="835"/>
      <c r="AO50" s="835"/>
      <c r="AP50" s="835"/>
      <c r="AQ50" s="835"/>
      <c r="AR50" s="835"/>
      <c r="AS50" s="835"/>
      <c r="AT50" s="835"/>
      <c r="AU50" s="835"/>
      <c r="AV50" s="835"/>
      <c r="AW50" s="835"/>
      <c r="AX50" s="835"/>
      <c r="AY50" s="835"/>
      <c r="AZ50" s="838"/>
      <c r="BA50" s="838"/>
      <c r="BB50" s="838"/>
      <c r="BC50" s="838"/>
      <c r="BD50" s="838"/>
      <c r="BE50" s="829"/>
      <c r="BF50" s="829"/>
      <c r="BG50" s="829"/>
      <c r="BH50" s="829"/>
      <c r="BI50" s="830"/>
      <c r="BJ50" s="223"/>
      <c r="BK50" s="223"/>
      <c r="BL50" s="223"/>
      <c r="BM50" s="223"/>
      <c r="BN50" s="223"/>
      <c r="BO50" s="235"/>
      <c r="BP50" s="235"/>
      <c r="BQ50" s="232">
        <v>44</v>
      </c>
      <c r="BR50" s="378"/>
      <c r="BS50" s="761" t="s">
        <v>594</v>
      </c>
      <c r="BT50" s="762"/>
      <c r="BU50" s="762"/>
      <c r="BV50" s="762"/>
      <c r="BW50" s="762"/>
      <c r="BX50" s="762"/>
      <c r="BY50" s="762"/>
      <c r="BZ50" s="762"/>
      <c r="CA50" s="762"/>
      <c r="CB50" s="762"/>
      <c r="CC50" s="762"/>
      <c r="CD50" s="762"/>
      <c r="CE50" s="762"/>
      <c r="CF50" s="762"/>
      <c r="CG50" s="763"/>
      <c r="CH50" s="774">
        <v>-1</v>
      </c>
      <c r="CI50" s="775"/>
      <c r="CJ50" s="775"/>
      <c r="CK50" s="775"/>
      <c r="CL50" s="776"/>
      <c r="CM50" s="774">
        <v>988</v>
      </c>
      <c r="CN50" s="775"/>
      <c r="CO50" s="775"/>
      <c r="CP50" s="775"/>
      <c r="CQ50" s="776"/>
      <c r="CR50" s="774">
        <v>74</v>
      </c>
      <c r="CS50" s="775"/>
      <c r="CT50" s="775"/>
      <c r="CU50" s="775"/>
      <c r="CV50" s="776"/>
      <c r="CW50" s="774">
        <v>168</v>
      </c>
      <c r="CX50" s="775"/>
      <c r="CY50" s="775"/>
      <c r="CZ50" s="775"/>
      <c r="DA50" s="776"/>
      <c r="DB50" s="774" t="s">
        <v>490</v>
      </c>
      <c r="DC50" s="775"/>
      <c r="DD50" s="775"/>
      <c r="DE50" s="775"/>
      <c r="DF50" s="776"/>
      <c r="DG50" s="774" t="s">
        <v>490</v>
      </c>
      <c r="DH50" s="775"/>
      <c r="DI50" s="775"/>
      <c r="DJ50" s="775"/>
      <c r="DK50" s="776"/>
      <c r="DL50" s="774" t="s">
        <v>490</v>
      </c>
      <c r="DM50" s="775"/>
      <c r="DN50" s="775"/>
      <c r="DO50" s="775"/>
      <c r="DP50" s="776"/>
      <c r="DQ50" s="774" t="s">
        <v>490</v>
      </c>
      <c r="DR50" s="775"/>
      <c r="DS50" s="775"/>
      <c r="DT50" s="775"/>
      <c r="DU50" s="776"/>
      <c r="DV50" s="777"/>
      <c r="DW50" s="778"/>
      <c r="DX50" s="778"/>
      <c r="DY50" s="778"/>
      <c r="DZ50" s="779"/>
      <c r="EA50" s="217"/>
    </row>
    <row r="51" spans="1:131" s="218" customFormat="1" ht="26.25" customHeight="1">
      <c r="A51" s="231">
        <v>24</v>
      </c>
      <c r="B51" s="748"/>
      <c r="C51" s="749"/>
      <c r="D51" s="749"/>
      <c r="E51" s="749"/>
      <c r="F51" s="749"/>
      <c r="G51" s="749"/>
      <c r="H51" s="749"/>
      <c r="I51" s="749"/>
      <c r="J51" s="749"/>
      <c r="K51" s="749"/>
      <c r="L51" s="749"/>
      <c r="M51" s="749"/>
      <c r="N51" s="749"/>
      <c r="O51" s="749"/>
      <c r="P51" s="750"/>
      <c r="Q51" s="834"/>
      <c r="R51" s="835"/>
      <c r="S51" s="835"/>
      <c r="T51" s="835"/>
      <c r="U51" s="835"/>
      <c r="V51" s="835"/>
      <c r="W51" s="835"/>
      <c r="X51" s="835"/>
      <c r="Y51" s="835"/>
      <c r="Z51" s="835"/>
      <c r="AA51" s="835"/>
      <c r="AB51" s="835"/>
      <c r="AC51" s="835"/>
      <c r="AD51" s="835"/>
      <c r="AE51" s="836"/>
      <c r="AF51" s="827"/>
      <c r="AG51" s="752"/>
      <c r="AH51" s="752"/>
      <c r="AI51" s="752"/>
      <c r="AJ51" s="828"/>
      <c r="AK51" s="837"/>
      <c r="AL51" s="835"/>
      <c r="AM51" s="835"/>
      <c r="AN51" s="835"/>
      <c r="AO51" s="835"/>
      <c r="AP51" s="835"/>
      <c r="AQ51" s="835"/>
      <c r="AR51" s="835"/>
      <c r="AS51" s="835"/>
      <c r="AT51" s="835"/>
      <c r="AU51" s="835"/>
      <c r="AV51" s="835"/>
      <c r="AW51" s="835"/>
      <c r="AX51" s="835"/>
      <c r="AY51" s="835"/>
      <c r="AZ51" s="838"/>
      <c r="BA51" s="838"/>
      <c r="BB51" s="838"/>
      <c r="BC51" s="838"/>
      <c r="BD51" s="838"/>
      <c r="BE51" s="829"/>
      <c r="BF51" s="829"/>
      <c r="BG51" s="829"/>
      <c r="BH51" s="829"/>
      <c r="BI51" s="830"/>
      <c r="BJ51" s="223"/>
      <c r="BK51" s="223"/>
      <c r="BL51" s="223"/>
      <c r="BM51" s="223"/>
      <c r="BN51" s="223"/>
      <c r="BO51" s="235"/>
      <c r="BP51" s="235"/>
      <c r="BQ51" s="232">
        <v>45</v>
      </c>
      <c r="BR51" s="378"/>
      <c r="BS51" s="761" t="s">
        <v>595</v>
      </c>
      <c r="BT51" s="762"/>
      <c r="BU51" s="762"/>
      <c r="BV51" s="762"/>
      <c r="BW51" s="762"/>
      <c r="BX51" s="762"/>
      <c r="BY51" s="762"/>
      <c r="BZ51" s="762"/>
      <c r="CA51" s="762"/>
      <c r="CB51" s="762"/>
      <c r="CC51" s="762"/>
      <c r="CD51" s="762"/>
      <c r="CE51" s="762"/>
      <c r="CF51" s="762"/>
      <c r="CG51" s="763"/>
      <c r="CH51" s="774">
        <v>-4</v>
      </c>
      <c r="CI51" s="775"/>
      <c r="CJ51" s="775"/>
      <c r="CK51" s="775"/>
      <c r="CL51" s="776"/>
      <c r="CM51" s="774">
        <v>365</v>
      </c>
      <c r="CN51" s="775"/>
      <c r="CO51" s="775"/>
      <c r="CP51" s="775"/>
      <c r="CQ51" s="776"/>
      <c r="CR51" s="774">
        <v>15</v>
      </c>
      <c r="CS51" s="775"/>
      <c r="CT51" s="775"/>
      <c r="CU51" s="775"/>
      <c r="CV51" s="776"/>
      <c r="CW51" s="774">
        <v>184</v>
      </c>
      <c r="CX51" s="775"/>
      <c r="CY51" s="775"/>
      <c r="CZ51" s="775"/>
      <c r="DA51" s="776"/>
      <c r="DB51" s="774" t="s">
        <v>490</v>
      </c>
      <c r="DC51" s="775"/>
      <c r="DD51" s="775"/>
      <c r="DE51" s="775"/>
      <c r="DF51" s="776"/>
      <c r="DG51" s="774" t="s">
        <v>490</v>
      </c>
      <c r="DH51" s="775"/>
      <c r="DI51" s="775"/>
      <c r="DJ51" s="775"/>
      <c r="DK51" s="776"/>
      <c r="DL51" s="774" t="s">
        <v>490</v>
      </c>
      <c r="DM51" s="775"/>
      <c r="DN51" s="775"/>
      <c r="DO51" s="775"/>
      <c r="DP51" s="776"/>
      <c r="DQ51" s="774" t="s">
        <v>490</v>
      </c>
      <c r="DR51" s="775"/>
      <c r="DS51" s="775"/>
      <c r="DT51" s="775"/>
      <c r="DU51" s="776"/>
      <c r="DV51" s="777"/>
      <c r="DW51" s="778"/>
      <c r="DX51" s="778"/>
      <c r="DY51" s="778"/>
      <c r="DZ51" s="779"/>
      <c r="EA51" s="217"/>
    </row>
    <row r="52" spans="1:131" s="218" customFormat="1" ht="26.25" customHeight="1">
      <c r="A52" s="231">
        <v>25</v>
      </c>
      <c r="B52" s="748"/>
      <c r="C52" s="749"/>
      <c r="D52" s="749"/>
      <c r="E52" s="749"/>
      <c r="F52" s="749"/>
      <c r="G52" s="749"/>
      <c r="H52" s="749"/>
      <c r="I52" s="749"/>
      <c r="J52" s="749"/>
      <c r="K52" s="749"/>
      <c r="L52" s="749"/>
      <c r="M52" s="749"/>
      <c r="N52" s="749"/>
      <c r="O52" s="749"/>
      <c r="P52" s="750"/>
      <c r="Q52" s="834"/>
      <c r="R52" s="835"/>
      <c r="S52" s="835"/>
      <c r="T52" s="835"/>
      <c r="U52" s="835"/>
      <c r="V52" s="835"/>
      <c r="W52" s="835"/>
      <c r="X52" s="835"/>
      <c r="Y52" s="835"/>
      <c r="Z52" s="835"/>
      <c r="AA52" s="835"/>
      <c r="AB52" s="835"/>
      <c r="AC52" s="835"/>
      <c r="AD52" s="835"/>
      <c r="AE52" s="836"/>
      <c r="AF52" s="827"/>
      <c r="AG52" s="752"/>
      <c r="AH52" s="752"/>
      <c r="AI52" s="752"/>
      <c r="AJ52" s="828"/>
      <c r="AK52" s="837"/>
      <c r="AL52" s="835"/>
      <c r="AM52" s="835"/>
      <c r="AN52" s="835"/>
      <c r="AO52" s="835"/>
      <c r="AP52" s="835"/>
      <c r="AQ52" s="835"/>
      <c r="AR52" s="835"/>
      <c r="AS52" s="835"/>
      <c r="AT52" s="835"/>
      <c r="AU52" s="835"/>
      <c r="AV52" s="835"/>
      <c r="AW52" s="835"/>
      <c r="AX52" s="835"/>
      <c r="AY52" s="835"/>
      <c r="AZ52" s="838"/>
      <c r="BA52" s="838"/>
      <c r="BB52" s="838"/>
      <c r="BC52" s="838"/>
      <c r="BD52" s="838"/>
      <c r="BE52" s="829"/>
      <c r="BF52" s="829"/>
      <c r="BG52" s="829"/>
      <c r="BH52" s="829"/>
      <c r="BI52" s="830"/>
      <c r="BJ52" s="223"/>
      <c r="BK52" s="223"/>
      <c r="BL52" s="223"/>
      <c r="BM52" s="223"/>
      <c r="BN52" s="223"/>
      <c r="BO52" s="235"/>
      <c r="BP52" s="235"/>
      <c r="BQ52" s="232">
        <v>46</v>
      </c>
      <c r="BR52" s="378"/>
      <c r="BS52" s="761" t="s">
        <v>596</v>
      </c>
      <c r="BT52" s="762"/>
      <c r="BU52" s="762"/>
      <c r="BV52" s="762"/>
      <c r="BW52" s="762"/>
      <c r="BX52" s="762"/>
      <c r="BY52" s="762"/>
      <c r="BZ52" s="762"/>
      <c r="CA52" s="762"/>
      <c r="CB52" s="762"/>
      <c r="CC52" s="762"/>
      <c r="CD52" s="762"/>
      <c r="CE52" s="762"/>
      <c r="CF52" s="762"/>
      <c r="CG52" s="763"/>
      <c r="CH52" s="774">
        <v>12</v>
      </c>
      <c r="CI52" s="775"/>
      <c r="CJ52" s="775"/>
      <c r="CK52" s="775"/>
      <c r="CL52" s="776"/>
      <c r="CM52" s="774">
        <v>1710</v>
      </c>
      <c r="CN52" s="775"/>
      <c r="CO52" s="775"/>
      <c r="CP52" s="775"/>
      <c r="CQ52" s="776"/>
      <c r="CR52" s="774">
        <v>30</v>
      </c>
      <c r="CS52" s="775"/>
      <c r="CT52" s="775"/>
      <c r="CU52" s="775"/>
      <c r="CV52" s="776"/>
      <c r="CW52" s="774">
        <v>2280</v>
      </c>
      <c r="CX52" s="775"/>
      <c r="CY52" s="775"/>
      <c r="CZ52" s="775"/>
      <c r="DA52" s="776"/>
      <c r="DB52" s="774" t="s">
        <v>490</v>
      </c>
      <c r="DC52" s="775"/>
      <c r="DD52" s="775"/>
      <c r="DE52" s="775"/>
      <c r="DF52" s="776"/>
      <c r="DG52" s="774" t="s">
        <v>490</v>
      </c>
      <c r="DH52" s="775"/>
      <c r="DI52" s="775"/>
      <c r="DJ52" s="775"/>
      <c r="DK52" s="776"/>
      <c r="DL52" s="774" t="s">
        <v>490</v>
      </c>
      <c r="DM52" s="775"/>
      <c r="DN52" s="775"/>
      <c r="DO52" s="775"/>
      <c r="DP52" s="776"/>
      <c r="DQ52" s="774" t="s">
        <v>490</v>
      </c>
      <c r="DR52" s="775"/>
      <c r="DS52" s="775"/>
      <c r="DT52" s="775"/>
      <c r="DU52" s="776"/>
      <c r="DV52" s="777"/>
      <c r="DW52" s="778"/>
      <c r="DX52" s="778"/>
      <c r="DY52" s="778"/>
      <c r="DZ52" s="779"/>
      <c r="EA52" s="217"/>
    </row>
    <row r="53" spans="1:131" s="218" customFormat="1" ht="26.25" customHeight="1">
      <c r="A53" s="231">
        <v>26</v>
      </c>
      <c r="B53" s="748"/>
      <c r="C53" s="749"/>
      <c r="D53" s="749"/>
      <c r="E53" s="749"/>
      <c r="F53" s="749"/>
      <c r="G53" s="749"/>
      <c r="H53" s="749"/>
      <c r="I53" s="749"/>
      <c r="J53" s="749"/>
      <c r="K53" s="749"/>
      <c r="L53" s="749"/>
      <c r="M53" s="749"/>
      <c r="N53" s="749"/>
      <c r="O53" s="749"/>
      <c r="P53" s="750"/>
      <c r="Q53" s="834"/>
      <c r="R53" s="835"/>
      <c r="S53" s="835"/>
      <c r="T53" s="835"/>
      <c r="U53" s="835"/>
      <c r="V53" s="835"/>
      <c r="W53" s="835"/>
      <c r="X53" s="835"/>
      <c r="Y53" s="835"/>
      <c r="Z53" s="835"/>
      <c r="AA53" s="835"/>
      <c r="AB53" s="835"/>
      <c r="AC53" s="835"/>
      <c r="AD53" s="835"/>
      <c r="AE53" s="836"/>
      <c r="AF53" s="827"/>
      <c r="AG53" s="752"/>
      <c r="AH53" s="752"/>
      <c r="AI53" s="752"/>
      <c r="AJ53" s="828"/>
      <c r="AK53" s="837"/>
      <c r="AL53" s="835"/>
      <c r="AM53" s="835"/>
      <c r="AN53" s="835"/>
      <c r="AO53" s="835"/>
      <c r="AP53" s="835"/>
      <c r="AQ53" s="835"/>
      <c r="AR53" s="835"/>
      <c r="AS53" s="835"/>
      <c r="AT53" s="835"/>
      <c r="AU53" s="835"/>
      <c r="AV53" s="835"/>
      <c r="AW53" s="835"/>
      <c r="AX53" s="835"/>
      <c r="AY53" s="835"/>
      <c r="AZ53" s="838"/>
      <c r="BA53" s="838"/>
      <c r="BB53" s="838"/>
      <c r="BC53" s="838"/>
      <c r="BD53" s="838"/>
      <c r="BE53" s="829"/>
      <c r="BF53" s="829"/>
      <c r="BG53" s="829"/>
      <c r="BH53" s="829"/>
      <c r="BI53" s="830"/>
      <c r="BJ53" s="223"/>
      <c r="BK53" s="223"/>
      <c r="BL53" s="223"/>
      <c r="BM53" s="223"/>
      <c r="BN53" s="223"/>
      <c r="BO53" s="235"/>
      <c r="BP53" s="235"/>
      <c r="BQ53" s="232">
        <v>47</v>
      </c>
      <c r="BR53" s="378"/>
      <c r="BS53" s="761" t="s">
        <v>597</v>
      </c>
      <c r="BT53" s="762"/>
      <c r="BU53" s="762"/>
      <c r="BV53" s="762"/>
      <c r="BW53" s="762"/>
      <c r="BX53" s="762"/>
      <c r="BY53" s="762"/>
      <c r="BZ53" s="762"/>
      <c r="CA53" s="762"/>
      <c r="CB53" s="762"/>
      <c r="CC53" s="762"/>
      <c r="CD53" s="762"/>
      <c r="CE53" s="762"/>
      <c r="CF53" s="762"/>
      <c r="CG53" s="763"/>
      <c r="CH53" s="774">
        <v>-4</v>
      </c>
      <c r="CI53" s="775"/>
      <c r="CJ53" s="775"/>
      <c r="CK53" s="775"/>
      <c r="CL53" s="776"/>
      <c r="CM53" s="774">
        <v>1973</v>
      </c>
      <c r="CN53" s="775"/>
      <c r="CO53" s="775"/>
      <c r="CP53" s="775"/>
      <c r="CQ53" s="776"/>
      <c r="CR53" s="774">
        <v>8</v>
      </c>
      <c r="CS53" s="775"/>
      <c r="CT53" s="775"/>
      <c r="CU53" s="775"/>
      <c r="CV53" s="776"/>
      <c r="CW53" s="774">
        <v>9</v>
      </c>
      <c r="CX53" s="775"/>
      <c r="CY53" s="775"/>
      <c r="CZ53" s="775"/>
      <c r="DA53" s="776"/>
      <c r="DB53" s="774" t="s">
        <v>490</v>
      </c>
      <c r="DC53" s="775"/>
      <c r="DD53" s="775"/>
      <c r="DE53" s="775"/>
      <c r="DF53" s="776"/>
      <c r="DG53" s="774" t="s">
        <v>490</v>
      </c>
      <c r="DH53" s="775"/>
      <c r="DI53" s="775"/>
      <c r="DJ53" s="775"/>
      <c r="DK53" s="776"/>
      <c r="DL53" s="774" t="s">
        <v>490</v>
      </c>
      <c r="DM53" s="775"/>
      <c r="DN53" s="775"/>
      <c r="DO53" s="775"/>
      <c r="DP53" s="776"/>
      <c r="DQ53" s="774" t="s">
        <v>490</v>
      </c>
      <c r="DR53" s="775"/>
      <c r="DS53" s="775"/>
      <c r="DT53" s="775"/>
      <c r="DU53" s="776"/>
      <c r="DV53" s="777"/>
      <c r="DW53" s="778"/>
      <c r="DX53" s="778"/>
      <c r="DY53" s="778"/>
      <c r="DZ53" s="779"/>
      <c r="EA53" s="217"/>
    </row>
    <row r="54" spans="1:131" s="218" customFormat="1" ht="26.25" customHeight="1">
      <c r="A54" s="231">
        <v>27</v>
      </c>
      <c r="B54" s="748"/>
      <c r="C54" s="749"/>
      <c r="D54" s="749"/>
      <c r="E54" s="749"/>
      <c r="F54" s="749"/>
      <c r="G54" s="749"/>
      <c r="H54" s="749"/>
      <c r="I54" s="749"/>
      <c r="J54" s="749"/>
      <c r="K54" s="749"/>
      <c r="L54" s="749"/>
      <c r="M54" s="749"/>
      <c r="N54" s="749"/>
      <c r="O54" s="749"/>
      <c r="P54" s="750"/>
      <c r="Q54" s="834"/>
      <c r="R54" s="835"/>
      <c r="S54" s="835"/>
      <c r="T54" s="835"/>
      <c r="U54" s="835"/>
      <c r="V54" s="835"/>
      <c r="W54" s="835"/>
      <c r="X54" s="835"/>
      <c r="Y54" s="835"/>
      <c r="Z54" s="835"/>
      <c r="AA54" s="835"/>
      <c r="AB54" s="835"/>
      <c r="AC54" s="835"/>
      <c r="AD54" s="835"/>
      <c r="AE54" s="836"/>
      <c r="AF54" s="827"/>
      <c r="AG54" s="752"/>
      <c r="AH54" s="752"/>
      <c r="AI54" s="752"/>
      <c r="AJ54" s="828"/>
      <c r="AK54" s="837"/>
      <c r="AL54" s="835"/>
      <c r="AM54" s="835"/>
      <c r="AN54" s="835"/>
      <c r="AO54" s="835"/>
      <c r="AP54" s="835"/>
      <c r="AQ54" s="835"/>
      <c r="AR54" s="835"/>
      <c r="AS54" s="835"/>
      <c r="AT54" s="835"/>
      <c r="AU54" s="835"/>
      <c r="AV54" s="835"/>
      <c r="AW54" s="835"/>
      <c r="AX54" s="835"/>
      <c r="AY54" s="835"/>
      <c r="AZ54" s="838"/>
      <c r="BA54" s="838"/>
      <c r="BB54" s="838"/>
      <c r="BC54" s="838"/>
      <c r="BD54" s="838"/>
      <c r="BE54" s="829"/>
      <c r="BF54" s="829"/>
      <c r="BG54" s="829"/>
      <c r="BH54" s="829"/>
      <c r="BI54" s="830"/>
      <c r="BJ54" s="223"/>
      <c r="BK54" s="223"/>
      <c r="BL54" s="223"/>
      <c r="BM54" s="223"/>
      <c r="BN54" s="223"/>
      <c r="BO54" s="235"/>
      <c r="BP54" s="235"/>
      <c r="BQ54" s="232">
        <v>48</v>
      </c>
      <c r="BR54" s="378"/>
      <c r="BS54" s="761" t="s">
        <v>598</v>
      </c>
      <c r="BT54" s="762"/>
      <c r="BU54" s="762"/>
      <c r="BV54" s="762"/>
      <c r="BW54" s="762"/>
      <c r="BX54" s="762"/>
      <c r="BY54" s="762"/>
      <c r="BZ54" s="762"/>
      <c r="CA54" s="762"/>
      <c r="CB54" s="762"/>
      <c r="CC54" s="762"/>
      <c r="CD54" s="762"/>
      <c r="CE54" s="762"/>
      <c r="CF54" s="762"/>
      <c r="CG54" s="763"/>
      <c r="CH54" s="774">
        <v>191</v>
      </c>
      <c r="CI54" s="775"/>
      <c r="CJ54" s="775"/>
      <c r="CK54" s="775"/>
      <c r="CL54" s="776"/>
      <c r="CM54" s="774">
        <v>1818</v>
      </c>
      <c r="CN54" s="775"/>
      <c r="CO54" s="775"/>
      <c r="CP54" s="775"/>
      <c r="CQ54" s="776"/>
      <c r="CR54" s="774">
        <v>185</v>
      </c>
      <c r="CS54" s="775"/>
      <c r="CT54" s="775"/>
      <c r="CU54" s="775"/>
      <c r="CV54" s="776"/>
      <c r="CW54" s="774">
        <v>108</v>
      </c>
      <c r="CX54" s="775"/>
      <c r="CY54" s="775"/>
      <c r="CZ54" s="775"/>
      <c r="DA54" s="776"/>
      <c r="DB54" s="774">
        <v>11</v>
      </c>
      <c r="DC54" s="775"/>
      <c r="DD54" s="775"/>
      <c r="DE54" s="775"/>
      <c r="DF54" s="776"/>
      <c r="DG54" s="774" t="s">
        <v>490</v>
      </c>
      <c r="DH54" s="775"/>
      <c r="DI54" s="775"/>
      <c r="DJ54" s="775"/>
      <c r="DK54" s="776"/>
      <c r="DL54" s="774" t="s">
        <v>490</v>
      </c>
      <c r="DM54" s="775"/>
      <c r="DN54" s="775"/>
      <c r="DO54" s="775"/>
      <c r="DP54" s="776"/>
      <c r="DQ54" s="774" t="s">
        <v>490</v>
      </c>
      <c r="DR54" s="775"/>
      <c r="DS54" s="775"/>
      <c r="DT54" s="775"/>
      <c r="DU54" s="776"/>
      <c r="DV54" s="777"/>
      <c r="DW54" s="778"/>
      <c r="DX54" s="778"/>
      <c r="DY54" s="778"/>
      <c r="DZ54" s="779"/>
      <c r="EA54" s="217"/>
    </row>
    <row r="55" spans="1:131" s="218" customFormat="1" ht="26.25" customHeight="1">
      <c r="A55" s="231">
        <v>28</v>
      </c>
      <c r="B55" s="748"/>
      <c r="C55" s="749"/>
      <c r="D55" s="749"/>
      <c r="E55" s="749"/>
      <c r="F55" s="749"/>
      <c r="G55" s="749"/>
      <c r="H55" s="749"/>
      <c r="I55" s="749"/>
      <c r="J55" s="749"/>
      <c r="K55" s="749"/>
      <c r="L55" s="749"/>
      <c r="M55" s="749"/>
      <c r="N55" s="749"/>
      <c r="O55" s="749"/>
      <c r="P55" s="750"/>
      <c r="Q55" s="834"/>
      <c r="R55" s="835"/>
      <c r="S55" s="835"/>
      <c r="T55" s="835"/>
      <c r="U55" s="835"/>
      <c r="V55" s="835"/>
      <c r="W55" s="835"/>
      <c r="X55" s="835"/>
      <c r="Y55" s="835"/>
      <c r="Z55" s="835"/>
      <c r="AA55" s="835"/>
      <c r="AB55" s="835"/>
      <c r="AC55" s="835"/>
      <c r="AD55" s="835"/>
      <c r="AE55" s="836"/>
      <c r="AF55" s="827"/>
      <c r="AG55" s="752"/>
      <c r="AH55" s="752"/>
      <c r="AI55" s="752"/>
      <c r="AJ55" s="828"/>
      <c r="AK55" s="837"/>
      <c r="AL55" s="835"/>
      <c r="AM55" s="835"/>
      <c r="AN55" s="835"/>
      <c r="AO55" s="835"/>
      <c r="AP55" s="835"/>
      <c r="AQ55" s="835"/>
      <c r="AR55" s="835"/>
      <c r="AS55" s="835"/>
      <c r="AT55" s="835"/>
      <c r="AU55" s="835"/>
      <c r="AV55" s="835"/>
      <c r="AW55" s="835"/>
      <c r="AX55" s="835"/>
      <c r="AY55" s="835"/>
      <c r="AZ55" s="838"/>
      <c r="BA55" s="838"/>
      <c r="BB55" s="838"/>
      <c r="BC55" s="838"/>
      <c r="BD55" s="838"/>
      <c r="BE55" s="829"/>
      <c r="BF55" s="829"/>
      <c r="BG55" s="829"/>
      <c r="BH55" s="829"/>
      <c r="BI55" s="830"/>
      <c r="BJ55" s="223"/>
      <c r="BK55" s="223"/>
      <c r="BL55" s="223"/>
      <c r="BM55" s="223"/>
      <c r="BN55" s="223"/>
      <c r="BO55" s="235"/>
      <c r="BP55" s="235"/>
      <c r="BQ55" s="232">
        <v>49</v>
      </c>
      <c r="BR55" s="379"/>
      <c r="BS55" s="839" t="s">
        <v>599</v>
      </c>
      <c r="BT55" s="840"/>
      <c r="BU55" s="840"/>
      <c r="BV55" s="840"/>
      <c r="BW55" s="840"/>
      <c r="BX55" s="840"/>
      <c r="BY55" s="840"/>
      <c r="BZ55" s="840"/>
      <c r="CA55" s="840"/>
      <c r="CB55" s="840"/>
      <c r="CC55" s="840"/>
      <c r="CD55" s="840"/>
      <c r="CE55" s="840"/>
      <c r="CF55" s="840"/>
      <c r="CG55" s="841"/>
      <c r="CH55" s="774">
        <v>-4</v>
      </c>
      <c r="CI55" s="775"/>
      <c r="CJ55" s="775"/>
      <c r="CK55" s="775"/>
      <c r="CL55" s="776"/>
      <c r="CM55" s="774">
        <v>1241</v>
      </c>
      <c r="CN55" s="775"/>
      <c r="CO55" s="775"/>
      <c r="CP55" s="775"/>
      <c r="CQ55" s="776"/>
      <c r="CR55" s="774">
        <v>225</v>
      </c>
      <c r="CS55" s="775"/>
      <c r="CT55" s="775"/>
      <c r="CU55" s="775"/>
      <c r="CV55" s="776"/>
      <c r="CW55" s="774">
        <v>0</v>
      </c>
      <c r="CX55" s="775"/>
      <c r="CY55" s="775"/>
      <c r="CZ55" s="775"/>
      <c r="DA55" s="776"/>
      <c r="DB55" s="774">
        <v>244</v>
      </c>
      <c r="DC55" s="775"/>
      <c r="DD55" s="775"/>
      <c r="DE55" s="775"/>
      <c r="DF55" s="776"/>
      <c r="DG55" s="774" t="s">
        <v>490</v>
      </c>
      <c r="DH55" s="775"/>
      <c r="DI55" s="775"/>
      <c r="DJ55" s="775"/>
      <c r="DK55" s="776"/>
      <c r="DL55" s="774" t="s">
        <v>490</v>
      </c>
      <c r="DM55" s="775"/>
      <c r="DN55" s="775"/>
      <c r="DO55" s="775"/>
      <c r="DP55" s="776"/>
      <c r="DQ55" s="774" t="s">
        <v>490</v>
      </c>
      <c r="DR55" s="775"/>
      <c r="DS55" s="775"/>
      <c r="DT55" s="775"/>
      <c r="DU55" s="776"/>
      <c r="DV55" s="777"/>
      <c r="DW55" s="778"/>
      <c r="DX55" s="778"/>
      <c r="DY55" s="778"/>
      <c r="DZ55" s="779"/>
      <c r="EA55" s="217"/>
    </row>
    <row r="56" spans="1:131" s="218" customFormat="1" ht="26.25" customHeight="1">
      <c r="A56" s="231">
        <v>29</v>
      </c>
      <c r="B56" s="748"/>
      <c r="C56" s="749"/>
      <c r="D56" s="749"/>
      <c r="E56" s="749"/>
      <c r="F56" s="749"/>
      <c r="G56" s="749"/>
      <c r="H56" s="749"/>
      <c r="I56" s="749"/>
      <c r="J56" s="749"/>
      <c r="K56" s="749"/>
      <c r="L56" s="749"/>
      <c r="M56" s="749"/>
      <c r="N56" s="749"/>
      <c r="O56" s="749"/>
      <c r="P56" s="750"/>
      <c r="Q56" s="834"/>
      <c r="R56" s="835"/>
      <c r="S56" s="835"/>
      <c r="T56" s="835"/>
      <c r="U56" s="835"/>
      <c r="V56" s="835"/>
      <c r="W56" s="835"/>
      <c r="X56" s="835"/>
      <c r="Y56" s="835"/>
      <c r="Z56" s="835"/>
      <c r="AA56" s="835"/>
      <c r="AB56" s="835"/>
      <c r="AC56" s="835"/>
      <c r="AD56" s="835"/>
      <c r="AE56" s="836"/>
      <c r="AF56" s="827"/>
      <c r="AG56" s="752"/>
      <c r="AH56" s="752"/>
      <c r="AI56" s="752"/>
      <c r="AJ56" s="828"/>
      <c r="AK56" s="837"/>
      <c r="AL56" s="835"/>
      <c r="AM56" s="835"/>
      <c r="AN56" s="835"/>
      <c r="AO56" s="835"/>
      <c r="AP56" s="835"/>
      <c r="AQ56" s="835"/>
      <c r="AR56" s="835"/>
      <c r="AS56" s="835"/>
      <c r="AT56" s="835"/>
      <c r="AU56" s="835"/>
      <c r="AV56" s="835"/>
      <c r="AW56" s="835"/>
      <c r="AX56" s="835"/>
      <c r="AY56" s="835"/>
      <c r="AZ56" s="838"/>
      <c r="BA56" s="838"/>
      <c r="BB56" s="838"/>
      <c r="BC56" s="838"/>
      <c r="BD56" s="838"/>
      <c r="BE56" s="829"/>
      <c r="BF56" s="829"/>
      <c r="BG56" s="829"/>
      <c r="BH56" s="829"/>
      <c r="BI56" s="830"/>
      <c r="BJ56" s="223"/>
      <c r="BK56" s="223"/>
      <c r="BL56" s="223"/>
      <c r="BM56" s="223"/>
      <c r="BN56" s="223"/>
      <c r="BO56" s="235"/>
      <c r="BP56" s="235"/>
      <c r="BQ56" s="232">
        <v>50</v>
      </c>
      <c r="BR56" s="379"/>
      <c r="BS56" s="839" t="s">
        <v>600</v>
      </c>
      <c r="BT56" s="840"/>
      <c r="BU56" s="840"/>
      <c r="BV56" s="840"/>
      <c r="BW56" s="840"/>
      <c r="BX56" s="840"/>
      <c r="BY56" s="840"/>
      <c r="BZ56" s="840"/>
      <c r="CA56" s="840"/>
      <c r="CB56" s="840"/>
      <c r="CC56" s="840"/>
      <c r="CD56" s="840"/>
      <c r="CE56" s="840"/>
      <c r="CF56" s="840"/>
      <c r="CG56" s="841"/>
      <c r="CH56" s="774">
        <v>72</v>
      </c>
      <c r="CI56" s="775"/>
      <c r="CJ56" s="775"/>
      <c r="CK56" s="775"/>
      <c r="CL56" s="776"/>
      <c r="CM56" s="774">
        <v>250</v>
      </c>
      <c r="CN56" s="775"/>
      <c r="CO56" s="775"/>
      <c r="CP56" s="775"/>
      <c r="CQ56" s="776"/>
      <c r="CR56" s="774">
        <v>45</v>
      </c>
      <c r="CS56" s="775"/>
      <c r="CT56" s="775"/>
      <c r="CU56" s="775"/>
      <c r="CV56" s="776"/>
      <c r="CW56" s="774" t="s">
        <v>490</v>
      </c>
      <c r="CX56" s="775"/>
      <c r="CY56" s="775"/>
      <c r="CZ56" s="775"/>
      <c r="DA56" s="776"/>
      <c r="DB56" s="774" t="s">
        <v>490</v>
      </c>
      <c r="DC56" s="775"/>
      <c r="DD56" s="775"/>
      <c r="DE56" s="775"/>
      <c r="DF56" s="776"/>
      <c r="DG56" s="774" t="s">
        <v>490</v>
      </c>
      <c r="DH56" s="775"/>
      <c r="DI56" s="775"/>
      <c r="DJ56" s="775"/>
      <c r="DK56" s="776"/>
      <c r="DL56" s="774" t="s">
        <v>490</v>
      </c>
      <c r="DM56" s="775"/>
      <c r="DN56" s="775"/>
      <c r="DO56" s="775"/>
      <c r="DP56" s="776"/>
      <c r="DQ56" s="774" t="s">
        <v>490</v>
      </c>
      <c r="DR56" s="775"/>
      <c r="DS56" s="775"/>
      <c r="DT56" s="775"/>
      <c r="DU56" s="776"/>
      <c r="DV56" s="777"/>
      <c r="DW56" s="778"/>
      <c r="DX56" s="778"/>
      <c r="DY56" s="778"/>
      <c r="DZ56" s="779"/>
      <c r="EA56" s="217"/>
    </row>
    <row r="57" spans="1:131" s="218" customFormat="1" ht="26.25" customHeight="1">
      <c r="A57" s="231">
        <v>30</v>
      </c>
      <c r="B57" s="748"/>
      <c r="C57" s="749"/>
      <c r="D57" s="749"/>
      <c r="E57" s="749"/>
      <c r="F57" s="749"/>
      <c r="G57" s="749"/>
      <c r="H57" s="749"/>
      <c r="I57" s="749"/>
      <c r="J57" s="749"/>
      <c r="K57" s="749"/>
      <c r="L57" s="749"/>
      <c r="M57" s="749"/>
      <c r="N57" s="749"/>
      <c r="O57" s="749"/>
      <c r="P57" s="750"/>
      <c r="Q57" s="834"/>
      <c r="R57" s="835"/>
      <c r="S57" s="835"/>
      <c r="T57" s="835"/>
      <c r="U57" s="835"/>
      <c r="V57" s="835"/>
      <c r="W57" s="835"/>
      <c r="X57" s="835"/>
      <c r="Y57" s="835"/>
      <c r="Z57" s="835"/>
      <c r="AA57" s="835"/>
      <c r="AB57" s="835"/>
      <c r="AC57" s="835"/>
      <c r="AD57" s="835"/>
      <c r="AE57" s="836"/>
      <c r="AF57" s="827"/>
      <c r="AG57" s="752"/>
      <c r="AH57" s="752"/>
      <c r="AI57" s="752"/>
      <c r="AJ57" s="828"/>
      <c r="AK57" s="837"/>
      <c r="AL57" s="835"/>
      <c r="AM57" s="835"/>
      <c r="AN57" s="835"/>
      <c r="AO57" s="835"/>
      <c r="AP57" s="835"/>
      <c r="AQ57" s="835"/>
      <c r="AR57" s="835"/>
      <c r="AS57" s="835"/>
      <c r="AT57" s="835"/>
      <c r="AU57" s="835"/>
      <c r="AV57" s="835"/>
      <c r="AW57" s="835"/>
      <c r="AX57" s="835"/>
      <c r="AY57" s="835"/>
      <c r="AZ57" s="838"/>
      <c r="BA57" s="838"/>
      <c r="BB57" s="838"/>
      <c r="BC57" s="838"/>
      <c r="BD57" s="838"/>
      <c r="BE57" s="829"/>
      <c r="BF57" s="829"/>
      <c r="BG57" s="829"/>
      <c r="BH57" s="829"/>
      <c r="BI57" s="830"/>
      <c r="BJ57" s="223"/>
      <c r="BK57" s="223"/>
      <c r="BL57" s="223"/>
      <c r="BM57" s="223"/>
      <c r="BN57" s="223"/>
      <c r="BO57" s="235"/>
      <c r="BP57" s="235"/>
      <c r="BQ57" s="232">
        <v>51</v>
      </c>
      <c r="BR57" s="379"/>
      <c r="BS57" s="839" t="s">
        <v>601</v>
      </c>
      <c r="BT57" s="840"/>
      <c r="BU57" s="840"/>
      <c r="BV57" s="840"/>
      <c r="BW57" s="840"/>
      <c r="BX57" s="840"/>
      <c r="BY57" s="840"/>
      <c r="BZ57" s="840"/>
      <c r="CA57" s="840"/>
      <c r="CB57" s="840"/>
      <c r="CC57" s="840"/>
      <c r="CD57" s="840"/>
      <c r="CE57" s="840"/>
      <c r="CF57" s="840"/>
      <c r="CG57" s="841"/>
      <c r="CH57" s="774">
        <v>-5</v>
      </c>
      <c r="CI57" s="775"/>
      <c r="CJ57" s="775"/>
      <c r="CK57" s="775"/>
      <c r="CL57" s="776"/>
      <c r="CM57" s="774">
        <v>42</v>
      </c>
      <c r="CN57" s="775"/>
      <c r="CO57" s="775"/>
      <c r="CP57" s="775"/>
      <c r="CQ57" s="776"/>
      <c r="CR57" s="774">
        <v>3</v>
      </c>
      <c r="CS57" s="775"/>
      <c r="CT57" s="775"/>
      <c r="CU57" s="775"/>
      <c r="CV57" s="776"/>
      <c r="CW57" s="774">
        <v>19</v>
      </c>
      <c r="CX57" s="775"/>
      <c r="CY57" s="775"/>
      <c r="CZ57" s="775"/>
      <c r="DA57" s="776"/>
      <c r="DB57" s="774" t="s">
        <v>490</v>
      </c>
      <c r="DC57" s="775"/>
      <c r="DD57" s="775"/>
      <c r="DE57" s="775"/>
      <c r="DF57" s="776"/>
      <c r="DG57" s="774" t="s">
        <v>490</v>
      </c>
      <c r="DH57" s="775"/>
      <c r="DI57" s="775"/>
      <c r="DJ57" s="775"/>
      <c r="DK57" s="776"/>
      <c r="DL57" s="774" t="s">
        <v>490</v>
      </c>
      <c r="DM57" s="775"/>
      <c r="DN57" s="775"/>
      <c r="DO57" s="775"/>
      <c r="DP57" s="776"/>
      <c r="DQ57" s="774" t="s">
        <v>490</v>
      </c>
      <c r="DR57" s="775"/>
      <c r="DS57" s="775"/>
      <c r="DT57" s="775"/>
      <c r="DU57" s="776"/>
      <c r="DV57" s="777"/>
      <c r="DW57" s="778"/>
      <c r="DX57" s="778"/>
      <c r="DY57" s="778"/>
      <c r="DZ57" s="779"/>
      <c r="EA57" s="217"/>
    </row>
    <row r="58" spans="1:131" s="218" customFormat="1" ht="26.25" customHeight="1">
      <c r="A58" s="231">
        <v>31</v>
      </c>
      <c r="B58" s="748"/>
      <c r="C58" s="749"/>
      <c r="D58" s="749"/>
      <c r="E58" s="749"/>
      <c r="F58" s="749"/>
      <c r="G58" s="749"/>
      <c r="H58" s="749"/>
      <c r="I58" s="749"/>
      <c r="J58" s="749"/>
      <c r="K58" s="749"/>
      <c r="L58" s="749"/>
      <c r="M58" s="749"/>
      <c r="N58" s="749"/>
      <c r="O58" s="749"/>
      <c r="P58" s="750"/>
      <c r="Q58" s="834"/>
      <c r="R58" s="835"/>
      <c r="S58" s="835"/>
      <c r="T58" s="835"/>
      <c r="U58" s="835"/>
      <c r="V58" s="835"/>
      <c r="W58" s="835"/>
      <c r="X58" s="835"/>
      <c r="Y58" s="835"/>
      <c r="Z58" s="835"/>
      <c r="AA58" s="835"/>
      <c r="AB58" s="835"/>
      <c r="AC58" s="835"/>
      <c r="AD58" s="835"/>
      <c r="AE58" s="836"/>
      <c r="AF58" s="827"/>
      <c r="AG58" s="752"/>
      <c r="AH58" s="752"/>
      <c r="AI58" s="752"/>
      <c r="AJ58" s="828"/>
      <c r="AK58" s="837"/>
      <c r="AL58" s="835"/>
      <c r="AM58" s="835"/>
      <c r="AN58" s="835"/>
      <c r="AO58" s="835"/>
      <c r="AP58" s="835"/>
      <c r="AQ58" s="835"/>
      <c r="AR58" s="835"/>
      <c r="AS58" s="835"/>
      <c r="AT58" s="835"/>
      <c r="AU58" s="835"/>
      <c r="AV58" s="835"/>
      <c r="AW58" s="835"/>
      <c r="AX58" s="835"/>
      <c r="AY58" s="835"/>
      <c r="AZ58" s="838"/>
      <c r="BA58" s="838"/>
      <c r="BB58" s="838"/>
      <c r="BC58" s="838"/>
      <c r="BD58" s="838"/>
      <c r="BE58" s="829"/>
      <c r="BF58" s="829"/>
      <c r="BG58" s="829"/>
      <c r="BH58" s="829"/>
      <c r="BI58" s="830"/>
      <c r="BJ58" s="223"/>
      <c r="BK58" s="223"/>
      <c r="BL58" s="223"/>
      <c r="BM58" s="223"/>
      <c r="BN58" s="223"/>
      <c r="BO58" s="235"/>
      <c r="BP58" s="235"/>
      <c r="BQ58" s="232">
        <v>52</v>
      </c>
      <c r="BR58" s="237"/>
      <c r="BS58" s="839" t="s">
        <v>602</v>
      </c>
      <c r="BT58" s="840"/>
      <c r="BU58" s="840"/>
      <c r="BV58" s="840"/>
      <c r="BW58" s="840"/>
      <c r="BX58" s="840"/>
      <c r="BY58" s="840"/>
      <c r="BZ58" s="840"/>
      <c r="CA58" s="840"/>
      <c r="CB58" s="840"/>
      <c r="CC58" s="840"/>
      <c r="CD58" s="840"/>
      <c r="CE58" s="840"/>
      <c r="CF58" s="840"/>
      <c r="CG58" s="841"/>
      <c r="CH58" s="842">
        <v>-4</v>
      </c>
      <c r="CI58" s="843"/>
      <c r="CJ58" s="843"/>
      <c r="CK58" s="843"/>
      <c r="CL58" s="844"/>
      <c r="CM58" s="842">
        <v>11</v>
      </c>
      <c r="CN58" s="843"/>
      <c r="CO58" s="843"/>
      <c r="CP58" s="843"/>
      <c r="CQ58" s="844"/>
      <c r="CR58" s="842">
        <v>5</v>
      </c>
      <c r="CS58" s="843"/>
      <c r="CT58" s="843"/>
      <c r="CU58" s="843"/>
      <c r="CV58" s="844"/>
      <c r="CW58" s="842" t="s">
        <v>490</v>
      </c>
      <c r="CX58" s="843"/>
      <c r="CY58" s="843"/>
      <c r="CZ58" s="843"/>
      <c r="DA58" s="844"/>
      <c r="DB58" s="842" t="s">
        <v>490</v>
      </c>
      <c r="DC58" s="843"/>
      <c r="DD58" s="843"/>
      <c r="DE58" s="843"/>
      <c r="DF58" s="844"/>
      <c r="DG58" s="842" t="s">
        <v>490</v>
      </c>
      <c r="DH58" s="843"/>
      <c r="DI58" s="843"/>
      <c r="DJ58" s="843"/>
      <c r="DK58" s="844"/>
      <c r="DL58" s="842" t="s">
        <v>490</v>
      </c>
      <c r="DM58" s="843"/>
      <c r="DN58" s="843"/>
      <c r="DO58" s="843"/>
      <c r="DP58" s="844"/>
      <c r="DQ58" s="842" t="s">
        <v>490</v>
      </c>
      <c r="DR58" s="843"/>
      <c r="DS58" s="843"/>
      <c r="DT58" s="843"/>
      <c r="DU58" s="844"/>
      <c r="DV58" s="777"/>
      <c r="DW58" s="778"/>
      <c r="DX58" s="778"/>
      <c r="DY58" s="778"/>
      <c r="DZ58" s="779"/>
      <c r="EA58" s="217"/>
    </row>
    <row r="59" spans="1:131" s="218" customFormat="1" ht="26.25" customHeight="1">
      <c r="A59" s="231">
        <v>32</v>
      </c>
      <c r="B59" s="748"/>
      <c r="C59" s="749"/>
      <c r="D59" s="749"/>
      <c r="E59" s="749"/>
      <c r="F59" s="749"/>
      <c r="G59" s="749"/>
      <c r="H59" s="749"/>
      <c r="I59" s="749"/>
      <c r="J59" s="749"/>
      <c r="K59" s="749"/>
      <c r="L59" s="749"/>
      <c r="M59" s="749"/>
      <c r="N59" s="749"/>
      <c r="O59" s="749"/>
      <c r="P59" s="750"/>
      <c r="Q59" s="834"/>
      <c r="R59" s="835"/>
      <c r="S59" s="835"/>
      <c r="T59" s="835"/>
      <c r="U59" s="835"/>
      <c r="V59" s="835"/>
      <c r="W59" s="835"/>
      <c r="X59" s="835"/>
      <c r="Y59" s="835"/>
      <c r="Z59" s="835"/>
      <c r="AA59" s="835"/>
      <c r="AB59" s="835"/>
      <c r="AC59" s="835"/>
      <c r="AD59" s="835"/>
      <c r="AE59" s="836"/>
      <c r="AF59" s="827"/>
      <c r="AG59" s="752"/>
      <c r="AH59" s="752"/>
      <c r="AI59" s="752"/>
      <c r="AJ59" s="828"/>
      <c r="AK59" s="837"/>
      <c r="AL59" s="835"/>
      <c r="AM59" s="835"/>
      <c r="AN59" s="835"/>
      <c r="AO59" s="835"/>
      <c r="AP59" s="835"/>
      <c r="AQ59" s="835"/>
      <c r="AR59" s="835"/>
      <c r="AS59" s="835"/>
      <c r="AT59" s="835"/>
      <c r="AU59" s="835"/>
      <c r="AV59" s="835"/>
      <c r="AW59" s="835"/>
      <c r="AX59" s="835"/>
      <c r="AY59" s="835"/>
      <c r="AZ59" s="838"/>
      <c r="BA59" s="838"/>
      <c r="BB59" s="838"/>
      <c r="BC59" s="838"/>
      <c r="BD59" s="838"/>
      <c r="BE59" s="829"/>
      <c r="BF59" s="829"/>
      <c r="BG59" s="829"/>
      <c r="BH59" s="829"/>
      <c r="BI59" s="830"/>
      <c r="BJ59" s="223"/>
      <c r="BK59" s="223"/>
      <c r="BL59" s="223"/>
      <c r="BM59" s="223"/>
      <c r="BN59" s="223"/>
      <c r="BO59" s="235"/>
      <c r="BP59" s="235"/>
      <c r="BQ59" s="232">
        <v>53</v>
      </c>
      <c r="BR59" s="237"/>
      <c r="BS59" s="848" t="s">
        <v>604</v>
      </c>
      <c r="BT59" s="849"/>
      <c r="BU59" s="849"/>
      <c r="BV59" s="849"/>
      <c r="BW59" s="849"/>
      <c r="BX59" s="849"/>
      <c r="BY59" s="849"/>
      <c r="BZ59" s="849"/>
      <c r="CA59" s="849"/>
      <c r="CB59" s="849"/>
      <c r="CC59" s="849"/>
      <c r="CD59" s="849"/>
      <c r="CE59" s="849"/>
      <c r="CF59" s="849"/>
      <c r="CG59" s="850"/>
      <c r="CH59" s="845">
        <v>52</v>
      </c>
      <c r="CI59" s="846"/>
      <c r="CJ59" s="846"/>
      <c r="CK59" s="846"/>
      <c r="CL59" s="847"/>
      <c r="CM59" s="845">
        <v>55</v>
      </c>
      <c r="CN59" s="846"/>
      <c r="CO59" s="846"/>
      <c r="CP59" s="846"/>
      <c r="CQ59" s="847"/>
      <c r="CR59" s="845">
        <v>3</v>
      </c>
      <c r="CS59" s="846"/>
      <c r="CT59" s="846"/>
      <c r="CU59" s="846"/>
      <c r="CV59" s="847"/>
      <c r="CW59" s="845">
        <v>87</v>
      </c>
      <c r="CX59" s="846"/>
      <c r="CY59" s="846"/>
      <c r="CZ59" s="846"/>
      <c r="DA59" s="847"/>
      <c r="DB59" s="845" t="s">
        <v>490</v>
      </c>
      <c r="DC59" s="846"/>
      <c r="DD59" s="846"/>
      <c r="DE59" s="846"/>
      <c r="DF59" s="847"/>
      <c r="DG59" s="845" t="s">
        <v>490</v>
      </c>
      <c r="DH59" s="846"/>
      <c r="DI59" s="846"/>
      <c r="DJ59" s="846"/>
      <c r="DK59" s="847"/>
      <c r="DL59" s="845" t="s">
        <v>490</v>
      </c>
      <c r="DM59" s="846"/>
      <c r="DN59" s="846"/>
      <c r="DO59" s="846"/>
      <c r="DP59" s="847"/>
      <c r="DQ59" s="845" t="s">
        <v>490</v>
      </c>
      <c r="DR59" s="846"/>
      <c r="DS59" s="846"/>
      <c r="DT59" s="846"/>
      <c r="DU59" s="847"/>
      <c r="DV59" s="777"/>
      <c r="DW59" s="778"/>
      <c r="DX59" s="778"/>
      <c r="DY59" s="778"/>
      <c r="DZ59" s="779"/>
      <c r="EA59" s="217"/>
    </row>
    <row r="60" spans="1:131" s="218" customFormat="1" ht="26.25" customHeight="1">
      <c r="A60" s="231">
        <v>33</v>
      </c>
      <c r="B60" s="748"/>
      <c r="C60" s="749"/>
      <c r="D60" s="749"/>
      <c r="E60" s="749"/>
      <c r="F60" s="749"/>
      <c r="G60" s="749"/>
      <c r="H60" s="749"/>
      <c r="I60" s="749"/>
      <c r="J60" s="749"/>
      <c r="K60" s="749"/>
      <c r="L60" s="749"/>
      <c r="M60" s="749"/>
      <c r="N60" s="749"/>
      <c r="O60" s="749"/>
      <c r="P60" s="750"/>
      <c r="Q60" s="834"/>
      <c r="R60" s="835"/>
      <c r="S60" s="835"/>
      <c r="T60" s="835"/>
      <c r="U60" s="835"/>
      <c r="V60" s="835"/>
      <c r="W60" s="835"/>
      <c r="X60" s="835"/>
      <c r="Y60" s="835"/>
      <c r="Z60" s="835"/>
      <c r="AA60" s="835"/>
      <c r="AB60" s="835"/>
      <c r="AC60" s="835"/>
      <c r="AD60" s="835"/>
      <c r="AE60" s="836"/>
      <c r="AF60" s="827"/>
      <c r="AG60" s="752"/>
      <c r="AH60" s="752"/>
      <c r="AI60" s="752"/>
      <c r="AJ60" s="828"/>
      <c r="AK60" s="837"/>
      <c r="AL60" s="835"/>
      <c r="AM60" s="835"/>
      <c r="AN60" s="835"/>
      <c r="AO60" s="835"/>
      <c r="AP60" s="835"/>
      <c r="AQ60" s="835"/>
      <c r="AR60" s="835"/>
      <c r="AS60" s="835"/>
      <c r="AT60" s="835"/>
      <c r="AU60" s="835"/>
      <c r="AV60" s="835"/>
      <c r="AW60" s="835"/>
      <c r="AX60" s="835"/>
      <c r="AY60" s="835"/>
      <c r="AZ60" s="838"/>
      <c r="BA60" s="838"/>
      <c r="BB60" s="838"/>
      <c r="BC60" s="838"/>
      <c r="BD60" s="838"/>
      <c r="BE60" s="829"/>
      <c r="BF60" s="829"/>
      <c r="BG60" s="829"/>
      <c r="BH60" s="829"/>
      <c r="BI60" s="830"/>
      <c r="BJ60" s="223"/>
      <c r="BK60" s="223"/>
      <c r="BL60" s="223"/>
      <c r="BM60" s="223"/>
      <c r="BN60" s="223"/>
      <c r="BO60" s="235"/>
      <c r="BP60" s="235"/>
      <c r="BQ60" s="232">
        <v>54</v>
      </c>
      <c r="BR60" s="233"/>
      <c r="BS60" s="851" t="s">
        <v>605</v>
      </c>
      <c r="BT60" s="852"/>
      <c r="BU60" s="852"/>
      <c r="BV60" s="852"/>
      <c r="BW60" s="852"/>
      <c r="BX60" s="852"/>
      <c r="BY60" s="852"/>
      <c r="BZ60" s="852"/>
      <c r="CA60" s="852"/>
      <c r="CB60" s="852"/>
      <c r="CC60" s="852"/>
      <c r="CD60" s="852"/>
      <c r="CE60" s="852"/>
      <c r="CF60" s="852"/>
      <c r="CG60" s="853"/>
      <c r="CH60" s="842">
        <v>-118</v>
      </c>
      <c r="CI60" s="843"/>
      <c r="CJ60" s="843"/>
      <c r="CK60" s="843"/>
      <c r="CL60" s="844"/>
      <c r="CM60" s="842">
        <v>779</v>
      </c>
      <c r="CN60" s="843"/>
      <c r="CO60" s="843"/>
      <c r="CP60" s="843"/>
      <c r="CQ60" s="844"/>
      <c r="CR60" s="842">
        <v>49</v>
      </c>
      <c r="CS60" s="843"/>
      <c r="CT60" s="843"/>
      <c r="CU60" s="843"/>
      <c r="CV60" s="844"/>
      <c r="CW60" s="842">
        <v>12</v>
      </c>
      <c r="CX60" s="843"/>
      <c r="CY60" s="843"/>
      <c r="CZ60" s="843"/>
      <c r="DA60" s="844"/>
      <c r="DB60" s="842" t="s">
        <v>490</v>
      </c>
      <c r="DC60" s="843"/>
      <c r="DD60" s="843"/>
      <c r="DE60" s="843"/>
      <c r="DF60" s="844"/>
      <c r="DG60" s="842" t="s">
        <v>490</v>
      </c>
      <c r="DH60" s="843"/>
      <c r="DI60" s="843"/>
      <c r="DJ60" s="843"/>
      <c r="DK60" s="844"/>
      <c r="DL60" s="842" t="s">
        <v>490</v>
      </c>
      <c r="DM60" s="843"/>
      <c r="DN60" s="843"/>
      <c r="DO60" s="843"/>
      <c r="DP60" s="844"/>
      <c r="DQ60" s="842" t="s">
        <v>490</v>
      </c>
      <c r="DR60" s="843"/>
      <c r="DS60" s="843"/>
      <c r="DT60" s="843"/>
      <c r="DU60" s="844"/>
      <c r="DV60" s="777"/>
      <c r="DW60" s="778"/>
      <c r="DX60" s="778"/>
      <c r="DY60" s="778"/>
      <c r="DZ60" s="779"/>
      <c r="EA60" s="217"/>
    </row>
    <row r="61" spans="1:131" s="218" customFormat="1" ht="26.25" customHeight="1" thickBot="1">
      <c r="A61" s="231">
        <v>34</v>
      </c>
      <c r="B61" s="748"/>
      <c r="C61" s="749"/>
      <c r="D61" s="749"/>
      <c r="E61" s="749"/>
      <c r="F61" s="749"/>
      <c r="G61" s="749"/>
      <c r="H61" s="749"/>
      <c r="I61" s="749"/>
      <c r="J61" s="749"/>
      <c r="K61" s="749"/>
      <c r="L61" s="749"/>
      <c r="M61" s="749"/>
      <c r="N61" s="749"/>
      <c r="O61" s="749"/>
      <c r="P61" s="750"/>
      <c r="Q61" s="834"/>
      <c r="R61" s="835"/>
      <c r="S61" s="835"/>
      <c r="T61" s="835"/>
      <c r="U61" s="835"/>
      <c r="V61" s="835"/>
      <c r="W61" s="835"/>
      <c r="X61" s="835"/>
      <c r="Y61" s="835"/>
      <c r="Z61" s="835"/>
      <c r="AA61" s="835"/>
      <c r="AB61" s="835"/>
      <c r="AC61" s="835"/>
      <c r="AD61" s="835"/>
      <c r="AE61" s="836"/>
      <c r="AF61" s="827"/>
      <c r="AG61" s="752"/>
      <c r="AH61" s="752"/>
      <c r="AI61" s="752"/>
      <c r="AJ61" s="828"/>
      <c r="AK61" s="837"/>
      <c r="AL61" s="835"/>
      <c r="AM61" s="835"/>
      <c r="AN61" s="835"/>
      <c r="AO61" s="835"/>
      <c r="AP61" s="835"/>
      <c r="AQ61" s="835"/>
      <c r="AR61" s="835"/>
      <c r="AS61" s="835"/>
      <c r="AT61" s="835"/>
      <c r="AU61" s="835"/>
      <c r="AV61" s="835"/>
      <c r="AW61" s="835"/>
      <c r="AX61" s="835"/>
      <c r="AY61" s="835"/>
      <c r="AZ61" s="838"/>
      <c r="BA61" s="838"/>
      <c r="BB61" s="838"/>
      <c r="BC61" s="838"/>
      <c r="BD61" s="838"/>
      <c r="BE61" s="829"/>
      <c r="BF61" s="829"/>
      <c r="BG61" s="829"/>
      <c r="BH61" s="829"/>
      <c r="BI61" s="830"/>
      <c r="BJ61" s="223"/>
      <c r="BK61" s="223"/>
      <c r="BL61" s="223"/>
      <c r="BM61" s="223"/>
      <c r="BN61" s="223"/>
      <c r="BO61" s="235"/>
      <c r="BP61" s="235"/>
      <c r="BQ61" s="232">
        <v>55</v>
      </c>
      <c r="BR61" s="233"/>
      <c r="BS61" s="851"/>
      <c r="BT61" s="852"/>
      <c r="BU61" s="852"/>
      <c r="BV61" s="852"/>
      <c r="BW61" s="852"/>
      <c r="BX61" s="852"/>
      <c r="BY61" s="852"/>
      <c r="BZ61" s="852"/>
      <c r="CA61" s="852"/>
      <c r="CB61" s="852"/>
      <c r="CC61" s="852"/>
      <c r="CD61" s="852"/>
      <c r="CE61" s="852"/>
      <c r="CF61" s="852"/>
      <c r="CG61" s="853"/>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777"/>
      <c r="DW61" s="778"/>
      <c r="DX61" s="778"/>
      <c r="DY61" s="778"/>
      <c r="DZ61" s="779"/>
      <c r="EA61" s="217"/>
    </row>
    <row r="62" spans="1:131" s="218" customFormat="1" ht="26.25" customHeight="1">
      <c r="A62" s="231">
        <v>35</v>
      </c>
      <c r="B62" s="864"/>
      <c r="C62" s="865"/>
      <c r="D62" s="865"/>
      <c r="E62" s="865"/>
      <c r="F62" s="865"/>
      <c r="G62" s="865"/>
      <c r="H62" s="865"/>
      <c r="I62" s="865"/>
      <c r="J62" s="865"/>
      <c r="K62" s="865"/>
      <c r="L62" s="865"/>
      <c r="M62" s="865"/>
      <c r="N62" s="865"/>
      <c r="O62" s="865"/>
      <c r="P62" s="866"/>
      <c r="Q62" s="834"/>
      <c r="R62" s="835"/>
      <c r="S62" s="835"/>
      <c r="T62" s="835"/>
      <c r="U62" s="835"/>
      <c r="V62" s="835"/>
      <c r="W62" s="835"/>
      <c r="X62" s="835"/>
      <c r="Y62" s="835"/>
      <c r="Z62" s="835"/>
      <c r="AA62" s="835"/>
      <c r="AB62" s="835"/>
      <c r="AC62" s="835"/>
      <c r="AD62" s="835"/>
      <c r="AE62" s="836"/>
      <c r="AF62" s="867"/>
      <c r="AG62" s="835"/>
      <c r="AH62" s="835"/>
      <c r="AI62" s="835"/>
      <c r="AJ62" s="868"/>
      <c r="AK62" s="837"/>
      <c r="AL62" s="835"/>
      <c r="AM62" s="835"/>
      <c r="AN62" s="835"/>
      <c r="AO62" s="835"/>
      <c r="AP62" s="835"/>
      <c r="AQ62" s="835"/>
      <c r="AR62" s="835"/>
      <c r="AS62" s="835"/>
      <c r="AT62" s="835"/>
      <c r="AU62" s="835"/>
      <c r="AV62" s="835"/>
      <c r="AW62" s="835"/>
      <c r="AX62" s="835"/>
      <c r="AY62" s="835"/>
      <c r="AZ62" s="838"/>
      <c r="BA62" s="838"/>
      <c r="BB62" s="838"/>
      <c r="BC62" s="838"/>
      <c r="BD62" s="838"/>
      <c r="BE62" s="861"/>
      <c r="BF62" s="861"/>
      <c r="BG62" s="861"/>
      <c r="BH62" s="861"/>
      <c r="BI62" s="862"/>
      <c r="BJ62" s="863" t="s">
        <v>382</v>
      </c>
      <c r="BK62" s="805"/>
      <c r="BL62" s="805"/>
      <c r="BM62" s="805"/>
      <c r="BN62" s="806"/>
      <c r="BO62" s="235"/>
      <c r="BP62" s="235"/>
      <c r="BQ62" s="232">
        <v>56</v>
      </c>
      <c r="BR62" s="233"/>
      <c r="BS62" s="851"/>
      <c r="BT62" s="852"/>
      <c r="BU62" s="852"/>
      <c r="BV62" s="852"/>
      <c r="BW62" s="852"/>
      <c r="BX62" s="852"/>
      <c r="BY62" s="852"/>
      <c r="BZ62" s="852"/>
      <c r="CA62" s="852"/>
      <c r="CB62" s="852"/>
      <c r="CC62" s="852"/>
      <c r="CD62" s="852"/>
      <c r="CE62" s="852"/>
      <c r="CF62" s="852"/>
      <c r="CG62" s="853"/>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777"/>
      <c r="DW62" s="778"/>
      <c r="DX62" s="778"/>
      <c r="DY62" s="778"/>
      <c r="DZ62" s="779"/>
      <c r="EA62" s="217"/>
    </row>
    <row r="63" spans="1:131" s="218" customFormat="1" ht="26.25" customHeight="1" thickBot="1">
      <c r="A63" s="234" t="s">
        <v>359</v>
      </c>
      <c r="B63" s="789" t="s">
        <v>383</v>
      </c>
      <c r="C63" s="790"/>
      <c r="D63" s="790"/>
      <c r="E63" s="790"/>
      <c r="F63" s="790"/>
      <c r="G63" s="790"/>
      <c r="H63" s="790"/>
      <c r="I63" s="790"/>
      <c r="J63" s="790"/>
      <c r="K63" s="790"/>
      <c r="L63" s="790"/>
      <c r="M63" s="790"/>
      <c r="N63" s="790"/>
      <c r="O63" s="790"/>
      <c r="P63" s="791"/>
      <c r="Q63" s="854"/>
      <c r="R63" s="855"/>
      <c r="S63" s="855"/>
      <c r="T63" s="855"/>
      <c r="U63" s="855"/>
      <c r="V63" s="855"/>
      <c r="W63" s="855"/>
      <c r="X63" s="855"/>
      <c r="Y63" s="855"/>
      <c r="Z63" s="855"/>
      <c r="AA63" s="855"/>
      <c r="AB63" s="855"/>
      <c r="AC63" s="855"/>
      <c r="AD63" s="855"/>
      <c r="AE63" s="856"/>
      <c r="AF63" s="857">
        <v>5797</v>
      </c>
      <c r="AG63" s="858"/>
      <c r="AH63" s="858"/>
      <c r="AI63" s="858"/>
      <c r="AJ63" s="859"/>
      <c r="AK63" s="860"/>
      <c r="AL63" s="855"/>
      <c r="AM63" s="855"/>
      <c r="AN63" s="855"/>
      <c r="AO63" s="855"/>
      <c r="AP63" s="858">
        <v>68683</v>
      </c>
      <c r="AQ63" s="858"/>
      <c r="AR63" s="858"/>
      <c r="AS63" s="858"/>
      <c r="AT63" s="858"/>
      <c r="AU63" s="858">
        <v>40479</v>
      </c>
      <c r="AV63" s="858"/>
      <c r="AW63" s="858"/>
      <c r="AX63" s="858"/>
      <c r="AY63" s="858"/>
      <c r="AZ63" s="869"/>
      <c r="BA63" s="869"/>
      <c r="BB63" s="869"/>
      <c r="BC63" s="869"/>
      <c r="BD63" s="869"/>
      <c r="BE63" s="870"/>
      <c r="BF63" s="870"/>
      <c r="BG63" s="870"/>
      <c r="BH63" s="870"/>
      <c r="BI63" s="871"/>
      <c r="BJ63" s="872" t="s">
        <v>384</v>
      </c>
      <c r="BK63" s="873"/>
      <c r="BL63" s="873"/>
      <c r="BM63" s="873"/>
      <c r="BN63" s="874"/>
      <c r="BO63" s="235"/>
      <c r="BP63" s="235"/>
      <c r="BQ63" s="232">
        <v>57</v>
      </c>
      <c r="BR63" s="233"/>
      <c r="BS63" s="851"/>
      <c r="BT63" s="852"/>
      <c r="BU63" s="852"/>
      <c r="BV63" s="852"/>
      <c r="BW63" s="852"/>
      <c r="BX63" s="852"/>
      <c r="BY63" s="852"/>
      <c r="BZ63" s="852"/>
      <c r="CA63" s="852"/>
      <c r="CB63" s="852"/>
      <c r="CC63" s="852"/>
      <c r="CD63" s="852"/>
      <c r="CE63" s="852"/>
      <c r="CF63" s="852"/>
      <c r="CG63" s="853"/>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777"/>
      <c r="DW63" s="778"/>
      <c r="DX63" s="778"/>
      <c r="DY63" s="778"/>
      <c r="DZ63" s="779"/>
      <c r="EA63" s="217"/>
    </row>
    <row r="64" spans="1:131" s="218" customFormat="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51"/>
      <c r="BT64" s="852"/>
      <c r="BU64" s="852"/>
      <c r="BV64" s="852"/>
      <c r="BW64" s="852"/>
      <c r="BX64" s="852"/>
      <c r="BY64" s="852"/>
      <c r="BZ64" s="852"/>
      <c r="CA64" s="852"/>
      <c r="CB64" s="852"/>
      <c r="CC64" s="852"/>
      <c r="CD64" s="852"/>
      <c r="CE64" s="852"/>
      <c r="CF64" s="852"/>
      <c r="CG64" s="853"/>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777"/>
      <c r="DW64" s="778"/>
      <c r="DX64" s="778"/>
      <c r="DY64" s="778"/>
      <c r="DZ64" s="779"/>
      <c r="EA64" s="217"/>
    </row>
    <row r="65" spans="1:131" s="218" customFormat="1" ht="26.25" customHeight="1" thickBot="1">
      <c r="A65" s="223" t="s">
        <v>385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5"/>
      <c r="BF65" s="235"/>
      <c r="BG65" s="235"/>
      <c r="BH65" s="235"/>
      <c r="BI65" s="235"/>
      <c r="BJ65" s="235"/>
      <c r="BK65" s="235"/>
      <c r="BL65" s="235"/>
      <c r="BM65" s="235"/>
      <c r="BN65" s="235"/>
      <c r="BO65" s="235"/>
      <c r="BP65" s="235"/>
      <c r="BQ65" s="232">
        <v>59</v>
      </c>
      <c r="BR65" s="233"/>
      <c r="BS65" s="851"/>
      <c r="BT65" s="852"/>
      <c r="BU65" s="852"/>
      <c r="BV65" s="852"/>
      <c r="BW65" s="852"/>
      <c r="BX65" s="852"/>
      <c r="BY65" s="852"/>
      <c r="BZ65" s="852"/>
      <c r="CA65" s="852"/>
      <c r="CB65" s="852"/>
      <c r="CC65" s="852"/>
      <c r="CD65" s="852"/>
      <c r="CE65" s="852"/>
      <c r="CF65" s="852"/>
      <c r="CG65" s="853"/>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777"/>
      <c r="DW65" s="778"/>
      <c r="DX65" s="778"/>
      <c r="DY65" s="778"/>
      <c r="DZ65" s="779"/>
      <c r="EA65" s="217"/>
    </row>
    <row r="66" spans="1:131" s="218" customFormat="1" ht="26.25" customHeight="1">
      <c r="A66" s="733" t="s">
        <v>386</v>
      </c>
      <c r="B66" s="734"/>
      <c r="C66" s="734"/>
      <c r="D66" s="734"/>
      <c r="E66" s="734"/>
      <c r="F66" s="734"/>
      <c r="G66" s="734"/>
      <c r="H66" s="734"/>
      <c r="I66" s="734"/>
      <c r="J66" s="734"/>
      <c r="K66" s="734"/>
      <c r="L66" s="734"/>
      <c r="M66" s="734"/>
      <c r="N66" s="734"/>
      <c r="O66" s="734"/>
      <c r="P66" s="735"/>
      <c r="Q66" s="710" t="s">
        <v>387</v>
      </c>
      <c r="R66" s="711"/>
      <c r="S66" s="711"/>
      <c r="T66" s="711"/>
      <c r="U66" s="712"/>
      <c r="V66" s="710" t="s">
        <v>388</v>
      </c>
      <c r="W66" s="711"/>
      <c r="X66" s="711"/>
      <c r="Y66" s="711"/>
      <c r="Z66" s="712"/>
      <c r="AA66" s="710" t="s">
        <v>389</v>
      </c>
      <c r="AB66" s="711"/>
      <c r="AC66" s="711"/>
      <c r="AD66" s="711"/>
      <c r="AE66" s="712"/>
      <c r="AF66" s="875" t="s">
        <v>390</v>
      </c>
      <c r="AG66" s="812"/>
      <c r="AH66" s="812"/>
      <c r="AI66" s="812"/>
      <c r="AJ66" s="876"/>
      <c r="AK66" s="710" t="s">
        <v>391</v>
      </c>
      <c r="AL66" s="734"/>
      <c r="AM66" s="734"/>
      <c r="AN66" s="734"/>
      <c r="AO66" s="735"/>
      <c r="AP66" s="710" t="s">
        <v>392</v>
      </c>
      <c r="AQ66" s="711"/>
      <c r="AR66" s="711"/>
      <c r="AS66" s="711"/>
      <c r="AT66" s="712"/>
      <c r="AU66" s="710" t="s">
        <v>393</v>
      </c>
      <c r="AV66" s="711"/>
      <c r="AW66" s="711"/>
      <c r="AX66" s="711"/>
      <c r="AY66" s="712"/>
      <c r="AZ66" s="710" t="s">
        <v>337</v>
      </c>
      <c r="BA66" s="711"/>
      <c r="BB66" s="711"/>
      <c r="BC66" s="711"/>
      <c r="BD66" s="722"/>
      <c r="BE66" s="235"/>
      <c r="BF66" s="235"/>
      <c r="BG66" s="235"/>
      <c r="BH66" s="235"/>
      <c r="BI66" s="235"/>
      <c r="BJ66" s="235"/>
      <c r="BK66" s="235"/>
      <c r="BL66" s="235"/>
      <c r="BM66" s="235"/>
      <c r="BN66" s="235"/>
      <c r="BO66" s="235"/>
      <c r="BP66" s="235"/>
      <c r="BQ66" s="232">
        <v>60</v>
      </c>
      <c r="BR66" s="237"/>
      <c r="BS66" s="883"/>
      <c r="BT66" s="884"/>
      <c r="BU66" s="884"/>
      <c r="BV66" s="884"/>
      <c r="BW66" s="884"/>
      <c r="BX66" s="884"/>
      <c r="BY66" s="884"/>
      <c r="BZ66" s="884"/>
      <c r="CA66" s="884"/>
      <c r="CB66" s="884"/>
      <c r="CC66" s="884"/>
      <c r="CD66" s="884"/>
      <c r="CE66" s="884"/>
      <c r="CF66" s="884"/>
      <c r="CG66" s="885"/>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80"/>
      <c r="DW66" s="881"/>
      <c r="DX66" s="881"/>
      <c r="DY66" s="881"/>
      <c r="DZ66" s="882"/>
      <c r="EA66" s="217"/>
    </row>
    <row r="67" spans="1:131" s="218" customFormat="1" ht="26.25" customHeight="1" thickBot="1">
      <c r="A67" s="736"/>
      <c r="B67" s="737"/>
      <c r="C67" s="737"/>
      <c r="D67" s="737"/>
      <c r="E67" s="737"/>
      <c r="F67" s="737"/>
      <c r="G67" s="737"/>
      <c r="H67" s="737"/>
      <c r="I67" s="737"/>
      <c r="J67" s="737"/>
      <c r="K67" s="737"/>
      <c r="L67" s="737"/>
      <c r="M67" s="737"/>
      <c r="N67" s="737"/>
      <c r="O67" s="737"/>
      <c r="P67" s="738"/>
      <c r="Q67" s="713"/>
      <c r="R67" s="714"/>
      <c r="S67" s="714"/>
      <c r="T67" s="714"/>
      <c r="U67" s="715"/>
      <c r="V67" s="713"/>
      <c r="W67" s="714"/>
      <c r="X67" s="714"/>
      <c r="Y67" s="714"/>
      <c r="Z67" s="715"/>
      <c r="AA67" s="713"/>
      <c r="AB67" s="714"/>
      <c r="AC67" s="714"/>
      <c r="AD67" s="714"/>
      <c r="AE67" s="715"/>
      <c r="AF67" s="877"/>
      <c r="AG67" s="815"/>
      <c r="AH67" s="815"/>
      <c r="AI67" s="815"/>
      <c r="AJ67" s="878"/>
      <c r="AK67" s="879"/>
      <c r="AL67" s="737"/>
      <c r="AM67" s="737"/>
      <c r="AN67" s="737"/>
      <c r="AO67" s="738"/>
      <c r="AP67" s="713"/>
      <c r="AQ67" s="714"/>
      <c r="AR67" s="714"/>
      <c r="AS67" s="714"/>
      <c r="AT67" s="715"/>
      <c r="AU67" s="713"/>
      <c r="AV67" s="714"/>
      <c r="AW67" s="714"/>
      <c r="AX67" s="714"/>
      <c r="AY67" s="715"/>
      <c r="AZ67" s="713"/>
      <c r="BA67" s="714"/>
      <c r="BB67" s="714"/>
      <c r="BC67" s="714"/>
      <c r="BD67" s="723"/>
      <c r="BE67" s="235"/>
      <c r="BF67" s="235"/>
      <c r="BG67" s="235"/>
      <c r="BH67" s="235"/>
      <c r="BI67" s="235"/>
      <c r="BJ67" s="235"/>
      <c r="BK67" s="235"/>
      <c r="BL67" s="235"/>
      <c r="BM67" s="235"/>
      <c r="BN67" s="235"/>
      <c r="BO67" s="235"/>
      <c r="BP67" s="235"/>
      <c r="BQ67" s="232">
        <v>61</v>
      </c>
      <c r="BR67" s="237"/>
      <c r="BS67" s="883"/>
      <c r="BT67" s="884"/>
      <c r="BU67" s="884"/>
      <c r="BV67" s="884"/>
      <c r="BW67" s="884"/>
      <c r="BX67" s="884"/>
      <c r="BY67" s="884"/>
      <c r="BZ67" s="884"/>
      <c r="CA67" s="884"/>
      <c r="CB67" s="884"/>
      <c r="CC67" s="884"/>
      <c r="CD67" s="884"/>
      <c r="CE67" s="884"/>
      <c r="CF67" s="884"/>
      <c r="CG67" s="885"/>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80"/>
      <c r="DW67" s="881"/>
      <c r="DX67" s="881"/>
      <c r="DY67" s="881"/>
      <c r="DZ67" s="882"/>
      <c r="EA67" s="217"/>
    </row>
    <row r="68" spans="1:131" s="218" customFormat="1" ht="26.25" customHeight="1" thickTop="1">
      <c r="A68" s="229">
        <v>1</v>
      </c>
      <c r="B68" s="889"/>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35"/>
      <c r="BF68" s="235"/>
      <c r="BG68" s="235"/>
      <c r="BH68" s="235"/>
      <c r="BI68" s="235"/>
      <c r="BJ68" s="235"/>
      <c r="BK68" s="235"/>
      <c r="BL68" s="235"/>
      <c r="BM68" s="235"/>
      <c r="BN68" s="235"/>
      <c r="BO68" s="235"/>
      <c r="BP68" s="235"/>
      <c r="BQ68" s="232">
        <v>62</v>
      </c>
      <c r="BR68" s="237"/>
      <c r="BS68" s="883"/>
      <c r="BT68" s="884"/>
      <c r="BU68" s="884"/>
      <c r="BV68" s="884"/>
      <c r="BW68" s="884"/>
      <c r="BX68" s="884"/>
      <c r="BY68" s="884"/>
      <c r="BZ68" s="884"/>
      <c r="CA68" s="884"/>
      <c r="CB68" s="884"/>
      <c r="CC68" s="884"/>
      <c r="CD68" s="884"/>
      <c r="CE68" s="884"/>
      <c r="CF68" s="884"/>
      <c r="CG68" s="885"/>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80"/>
      <c r="DW68" s="881"/>
      <c r="DX68" s="881"/>
      <c r="DY68" s="881"/>
      <c r="DZ68" s="882"/>
      <c r="EA68" s="217"/>
    </row>
    <row r="69" spans="1:131" s="218" customFormat="1" ht="26.25" customHeight="1">
      <c r="A69" s="231">
        <v>2</v>
      </c>
      <c r="B69" s="893"/>
      <c r="C69" s="894"/>
      <c r="D69" s="894"/>
      <c r="E69" s="894"/>
      <c r="F69" s="894"/>
      <c r="G69" s="894"/>
      <c r="H69" s="894"/>
      <c r="I69" s="894"/>
      <c r="J69" s="894"/>
      <c r="K69" s="894"/>
      <c r="L69" s="894"/>
      <c r="M69" s="894"/>
      <c r="N69" s="894"/>
      <c r="O69" s="894"/>
      <c r="P69" s="895"/>
      <c r="Q69" s="896"/>
      <c r="R69" s="832"/>
      <c r="S69" s="832"/>
      <c r="T69" s="832"/>
      <c r="U69" s="832"/>
      <c r="V69" s="832"/>
      <c r="W69" s="832"/>
      <c r="X69" s="832"/>
      <c r="Y69" s="832"/>
      <c r="Z69" s="832"/>
      <c r="AA69" s="832"/>
      <c r="AB69" s="832"/>
      <c r="AC69" s="832"/>
      <c r="AD69" s="832"/>
      <c r="AE69" s="832"/>
      <c r="AF69" s="832"/>
      <c r="AG69" s="832"/>
      <c r="AH69" s="832"/>
      <c r="AI69" s="832"/>
      <c r="AJ69" s="832"/>
      <c r="AK69" s="832"/>
      <c r="AL69" s="832"/>
      <c r="AM69" s="832"/>
      <c r="AN69" s="832"/>
      <c r="AO69" s="832"/>
      <c r="AP69" s="832"/>
      <c r="AQ69" s="832"/>
      <c r="AR69" s="832"/>
      <c r="AS69" s="832"/>
      <c r="AT69" s="832"/>
      <c r="AU69" s="832"/>
      <c r="AV69" s="832"/>
      <c r="AW69" s="832"/>
      <c r="AX69" s="832"/>
      <c r="AY69" s="832"/>
      <c r="AZ69" s="897"/>
      <c r="BA69" s="897"/>
      <c r="BB69" s="897"/>
      <c r="BC69" s="897"/>
      <c r="BD69" s="898"/>
      <c r="BE69" s="235"/>
      <c r="BF69" s="235"/>
      <c r="BG69" s="235"/>
      <c r="BH69" s="235"/>
      <c r="BI69" s="235"/>
      <c r="BJ69" s="235"/>
      <c r="BK69" s="235"/>
      <c r="BL69" s="235"/>
      <c r="BM69" s="235"/>
      <c r="BN69" s="235"/>
      <c r="BO69" s="235"/>
      <c r="BP69" s="235"/>
      <c r="BQ69" s="232">
        <v>63</v>
      </c>
      <c r="BR69" s="237"/>
      <c r="BS69" s="883"/>
      <c r="BT69" s="884"/>
      <c r="BU69" s="884"/>
      <c r="BV69" s="884"/>
      <c r="BW69" s="884"/>
      <c r="BX69" s="884"/>
      <c r="BY69" s="884"/>
      <c r="BZ69" s="884"/>
      <c r="CA69" s="884"/>
      <c r="CB69" s="884"/>
      <c r="CC69" s="884"/>
      <c r="CD69" s="884"/>
      <c r="CE69" s="884"/>
      <c r="CF69" s="884"/>
      <c r="CG69" s="885"/>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80"/>
      <c r="DW69" s="881"/>
      <c r="DX69" s="881"/>
      <c r="DY69" s="881"/>
      <c r="DZ69" s="882"/>
      <c r="EA69" s="217"/>
    </row>
    <row r="70" spans="1:131" s="218" customFormat="1" ht="26.25" customHeight="1">
      <c r="A70" s="231">
        <v>3</v>
      </c>
      <c r="B70" s="893"/>
      <c r="C70" s="894"/>
      <c r="D70" s="894"/>
      <c r="E70" s="894"/>
      <c r="F70" s="894"/>
      <c r="G70" s="894"/>
      <c r="H70" s="894"/>
      <c r="I70" s="894"/>
      <c r="J70" s="894"/>
      <c r="K70" s="894"/>
      <c r="L70" s="894"/>
      <c r="M70" s="894"/>
      <c r="N70" s="894"/>
      <c r="O70" s="894"/>
      <c r="P70" s="895"/>
      <c r="Q70" s="896"/>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32"/>
      <c r="AV70" s="832"/>
      <c r="AW70" s="832"/>
      <c r="AX70" s="832"/>
      <c r="AY70" s="832"/>
      <c r="AZ70" s="897"/>
      <c r="BA70" s="897"/>
      <c r="BB70" s="897"/>
      <c r="BC70" s="897"/>
      <c r="BD70" s="898"/>
      <c r="BE70" s="235"/>
      <c r="BF70" s="235"/>
      <c r="BG70" s="235"/>
      <c r="BH70" s="235"/>
      <c r="BI70" s="235"/>
      <c r="BJ70" s="235"/>
      <c r="BK70" s="235"/>
      <c r="BL70" s="235"/>
      <c r="BM70" s="235"/>
      <c r="BN70" s="235"/>
      <c r="BO70" s="235"/>
      <c r="BP70" s="235"/>
      <c r="BQ70" s="232">
        <v>64</v>
      </c>
      <c r="BR70" s="237"/>
      <c r="BS70" s="883"/>
      <c r="BT70" s="884"/>
      <c r="BU70" s="884"/>
      <c r="BV70" s="884"/>
      <c r="BW70" s="884"/>
      <c r="BX70" s="884"/>
      <c r="BY70" s="884"/>
      <c r="BZ70" s="884"/>
      <c r="CA70" s="884"/>
      <c r="CB70" s="884"/>
      <c r="CC70" s="884"/>
      <c r="CD70" s="884"/>
      <c r="CE70" s="884"/>
      <c r="CF70" s="884"/>
      <c r="CG70" s="885"/>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80"/>
      <c r="DW70" s="881"/>
      <c r="DX70" s="881"/>
      <c r="DY70" s="881"/>
      <c r="DZ70" s="882"/>
      <c r="EA70" s="217"/>
    </row>
    <row r="71" spans="1:131" s="218" customFormat="1" ht="26.25" customHeight="1">
      <c r="A71" s="231">
        <v>4</v>
      </c>
      <c r="B71" s="893"/>
      <c r="C71" s="894"/>
      <c r="D71" s="894"/>
      <c r="E71" s="894"/>
      <c r="F71" s="894"/>
      <c r="G71" s="894"/>
      <c r="H71" s="894"/>
      <c r="I71" s="894"/>
      <c r="J71" s="894"/>
      <c r="K71" s="894"/>
      <c r="L71" s="894"/>
      <c r="M71" s="894"/>
      <c r="N71" s="894"/>
      <c r="O71" s="894"/>
      <c r="P71" s="895"/>
      <c r="Q71" s="896"/>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2"/>
      <c r="AY71" s="832"/>
      <c r="AZ71" s="897"/>
      <c r="BA71" s="897"/>
      <c r="BB71" s="897"/>
      <c r="BC71" s="897"/>
      <c r="BD71" s="898"/>
      <c r="BE71" s="235"/>
      <c r="BF71" s="235"/>
      <c r="BG71" s="235"/>
      <c r="BH71" s="235"/>
      <c r="BI71" s="235"/>
      <c r="BJ71" s="235"/>
      <c r="BK71" s="235"/>
      <c r="BL71" s="235"/>
      <c r="BM71" s="235"/>
      <c r="BN71" s="235"/>
      <c r="BO71" s="235"/>
      <c r="BP71" s="235"/>
      <c r="BQ71" s="232">
        <v>65</v>
      </c>
      <c r="BR71" s="237"/>
      <c r="BS71" s="883"/>
      <c r="BT71" s="884"/>
      <c r="BU71" s="884"/>
      <c r="BV71" s="884"/>
      <c r="BW71" s="884"/>
      <c r="BX71" s="884"/>
      <c r="BY71" s="884"/>
      <c r="BZ71" s="884"/>
      <c r="CA71" s="884"/>
      <c r="CB71" s="884"/>
      <c r="CC71" s="884"/>
      <c r="CD71" s="884"/>
      <c r="CE71" s="884"/>
      <c r="CF71" s="884"/>
      <c r="CG71" s="885"/>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80"/>
      <c r="DW71" s="881"/>
      <c r="DX71" s="881"/>
      <c r="DY71" s="881"/>
      <c r="DZ71" s="882"/>
      <c r="EA71" s="217"/>
    </row>
    <row r="72" spans="1:131" s="218" customFormat="1" ht="26.25" customHeight="1">
      <c r="A72" s="231">
        <v>5</v>
      </c>
      <c r="B72" s="893"/>
      <c r="C72" s="894"/>
      <c r="D72" s="894"/>
      <c r="E72" s="894"/>
      <c r="F72" s="894"/>
      <c r="G72" s="894"/>
      <c r="H72" s="894"/>
      <c r="I72" s="894"/>
      <c r="J72" s="894"/>
      <c r="K72" s="894"/>
      <c r="L72" s="894"/>
      <c r="M72" s="894"/>
      <c r="N72" s="894"/>
      <c r="O72" s="894"/>
      <c r="P72" s="895"/>
      <c r="Q72" s="896"/>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2"/>
      <c r="AR72" s="832"/>
      <c r="AS72" s="832"/>
      <c r="AT72" s="832"/>
      <c r="AU72" s="832"/>
      <c r="AV72" s="832"/>
      <c r="AW72" s="832"/>
      <c r="AX72" s="832"/>
      <c r="AY72" s="832"/>
      <c r="AZ72" s="897"/>
      <c r="BA72" s="897"/>
      <c r="BB72" s="897"/>
      <c r="BC72" s="897"/>
      <c r="BD72" s="898"/>
      <c r="BE72" s="235"/>
      <c r="BF72" s="235"/>
      <c r="BG72" s="235"/>
      <c r="BH72" s="235"/>
      <c r="BI72" s="235"/>
      <c r="BJ72" s="235"/>
      <c r="BK72" s="235"/>
      <c r="BL72" s="235"/>
      <c r="BM72" s="235"/>
      <c r="BN72" s="235"/>
      <c r="BO72" s="235"/>
      <c r="BP72" s="235"/>
      <c r="BQ72" s="232">
        <v>66</v>
      </c>
      <c r="BR72" s="237"/>
      <c r="BS72" s="883"/>
      <c r="BT72" s="884"/>
      <c r="BU72" s="884"/>
      <c r="BV72" s="884"/>
      <c r="BW72" s="884"/>
      <c r="BX72" s="884"/>
      <c r="BY72" s="884"/>
      <c r="BZ72" s="884"/>
      <c r="CA72" s="884"/>
      <c r="CB72" s="884"/>
      <c r="CC72" s="884"/>
      <c r="CD72" s="884"/>
      <c r="CE72" s="884"/>
      <c r="CF72" s="884"/>
      <c r="CG72" s="885"/>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80"/>
      <c r="DW72" s="881"/>
      <c r="DX72" s="881"/>
      <c r="DY72" s="881"/>
      <c r="DZ72" s="882"/>
      <c r="EA72" s="217"/>
    </row>
    <row r="73" spans="1:131" s="218" customFormat="1" ht="26.25" customHeight="1">
      <c r="A73" s="231">
        <v>6</v>
      </c>
      <c r="B73" s="893"/>
      <c r="C73" s="894"/>
      <c r="D73" s="894"/>
      <c r="E73" s="894"/>
      <c r="F73" s="894"/>
      <c r="G73" s="894"/>
      <c r="H73" s="894"/>
      <c r="I73" s="894"/>
      <c r="J73" s="894"/>
      <c r="K73" s="894"/>
      <c r="L73" s="894"/>
      <c r="M73" s="894"/>
      <c r="N73" s="894"/>
      <c r="O73" s="894"/>
      <c r="P73" s="895"/>
      <c r="Q73" s="896"/>
      <c r="R73" s="832"/>
      <c r="S73" s="832"/>
      <c r="T73" s="832"/>
      <c r="U73" s="832"/>
      <c r="V73" s="832"/>
      <c r="W73" s="832"/>
      <c r="X73" s="832"/>
      <c r="Y73" s="832"/>
      <c r="Z73" s="832"/>
      <c r="AA73" s="832"/>
      <c r="AB73" s="832"/>
      <c r="AC73" s="832"/>
      <c r="AD73" s="832"/>
      <c r="AE73" s="832"/>
      <c r="AF73" s="832"/>
      <c r="AG73" s="832"/>
      <c r="AH73" s="832"/>
      <c r="AI73" s="832"/>
      <c r="AJ73" s="832"/>
      <c r="AK73" s="832"/>
      <c r="AL73" s="832"/>
      <c r="AM73" s="832"/>
      <c r="AN73" s="832"/>
      <c r="AO73" s="832"/>
      <c r="AP73" s="832"/>
      <c r="AQ73" s="832"/>
      <c r="AR73" s="832"/>
      <c r="AS73" s="832"/>
      <c r="AT73" s="832"/>
      <c r="AU73" s="832"/>
      <c r="AV73" s="832"/>
      <c r="AW73" s="832"/>
      <c r="AX73" s="832"/>
      <c r="AY73" s="832"/>
      <c r="AZ73" s="897"/>
      <c r="BA73" s="897"/>
      <c r="BB73" s="897"/>
      <c r="BC73" s="897"/>
      <c r="BD73" s="898"/>
      <c r="BE73" s="235"/>
      <c r="BF73" s="235"/>
      <c r="BG73" s="235"/>
      <c r="BH73" s="235"/>
      <c r="BI73" s="235"/>
      <c r="BJ73" s="235"/>
      <c r="BK73" s="235"/>
      <c r="BL73" s="235"/>
      <c r="BM73" s="235"/>
      <c r="BN73" s="235"/>
      <c r="BO73" s="235"/>
      <c r="BP73" s="235"/>
      <c r="BQ73" s="232">
        <v>67</v>
      </c>
      <c r="BR73" s="237"/>
      <c r="BS73" s="883"/>
      <c r="BT73" s="884"/>
      <c r="BU73" s="884"/>
      <c r="BV73" s="884"/>
      <c r="BW73" s="884"/>
      <c r="BX73" s="884"/>
      <c r="BY73" s="884"/>
      <c r="BZ73" s="884"/>
      <c r="CA73" s="884"/>
      <c r="CB73" s="884"/>
      <c r="CC73" s="884"/>
      <c r="CD73" s="884"/>
      <c r="CE73" s="884"/>
      <c r="CF73" s="884"/>
      <c r="CG73" s="885"/>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80"/>
      <c r="DW73" s="881"/>
      <c r="DX73" s="881"/>
      <c r="DY73" s="881"/>
      <c r="DZ73" s="882"/>
      <c r="EA73" s="217"/>
    </row>
    <row r="74" spans="1:131" s="218" customFormat="1" ht="26.25" customHeight="1">
      <c r="A74" s="231">
        <v>7</v>
      </c>
      <c r="B74" s="893"/>
      <c r="C74" s="894"/>
      <c r="D74" s="894"/>
      <c r="E74" s="894"/>
      <c r="F74" s="894"/>
      <c r="G74" s="894"/>
      <c r="H74" s="894"/>
      <c r="I74" s="894"/>
      <c r="J74" s="894"/>
      <c r="K74" s="894"/>
      <c r="L74" s="894"/>
      <c r="M74" s="894"/>
      <c r="N74" s="894"/>
      <c r="O74" s="894"/>
      <c r="P74" s="895"/>
      <c r="Q74" s="896"/>
      <c r="R74" s="832"/>
      <c r="S74" s="832"/>
      <c r="T74" s="832"/>
      <c r="U74" s="832"/>
      <c r="V74" s="832"/>
      <c r="W74" s="832"/>
      <c r="X74" s="832"/>
      <c r="Y74" s="832"/>
      <c r="Z74" s="832"/>
      <c r="AA74" s="832"/>
      <c r="AB74" s="832"/>
      <c r="AC74" s="832"/>
      <c r="AD74" s="832"/>
      <c r="AE74" s="832"/>
      <c r="AF74" s="832"/>
      <c r="AG74" s="832"/>
      <c r="AH74" s="832"/>
      <c r="AI74" s="832"/>
      <c r="AJ74" s="832"/>
      <c r="AK74" s="832"/>
      <c r="AL74" s="832"/>
      <c r="AM74" s="832"/>
      <c r="AN74" s="832"/>
      <c r="AO74" s="832"/>
      <c r="AP74" s="832"/>
      <c r="AQ74" s="832"/>
      <c r="AR74" s="832"/>
      <c r="AS74" s="832"/>
      <c r="AT74" s="832"/>
      <c r="AU74" s="832"/>
      <c r="AV74" s="832"/>
      <c r="AW74" s="832"/>
      <c r="AX74" s="832"/>
      <c r="AY74" s="832"/>
      <c r="AZ74" s="897"/>
      <c r="BA74" s="897"/>
      <c r="BB74" s="897"/>
      <c r="BC74" s="897"/>
      <c r="BD74" s="898"/>
      <c r="BE74" s="235"/>
      <c r="BF74" s="235"/>
      <c r="BG74" s="235"/>
      <c r="BH74" s="235"/>
      <c r="BI74" s="235"/>
      <c r="BJ74" s="235"/>
      <c r="BK74" s="235"/>
      <c r="BL74" s="235"/>
      <c r="BM74" s="235"/>
      <c r="BN74" s="235"/>
      <c r="BO74" s="235"/>
      <c r="BP74" s="235"/>
      <c r="BQ74" s="232">
        <v>68</v>
      </c>
      <c r="BR74" s="237"/>
      <c r="BS74" s="883"/>
      <c r="BT74" s="884"/>
      <c r="BU74" s="884"/>
      <c r="BV74" s="884"/>
      <c r="BW74" s="884"/>
      <c r="BX74" s="884"/>
      <c r="BY74" s="884"/>
      <c r="BZ74" s="884"/>
      <c r="CA74" s="884"/>
      <c r="CB74" s="884"/>
      <c r="CC74" s="884"/>
      <c r="CD74" s="884"/>
      <c r="CE74" s="884"/>
      <c r="CF74" s="884"/>
      <c r="CG74" s="885"/>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80"/>
      <c r="DW74" s="881"/>
      <c r="DX74" s="881"/>
      <c r="DY74" s="881"/>
      <c r="DZ74" s="882"/>
      <c r="EA74" s="217"/>
    </row>
    <row r="75" spans="1:131" s="218" customFormat="1" ht="26.25" customHeight="1">
      <c r="A75" s="231">
        <v>8</v>
      </c>
      <c r="B75" s="893"/>
      <c r="C75" s="894"/>
      <c r="D75" s="894"/>
      <c r="E75" s="894"/>
      <c r="F75" s="894"/>
      <c r="G75" s="894"/>
      <c r="H75" s="894"/>
      <c r="I75" s="894"/>
      <c r="J75" s="894"/>
      <c r="K75" s="894"/>
      <c r="L75" s="894"/>
      <c r="M75" s="894"/>
      <c r="N75" s="894"/>
      <c r="O75" s="894"/>
      <c r="P75" s="895"/>
      <c r="Q75" s="899"/>
      <c r="R75" s="900"/>
      <c r="S75" s="900"/>
      <c r="T75" s="900"/>
      <c r="U75" s="831"/>
      <c r="V75" s="901"/>
      <c r="W75" s="900"/>
      <c r="X75" s="900"/>
      <c r="Y75" s="900"/>
      <c r="Z75" s="831"/>
      <c r="AA75" s="901"/>
      <c r="AB75" s="900"/>
      <c r="AC75" s="900"/>
      <c r="AD75" s="900"/>
      <c r="AE75" s="831"/>
      <c r="AF75" s="901"/>
      <c r="AG75" s="900"/>
      <c r="AH75" s="900"/>
      <c r="AI75" s="900"/>
      <c r="AJ75" s="831"/>
      <c r="AK75" s="901"/>
      <c r="AL75" s="900"/>
      <c r="AM75" s="900"/>
      <c r="AN75" s="900"/>
      <c r="AO75" s="831"/>
      <c r="AP75" s="901"/>
      <c r="AQ75" s="900"/>
      <c r="AR75" s="900"/>
      <c r="AS75" s="900"/>
      <c r="AT75" s="831"/>
      <c r="AU75" s="901"/>
      <c r="AV75" s="900"/>
      <c r="AW75" s="900"/>
      <c r="AX75" s="900"/>
      <c r="AY75" s="831"/>
      <c r="AZ75" s="897"/>
      <c r="BA75" s="897"/>
      <c r="BB75" s="897"/>
      <c r="BC75" s="897"/>
      <c r="BD75" s="898"/>
      <c r="BE75" s="235"/>
      <c r="BF75" s="235"/>
      <c r="BG75" s="235"/>
      <c r="BH75" s="235"/>
      <c r="BI75" s="235"/>
      <c r="BJ75" s="235"/>
      <c r="BK75" s="235"/>
      <c r="BL75" s="235"/>
      <c r="BM75" s="235"/>
      <c r="BN75" s="235"/>
      <c r="BO75" s="235"/>
      <c r="BP75" s="235"/>
      <c r="BQ75" s="232">
        <v>69</v>
      </c>
      <c r="BR75" s="237"/>
      <c r="BS75" s="883"/>
      <c r="BT75" s="884"/>
      <c r="BU75" s="884"/>
      <c r="BV75" s="884"/>
      <c r="BW75" s="884"/>
      <c r="BX75" s="884"/>
      <c r="BY75" s="884"/>
      <c r="BZ75" s="884"/>
      <c r="CA75" s="884"/>
      <c r="CB75" s="884"/>
      <c r="CC75" s="884"/>
      <c r="CD75" s="884"/>
      <c r="CE75" s="884"/>
      <c r="CF75" s="884"/>
      <c r="CG75" s="885"/>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80"/>
      <c r="DW75" s="881"/>
      <c r="DX75" s="881"/>
      <c r="DY75" s="881"/>
      <c r="DZ75" s="882"/>
      <c r="EA75" s="217"/>
    </row>
    <row r="76" spans="1:131" s="218" customFormat="1" ht="26.25" customHeight="1">
      <c r="A76" s="231">
        <v>9</v>
      </c>
      <c r="B76" s="893"/>
      <c r="C76" s="894"/>
      <c r="D76" s="894"/>
      <c r="E76" s="894"/>
      <c r="F76" s="894"/>
      <c r="G76" s="894"/>
      <c r="H76" s="894"/>
      <c r="I76" s="894"/>
      <c r="J76" s="894"/>
      <c r="K76" s="894"/>
      <c r="L76" s="894"/>
      <c r="M76" s="894"/>
      <c r="N76" s="894"/>
      <c r="O76" s="894"/>
      <c r="P76" s="895"/>
      <c r="Q76" s="899"/>
      <c r="R76" s="900"/>
      <c r="S76" s="900"/>
      <c r="T76" s="900"/>
      <c r="U76" s="831"/>
      <c r="V76" s="901"/>
      <c r="W76" s="900"/>
      <c r="X76" s="900"/>
      <c r="Y76" s="900"/>
      <c r="Z76" s="831"/>
      <c r="AA76" s="901"/>
      <c r="AB76" s="900"/>
      <c r="AC76" s="900"/>
      <c r="AD76" s="900"/>
      <c r="AE76" s="831"/>
      <c r="AF76" s="901"/>
      <c r="AG76" s="900"/>
      <c r="AH76" s="900"/>
      <c r="AI76" s="900"/>
      <c r="AJ76" s="831"/>
      <c r="AK76" s="901"/>
      <c r="AL76" s="900"/>
      <c r="AM76" s="900"/>
      <c r="AN76" s="900"/>
      <c r="AO76" s="831"/>
      <c r="AP76" s="901"/>
      <c r="AQ76" s="900"/>
      <c r="AR76" s="900"/>
      <c r="AS76" s="900"/>
      <c r="AT76" s="831"/>
      <c r="AU76" s="901"/>
      <c r="AV76" s="900"/>
      <c r="AW76" s="900"/>
      <c r="AX76" s="900"/>
      <c r="AY76" s="831"/>
      <c r="AZ76" s="897"/>
      <c r="BA76" s="897"/>
      <c r="BB76" s="897"/>
      <c r="BC76" s="897"/>
      <c r="BD76" s="898"/>
      <c r="BE76" s="235"/>
      <c r="BF76" s="235"/>
      <c r="BG76" s="235"/>
      <c r="BH76" s="235"/>
      <c r="BI76" s="235"/>
      <c r="BJ76" s="235"/>
      <c r="BK76" s="235"/>
      <c r="BL76" s="235"/>
      <c r="BM76" s="235"/>
      <c r="BN76" s="235"/>
      <c r="BO76" s="235"/>
      <c r="BP76" s="235"/>
      <c r="BQ76" s="232">
        <v>70</v>
      </c>
      <c r="BR76" s="237"/>
      <c r="BS76" s="883"/>
      <c r="BT76" s="884"/>
      <c r="BU76" s="884"/>
      <c r="BV76" s="884"/>
      <c r="BW76" s="884"/>
      <c r="BX76" s="884"/>
      <c r="BY76" s="884"/>
      <c r="BZ76" s="884"/>
      <c r="CA76" s="884"/>
      <c r="CB76" s="884"/>
      <c r="CC76" s="884"/>
      <c r="CD76" s="884"/>
      <c r="CE76" s="884"/>
      <c r="CF76" s="884"/>
      <c r="CG76" s="885"/>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80"/>
      <c r="DW76" s="881"/>
      <c r="DX76" s="881"/>
      <c r="DY76" s="881"/>
      <c r="DZ76" s="882"/>
      <c r="EA76" s="217"/>
    </row>
    <row r="77" spans="1:131" s="218" customFormat="1" ht="26.25" customHeight="1">
      <c r="A77" s="231">
        <v>10</v>
      </c>
      <c r="B77" s="893"/>
      <c r="C77" s="894"/>
      <c r="D77" s="894"/>
      <c r="E77" s="894"/>
      <c r="F77" s="894"/>
      <c r="G77" s="894"/>
      <c r="H77" s="894"/>
      <c r="I77" s="894"/>
      <c r="J77" s="894"/>
      <c r="K77" s="894"/>
      <c r="L77" s="894"/>
      <c r="M77" s="894"/>
      <c r="N77" s="894"/>
      <c r="O77" s="894"/>
      <c r="P77" s="895"/>
      <c r="Q77" s="899"/>
      <c r="R77" s="900"/>
      <c r="S77" s="900"/>
      <c r="T77" s="900"/>
      <c r="U77" s="831"/>
      <c r="V77" s="901"/>
      <c r="W77" s="900"/>
      <c r="X77" s="900"/>
      <c r="Y77" s="900"/>
      <c r="Z77" s="831"/>
      <c r="AA77" s="901"/>
      <c r="AB77" s="900"/>
      <c r="AC77" s="900"/>
      <c r="AD77" s="900"/>
      <c r="AE77" s="831"/>
      <c r="AF77" s="901"/>
      <c r="AG77" s="900"/>
      <c r="AH77" s="900"/>
      <c r="AI77" s="900"/>
      <c r="AJ77" s="831"/>
      <c r="AK77" s="901"/>
      <c r="AL77" s="900"/>
      <c r="AM77" s="900"/>
      <c r="AN77" s="900"/>
      <c r="AO77" s="831"/>
      <c r="AP77" s="901"/>
      <c r="AQ77" s="900"/>
      <c r="AR77" s="900"/>
      <c r="AS77" s="900"/>
      <c r="AT77" s="831"/>
      <c r="AU77" s="901"/>
      <c r="AV77" s="900"/>
      <c r="AW77" s="900"/>
      <c r="AX77" s="900"/>
      <c r="AY77" s="831"/>
      <c r="AZ77" s="897"/>
      <c r="BA77" s="897"/>
      <c r="BB77" s="897"/>
      <c r="BC77" s="897"/>
      <c r="BD77" s="898"/>
      <c r="BE77" s="235"/>
      <c r="BF77" s="235"/>
      <c r="BG77" s="235"/>
      <c r="BH77" s="235"/>
      <c r="BI77" s="235"/>
      <c r="BJ77" s="235"/>
      <c r="BK77" s="235"/>
      <c r="BL77" s="235"/>
      <c r="BM77" s="235"/>
      <c r="BN77" s="235"/>
      <c r="BO77" s="235"/>
      <c r="BP77" s="235"/>
      <c r="BQ77" s="232">
        <v>71</v>
      </c>
      <c r="BR77" s="237"/>
      <c r="BS77" s="883"/>
      <c r="BT77" s="884"/>
      <c r="BU77" s="884"/>
      <c r="BV77" s="884"/>
      <c r="BW77" s="884"/>
      <c r="BX77" s="884"/>
      <c r="BY77" s="884"/>
      <c r="BZ77" s="884"/>
      <c r="CA77" s="884"/>
      <c r="CB77" s="884"/>
      <c r="CC77" s="884"/>
      <c r="CD77" s="884"/>
      <c r="CE77" s="884"/>
      <c r="CF77" s="884"/>
      <c r="CG77" s="885"/>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80"/>
      <c r="DW77" s="881"/>
      <c r="DX77" s="881"/>
      <c r="DY77" s="881"/>
      <c r="DZ77" s="882"/>
      <c r="EA77" s="217"/>
    </row>
    <row r="78" spans="1:131" s="218" customFormat="1" ht="26.25" customHeight="1">
      <c r="A78" s="231">
        <v>11</v>
      </c>
      <c r="B78" s="893"/>
      <c r="C78" s="894"/>
      <c r="D78" s="894"/>
      <c r="E78" s="894"/>
      <c r="F78" s="894"/>
      <c r="G78" s="894"/>
      <c r="H78" s="894"/>
      <c r="I78" s="894"/>
      <c r="J78" s="894"/>
      <c r="K78" s="894"/>
      <c r="L78" s="894"/>
      <c r="M78" s="894"/>
      <c r="N78" s="894"/>
      <c r="O78" s="894"/>
      <c r="P78" s="895"/>
      <c r="Q78" s="896"/>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97"/>
      <c r="BA78" s="897"/>
      <c r="BB78" s="897"/>
      <c r="BC78" s="897"/>
      <c r="BD78" s="898"/>
      <c r="BE78" s="235"/>
      <c r="BF78" s="235"/>
      <c r="BG78" s="235"/>
      <c r="BH78" s="235"/>
      <c r="BI78" s="235"/>
      <c r="BJ78" s="238"/>
      <c r="BK78" s="238"/>
      <c r="BL78" s="238"/>
      <c r="BM78" s="238"/>
      <c r="BN78" s="238"/>
      <c r="BO78" s="235"/>
      <c r="BP78" s="235"/>
      <c r="BQ78" s="232">
        <v>72</v>
      </c>
      <c r="BR78" s="237"/>
      <c r="BS78" s="883"/>
      <c r="BT78" s="884"/>
      <c r="BU78" s="884"/>
      <c r="BV78" s="884"/>
      <c r="BW78" s="884"/>
      <c r="BX78" s="884"/>
      <c r="BY78" s="884"/>
      <c r="BZ78" s="884"/>
      <c r="CA78" s="884"/>
      <c r="CB78" s="884"/>
      <c r="CC78" s="884"/>
      <c r="CD78" s="884"/>
      <c r="CE78" s="884"/>
      <c r="CF78" s="884"/>
      <c r="CG78" s="885"/>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80"/>
      <c r="DW78" s="881"/>
      <c r="DX78" s="881"/>
      <c r="DY78" s="881"/>
      <c r="DZ78" s="882"/>
      <c r="EA78" s="217"/>
    </row>
    <row r="79" spans="1:131" s="218" customFormat="1" ht="26.25" customHeight="1">
      <c r="A79" s="231">
        <v>12</v>
      </c>
      <c r="B79" s="893"/>
      <c r="C79" s="894"/>
      <c r="D79" s="894"/>
      <c r="E79" s="894"/>
      <c r="F79" s="894"/>
      <c r="G79" s="894"/>
      <c r="H79" s="894"/>
      <c r="I79" s="894"/>
      <c r="J79" s="894"/>
      <c r="K79" s="894"/>
      <c r="L79" s="894"/>
      <c r="M79" s="894"/>
      <c r="N79" s="894"/>
      <c r="O79" s="894"/>
      <c r="P79" s="895"/>
      <c r="Q79" s="896"/>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97"/>
      <c r="BA79" s="897"/>
      <c r="BB79" s="897"/>
      <c r="BC79" s="897"/>
      <c r="BD79" s="898"/>
      <c r="BE79" s="235"/>
      <c r="BF79" s="235"/>
      <c r="BG79" s="235"/>
      <c r="BH79" s="235"/>
      <c r="BI79" s="235"/>
      <c r="BJ79" s="238"/>
      <c r="BK79" s="238"/>
      <c r="BL79" s="238"/>
      <c r="BM79" s="238"/>
      <c r="BN79" s="238"/>
      <c r="BO79" s="235"/>
      <c r="BP79" s="235"/>
      <c r="BQ79" s="232">
        <v>73</v>
      </c>
      <c r="BR79" s="237"/>
      <c r="BS79" s="883"/>
      <c r="BT79" s="884"/>
      <c r="BU79" s="884"/>
      <c r="BV79" s="884"/>
      <c r="BW79" s="884"/>
      <c r="BX79" s="884"/>
      <c r="BY79" s="884"/>
      <c r="BZ79" s="884"/>
      <c r="CA79" s="884"/>
      <c r="CB79" s="884"/>
      <c r="CC79" s="884"/>
      <c r="CD79" s="884"/>
      <c r="CE79" s="884"/>
      <c r="CF79" s="884"/>
      <c r="CG79" s="885"/>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80"/>
      <c r="DW79" s="881"/>
      <c r="DX79" s="881"/>
      <c r="DY79" s="881"/>
      <c r="DZ79" s="882"/>
      <c r="EA79" s="217"/>
    </row>
    <row r="80" spans="1:131" s="218" customFormat="1" ht="26.25" customHeight="1">
      <c r="A80" s="231">
        <v>13</v>
      </c>
      <c r="B80" s="893"/>
      <c r="C80" s="894"/>
      <c r="D80" s="894"/>
      <c r="E80" s="894"/>
      <c r="F80" s="894"/>
      <c r="G80" s="894"/>
      <c r="H80" s="894"/>
      <c r="I80" s="894"/>
      <c r="J80" s="894"/>
      <c r="K80" s="894"/>
      <c r="L80" s="894"/>
      <c r="M80" s="894"/>
      <c r="N80" s="894"/>
      <c r="O80" s="894"/>
      <c r="P80" s="895"/>
      <c r="Q80" s="896"/>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97"/>
      <c r="BA80" s="897"/>
      <c r="BB80" s="897"/>
      <c r="BC80" s="897"/>
      <c r="BD80" s="898"/>
      <c r="BE80" s="235"/>
      <c r="BF80" s="235"/>
      <c r="BG80" s="235"/>
      <c r="BH80" s="235"/>
      <c r="BI80" s="235"/>
      <c r="BJ80" s="235"/>
      <c r="BK80" s="235"/>
      <c r="BL80" s="235"/>
      <c r="BM80" s="235"/>
      <c r="BN80" s="235"/>
      <c r="BO80" s="235"/>
      <c r="BP80" s="235"/>
      <c r="BQ80" s="232">
        <v>74</v>
      </c>
      <c r="BR80" s="237"/>
      <c r="BS80" s="883"/>
      <c r="BT80" s="884"/>
      <c r="BU80" s="884"/>
      <c r="BV80" s="884"/>
      <c r="BW80" s="884"/>
      <c r="BX80" s="884"/>
      <c r="BY80" s="884"/>
      <c r="BZ80" s="884"/>
      <c r="CA80" s="884"/>
      <c r="CB80" s="884"/>
      <c r="CC80" s="884"/>
      <c r="CD80" s="884"/>
      <c r="CE80" s="884"/>
      <c r="CF80" s="884"/>
      <c r="CG80" s="885"/>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80"/>
      <c r="DW80" s="881"/>
      <c r="DX80" s="881"/>
      <c r="DY80" s="881"/>
      <c r="DZ80" s="882"/>
      <c r="EA80" s="217"/>
    </row>
    <row r="81" spans="1:131" s="218" customFormat="1" ht="26.25" customHeight="1">
      <c r="A81" s="231">
        <v>14</v>
      </c>
      <c r="B81" s="893"/>
      <c r="C81" s="894"/>
      <c r="D81" s="894"/>
      <c r="E81" s="894"/>
      <c r="F81" s="894"/>
      <c r="G81" s="894"/>
      <c r="H81" s="894"/>
      <c r="I81" s="894"/>
      <c r="J81" s="894"/>
      <c r="K81" s="894"/>
      <c r="L81" s="894"/>
      <c r="M81" s="894"/>
      <c r="N81" s="894"/>
      <c r="O81" s="894"/>
      <c r="P81" s="895"/>
      <c r="Q81" s="896"/>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97"/>
      <c r="BA81" s="897"/>
      <c r="BB81" s="897"/>
      <c r="BC81" s="897"/>
      <c r="BD81" s="898"/>
      <c r="BE81" s="235"/>
      <c r="BF81" s="235"/>
      <c r="BG81" s="235"/>
      <c r="BH81" s="235"/>
      <c r="BI81" s="235"/>
      <c r="BJ81" s="235"/>
      <c r="BK81" s="235"/>
      <c r="BL81" s="235"/>
      <c r="BM81" s="235"/>
      <c r="BN81" s="235"/>
      <c r="BO81" s="235"/>
      <c r="BP81" s="235"/>
      <c r="BQ81" s="232">
        <v>75</v>
      </c>
      <c r="BR81" s="237"/>
      <c r="BS81" s="883"/>
      <c r="BT81" s="884"/>
      <c r="BU81" s="884"/>
      <c r="BV81" s="884"/>
      <c r="BW81" s="884"/>
      <c r="BX81" s="884"/>
      <c r="BY81" s="884"/>
      <c r="BZ81" s="884"/>
      <c r="CA81" s="884"/>
      <c r="CB81" s="884"/>
      <c r="CC81" s="884"/>
      <c r="CD81" s="884"/>
      <c r="CE81" s="884"/>
      <c r="CF81" s="884"/>
      <c r="CG81" s="885"/>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80"/>
      <c r="DW81" s="881"/>
      <c r="DX81" s="881"/>
      <c r="DY81" s="881"/>
      <c r="DZ81" s="882"/>
      <c r="EA81" s="217"/>
    </row>
    <row r="82" spans="1:131" s="218" customFormat="1" ht="26.25" customHeight="1">
      <c r="A82" s="231">
        <v>15</v>
      </c>
      <c r="B82" s="893"/>
      <c r="C82" s="894"/>
      <c r="D82" s="894"/>
      <c r="E82" s="894"/>
      <c r="F82" s="894"/>
      <c r="G82" s="894"/>
      <c r="H82" s="894"/>
      <c r="I82" s="894"/>
      <c r="J82" s="894"/>
      <c r="K82" s="894"/>
      <c r="L82" s="894"/>
      <c r="M82" s="894"/>
      <c r="N82" s="894"/>
      <c r="O82" s="894"/>
      <c r="P82" s="895"/>
      <c r="Q82" s="896"/>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97"/>
      <c r="BA82" s="897"/>
      <c r="BB82" s="897"/>
      <c r="BC82" s="897"/>
      <c r="BD82" s="898"/>
      <c r="BE82" s="235"/>
      <c r="BF82" s="235"/>
      <c r="BG82" s="235"/>
      <c r="BH82" s="235"/>
      <c r="BI82" s="235"/>
      <c r="BJ82" s="235"/>
      <c r="BK82" s="235"/>
      <c r="BL82" s="235"/>
      <c r="BM82" s="235"/>
      <c r="BN82" s="235"/>
      <c r="BO82" s="235"/>
      <c r="BP82" s="235"/>
      <c r="BQ82" s="232">
        <v>76</v>
      </c>
      <c r="BR82" s="237"/>
      <c r="BS82" s="883"/>
      <c r="BT82" s="884"/>
      <c r="BU82" s="884"/>
      <c r="BV82" s="884"/>
      <c r="BW82" s="884"/>
      <c r="BX82" s="884"/>
      <c r="BY82" s="884"/>
      <c r="BZ82" s="884"/>
      <c r="CA82" s="884"/>
      <c r="CB82" s="884"/>
      <c r="CC82" s="884"/>
      <c r="CD82" s="884"/>
      <c r="CE82" s="884"/>
      <c r="CF82" s="884"/>
      <c r="CG82" s="885"/>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80"/>
      <c r="DW82" s="881"/>
      <c r="DX82" s="881"/>
      <c r="DY82" s="881"/>
      <c r="DZ82" s="882"/>
      <c r="EA82" s="217"/>
    </row>
    <row r="83" spans="1:131" s="218" customFormat="1" ht="26.25" customHeight="1">
      <c r="A83" s="231">
        <v>16</v>
      </c>
      <c r="B83" s="893"/>
      <c r="C83" s="894"/>
      <c r="D83" s="894"/>
      <c r="E83" s="894"/>
      <c r="F83" s="894"/>
      <c r="G83" s="894"/>
      <c r="H83" s="894"/>
      <c r="I83" s="894"/>
      <c r="J83" s="894"/>
      <c r="K83" s="894"/>
      <c r="L83" s="894"/>
      <c r="M83" s="894"/>
      <c r="N83" s="894"/>
      <c r="O83" s="894"/>
      <c r="P83" s="895"/>
      <c r="Q83" s="896"/>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97"/>
      <c r="BA83" s="897"/>
      <c r="BB83" s="897"/>
      <c r="BC83" s="897"/>
      <c r="BD83" s="898"/>
      <c r="BE83" s="235"/>
      <c r="BF83" s="235"/>
      <c r="BG83" s="235"/>
      <c r="BH83" s="235"/>
      <c r="BI83" s="235"/>
      <c r="BJ83" s="235"/>
      <c r="BK83" s="235"/>
      <c r="BL83" s="235"/>
      <c r="BM83" s="235"/>
      <c r="BN83" s="235"/>
      <c r="BO83" s="235"/>
      <c r="BP83" s="235"/>
      <c r="BQ83" s="232">
        <v>77</v>
      </c>
      <c r="BR83" s="237"/>
      <c r="BS83" s="883"/>
      <c r="BT83" s="884"/>
      <c r="BU83" s="884"/>
      <c r="BV83" s="884"/>
      <c r="BW83" s="884"/>
      <c r="BX83" s="884"/>
      <c r="BY83" s="884"/>
      <c r="BZ83" s="884"/>
      <c r="CA83" s="884"/>
      <c r="CB83" s="884"/>
      <c r="CC83" s="884"/>
      <c r="CD83" s="884"/>
      <c r="CE83" s="884"/>
      <c r="CF83" s="884"/>
      <c r="CG83" s="885"/>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80"/>
      <c r="DW83" s="881"/>
      <c r="DX83" s="881"/>
      <c r="DY83" s="881"/>
      <c r="DZ83" s="882"/>
      <c r="EA83" s="217"/>
    </row>
    <row r="84" spans="1:131" s="218" customFormat="1" ht="26.25" customHeight="1">
      <c r="A84" s="231">
        <v>17</v>
      </c>
      <c r="B84" s="893"/>
      <c r="C84" s="894"/>
      <c r="D84" s="894"/>
      <c r="E84" s="894"/>
      <c r="F84" s="894"/>
      <c r="G84" s="894"/>
      <c r="H84" s="894"/>
      <c r="I84" s="894"/>
      <c r="J84" s="894"/>
      <c r="K84" s="894"/>
      <c r="L84" s="894"/>
      <c r="M84" s="894"/>
      <c r="N84" s="894"/>
      <c r="O84" s="894"/>
      <c r="P84" s="895"/>
      <c r="Q84" s="896"/>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97"/>
      <c r="BA84" s="897"/>
      <c r="BB84" s="897"/>
      <c r="BC84" s="897"/>
      <c r="BD84" s="898"/>
      <c r="BE84" s="235"/>
      <c r="BF84" s="235"/>
      <c r="BG84" s="235"/>
      <c r="BH84" s="235"/>
      <c r="BI84" s="235"/>
      <c r="BJ84" s="235"/>
      <c r="BK84" s="235"/>
      <c r="BL84" s="235"/>
      <c r="BM84" s="235"/>
      <c r="BN84" s="235"/>
      <c r="BO84" s="235"/>
      <c r="BP84" s="235"/>
      <c r="BQ84" s="232">
        <v>78</v>
      </c>
      <c r="BR84" s="237"/>
      <c r="BS84" s="883"/>
      <c r="BT84" s="884"/>
      <c r="BU84" s="884"/>
      <c r="BV84" s="884"/>
      <c r="BW84" s="884"/>
      <c r="BX84" s="884"/>
      <c r="BY84" s="884"/>
      <c r="BZ84" s="884"/>
      <c r="CA84" s="884"/>
      <c r="CB84" s="884"/>
      <c r="CC84" s="884"/>
      <c r="CD84" s="884"/>
      <c r="CE84" s="884"/>
      <c r="CF84" s="884"/>
      <c r="CG84" s="885"/>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80"/>
      <c r="DW84" s="881"/>
      <c r="DX84" s="881"/>
      <c r="DY84" s="881"/>
      <c r="DZ84" s="882"/>
      <c r="EA84" s="217"/>
    </row>
    <row r="85" spans="1:131" s="218" customFormat="1" ht="26.25" customHeight="1">
      <c r="A85" s="231">
        <v>18</v>
      </c>
      <c r="B85" s="893"/>
      <c r="C85" s="894"/>
      <c r="D85" s="894"/>
      <c r="E85" s="894"/>
      <c r="F85" s="894"/>
      <c r="G85" s="894"/>
      <c r="H85" s="894"/>
      <c r="I85" s="894"/>
      <c r="J85" s="894"/>
      <c r="K85" s="894"/>
      <c r="L85" s="894"/>
      <c r="M85" s="894"/>
      <c r="N85" s="894"/>
      <c r="O85" s="894"/>
      <c r="P85" s="895"/>
      <c r="Q85" s="896"/>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97"/>
      <c r="BA85" s="897"/>
      <c r="BB85" s="897"/>
      <c r="BC85" s="897"/>
      <c r="BD85" s="898"/>
      <c r="BE85" s="235"/>
      <c r="BF85" s="235"/>
      <c r="BG85" s="235"/>
      <c r="BH85" s="235"/>
      <c r="BI85" s="235"/>
      <c r="BJ85" s="235"/>
      <c r="BK85" s="235"/>
      <c r="BL85" s="235"/>
      <c r="BM85" s="235"/>
      <c r="BN85" s="235"/>
      <c r="BO85" s="235"/>
      <c r="BP85" s="235"/>
      <c r="BQ85" s="232">
        <v>79</v>
      </c>
      <c r="BR85" s="237"/>
      <c r="BS85" s="883"/>
      <c r="BT85" s="884"/>
      <c r="BU85" s="884"/>
      <c r="BV85" s="884"/>
      <c r="BW85" s="884"/>
      <c r="BX85" s="884"/>
      <c r="BY85" s="884"/>
      <c r="BZ85" s="884"/>
      <c r="CA85" s="884"/>
      <c r="CB85" s="884"/>
      <c r="CC85" s="884"/>
      <c r="CD85" s="884"/>
      <c r="CE85" s="884"/>
      <c r="CF85" s="884"/>
      <c r="CG85" s="885"/>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80"/>
      <c r="DW85" s="881"/>
      <c r="DX85" s="881"/>
      <c r="DY85" s="881"/>
      <c r="DZ85" s="882"/>
      <c r="EA85" s="217"/>
    </row>
    <row r="86" spans="1:131" s="218" customFormat="1" ht="26.25" customHeight="1">
      <c r="A86" s="231">
        <v>19</v>
      </c>
      <c r="B86" s="893"/>
      <c r="C86" s="894"/>
      <c r="D86" s="894"/>
      <c r="E86" s="894"/>
      <c r="F86" s="894"/>
      <c r="G86" s="894"/>
      <c r="H86" s="894"/>
      <c r="I86" s="894"/>
      <c r="J86" s="894"/>
      <c r="K86" s="894"/>
      <c r="L86" s="894"/>
      <c r="M86" s="894"/>
      <c r="N86" s="894"/>
      <c r="O86" s="894"/>
      <c r="P86" s="895"/>
      <c r="Q86" s="896"/>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97"/>
      <c r="BA86" s="897"/>
      <c r="BB86" s="897"/>
      <c r="BC86" s="897"/>
      <c r="BD86" s="898"/>
      <c r="BE86" s="235"/>
      <c r="BF86" s="235"/>
      <c r="BG86" s="235"/>
      <c r="BH86" s="235"/>
      <c r="BI86" s="235"/>
      <c r="BJ86" s="235"/>
      <c r="BK86" s="235"/>
      <c r="BL86" s="235"/>
      <c r="BM86" s="235"/>
      <c r="BN86" s="235"/>
      <c r="BO86" s="235"/>
      <c r="BP86" s="235"/>
      <c r="BQ86" s="232">
        <v>80</v>
      </c>
      <c r="BR86" s="237"/>
      <c r="BS86" s="883"/>
      <c r="BT86" s="884"/>
      <c r="BU86" s="884"/>
      <c r="BV86" s="884"/>
      <c r="BW86" s="884"/>
      <c r="BX86" s="884"/>
      <c r="BY86" s="884"/>
      <c r="BZ86" s="884"/>
      <c r="CA86" s="884"/>
      <c r="CB86" s="884"/>
      <c r="CC86" s="884"/>
      <c r="CD86" s="884"/>
      <c r="CE86" s="884"/>
      <c r="CF86" s="884"/>
      <c r="CG86" s="885"/>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80"/>
      <c r="DW86" s="881"/>
      <c r="DX86" s="881"/>
      <c r="DY86" s="881"/>
      <c r="DZ86" s="882"/>
      <c r="EA86" s="217"/>
    </row>
    <row r="87" spans="1:131" s="218" customFormat="1" ht="26.25" customHeight="1">
      <c r="A87" s="23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35"/>
      <c r="BF87" s="235"/>
      <c r="BG87" s="235"/>
      <c r="BH87" s="235"/>
      <c r="BI87" s="235"/>
      <c r="BJ87" s="235"/>
      <c r="BK87" s="235"/>
      <c r="BL87" s="235"/>
      <c r="BM87" s="235"/>
      <c r="BN87" s="235"/>
      <c r="BO87" s="235"/>
      <c r="BP87" s="235"/>
      <c r="BQ87" s="232">
        <v>81</v>
      </c>
      <c r="BR87" s="237"/>
      <c r="BS87" s="883"/>
      <c r="BT87" s="884"/>
      <c r="BU87" s="884"/>
      <c r="BV87" s="884"/>
      <c r="BW87" s="884"/>
      <c r="BX87" s="884"/>
      <c r="BY87" s="884"/>
      <c r="BZ87" s="884"/>
      <c r="CA87" s="884"/>
      <c r="CB87" s="884"/>
      <c r="CC87" s="884"/>
      <c r="CD87" s="884"/>
      <c r="CE87" s="884"/>
      <c r="CF87" s="884"/>
      <c r="CG87" s="885"/>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80"/>
      <c r="DW87" s="881"/>
      <c r="DX87" s="881"/>
      <c r="DY87" s="881"/>
      <c r="DZ87" s="882"/>
      <c r="EA87" s="217"/>
    </row>
    <row r="88" spans="1:131" s="218" customFormat="1" ht="26.25" customHeight="1" thickBot="1">
      <c r="A88" s="234" t="s">
        <v>359</v>
      </c>
      <c r="B88" s="789" t="s">
        <v>394</v>
      </c>
      <c r="C88" s="790"/>
      <c r="D88" s="790"/>
      <c r="E88" s="790"/>
      <c r="F88" s="790"/>
      <c r="G88" s="790"/>
      <c r="H88" s="790"/>
      <c r="I88" s="790"/>
      <c r="J88" s="790"/>
      <c r="K88" s="790"/>
      <c r="L88" s="790"/>
      <c r="M88" s="790"/>
      <c r="N88" s="790"/>
      <c r="O88" s="790"/>
      <c r="P88" s="791"/>
      <c r="Q88" s="854"/>
      <c r="R88" s="855"/>
      <c r="S88" s="855"/>
      <c r="T88" s="855"/>
      <c r="U88" s="855"/>
      <c r="V88" s="855"/>
      <c r="W88" s="855"/>
      <c r="X88" s="855"/>
      <c r="Y88" s="855"/>
      <c r="Z88" s="855"/>
      <c r="AA88" s="855"/>
      <c r="AB88" s="855"/>
      <c r="AC88" s="855"/>
      <c r="AD88" s="855"/>
      <c r="AE88" s="855"/>
      <c r="AF88" s="858"/>
      <c r="AG88" s="858"/>
      <c r="AH88" s="858"/>
      <c r="AI88" s="858"/>
      <c r="AJ88" s="858"/>
      <c r="AK88" s="855"/>
      <c r="AL88" s="855"/>
      <c r="AM88" s="855"/>
      <c r="AN88" s="855"/>
      <c r="AO88" s="855"/>
      <c r="AP88" s="858"/>
      <c r="AQ88" s="858"/>
      <c r="AR88" s="858"/>
      <c r="AS88" s="858"/>
      <c r="AT88" s="858"/>
      <c r="AU88" s="858"/>
      <c r="AV88" s="858"/>
      <c r="AW88" s="858"/>
      <c r="AX88" s="858"/>
      <c r="AY88" s="858"/>
      <c r="AZ88" s="870"/>
      <c r="BA88" s="870"/>
      <c r="BB88" s="870"/>
      <c r="BC88" s="870"/>
      <c r="BD88" s="871"/>
      <c r="BE88" s="235"/>
      <c r="BF88" s="235"/>
      <c r="BG88" s="235"/>
      <c r="BH88" s="235"/>
      <c r="BI88" s="235"/>
      <c r="BJ88" s="235"/>
      <c r="BK88" s="235"/>
      <c r="BL88" s="235"/>
      <c r="BM88" s="235"/>
      <c r="BN88" s="235"/>
      <c r="BO88" s="235"/>
      <c r="BP88" s="235"/>
      <c r="BQ88" s="232">
        <v>82</v>
      </c>
      <c r="BR88" s="237"/>
      <c r="BS88" s="883"/>
      <c r="BT88" s="884"/>
      <c r="BU88" s="884"/>
      <c r="BV88" s="884"/>
      <c r="BW88" s="884"/>
      <c r="BX88" s="884"/>
      <c r="BY88" s="884"/>
      <c r="BZ88" s="884"/>
      <c r="CA88" s="884"/>
      <c r="CB88" s="884"/>
      <c r="CC88" s="884"/>
      <c r="CD88" s="884"/>
      <c r="CE88" s="884"/>
      <c r="CF88" s="884"/>
      <c r="CG88" s="885"/>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80"/>
      <c r="DW88" s="881"/>
      <c r="DX88" s="881"/>
      <c r="DY88" s="881"/>
      <c r="DZ88" s="882"/>
      <c r="EA88" s="217"/>
    </row>
    <row r="89" spans="1:131" s="218" customFormat="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883"/>
      <c r="BT89" s="884"/>
      <c r="BU89" s="884"/>
      <c r="BV89" s="884"/>
      <c r="BW89" s="884"/>
      <c r="BX89" s="884"/>
      <c r="BY89" s="884"/>
      <c r="BZ89" s="884"/>
      <c r="CA89" s="884"/>
      <c r="CB89" s="884"/>
      <c r="CC89" s="884"/>
      <c r="CD89" s="884"/>
      <c r="CE89" s="884"/>
      <c r="CF89" s="884"/>
      <c r="CG89" s="885"/>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80"/>
      <c r="DW89" s="881"/>
      <c r="DX89" s="881"/>
      <c r="DY89" s="881"/>
      <c r="DZ89" s="882"/>
      <c r="EA89" s="217"/>
    </row>
    <row r="90" spans="1:131" s="218" customFormat="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883"/>
      <c r="BT90" s="884"/>
      <c r="BU90" s="884"/>
      <c r="BV90" s="884"/>
      <c r="BW90" s="884"/>
      <c r="BX90" s="884"/>
      <c r="BY90" s="884"/>
      <c r="BZ90" s="884"/>
      <c r="CA90" s="884"/>
      <c r="CB90" s="884"/>
      <c r="CC90" s="884"/>
      <c r="CD90" s="884"/>
      <c r="CE90" s="884"/>
      <c r="CF90" s="884"/>
      <c r="CG90" s="885"/>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80"/>
      <c r="DW90" s="881"/>
      <c r="DX90" s="881"/>
      <c r="DY90" s="881"/>
      <c r="DZ90" s="882"/>
      <c r="EA90" s="217"/>
    </row>
    <row r="91" spans="1:131" s="218" customFormat="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883"/>
      <c r="BT91" s="884"/>
      <c r="BU91" s="884"/>
      <c r="BV91" s="884"/>
      <c r="BW91" s="884"/>
      <c r="BX91" s="884"/>
      <c r="BY91" s="884"/>
      <c r="BZ91" s="884"/>
      <c r="CA91" s="884"/>
      <c r="CB91" s="884"/>
      <c r="CC91" s="884"/>
      <c r="CD91" s="884"/>
      <c r="CE91" s="884"/>
      <c r="CF91" s="884"/>
      <c r="CG91" s="885"/>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80"/>
      <c r="DW91" s="881"/>
      <c r="DX91" s="881"/>
      <c r="DY91" s="881"/>
      <c r="DZ91" s="882"/>
      <c r="EA91" s="217"/>
    </row>
    <row r="92" spans="1:131" s="218" customFormat="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883"/>
      <c r="BT92" s="884"/>
      <c r="BU92" s="884"/>
      <c r="BV92" s="884"/>
      <c r="BW92" s="884"/>
      <c r="BX92" s="884"/>
      <c r="BY92" s="884"/>
      <c r="BZ92" s="884"/>
      <c r="CA92" s="884"/>
      <c r="CB92" s="884"/>
      <c r="CC92" s="884"/>
      <c r="CD92" s="884"/>
      <c r="CE92" s="884"/>
      <c r="CF92" s="884"/>
      <c r="CG92" s="885"/>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80"/>
      <c r="DW92" s="881"/>
      <c r="DX92" s="881"/>
      <c r="DY92" s="881"/>
      <c r="DZ92" s="882"/>
      <c r="EA92" s="217"/>
    </row>
    <row r="93" spans="1:131" s="218" customFormat="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883"/>
      <c r="BT93" s="884"/>
      <c r="BU93" s="884"/>
      <c r="BV93" s="884"/>
      <c r="BW93" s="884"/>
      <c r="BX93" s="884"/>
      <c r="BY93" s="884"/>
      <c r="BZ93" s="884"/>
      <c r="CA93" s="884"/>
      <c r="CB93" s="884"/>
      <c r="CC93" s="884"/>
      <c r="CD93" s="884"/>
      <c r="CE93" s="884"/>
      <c r="CF93" s="884"/>
      <c r="CG93" s="885"/>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80"/>
      <c r="DW93" s="881"/>
      <c r="DX93" s="881"/>
      <c r="DY93" s="881"/>
      <c r="DZ93" s="882"/>
      <c r="EA93" s="217"/>
    </row>
    <row r="94" spans="1:131" s="218" customFormat="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883"/>
      <c r="BT94" s="884"/>
      <c r="BU94" s="884"/>
      <c r="BV94" s="884"/>
      <c r="BW94" s="884"/>
      <c r="BX94" s="884"/>
      <c r="BY94" s="884"/>
      <c r="BZ94" s="884"/>
      <c r="CA94" s="884"/>
      <c r="CB94" s="884"/>
      <c r="CC94" s="884"/>
      <c r="CD94" s="884"/>
      <c r="CE94" s="884"/>
      <c r="CF94" s="884"/>
      <c r="CG94" s="885"/>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80"/>
      <c r="DW94" s="881"/>
      <c r="DX94" s="881"/>
      <c r="DY94" s="881"/>
      <c r="DZ94" s="882"/>
      <c r="EA94" s="217"/>
    </row>
    <row r="95" spans="1:131" s="218" customFormat="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883"/>
      <c r="BT95" s="884"/>
      <c r="BU95" s="884"/>
      <c r="BV95" s="884"/>
      <c r="BW95" s="884"/>
      <c r="BX95" s="884"/>
      <c r="BY95" s="884"/>
      <c r="BZ95" s="884"/>
      <c r="CA95" s="884"/>
      <c r="CB95" s="884"/>
      <c r="CC95" s="884"/>
      <c r="CD95" s="884"/>
      <c r="CE95" s="884"/>
      <c r="CF95" s="884"/>
      <c r="CG95" s="885"/>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80"/>
      <c r="DW95" s="881"/>
      <c r="DX95" s="881"/>
      <c r="DY95" s="881"/>
      <c r="DZ95" s="882"/>
      <c r="EA95" s="217"/>
    </row>
    <row r="96" spans="1:131" s="218" customFormat="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883"/>
      <c r="BT96" s="884"/>
      <c r="BU96" s="884"/>
      <c r="BV96" s="884"/>
      <c r="BW96" s="884"/>
      <c r="BX96" s="884"/>
      <c r="BY96" s="884"/>
      <c r="BZ96" s="884"/>
      <c r="CA96" s="884"/>
      <c r="CB96" s="884"/>
      <c r="CC96" s="884"/>
      <c r="CD96" s="884"/>
      <c r="CE96" s="884"/>
      <c r="CF96" s="884"/>
      <c r="CG96" s="885"/>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80"/>
      <c r="DW96" s="881"/>
      <c r="DX96" s="881"/>
      <c r="DY96" s="881"/>
      <c r="DZ96" s="882"/>
      <c r="EA96" s="217"/>
    </row>
    <row r="97" spans="1:131" s="218" customFormat="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883"/>
      <c r="BT97" s="884"/>
      <c r="BU97" s="884"/>
      <c r="BV97" s="884"/>
      <c r="BW97" s="884"/>
      <c r="BX97" s="884"/>
      <c r="BY97" s="884"/>
      <c r="BZ97" s="884"/>
      <c r="CA97" s="884"/>
      <c r="CB97" s="884"/>
      <c r="CC97" s="884"/>
      <c r="CD97" s="884"/>
      <c r="CE97" s="884"/>
      <c r="CF97" s="884"/>
      <c r="CG97" s="885"/>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80"/>
      <c r="DW97" s="881"/>
      <c r="DX97" s="881"/>
      <c r="DY97" s="881"/>
      <c r="DZ97" s="882"/>
      <c r="EA97" s="217"/>
    </row>
    <row r="98" spans="1:131" s="218" customFormat="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883"/>
      <c r="BT98" s="884"/>
      <c r="BU98" s="884"/>
      <c r="BV98" s="884"/>
      <c r="BW98" s="884"/>
      <c r="BX98" s="884"/>
      <c r="BY98" s="884"/>
      <c r="BZ98" s="884"/>
      <c r="CA98" s="884"/>
      <c r="CB98" s="884"/>
      <c r="CC98" s="884"/>
      <c r="CD98" s="884"/>
      <c r="CE98" s="884"/>
      <c r="CF98" s="884"/>
      <c r="CG98" s="885"/>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80"/>
      <c r="DW98" s="881"/>
      <c r="DX98" s="881"/>
      <c r="DY98" s="881"/>
      <c r="DZ98" s="882"/>
      <c r="EA98" s="217"/>
    </row>
    <row r="99" spans="1:131" s="218" customFormat="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883"/>
      <c r="BT99" s="884"/>
      <c r="BU99" s="884"/>
      <c r="BV99" s="884"/>
      <c r="BW99" s="884"/>
      <c r="BX99" s="884"/>
      <c r="BY99" s="884"/>
      <c r="BZ99" s="884"/>
      <c r="CA99" s="884"/>
      <c r="CB99" s="884"/>
      <c r="CC99" s="884"/>
      <c r="CD99" s="884"/>
      <c r="CE99" s="884"/>
      <c r="CF99" s="884"/>
      <c r="CG99" s="885"/>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80"/>
      <c r="DW99" s="881"/>
      <c r="DX99" s="881"/>
      <c r="DY99" s="881"/>
      <c r="DZ99" s="882"/>
      <c r="EA99" s="217"/>
    </row>
    <row r="100" spans="1:131" s="218" customFormat="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883"/>
      <c r="BT100" s="884"/>
      <c r="BU100" s="884"/>
      <c r="BV100" s="884"/>
      <c r="BW100" s="884"/>
      <c r="BX100" s="884"/>
      <c r="BY100" s="884"/>
      <c r="BZ100" s="884"/>
      <c r="CA100" s="884"/>
      <c r="CB100" s="884"/>
      <c r="CC100" s="884"/>
      <c r="CD100" s="884"/>
      <c r="CE100" s="884"/>
      <c r="CF100" s="884"/>
      <c r="CG100" s="885"/>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80"/>
      <c r="DW100" s="881"/>
      <c r="DX100" s="881"/>
      <c r="DY100" s="881"/>
      <c r="DZ100" s="882"/>
      <c r="EA100" s="217"/>
    </row>
    <row r="101" spans="1:131" s="218" customFormat="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883"/>
      <c r="BT101" s="884"/>
      <c r="BU101" s="884"/>
      <c r="BV101" s="884"/>
      <c r="BW101" s="884"/>
      <c r="BX101" s="884"/>
      <c r="BY101" s="884"/>
      <c r="BZ101" s="884"/>
      <c r="CA101" s="884"/>
      <c r="CB101" s="884"/>
      <c r="CC101" s="884"/>
      <c r="CD101" s="884"/>
      <c r="CE101" s="884"/>
      <c r="CF101" s="884"/>
      <c r="CG101" s="885"/>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80"/>
      <c r="DW101" s="881"/>
      <c r="DX101" s="881"/>
      <c r="DY101" s="881"/>
      <c r="DZ101" s="882"/>
      <c r="EA101" s="217"/>
    </row>
    <row r="102" spans="1:131" s="218" customFormat="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359</v>
      </c>
      <c r="BR102" s="789" t="s">
        <v>395</v>
      </c>
      <c r="BS102" s="790"/>
      <c r="BT102" s="790"/>
      <c r="BU102" s="790"/>
      <c r="BV102" s="790"/>
      <c r="BW102" s="790"/>
      <c r="BX102" s="790"/>
      <c r="BY102" s="790"/>
      <c r="BZ102" s="790"/>
      <c r="CA102" s="790"/>
      <c r="CB102" s="790"/>
      <c r="CC102" s="790"/>
      <c r="CD102" s="790"/>
      <c r="CE102" s="790"/>
      <c r="CF102" s="790"/>
      <c r="CG102" s="791"/>
      <c r="CH102" s="909"/>
      <c r="CI102" s="910"/>
      <c r="CJ102" s="910"/>
      <c r="CK102" s="910"/>
      <c r="CL102" s="911"/>
      <c r="CM102" s="909"/>
      <c r="CN102" s="910"/>
      <c r="CO102" s="910"/>
      <c r="CP102" s="910"/>
      <c r="CQ102" s="911"/>
      <c r="CR102" s="912">
        <v>84169</v>
      </c>
      <c r="CS102" s="873"/>
      <c r="CT102" s="873"/>
      <c r="CU102" s="873"/>
      <c r="CV102" s="913"/>
      <c r="CW102" s="912">
        <v>11471</v>
      </c>
      <c r="CX102" s="873"/>
      <c r="CY102" s="873"/>
      <c r="CZ102" s="873"/>
      <c r="DA102" s="913"/>
      <c r="DB102" s="912">
        <v>139292</v>
      </c>
      <c r="DC102" s="873"/>
      <c r="DD102" s="873"/>
      <c r="DE102" s="873"/>
      <c r="DF102" s="913"/>
      <c r="DG102" s="912">
        <v>1779</v>
      </c>
      <c r="DH102" s="873"/>
      <c r="DI102" s="873"/>
      <c r="DJ102" s="873"/>
      <c r="DK102" s="913"/>
      <c r="DL102" s="912">
        <v>16234</v>
      </c>
      <c r="DM102" s="873"/>
      <c r="DN102" s="873"/>
      <c r="DO102" s="873"/>
      <c r="DP102" s="913"/>
      <c r="DQ102" s="912">
        <v>15477</v>
      </c>
      <c r="DR102" s="873"/>
      <c r="DS102" s="873"/>
      <c r="DT102" s="873"/>
      <c r="DU102" s="913"/>
      <c r="DV102" s="936"/>
      <c r="DW102" s="937"/>
      <c r="DX102" s="937"/>
      <c r="DY102" s="937"/>
      <c r="DZ102" s="938"/>
      <c r="EA102" s="217"/>
    </row>
    <row r="103" spans="1:131" s="218" customFormat="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17"/>
    </row>
    <row r="104" spans="1:131" s="218" customFormat="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17"/>
    </row>
    <row r="105" spans="1:131" s="218" customFormat="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7"/>
    </row>
    <row r="106" spans="1:131" s="218" customFormat="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7"/>
    </row>
    <row r="107" spans="1:131" s="217" customFormat="1" ht="26.25" customHeight="1" thickBot="1">
      <c r="A107" s="245" t="s">
        <v>398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1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17"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291</v>
      </c>
      <c r="AG109" s="915"/>
      <c r="AH109" s="915"/>
      <c r="AI109" s="915"/>
      <c r="AJ109" s="916"/>
      <c r="AK109" s="914" t="s">
        <v>290</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291</v>
      </c>
      <c r="BW109" s="915"/>
      <c r="BX109" s="915"/>
      <c r="BY109" s="915"/>
      <c r="BZ109" s="916"/>
      <c r="CA109" s="914" t="s">
        <v>290</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291</v>
      </c>
      <c r="DM109" s="915"/>
      <c r="DN109" s="915"/>
      <c r="DO109" s="915"/>
      <c r="DP109" s="916"/>
      <c r="DQ109" s="914" t="s">
        <v>290</v>
      </c>
      <c r="DR109" s="915"/>
      <c r="DS109" s="915"/>
      <c r="DT109" s="915"/>
      <c r="DU109" s="916"/>
      <c r="DV109" s="914" t="s">
        <v>404</v>
      </c>
      <c r="DW109" s="915"/>
      <c r="DX109" s="915"/>
      <c r="DY109" s="915"/>
      <c r="DZ109" s="917"/>
    </row>
    <row r="110" spans="1:131" s="217"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98825390</v>
      </c>
      <c r="AB110" s="922"/>
      <c r="AC110" s="922"/>
      <c r="AD110" s="922"/>
      <c r="AE110" s="923"/>
      <c r="AF110" s="924">
        <v>95282522</v>
      </c>
      <c r="AG110" s="922"/>
      <c r="AH110" s="922"/>
      <c r="AI110" s="922"/>
      <c r="AJ110" s="923"/>
      <c r="AK110" s="924">
        <v>91378018</v>
      </c>
      <c r="AL110" s="922"/>
      <c r="AM110" s="922"/>
      <c r="AN110" s="922"/>
      <c r="AO110" s="923"/>
      <c r="AP110" s="925">
        <v>21.9</v>
      </c>
      <c r="AQ110" s="926"/>
      <c r="AR110" s="926"/>
      <c r="AS110" s="926"/>
      <c r="AT110" s="927"/>
      <c r="AU110" s="928" t="s">
        <v>64</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1503623089</v>
      </c>
      <c r="BR110" s="957"/>
      <c r="BS110" s="957"/>
      <c r="BT110" s="957"/>
      <c r="BU110" s="957"/>
      <c r="BV110" s="957">
        <v>1523353241</v>
      </c>
      <c r="BW110" s="957"/>
      <c r="BX110" s="957"/>
      <c r="BY110" s="957"/>
      <c r="BZ110" s="957"/>
      <c r="CA110" s="957">
        <v>1546018299</v>
      </c>
      <c r="CB110" s="957"/>
      <c r="CC110" s="957"/>
      <c r="CD110" s="957"/>
      <c r="CE110" s="957"/>
      <c r="CF110" s="971">
        <v>369.9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384</v>
      </c>
      <c r="DM110" s="957"/>
      <c r="DN110" s="957"/>
      <c r="DO110" s="957"/>
      <c r="DP110" s="957"/>
      <c r="DQ110" s="957" t="s">
        <v>384</v>
      </c>
      <c r="DR110" s="957"/>
      <c r="DS110" s="957"/>
      <c r="DT110" s="957"/>
      <c r="DU110" s="957"/>
      <c r="DV110" s="958" t="s">
        <v>384</v>
      </c>
      <c r="DW110" s="958"/>
      <c r="DX110" s="958"/>
      <c r="DY110" s="958"/>
      <c r="DZ110" s="959"/>
    </row>
    <row r="111" spans="1:131" s="21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361</v>
      </c>
      <c r="AB111" s="964"/>
      <c r="AC111" s="964"/>
      <c r="AD111" s="964"/>
      <c r="AE111" s="965"/>
      <c r="AF111" s="966" t="s">
        <v>384</v>
      </c>
      <c r="AG111" s="964"/>
      <c r="AH111" s="964"/>
      <c r="AI111" s="964"/>
      <c r="AJ111" s="965"/>
      <c r="AK111" s="966" t="s">
        <v>412</v>
      </c>
      <c r="AL111" s="964"/>
      <c r="AM111" s="964"/>
      <c r="AN111" s="964"/>
      <c r="AO111" s="965"/>
      <c r="AP111" s="967" t="s">
        <v>384</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14994359</v>
      </c>
      <c r="BR111" s="950"/>
      <c r="BS111" s="950"/>
      <c r="BT111" s="950"/>
      <c r="BU111" s="950"/>
      <c r="BV111" s="950">
        <v>12411784</v>
      </c>
      <c r="BW111" s="950"/>
      <c r="BX111" s="950"/>
      <c r="BY111" s="950"/>
      <c r="BZ111" s="950"/>
      <c r="CA111" s="950">
        <v>9990045</v>
      </c>
      <c r="CB111" s="950"/>
      <c r="CC111" s="950"/>
      <c r="CD111" s="950"/>
      <c r="CE111" s="950"/>
      <c r="CF111" s="944">
        <v>2.4</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384</v>
      </c>
      <c r="DH111" s="950"/>
      <c r="DI111" s="950"/>
      <c r="DJ111" s="950"/>
      <c r="DK111" s="950"/>
      <c r="DL111" s="950" t="s">
        <v>377</v>
      </c>
      <c r="DM111" s="950"/>
      <c r="DN111" s="950"/>
      <c r="DO111" s="950"/>
      <c r="DP111" s="950"/>
      <c r="DQ111" s="950" t="s">
        <v>384</v>
      </c>
      <c r="DR111" s="950"/>
      <c r="DS111" s="950"/>
      <c r="DT111" s="950"/>
      <c r="DU111" s="950"/>
      <c r="DV111" s="951" t="s">
        <v>410</v>
      </c>
      <c r="DW111" s="951"/>
      <c r="DX111" s="951"/>
      <c r="DY111" s="951"/>
      <c r="DZ111" s="952"/>
    </row>
    <row r="112" spans="1:131" s="217" customFormat="1" ht="26.25" customHeight="1">
      <c r="A112" s="989" t="s">
        <v>415</v>
      </c>
      <c r="B112" s="990"/>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2">
        <v>14145400</v>
      </c>
      <c r="AB112" s="983"/>
      <c r="AC112" s="983"/>
      <c r="AD112" s="983"/>
      <c r="AE112" s="984"/>
      <c r="AF112" s="985">
        <v>15278733</v>
      </c>
      <c r="AG112" s="983"/>
      <c r="AH112" s="983"/>
      <c r="AI112" s="983"/>
      <c r="AJ112" s="984"/>
      <c r="AK112" s="985">
        <v>16712067</v>
      </c>
      <c r="AL112" s="983"/>
      <c r="AM112" s="983"/>
      <c r="AN112" s="983"/>
      <c r="AO112" s="984"/>
      <c r="AP112" s="986">
        <v>4</v>
      </c>
      <c r="AQ112" s="987"/>
      <c r="AR112" s="987"/>
      <c r="AS112" s="987"/>
      <c r="AT112" s="988"/>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47591105</v>
      </c>
      <c r="BR112" s="950"/>
      <c r="BS112" s="950"/>
      <c r="BT112" s="950"/>
      <c r="BU112" s="950"/>
      <c r="BV112" s="950">
        <v>45750359</v>
      </c>
      <c r="BW112" s="950"/>
      <c r="BX112" s="950"/>
      <c r="BY112" s="950"/>
      <c r="BZ112" s="950"/>
      <c r="CA112" s="950">
        <v>40478811</v>
      </c>
      <c r="CB112" s="950"/>
      <c r="CC112" s="950"/>
      <c r="CD112" s="950"/>
      <c r="CE112" s="950"/>
      <c r="CF112" s="944">
        <v>9.6999999999999993</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12800496</v>
      </c>
      <c r="DH112" s="950"/>
      <c r="DI112" s="950"/>
      <c r="DJ112" s="950"/>
      <c r="DK112" s="950"/>
      <c r="DL112" s="950">
        <v>10659772</v>
      </c>
      <c r="DM112" s="950"/>
      <c r="DN112" s="950"/>
      <c r="DO112" s="950"/>
      <c r="DP112" s="950"/>
      <c r="DQ112" s="950">
        <v>8662349</v>
      </c>
      <c r="DR112" s="950"/>
      <c r="DS112" s="950"/>
      <c r="DT112" s="950"/>
      <c r="DU112" s="950"/>
      <c r="DV112" s="951">
        <v>2.1</v>
      </c>
      <c r="DW112" s="951"/>
      <c r="DX112" s="951"/>
      <c r="DY112" s="951"/>
      <c r="DZ112" s="952"/>
    </row>
    <row r="113" spans="1:130" s="217" customFormat="1" ht="26.25" customHeight="1">
      <c r="A113" s="991"/>
      <c r="B113" s="992"/>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82">
        <v>3591518</v>
      </c>
      <c r="AB113" s="983"/>
      <c r="AC113" s="983"/>
      <c r="AD113" s="983"/>
      <c r="AE113" s="984"/>
      <c r="AF113" s="985">
        <v>2441720</v>
      </c>
      <c r="AG113" s="983"/>
      <c r="AH113" s="983"/>
      <c r="AI113" s="983"/>
      <c r="AJ113" s="984"/>
      <c r="AK113" s="985">
        <v>2262393</v>
      </c>
      <c r="AL113" s="983"/>
      <c r="AM113" s="983"/>
      <c r="AN113" s="983"/>
      <c r="AO113" s="984"/>
      <c r="AP113" s="986">
        <v>0.5</v>
      </c>
      <c r="AQ113" s="987"/>
      <c r="AR113" s="987"/>
      <c r="AS113" s="987"/>
      <c r="AT113" s="988"/>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410</v>
      </c>
      <c r="BR113" s="950"/>
      <c r="BS113" s="950"/>
      <c r="BT113" s="950"/>
      <c r="BU113" s="950"/>
      <c r="BV113" s="950" t="s">
        <v>410</v>
      </c>
      <c r="BW113" s="950"/>
      <c r="BX113" s="950"/>
      <c r="BY113" s="950"/>
      <c r="BZ113" s="950"/>
      <c r="CA113" s="950" t="s">
        <v>412</v>
      </c>
      <c r="CB113" s="950"/>
      <c r="CC113" s="950"/>
      <c r="CD113" s="950"/>
      <c r="CE113" s="950"/>
      <c r="CF113" s="944" t="s">
        <v>384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49">
        <v>1697398</v>
      </c>
      <c r="DH113" s="950"/>
      <c r="DI113" s="950"/>
      <c r="DJ113" s="950"/>
      <c r="DK113" s="950"/>
      <c r="DL113" s="950">
        <v>1419148</v>
      </c>
      <c r="DM113" s="950"/>
      <c r="DN113" s="950"/>
      <c r="DO113" s="950"/>
      <c r="DP113" s="950"/>
      <c r="DQ113" s="950">
        <v>1158550</v>
      </c>
      <c r="DR113" s="950"/>
      <c r="DS113" s="950"/>
      <c r="DT113" s="950"/>
      <c r="DU113" s="950"/>
      <c r="DV113" s="951">
        <v>0.3</v>
      </c>
      <c r="DW113" s="951"/>
      <c r="DX113" s="951"/>
      <c r="DY113" s="951"/>
      <c r="DZ113" s="952"/>
    </row>
    <row r="114" spans="1:130" s="217" customFormat="1" ht="26.25" customHeight="1">
      <c r="A114" s="991"/>
      <c r="B114" s="992"/>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2" t="s">
        <v>384</v>
      </c>
      <c r="AB114" s="983"/>
      <c r="AC114" s="983"/>
      <c r="AD114" s="983"/>
      <c r="AE114" s="984"/>
      <c r="AF114" s="985" t="s">
        <v>361</v>
      </c>
      <c r="AG114" s="983"/>
      <c r="AH114" s="983"/>
      <c r="AI114" s="983"/>
      <c r="AJ114" s="984"/>
      <c r="AK114" s="985" t="s">
        <v>361</v>
      </c>
      <c r="AL114" s="983"/>
      <c r="AM114" s="983"/>
      <c r="AN114" s="983"/>
      <c r="AO114" s="984"/>
      <c r="AP114" s="986" t="s">
        <v>410</v>
      </c>
      <c r="AQ114" s="987"/>
      <c r="AR114" s="987"/>
      <c r="AS114" s="987"/>
      <c r="AT114" s="988"/>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250619971</v>
      </c>
      <c r="BR114" s="950"/>
      <c r="BS114" s="950"/>
      <c r="BT114" s="950"/>
      <c r="BU114" s="950"/>
      <c r="BV114" s="950">
        <v>246720326</v>
      </c>
      <c r="BW114" s="950"/>
      <c r="BX114" s="950"/>
      <c r="BY114" s="950"/>
      <c r="BZ114" s="950"/>
      <c r="CA114" s="950">
        <v>241468915</v>
      </c>
      <c r="CB114" s="950"/>
      <c r="CC114" s="950"/>
      <c r="CD114" s="950"/>
      <c r="CE114" s="950"/>
      <c r="CF114" s="944">
        <v>57.8</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49">
        <v>496465</v>
      </c>
      <c r="DH114" s="950"/>
      <c r="DI114" s="950"/>
      <c r="DJ114" s="950"/>
      <c r="DK114" s="950"/>
      <c r="DL114" s="950">
        <v>332864</v>
      </c>
      <c r="DM114" s="950"/>
      <c r="DN114" s="950"/>
      <c r="DO114" s="950"/>
      <c r="DP114" s="950"/>
      <c r="DQ114" s="950">
        <v>169146</v>
      </c>
      <c r="DR114" s="950"/>
      <c r="DS114" s="950"/>
      <c r="DT114" s="950"/>
      <c r="DU114" s="950"/>
      <c r="DV114" s="951">
        <v>0</v>
      </c>
      <c r="DW114" s="951"/>
      <c r="DX114" s="951"/>
      <c r="DY114" s="951"/>
      <c r="DZ114" s="952"/>
    </row>
    <row r="115" spans="1:130" s="217" customFormat="1" ht="26.25" customHeight="1">
      <c r="A115" s="991"/>
      <c r="B115" s="992"/>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82">
        <v>1498940</v>
      </c>
      <c r="AB115" s="983"/>
      <c r="AC115" s="983"/>
      <c r="AD115" s="983"/>
      <c r="AE115" s="984"/>
      <c r="AF115" s="985">
        <v>1229278</v>
      </c>
      <c r="AG115" s="983"/>
      <c r="AH115" s="983"/>
      <c r="AI115" s="983"/>
      <c r="AJ115" s="984"/>
      <c r="AK115" s="985">
        <v>1090784</v>
      </c>
      <c r="AL115" s="983"/>
      <c r="AM115" s="983"/>
      <c r="AN115" s="983"/>
      <c r="AO115" s="984"/>
      <c r="AP115" s="986">
        <v>0.3</v>
      </c>
      <c r="AQ115" s="987"/>
      <c r="AR115" s="987"/>
      <c r="AS115" s="987"/>
      <c r="AT115" s="988"/>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16420233</v>
      </c>
      <c r="BR115" s="950"/>
      <c r="BS115" s="950"/>
      <c r="BT115" s="950"/>
      <c r="BU115" s="950"/>
      <c r="BV115" s="950">
        <v>15641932</v>
      </c>
      <c r="BW115" s="950"/>
      <c r="BX115" s="950"/>
      <c r="BY115" s="950"/>
      <c r="BZ115" s="950"/>
      <c r="CA115" s="950">
        <v>15476740</v>
      </c>
      <c r="CB115" s="950"/>
      <c r="CC115" s="950"/>
      <c r="CD115" s="950"/>
      <c r="CE115" s="950"/>
      <c r="CF115" s="944">
        <v>3.7</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49" t="s">
        <v>384</v>
      </c>
      <c r="DH115" s="950"/>
      <c r="DI115" s="950"/>
      <c r="DJ115" s="950"/>
      <c r="DK115" s="950"/>
      <c r="DL115" s="950" t="s">
        <v>384</v>
      </c>
      <c r="DM115" s="950"/>
      <c r="DN115" s="950"/>
      <c r="DO115" s="950"/>
      <c r="DP115" s="950"/>
      <c r="DQ115" s="950" t="s">
        <v>410</v>
      </c>
      <c r="DR115" s="950"/>
      <c r="DS115" s="950"/>
      <c r="DT115" s="950"/>
      <c r="DU115" s="950"/>
      <c r="DV115" s="951" t="s">
        <v>384</v>
      </c>
      <c r="DW115" s="951"/>
      <c r="DX115" s="951"/>
      <c r="DY115" s="951"/>
      <c r="DZ115" s="952"/>
    </row>
    <row r="116" spans="1:130" s="217" customFormat="1" ht="26.25" customHeight="1">
      <c r="A116" s="993"/>
      <c r="B116" s="994"/>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2" t="s">
        <v>146</v>
      </c>
      <c r="AB116" s="983"/>
      <c r="AC116" s="983"/>
      <c r="AD116" s="983"/>
      <c r="AE116" s="984"/>
      <c r="AF116" s="985" t="s">
        <v>361</v>
      </c>
      <c r="AG116" s="983"/>
      <c r="AH116" s="983"/>
      <c r="AI116" s="983"/>
      <c r="AJ116" s="984"/>
      <c r="AK116" s="985" t="s">
        <v>146</v>
      </c>
      <c r="AL116" s="983"/>
      <c r="AM116" s="983"/>
      <c r="AN116" s="983"/>
      <c r="AO116" s="984"/>
      <c r="AP116" s="986" t="s">
        <v>384</v>
      </c>
      <c r="AQ116" s="987"/>
      <c r="AR116" s="987"/>
      <c r="AS116" s="987"/>
      <c r="AT116" s="988"/>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412</v>
      </c>
      <c r="BR116" s="950"/>
      <c r="BS116" s="950"/>
      <c r="BT116" s="950"/>
      <c r="BU116" s="950"/>
      <c r="BV116" s="950" t="s">
        <v>361</v>
      </c>
      <c r="BW116" s="950"/>
      <c r="BX116" s="950"/>
      <c r="BY116" s="950"/>
      <c r="BZ116" s="950"/>
      <c r="CA116" s="950" t="s">
        <v>384</v>
      </c>
      <c r="CB116" s="950"/>
      <c r="CC116" s="950"/>
      <c r="CD116" s="950"/>
      <c r="CE116" s="950"/>
      <c r="CF116" s="944" t="s">
        <v>361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49" t="s">
        <v>412</v>
      </c>
      <c r="DH116" s="950"/>
      <c r="DI116" s="950"/>
      <c r="DJ116" s="950"/>
      <c r="DK116" s="950"/>
      <c r="DL116" s="950" t="s">
        <v>412</v>
      </c>
      <c r="DM116" s="950"/>
      <c r="DN116" s="950"/>
      <c r="DO116" s="950"/>
      <c r="DP116" s="950"/>
      <c r="DQ116" s="950" t="s">
        <v>410</v>
      </c>
      <c r="DR116" s="950"/>
      <c r="DS116" s="950"/>
      <c r="DT116" s="950"/>
      <c r="DU116" s="950"/>
      <c r="DV116" s="951" t="s">
        <v>412</v>
      </c>
      <c r="DW116" s="951"/>
      <c r="DX116" s="951"/>
      <c r="DY116" s="951"/>
      <c r="DZ116" s="952"/>
    </row>
    <row r="117" spans="1:130" s="217" customFormat="1" ht="26.25" customHeight="1">
      <c r="A117" s="934" t="s">
        <v>149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118061248</v>
      </c>
      <c r="AB117" s="1007"/>
      <c r="AC117" s="1007"/>
      <c r="AD117" s="1007"/>
      <c r="AE117" s="1008"/>
      <c r="AF117" s="1009">
        <v>114232253</v>
      </c>
      <c r="AG117" s="1007"/>
      <c r="AH117" s="1007"/>
      <c r="AI117" s="1007"/>
      <c r="AJ117" s="1008"/>
      <c r="AK117" s="1009">
        <v>111443262</v>
      </c>
      <c r="AL117" s="1007"/>
      <c r="AM117" s="1007"/>
      <c r="AN117" s="1007"/>
      <c r="AO117" s="1008"/>
      <c r="AP117" s="1010"/>
      <c r="AQ117" s="1011"/>
      <c r="AR117" s="1011"/>
      <c r="AS117" s="1011"/>
      <c r="AT117" s="1012"/>
      <c r="AU117" s="930"/>
      <c r="AV117" s="931"/>
      <c r="AW117" s="931"/>
      <c r="AX117" s="931"/>
      <c r="AY117" s="931"/>
      <c r="AZ117" s="979" t="s">
        <v>432</v>
      </c>
      <c r="BA117" s="980"/>
      <c r="BB117" s="980"/>
      <c r="BC117" s="980"/>
      <c r="BD117" s="980"/>
      <c r="BE117" s="980"/>
      <c r="BF117" s="980"/>
      <c r="BG117" s="980"/>
      <c r="BH117" s="980"/>
      <c r="BI117" s="980"/>
      <c r="BJ117" s="980"/>
      <c r="BK117" s="980"/>
      <c r="BL117" s="980"/>
      <c r="BM117" s="980"/>
      <c r="BN117" s="980"/>
      <c r="BO117" s="980"/>
      <c r="BP117" s="981"/>
      <c r="BQ117" s="949" t="s">
        <v>384</v>
      </c>
      <c r="BR117" s="950"/>
      <c r="BS117" s="950"/>
      <c r="BT117" s="950"/>
      <c r="BU117" s="950"/>
      <c r="BV117" s="950" t="s">
        <v>384</v>
      </c>
      <c r="BW117" s="950"/>
      <c r="BX117" s="950"/>
      <c r="BY117" s="950"/>
      <c r="BZ117" s="950"/>
      <c r="CA117" s="950" t="s">
        <v>384</v>
      </c>
      <c r="CB117" s="950"/>
      <c r="CC117" s="950"/>
      <c r="CD117" s="950"/>
      <c r="CE117" s="950"/>
      <c r="CF117" s="944" t="s">
        <v>384</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49" t="s">
        <v>384</v>
      </c>
      <c r="DH117" s="950"/>
      <c r="DI117" s="950"/>
      <c r="DJ117" s="950"/>
      <c r="DK117" s="950"/>
      <c r="DL117" s="950" t="s">
        <v>384</v>
      </c>
      <c r="DM117" s="950"/>
      <c r="DN117" s="950"/>
      <c r="DO117" s="950"/>
      <c r="DP117" s="950"/>
      <c r="DQ117" s="950" t="s">
        <v>384</v>
      </c>
      <c r="DR117" s="950"/>
      <c r="DS117" s="950"/>
      <c r="DT117" s="950"/>
      <c r="DU117" s="950"/>
      <c r="DV117" s="951" t="s">
        <v>384</v>
      </c>
      <c r="DW117" s="951"/>
      <c r="DX117" s="951"/>
      <c r="DY117" s="951"/>
      <c r="DZ117" s="952"/>
    </row>
    <row r="118" spans="1:130" s="217"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291</v>
      </c>
      <c r="AG118" s="915"/>
      <c r="AH118" s="915"/>
      <c r="AI118" s="915"/>
      <c r="AJ118" s="916"/>
      <c r="AK118" s="914" t="s">
        <v>290</v>
      </c>
      <c r="AL118" s="915"/>
      <c r="AM118" s="915"/>
      <c r="AN118" s="915"/>
      <c r="AO118" s="916"/>
      <c r="AP118" s="1001" t="s">
        <v>404</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1" t="s">
        <v>384</v>
      </c>
      <c r="BR118" s="1022"/>
      <c r="BS118" s="1022"/>
      <c r="BT118" s="1022"/>
      <c r="BU118" s="1022"/>
      <c r="BV118" s="1022" t="s">
        <v>384</v>
      </c>
      <c r="BW118" s="1022"/>
      <c r="BX118" s="1022"/>
      <c r="BY118" s="1022"/>
      <c r="BZ118" s="1022"/>
      <c r="CA118" s="1022" t="s">
        <v>384</v>
      </c>
      <c r="CB118" s="1022"/>
      <c r="CC118" s="1022"/>
      <c r="CD118" s="1022"/>
      <c r="CE118" s="1022"/>
      <c r="CF118" s="944" t="s">
        <v>384</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49" t="s">
        <v>384</v>
      </c>
      <c r="DH118" s="950"/>
      <c r="DI118" s="950"/>
      <c r="DJ118" s="950"/>
      <c r="DK118" s="950"/>
      <c r="DL118" s="950" t="s">
        <v>384</v>
      </c>
      <c r="DM118" s="950"/>
      <c r="DN118" s="950"/>
      <c r="DO118" s="950"/>
      <c r="DP118" s="950"/>
      <c r="DQ118" s="950" t="s">
        <v>384</v>
      </c>
      <c r="DR118" s="950"/>
      <c r="DS118" s="950"/>
      <c r="DT118" s="950"/>
      <c r="DU118" s="950"/>
      <c r="DV118" s="951" t="s">
        <v>384</v>
      </c>
      <c r="DW118" s="951"/>
      <c r="DX118" s="951"/>
      <c r="DY118" s="951"/>
      <c r="DZ118" s="952"/>
    </row>
    <row r="119" spans="1:130" s="217" customFormat="1" ht="26.25" customHeight="1">
      <c r="A119" s="1086"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384</v>
      </c>
      <c r="AB119" s="922"/>
      <c r="AC119" s="922"/>
      <c r="AD119" s="922"/>
      <c r="AE119" s="923"/>
      <c r="AF119" s="924" t="s">
        <v>384</v>
      </c>
      <c r="AG119" s="922"/>
      <c r="AH119" s="922"/>
      <c r="AI119" s="922"/>
      <c r="AJ119" s="923"/>
      <c r="AK119" s="924" t="s">
        <v>384</v>
      </c>
      <c r="AL119" s="922"/>
      <c r="AM119" s="922"/>
      <c r="AN119" s="922"/>
      <c r="AO119" s="923"/>
      <c r="AP119" s="925" t="s">
        <v>384</v>
      </c>
      <c r="AQ119" s="926"/>
      <c r="AR119" s="926"/>
      <c r="AS119" s="926"/>
      <c r="AT119" s="927"/>
      <c r="AU119" s="932"/>
      <c r="AV119" s="933"/>
      <c r="AW119" s="933"/>
      <c r="AX119" s="933"/>
      <c r="AY119" s="933"/>
      <c r="AZ119" s="247" t="s">
        <v>149</v>
      </c>
      <c r="BA119" s="247"/>
      <c r="BB119" s="247"/>
      <c r="BC119" s="247"/>
      <c r="BD119" s="247"/>
      <c r="BE119" s="247"/>
      <c r="BF119" s="247"/>
      <c r="BG119" s="247"/>
      <c r="BH119" s="247"/>
      <c r="BI119" s="247"/>
      <c r="BJ119" s="247"/>
      <c r="BK119" s="247"/>
      <c r="BL119" s="247"/>
      <c r="BM119" s="247"/>
      <c r="BN119" s="247"/>
      <c r="BO119" s="1005" t="s">
        <v>436</v>
      </c>
      <c r="BP119" s="1029"/>
      <c r="BQ119" s="1021">
        <v>1833248757</v>
      </c>
      <c r="BR119" s="1022"/>
      <c r="BS119" s="1022"/>
      <c r="BT119" s="1022"/>
      <c r="BU119" s="1022"/>
      <c r="BV119" s="1022">
        <v>1843877642</v>
      </c>
      <c r="BW119" s="1022"/>
      <c r="BX119" s="1022"/>
      <c r="BY119" s="1022"/>
      <c r="BZ119" s="1022"/>
      <c r="CA119" s="1022">
        <v>1853432810</v>
      </c>
      <c r="CB119" s="1022"/>
      <c r="CC119" s="1022"/>
      <c r="CD119" s="1022"/>
      <c r="CE119" s="1022"/>
      <c r="CF119" s="1023"/>
      <c r="CG119" s="1024"/>
      <c r="CH119" s="1024"/>
      <c r="CI119" s="1024"/>
      <c r="CJ119" s="1025"/>
      <c r="CK119" s="977"/>
      <c r="CL119" s="978"/>
      <c r="CM119" s="1026" t="s">
        <v>437</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949" t="s">
        <v>438</v>
      </c>
      <c r="DH119" s="950"/>
      <c r="DI119" s="950"/>
      <c r="DJ119" s="950"/>
      <c r="DK119" s="950"/>
      <c r="DL119" s="950" t="s">
        <v>146</v>
      </c>
      <c r="DM119" s="950"/>
      <c r="DN119" s="950"/>
      <c r="DO119" s="950"/>
      <c r="DP119" s="950"/>
      <c r="DQ119" s="950" t="s">
        <v>410</v>
      </c>
      <c r="DR119" s="950"/>
      <c r="DS119" s="950"/>
      <c r="DT119" s="950"/>
      <c r="DU119" s="950"/>
      <c r="DV119" s="951" t="s">
        <v>377</v>
      </c>
      <c r="DW119" s="951"/>
      <c r="DX119" s="951"/>
      <c r="DY119" s="951"/>
      <c r="DZ119" s="952"/>
    </row>
    <row r="120" spans="1:130" s="217" customFormat="1" ht="26.25" customHeight="1">
      <c r="A120" s="1087"/>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2" t="s">
        <v>439</v>
      </c>
      <c r="AB120" s="983"/>
      <c r="AC120" s="983"/>
      <c r="AD120" s="983"/>
      <c r="AE120" s="984"/>
      <c r="AF120" s="985" t="s">
        <v>439</v>
      </c>
      <c r="AG120" s="983"/>
      <c r="AH120" s="983"/>
      <c r="AI120" s="983"/>
      <c r="AJ120" s="984"/>
      <c r="AK120" s="985" t="s">
        <v>146</v>
      </c>
      <c r="AL120" s="983"/>
      <c r="AM120" s="983"/>
      <c r="AN120" s="983"/>
      <c r="AO120" s="984"/>
      <c r="AP120" s="986" t="s">
        <v>377</v>
      </c>
      <c r="AQ120" s="987"/>
      <c r="AR120" s="987"/>
      <c r="AS120" s="987"/>
      <c r="AT120" s="988"/>
      <c r="AU120" s="1013" t="s">
        <v>440</v>
      </c>
      <c r="AV120" s="1014"/>
      <c r="AW120" s="1014"/>
      <c r="AX120" s="1014"/>
      <c r="AY120" s="1015"/>
      <c r="AZ120" s="970" t="s">
        <v>441</v>
      </c>
      <c r="BA120" s="919"/>
      <c r="BB120" s="919"/>
      <c r="BC120" s="919"/>
      <c r="BD120" s="919"/>
      <c r="BE120" s="919"/>
      <c r="BF120" s="919"/>
      <c r="BG120" s="919"/>
      <c r="BH120" s="919"/>
      <c r="BI120" s="919"/>
      <c r="BJ120" s="919"/>
      <c r="BK120" s="919"/>
      <c r="BL120" s="919"/>
      <c r="BM120" s="919"/>
      <c r="BN120" s="919"/>
      <c r="BO120" s="919"/>
      <c r="BP120" s="920"/>
      <c r="BQ120" s="956">
        <v>246230372</v>
      </c>
      <c r="BR120" s="957"/>
      <c r="BS120" s="957"/>
      <c r="BT120" s="957"/>
      <c r="BU120" s="957"/>
      <c r="BV120" s="957">
        <v>259511724</v>
      </c>
      <c r="BW120" s="957"/>
      <c r="BX120" s="957"/>
      <c r="BY120" s="957"/>
      <c r="BZ120" s="957"/>
      <c r="CA120" s="957">
        <v>286685423</v>
      </c>
      <c r="CB120" s="957"/>
      <c r="CC120" s="957"/>
      <c r="CD120" s="957"/>
      <c r="CE120" s="957"/>
      <c r="CF120" s="971">
        <v>68.599999999999994</v>
      </c>
      <c r="CG120" s="972"/>
      <c r="CH120" s="972"/>
      <c r="CI120" s="972"/>
      <c r="CJ120" s="972"/>
      <c r="CK120" s="1030" t="s">
        <v>442</v>
      </c>
      <c r="CL120" s="1031"/>
      <c r="CM120" s="1031"/>
      <c r="CN120" s="1031"/>
      <c r="CO120" s="1032"/>
      <c r="CP120" s="1038" t="s">
        <v>443</v>
      </c>
      <c r="CQ120" s="1039"/>
      <c r="CR120" s="1039"/>
      <c r="CS120" s="1039"/>
      <c r="CT120" s="1039"/>
      <c r="CU120" s="1039"/>
      <c r="CV120" s="1039"/>
      <c r="CW120" s="1039"/>
      <c r="CX120" s="1039"/>
      <c r="CY120" s="1039"/>
      <c r="CZ120" s="1039"/>
      <c r="DA120" s="1039"/>
      <c r="DB120" s="1039"/>
      <c r="DC120" s="1039"/>
      <c r="DD120" s="1039"/>
      <c r="DE120" s="1039"/>
      <c r="DF120" s="1040"/>
      <c r="DG120" s="956">
        <v>16343441</v>
      </c>
      <c r="DH120" s="957"/>
      <c r="DI120" s="957"/>
      <c r="DJ120" s="957"/>
      <c r="DK120" s="957"/>
      <c r="DL120" s="957">
        <v>15110247</v>
      </c>
      <c r="DM120" s="957"/>
      <c r="DN120" s="957"/>
      <c r="DO120" s="957"/>
      <c r="DP120" s="957"/>
      <c r="DQ120" s="957">
        <v>14458535</v>
      </c>
      <c r="DR120" s="957"/>
      <c r="DS120" s="957"/>
      <c r="DT120" s="957"/>
      <c r="DU120" s="957"/>
      <c r="DV120" s="958">
        <v>3.5</v>
      </c>
      <c r="DW120" s="958"/>
      <c r="DX120" s="958"/>
      <c r="DY120" s="958"/>
      <c r="DZ120" s="959"/>
    </row>
    <row r="121" spans="1:130" s="217" customFormat="1" ht="26.25" customHeight="1">
      <c r="A121" s="1087"/>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2">
        <v>1316863</v>
      </c>
      <c r="AB121" s="983"/>
      <c r="AC121" s="983"/>
      <c r="AD121" s="983"/>
      <c r="AE121" s="984"/>
      <c r="AF121" s="985">
        <v>1047760</v>
      </c>
      <c r="AG121" s="983"/>
      <c r="AH121" s="983"/>
      <c r="AI121" s="983"/>
      <c r="AJ121" s="984"/>
      <c r="AK121" s="985">
        <v>910156</v>
      </c>
      <c r="AL121" s="983"/>
      <c r="AM121" s="983"/>
      <c r="AN121" s="983"/>
      <c r="AO121" s="984"/>
      <c r="AP121" s="986">
        <v>0.2</v>
      </c>
      <c r="AQ121" s="987"/>
      <c r="AR121" s="987"/>
      <c r="AS121" s="987"/>
      <c r="AT121" s="988"/>
      <c r="AU121" s="1016"/>
      <c r="AV121" s="1017"/>
      <c r="AW121" s="1017"/>
      <c r="AX121" s="1017"/>
      <c r="AY121" s="1018"/>
      <c r="AZ121" s="979" t="s">
        <v>445</v>
      </c>
      <c r="BA121" s="980"/>
      <c r="BB121" s="980"/>
      <c r="BC121" s="980"/>
      <c r="BD121" s="980"/>
      <c r="BE121" s="980"/>
      <c r="BF121" s="980"/>
      <c r="BG121" s="980"/>
      <c r="BH121" s="980"/>
      <c r="BI121" s="980"/>
      <c r="BJ121" s="980"/>
      <c r="BK121" s="980"/>
      <c r="BL121" s="980"/>
      <c r="BM121" s="980"/>
      <c r="BN121" s="980"/>
      <c r="BO121" s="980"/>
      <c r="BP121" s="981"/>
      <c r="BQ121" s="949">
        <v>122074007</v>
      </c>
      <c r="BR121" s="950"/>
      <c r="BS121" s="950"/>
      <c r="BT121" s="950"/>
      <c r="BU121" s="950"/>
      <c r="BV121" s="950">
        <v>124937204</v>
      </c>
      <c r="BW121" s="950"/>
      <c r="BX121" s="950"/>
      <c r="BY121" s="950"/>
      <c r="BZ121" s="950"/>
      <c r="CA121" s="950">
        <v>128888390</v>
      </c>
      <c r="CB121" s="950"/>
      <c r="CC121" s="950"/>
      <c r="CD121" s="950"/>
      <c r="CE121" s="950"/>
      <c r="CF121" s="944">
        <v>30.8</v>
      </c>
      <c r="CG121" s="945"/>
      <c r="CH121" s="945"/>
      <c r="CI121" s="945"/>
      <c r="CJ121" s="945"/>
      <c r="CK121" s="1033"/>
      <c r="CL121" s="1034"/>
      <c r="CM121" s="1034"/>
      <c r="CN121" s="1034"/>
      <c r="CO121" s="1035"/>
      <c r="CP121" s="1043" t="s">
        <v>374</v>
      </c>
      <c r="CQ121" s="1044"/>
      <c r="CR121" s="1044"/>
      <c r="CS121" s="1044"/>
      <c r="CT121" s="1044"/>
      <c r="CU121" s="1044"/>
      <c r="CV121" s="1044"/>
      <c r="CW121" s="1044"/>
      <c r="CX121" s="1044"/>
      <c r="CY121" s="1044"/>
      <c r="CZ121" s="1044"/>
      <c r="DA121" s="1044"/>
      <c r="DB121" s="1044"/>
      <c r="DC121" s="1044"/>
      <c r="DD121" s="1044"/>
      <c r="DE121" s="1044"/>
      <c r="DF121" s="1045"/>
      <c r="DG121" s="949">
        <v>12345416</v>
      </c>
      <c r="DH121" s="950"/>
      <c r="DI121" s="950"/>
      <c r="DJ121" s="950"/>
      <c r="DK121" s="950"/>
      <c r="DL121" s="950">
        <v>11489857</v>
      </c>
      <c r="DM121" s="950"/>
      <c r="DN121" s="950"/>
      <c r="DO121" s="950"/>
      <c r="DP121" s="950"/>
      <c r="DQ121" s="950">
        <v>11217677</v>
      </c>
      <c r="DR121" s="950"/>
      <c r="DS121" s="950"/>
      <c r="DT121" s="950"/>
      <c r="DU121" s="950"/>
      <c r="DV121" s="951">
        <v>2.7</v>
      </c>
      <c r="DW121" s="951"/>
      <c r="DX121" s="951"/>
      <c r="DY121" s="951"/>
      <c r="DZ121" s="952"/>
    </row>
    <row r="122" spans="1:130" s="217" customFormat="1" ht="26.25" customHeight="1">
      <c r="A122" s="1087"/>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2">
        <v>135129</v>
      </c>
      <c r="AB122" s="983"/>
      <c r="AC122" s="983"/>
      <c r="AD122" s="983"/>
      <c r="AE122" s="984"/>
      <c r="AF122" s="985">
        <v>135252</v>
      </c>
      <c r="AG122" s="983"/>
      <c r="AH122" s="983"/>
      <c r="AI122" s="983"/>
      <c r="AJ122" s="984"/>
      <c r="AK122" s="985">
        <v>135367</v>
      </c>
      <c r="AL122" s="983"/>
      <c r="AM122" s="983"/>
      <c r="AN122" s="983"/>
      <c r="AO122" s="984"/>
      <c r="AP122" s="986">
        <v>0</v>
      </c>
      <c r="AQ122" s="987"/>
      <c r="AR122" s="987"/>
      <c r="AS122" s="987"/>
      <c r="AT122" s="988"/>
      <c r="AU122" s="1016"/>
      <c r="AV122" s="1017"/>
      <c r="AW122" s="1017"/>
      <c r="AX122" s="1017"/>
      <c r="AY122" s="1018"/>
      <c r="AZ122" s="1004" t="s">
        <v>446</v>
      </c>
      <c r="BA122" s="995"/>
      <c r="BB122" s="995"/>
      <c r="BC122" s="995"/>
      <c r="BD122" s="995"/>
      <c r="BE122" s="995"/>
      <c r="BF122" s="995"/>
      <c r="BG122" s="995"/>
      <c r="BH122" s="995"/>
      <c r="BI122" s="995"/>
      <c r="BJ122" s="995"/>
      <c r="BK122" s="995"/>
      <c r="BL122" s="995"/>
      <c r="BM122" s="995"/>
      <c r="BN122" s="995"/>
      <c r="BO122" s="995"/>
      <c r="BP122" s="996"/>
      <c r="BQ122" s="1021">
        <v>877567124</v>
      </c>
      <c r="BR122" s="1022"/>
      <c r="BS122" s="1022"/>
      <c r="BT122" s="1022"/>
      <c r="BU122" s="1022"/>
      <c r="BV122" s="1022">
        <v>871758630</v>
      </c>
      <c r="BW122" s="1022"/>
      <c r="BX122" s="1022"/>
      <c r="BY122" s="1022"/>
      <c r="BZ122" s="1022"/>
      <c r="CA122" s="1022">
        <v>866890952</v>
      </c>
      <c r="CB122" s="1022"/>
      <c r="CC122" s="1022"/>
      <c r="CD122" s="1022"/>
      <c r="CE122" s="1022"/>
      <c r="CF122" s="1041">
        <v>207.4</v>
      </c>
      <c r="CG122" s="1042"/>
      <c r="CH122" s="1042"/>
      <c r="CI122" s="1042"/>
      <c r="CJ122" s="1042"/>
      <c r="CK122" s="1033"/>
      <c r="CL122" s="1034"/>
      <c r="CM122" s="1034"/>
      <c r="CN122" s="1034"/>
      <c r="CO122" s="1035"/>
      <c r="CP122" s="1043" t="s">
        <v>447</v>
      </c>
      <c r="CQ122" s="1044"/>
      <c r="CR122" s="1044"/>
      <c r="CS122" s="1044"/>
      <c r="CT122" s="1044"/>
      <c r="CU122" s="1044"/>
      <c r="CV122" s="1044"/>
      <c r="CW122" s="1044"/>
      <c r="CX122" s="1044"/>
      <c r="CY122" s="1044"/>
      <c r="CZ122" s="1044"/>
      <c r="DA122" s="1044"/>
      <c r="DB122" s="1044"/>
      <c r="DC122" s="1044"/>
      <c r="DD122" s="1044"/>
      <c r="DE122" s="1044"/>
      <c r="DF122" s="1045"/>
      <c r="DG122" s="949">
        <v>7999786</v>
      </c>
      <c r="DH122" s="950"/>
      <c r="DI122" s="950"/>
      <c r="DJ122" s="950"/>
      <c r="DK122" s="950"/>
      <c r="DL122" s="950">
        <v>7959985</v>
      </c>
      <c r="DM122" s="950"/>
      <c r="DN122" s="950"/>
      <c r="DO122" s="950"/>
      <c r="DP122" s="950"/>
      <c r="DQ122" s="950">
        <v>7845953</v>
      </c>
      <c r="DR122" s="950"/>
      <c r="DS122" s="950"/>
      <c r="DT122" s="950"/>
      <c r="DU122" s="950"/>
      <c r="DV122" s="951">
        <v>1.9</v>
      </c>
      <c r="DW122" s="951"/>
      <c r="DX122" s="951"/>
      <c r="DY122" s="951"/>
      <c r="DZ122" s="952"/>
    </row>
    <row r="123" spans="1:130" s="217" customFormat="1" ht="26.25" customHeight="1">
      <c r="A123" s="1087"/>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2" t="s">
        <v>410</v>
      </c>
      <c r="AB123" s="983"/>
      <c r="AC123" s="983"/>
      <c r="AD123" s="983"/>
      <c r="AE123" s="984"/>
      <c r="AF123" s="985" t="s">
        <v>448</v>
      </c>
      <c r="AG123" s="983"/>
      <c r="AH123" s="983"/>
      <c r="AI123" s="983"/>
      <c r="AJ123" s="984"/>
      <c r="AK123" s="985" t="s">
        <v>377</v>
      </c>
      <c r="AL123" s="983"/>
      <c r="AM123" s="983"/>
      <c r="AN123" s="983"/>
      <c r="AO123" s="984"/>
      <c r="AP123" s="986" t="s">
        <v>377</v>
      </c>
      <c r="AQ123" s="987"/>
      <c r="AR123" s="987"/>
      <c r="AS123" s="987"/>
      <c r="AT123" s="988"/>
      <c r="AU123" s="1019"/>
      <c r="AV123" s="1020"/>
      <c r="AW123" s="1020"/>
      <c r="AX123" s="1020"/>
      <c r="AY123" s="1020"/>
      <c r="AZ123" s="247" t="s">
        <v>149</v>
      </c>
      <c r="BA123" s="247"/>
      <c r="BB123" s="247"/>
      <c r="BC123" s="247"/>
      <c r="BD123" s="247"/>
      <c r="BE123" s="247"/>
      <c r="BF123" s="247"/>
      <c r="BG123" s="247"/>
      <c r="BH123" s="247"/>
      <c r="BI123" s="247"/>
      <c r="BJ123" s="247"/>
      <c r="BK123" s="247"/>
      <c r="BL123" s="247"/>
      <c r="BM123" s="247"/>
      <c r="BN123" s="247"/>
      <c r="BO123" s="1005" t="s">
        <v>449</v>
      </c>
      <c r="BP123" s="1029"/>
      <c r="BQ123" s="1093">
        <v>1245871503</v>
      </c>
      <c r="BR123" s="1094"/>
      <c r="BS123" s="1094"/>
      <c r="BT123" s="1094"/>
      <c r="BU123" s="1094"/>
      <c r="BV123" s="1094">
        <v>1256207558</v>
      </c>
      <c r="BW123" s="1094"/>
      <c r="BX123" s="1094"/>
      <c r="BY123" s="1094"/>
      <c r="BZ123" s="1094"/>
      <c r="CA123" s="1094">
        <v>1282464765</v>
      </c>
      <c r="CB123" s="1094"/>
      <c r="CC123" s="1094"/>
      <c r="CD123" s="1094"/>
      <c r="CE123" s="1094"/>
      <c r="CF123" s="1023"/>
      <c r="CG123" s="1024"/>
      <c r="CH123" s="1024"/>
      <c r="CI123" s="1024"/>
      <c r="CJ123" s="1025"/>
      <c r="CK123" s="1033"/>
      <c r="CL123" s="1034"/>
      <c r="CM123" s="1034"/>
      <c r="CN123" s="1034"/>
      <c r="CO123" s="1035"/>
      <c r="CP123" s="1043" t="s">
        <v>450</v>
      </c>
      <c r="CQ123" s="1044"/>
      <c r="CR123" s="1044"/>
      <c r="CS123" s="1044"/>
      <c r="CT123" s="1044"/>
      <c r="CU123" s="1044"/>
      <c r="CV123" s="1044"/>
      <c r="CW123" s="1044"/>
      <c r="CX123" s="1044"/>
      <c r="CY123" s="1044"/>
      <c r="CZ123" s="1044"/>
      <c r="DA123" s="1044"/>
      <c r="DB123" s="1044"/>
      <c r="DC123" s="1044"/>
      <c r="DD123" s="1044"/>
      <c r="DE123" s="1044"/>
      <c r="DF123" s="1045"/>
      <c r="DG123" s="949">
        <v>9849940</v>
      </c>
      <c r="DH123" s="950"/>
      <c r="DI123" s="950"/>
      <c r="DJ123" s="950"/>
      <c r="DK123" s="950"/>
      <c r="DL123" s="950">
        <v>10189726</v>
      </c>
      <c r="DM123" s="950"/>
      <c r="DN123" s="950"/>
      <c r="DO123" s="950"/>
      <c r="DP123" s="950"/>
      <c r="DQ123" s="950">
        <v>6178462</v>
      </c>
      <c r="DR123" s="950"/>
      <c r="DS123" s="950"/>
      <c r="DT123" s="950"/>
      <c r="DU123" s="950"/>
      <c r="DV123" s="951">
        <v>1.5</v>
      </c>
      <c r="DW123" s="951"/>
      <c r="DX123" s="951"/>
      <c r="DY123" s="951"/>
      <c r="DZ123" s="952"/>
    </row>
    <row r="124" spans="1:130" s="217" customFormat="1" ht="26.25" customHeight="1" thickBot="1">
      <c r="A124" s="1087"/>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2" t="s">
        <v>377</v>
      </c>
      <c r="AB124" s="983"/>
      <c r="AC124" s="983"/>
      <c r="AD124" s="983"/>
      <c r="AE124" s="984"/>
      <c r="AF124" s="985" t="s">
        <v>146</v>
      </c>
      <c r="AG124" s="983"/>
      <c r="AH124" s="983"/>
      <c r="AI124" s="983"/>
      <c r="AJ124" s="984"/>
      <c r="AK124" s="985" t="s">
        <v>146</v>
      </c>
      <c r="AL124" s="983"/>
      <c r="AM124" s="983"/>
      <c r="AN124" s="983"/>
      <c r="AO124" s="984"/>
      <c r="AP124" s="986" t="s">
        <v>377</v>
      </c>
      <c r="AQ124" s="987"/>
      <c r="AR124" s="987"/>
      <c r="AS124" s="987"/>
      <c r="AT124" s="988"/>
      <c r="AU124" s="1089" t="s">
        <v>451</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137.5</v>
      </c>
      <c r="BR124" s="1053"/>
      <c r="BS124" s="1053"/>
      <c r="BT124" s="1053"/>
      <c r="BU124" s="1053"/>
      <c r="BV124" s="1053">
        <v>139.19999999999999</v>
      </c>
      <c r="BW124" s="1053"/>
      <c r="BX124" s="1053"/>
      <c r="BY124" s="1053"/>
      <c r="BZ124" s="1053"/>
      <c r="CA124" s="1053">
        <v>136.5</v>
      </c>
      <c r="CB124" s="1053"/>
      <c r="CC124" s="1053"/>
      <c r="CD124" s="1053"/>
      <c r="CE124" s="1053"/>
      <c r="CF124" s="1054"/>
      <c r="CG124" s="1055"/>
      <c r="CH124" s="1055"/>
      <c r="CI124" s="1055"/>
      <c r="CJ124" s="1056"/>
      <c r="CK124" s="1036"/>
      <c r="CL124" s="1036"/>
      <c r="CM124" s="1036"/>
      <c r="CN124" s="1036"/>
      <c r="CO124" s="1037"/>
      <c r="CP124" s="1057" t="s">
        <v>452</v>
      </c>
      <c r="CQ124" s="1058"/>
      <c r="CR124" s="1058"/>
      <c r="CS124" s="1058"/>
      <c r="CT124" s="1058"/>
      <c r="CU124" s="1058"/>
      <c r="CV124" s="1058"/>
      <c r="CW124" s="1058"/>
      <c r="CX124" s="1058"/>
      <c r="CY124" s="1058"/>
      <c r="CZ124" s="1058"/>
      <c r="DA124" s="1058"/>
      <c r="DB124" s="1058"/>
      <c r="DC124" s="1058"/>
      <c r="DD124" s="1058"/>
      <c r="DE124" s="1058"/>
      <c r="DF124" s="1059"/>
      <c r="DG124" s="1021">
        <v>1052522</v>
      </c>
      <c r="DH124" s="1022"/>
      <c r="DI124" s="1022"/>
      <c r="DJ124" s="1022"/>
      <c r="DK124" s="1022"/>
      <c r="DL124" s="1022">
        <v>1000544</v>
      </c>
      <c r="DM124" s="1022"/>
      <c r="DN124" s="1022"/>
      <c r="DO124" s="1022"/>
      <c r="DP124" s="1022"/>
      <c r="DQ124" s="1022">
        <v>778184</v>
      </c>
      <c r="DR124" s="1022"/>
      <c r="DS124" s="1022"/>
      <c r="DT124" s="1022"/>
      <c r="DU124" s="1022"/>
      <c r="DV124" s="1046">
        <v>0.2</v>
      </c>
      <c r="DW124" s="1046"/>
      <c r="DX124" s="1046"/>
      <c r="DY124" s="1046"/>
      <c r="DZ124" s="1047"/>
    </row>
    <row r="125" spans="1:130" s="217" customFormat="1" ht="26.25" customHeight="1">
      <c r="A125" s="1087"/>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2" t="s">
        <v>377</v>
      </c>
      <c r="AB125" s="983"/>
      <c r="AC125" s="983"/>
      <c r="AD125" s="983"/>
      <c r="AE125" s="984"/>
      <c r="AF125" s="985" t="s">
        <v>146</v>
      </c>
      <c r="AG125" s="983"/>
      <c r="AH125" s="983"/>
      <c r="AI125" s="983"/>
      <c r="AJ125" s="984"/>
      <c r="AK125" s="985" t="s">
        <v>377</v>
      </c>
      <c r="AL125" s="983"/>
      <c r="AM125" s="983"/>
      <c r="AN125" s="983"/>
      <c r="AO125" s="984"/>
      <c r="AP125" s="986" t="s">
        <v>410</v>
      </c>
      <c r="AQ125" s="987"/>
      <c r="AR125" s="987"/>
      <c r="AS125" s="987"/>
      <c r="AT125" s="98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50"/>
      <c r="BR125" s="250"/>
      <c r="BS125" s="250"/>
      <c r="BT125" s="250"/>
      <c r="BU125" s="250"/>
      <c r="BV125" s="250"/>
      <c r="BW125" s="250"/>
      <c r="BX125" s="250"/>
      <c r="BY125" s="250"/>
      <c r="BZ125" s="250"/>
      <c r="CA125" s="250"/>
      <c r="CB125" s="250"/>
      <c r="CC125" s="250"/>
      <c r="CD125" s="250"/>
      <c r="CE125" s="250"/>
      <c r="CF125" s="250"/>
      <c r="CG125" s="250"/>
      <c r="CH125" s="250"/>
      <c r="CI125" s="250"/>
      <c r="CJ125" s="251"/>
      <c r="CK125" s="1048" t="s">
        <v>453</v>
      </c>
      <c r="CL125" s="1031"/>
      <c r="CM125" s="1031"/>
      <c r="CN125" s="1031"/>
      <c r="CO125" s="1032"/>
      <c r="CP125" s="970" t="s">
        <v>454</v>
      </c>
      <c r="CQ125" s="919"/>
      <c r="CR125" s="919"/>
      <c r="CS125" s="919"/>
      <c r="CT125" s="919"/>
      <c r="CU125" s="919"/>
      <c r="CV125" s="919"/>
      <c r="CW125" s="919"/>
      <c r="CX125" s="919"/>
      <c r="CY125" s="919"/>
      <c r="CZ125" s="919"/>
      <c r="DA125" s="919"/>
      <c r="DB125" s="919"/>
      <c r="DC125" s="919"/>
      <c r="DD125" s="919"/>
      <c r="DE125" s="919"/>
      <c r="DF125" s="920"/>
      <c r="DG125" s="956">
        <v>1627265</v>
      </c>
      <c r="DH125" s="957"/>
      <c r="DI125" s="957"/>
      <c r="DJ125" s="957"/>
      <c r="DK125" s="957"/>
      <c r="DL125" s="957">
        <v>1234747</v>
      </c>
      <c r="DM125" s="957"/>
      <c r="DN125" s="957"/>
      <c r="DO125" s="957"/>
      <c r="DP125" s="957"/>
      <c r="DQ125" s="957">
        <v>921130</v>
      </c>
      <c r="DR125" s="957"/>
      <c r="DS125" s="957"/>
      <c r="DT125" s="957"/>
      <c r="DU125" s="957"/>
      <c r="DV125" s="958">
        <v>0.2</v>
      </c>
      <c r="DW125" s="958"/>
      <c r="DX125" s="958"/>
      <c r="DY125" s="958"/>
      <c r="DZ125" s="959"/>
    </row>
    <row r="126" spans="1:130" s="217" customFormat="1" ht="26.25" customHeight="1" thickBot="1">
      <c r="A126" s="1087"/>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2" t="s">
        <v>146</v>
      </c>
      <c r="AB126" s="983"/>
      <c r="AC126" s="983"/>
      <c r="AD126" s="983"/>
      <c r="AE126" s="984"/>
      <c r="AF126" s="985" t="s">
        <v>439</v>
      </c>
      <c r="AG126" s="983"/>
      <c r="AH126" s="983"/>
      <c r="AI126" s="983"/>
      <c r="AJ126" s="984"/>
      <c r="AK126" s="985" t="s">
        <v>146</v>
      </c>
      <c r="AL126" s="983"/>
      <c r="AM126" s="983"/>
      <c r="AN126" s="983"/>
      <c r="AO126" s="984"/>
      <c r="AP126" s="986" t="s">
        <v>377</v>
      </c>
      <c r="AQ126" s="987"/>
      <c r="AR126" s="987"/>
      <c r="AS126" s="987"/>
      <c r="AT126" s="988"/>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3"/>
      <c r="CE126" s="253"/>
      <c r="CF126" s="253"/>
      <c r="CG126" s="250"/>
      <c r="CH126" s="250"/>
      <c r="CI126" s="250"/>
      <c r="CJ126" s="251"/>
      <c r="CK126" s="1049"/>
      <c r="CL126" s="1034"/>
      <c r="CM126" s="1034"/>
      <c r="CN126" s="1034"/>
      <c r="CO126" s="1035"/>
      <c r="CP126" s="979" t="s">
        <v>455</v>
      </c>
      <c r="CQ126" s="980"/>
      <c r="CR126" s="980"/>
      <c r="CS126" s="980"/>
      <c r="CT126" s="980"/>
      <c r="CU126" s="980"/>
      <c r="CV126" s="980"/>
      <c r="CW126" s="980"/>
      <c r="CX126" s="980"/>
      <c r="CY126" s="980"/>
      <c r="CZ126" s="980"/>
      <c r="DA126" s="980"/>
      <c r="DB126" s="980"/>
      <c r="DC126" s="980"/>
      <c r="DD126" s="980"/>
      <c r="DE126" s="980"/>
      <c r="DF126" s="981"/>
      <c r="DG126" s="949" t="s">
        <v>377</v>
      </c>
      <c r="DH126" s="950"/>
      <c r="DI126" s="950"/>
      <c r="DJ126" s="950"/>
      <c r="DK126" s="950"/>
      <c r="DL126" s="950" t="s">
        <v>456</v>
      </c>
      <c r="DM126" s="950"/>
      <c r="DN126" s="950"/>
      <c r="DO126" s="950"/>
      <c r="DP126" s="950"/>
      <c r="DQ126" s="950" t="s">
        <v>146</v>
      </c>
      <c r="DR126" s="950"/>
      <c r="DS126" s="950"/>
      <c r="DT126" s="950"/>
      <c r="DU126" s="950"/>
      <c r="DV126" s="951" t="s">
        <v>410</v>
      </c>
      <c r="DW126" s="951"/>
      <c r="DX126" s="951"/>
      <c r="DY126" s="951"/>
      <c r="DZ126" s="952"/>
    </row>
    <row r="127" spans="1:130" s="217" customFormat="1" ht="26.25" customHeight="1">
      <c r="A127" s="1088"/>
      <c r="B127" s="978"/>
      <c r="C127" s="1026" t="s">
        <v>457</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82">
        <v>46948</v>
      </c>
      <c r="AB127" s="983"/>
      <c r="AC127" s="983"/>
      <c r="AD127" s="983"/>
      <c r="AE127" s="984"/>
      <c r="AF127" s="985">
        <v>46266</v>
      </c>
      <c r="AG127" s="983"/>
      <c r="AH127" s="983"/>
      <c r="AI127" s="983"/>
      <c r="AJ127" s="984"/>
      <c r="AK127" s="985">
        <v>45261</v>
      </c>
      <c r="AL127" s="983"/>
      <c r="AM127" s="983"/>
      <c r="AN127" s="983"/>
      <c r="AO127" s="984"/>
      <c r="AP127" s="986">
        <v>0</v>
      </c>
      <c r="AQ127" s="987"/>
      <c r="AR127" s="987"/>
      <c r="AS127" s="987"/>
      <c r="AT127" s="988"/>
      <c r="AU127" s="252"/>
      <c r="AV127" s="252"/>
      <c r="AW127" s="252"/>
      <c r="AX127" s="1060" t="s">
        <v>458</v>
      </c>
      <c r="AY127" s="1061"/>
      <c r="AZ127" s="1061"/>
      <c r="BA127" s="1061"/>
      <c r="BB127" s="1061"/>
      <c r="BC127" s="1061"/>
      <c r="BD127" s="1061"/>
      <c r="BE127" s="1062"/>
      <c r="BF127" s="1063" t="s">
        <v>459</v>
      </c>
      <c r="BG127" s="1061"/>
      <c r="BH127" s="1061"/>
      <c r="BI127" s="1061"/>
      <c r="BJ127" s="1061"/>
      <c r="BK127" s="1061"/>
      <c r="BL127" s="1062"/>
      <c r="BM127" s="1063" t="s">
        <v>460</v>
      </c>
      <c r="BN127" s="1061"/>
      <c r="BO127" s="1061"/>
      <c r="BP127" s="1061"/>
      <c r="BQ127" s="1061"/>
      <c r="BR127" s="1061"/>
      <c r="BS127" s="1062"/>
      <c r="BT127" s="1063" t="s">
        <v>461</v>
      </c>
      <c r="BU127" s="1061"/>
      <c r="BV127" s="1061"/>
      <c r="BW127" s="1061"/>
      <c r="BX127" s="1061"/>
      <c r="BY127" s="1061"/>
      <c r="BZ127" s="1085"/>
      <c r="CA127" s="252"/>
      <c r="CB127" s="252"/>
      <c r="CC127" s="252"/>
      <c r="CD127" s="253"/>
      <c r="CE127" s="253"/>
      <c r="CF127" s="253"/>
      <c r="CG127" s="250"/>
      <c r="CH127" s="250"/>
      <c r="CI127" s="250"/>
      <c r="CJ127" s="251"/>
      <c r="CK127" s="1049"/>
      <c r="CL127" s="1034"/>
      <c r="CM127" s="1034"/>
      <c r="CN127" s="1034"/>
      <c r="CO127" s="1035"/>
      <c r="CP127" s="979" t="s">
        <v>462</v>
      </c>
      <c r="CQ127" s="980"/>
      <c r="CR127" s="980"/>
      <c r="CS127" s="980"/>
      <c r="CT127" s="980"/>
      <c r="CU127" s="980"/>
      <c r="CV127" s="980"/>
      <c r="CW127" s="980"/>
      <c r="CX127" s="980"/>
      <c r="CY127" s="980"/>
      <c r="CZ127" s="980"/>
      <c r="DA127" s="980"/>
      <c r="DB127" s="980"/>
      <c r="DC127" s="980"/>
      <c r="DD127" s="980"/>
      <c r="DE127" s="980"/>
      <c r="DF127" s="981"/>
      <c r="DG127" s="949" t="s">
        <v>410</v>
      </c>
      <c r="DH127" s="950"/>
      <c r="DI127" s="950"/>
      <c r="DJ127" s="950"/>
      <c r="DK127" s="950"/>
      <c r="DL127" s="950" t="s">
        <v>377</v>
      </c>
      <c r="DM127" s="950"/>
      <c r="DN127" s="950"/>
      <c r="DO127" s="950"/>
      <c r="DP127" s="950"/>
      <c r="DQ127" s="950">
        <v>442618</v>
      </c>
      <c r="DR127" s="950"/>
      <c r="DS127" s="950"/>
      <c r="DT127" s="950"/>
      <c r="DU127" s="950"/>
      <c r="DV127" s="951">
        <v>0.1</v>
      </c>
      <c r="DW127" s="951"/>
      <c r="DX127" s="951"/>
      <c r="DY127" s="951"/>
      <c r="DZ127" s="952"/>
    </row>
    <row r="128" spans="1:130" s="217" customFormat="1" ht="26.25" customHeight="1" thickBo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75">
        <v>1854048</v>
      </c>
      <c r="AB128" s="1076"/>
      <c r="AC128" s="1076"/>
      <c r="AD128" s="1076"/>
      <c r="AE128" s="1077"/>
      <c r="AF128" s="1078">
        <v>1687164</v>
      </c>
      <c r="AG128" s="1076"/>
      <c r="AH128" s="1076"/>
      <c r="AI128" s="1076"/>
      <c r="AJ128" s="1077"/>
      <c r="AK128" s="1078">
        <v>2351977</v>
      </c>
      <c r="AL128" s="1076"/>
      <c r="AM128" s="1076"/>
      <c r="AN128" s="1076"/>
      <c r="AO128" s="1077"/>
      <c r="AP128" s="1079"/>
      <c r="AQ128" s="1080"/>
      <c r="AR128" s="1080"/>
      <c r="AS128" s="1080"/>
      <c r="AT128" s="1081"/>
      <c r="AU128" s="252"/>
      <c r="AV128" s="252"/>
      <c r="AW128" s="252"/>
      <c r="AX128" s="918" t="s">
        <v>465</v>
      </c>
      <c r="AY128" s="919"/>
      <c r="AZ128" s="919"/>
      <c r="BA128" s="919"/>
      <c r="BB128" s="919"/>
      <c r="BC128" s="919"/>
      <c r="BD128" s="919"/>
      <c r="BE128" s="920"/>
      <c r="BF128" s="1082" t="s">
        <v>410</v>
      </c>
      <c r="BG128" s="1083"/>
      <c r="BH128" s="1083"/>
      <c r="BI128" s="1083"/>
      <c r="BJ128" s="1083"/>
      <c r="BK128" s="1083"/>
      <c r="BL128" s="1084"/>
      <c r="BM128" s="1082">
        <v>3.75</v>
      </c>
      <c r="BN128" s="1083"/>
      <c r="BO128" s="1083"/>
      <c r="BP128" s="1083"/>
      <c r="BQ128" s="1083"/>
      <c r="BR128" s="1083"/>
      <c r="BS128" s="1084"/>
      <c r="BT128" s="1082">
        <v>5</v>
      </c>
      <c r="BU128" s="1083"/>
      <c r="BV128" s="1083"/>
      <c r="BW128" s="1083"/>
      <c r="BX128" s="1083"/>
      <c r="BY128" s="1083"/>
      <c r="BZ128" s="1107"/>
      <c r="CA128" s="253"/>
      <c r="CB128" s="253"/>
      <c r="CC128" s="253"/>
      <c r="CD128" s="253"/>
      <c r="CE128" s="253"/>
      <c r="CF128" s="253"/>
      <c r="CG128" s="250"/>
      <c r="CH128" s="250"/>
      <c r="CI128" s="250"/>
      <c r="CJ128" s="251"/>
      <c r="CK128" s="1050"/>
      <c r="CL128" s="1051"/>
      <c r="CM128" s="1051"/>
      <c r="CN128" s="1051"/>
      <c r="CO128" s="1052"/>
      <c r="CP128" s="1064" t="s">
        <v>466</v>
      </c>
      <c r="CQ128" s="1065"/>
      <c r="CR128" s="1065"/>
      <c r="CS128" s="1065"/>
      <c r="CT128" s="1065"/>
      <c r="CU128" s="1065"/>
      <c r="CV128" s="1065"/>
      <c r="CW128" s="1065"/>
      <c r="CX128" s="1065"/>
      <c r="CY128" s="1065"/>
      <c r="CZ128" s="1065"/>
      <c r="DA128" s="1065"/>
      <c r="DB128" s="1065"/>
      <c r="DC128" s="1065"/>
      <c r="DD128" s="1065"/>
      <c r="DE128" s="1065"/>
      <c r="DF128" s="1066"/>
      <c r="DG128" s="1067">
        <v>14792968</v>
      </c>
      <c r="DH128" s="1068"/>
      <c r="DI128" s="1068"/>
      <c r="DJ128" s="1068"/>
      <c r="DK128" s="1068"/>
      <c r="DL128" s="1068">
        <v>14407185</v>
      </c>
      <c r="DM128" s="1068"/>
      <c r="DN128" s="1068"/>
      <c r="DO128" s="1068"/>
      <c r="DP128" s="1068"/>
      <c r="DQ128" s="1068">
        <v>14112992</v>
      </c>
      <c r="DR128" s="1068"/>
      <c r="DS128" s="1068"/>
      <c r="DT128" s="1068"/>
      <c r="DU128" s="1068"/>
      <c r="DV128" s="1069">
        <v>3.4</v>
      </c>
      <c r="DW128" s="1069"/>
      <c r="DX128" s="1069"/>
      <c r="DY128" s="1069"/>
      <c r="DZ128" s="1070"/>
    </row>
    <row r="129" spans="1:131" s="217" customFormat="1" ht="26.25" customHeight="1">
      <c r="A129" s="960" t="s">
        <v>94</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1" t="s">
        <v>467</v>
      </c>
      <c r="X129" s="1102"/>
      <c r="Y129" s="1102"/>
      <c r="Z129" s="1103"/>
      <c r="AA129" s="982">
        <v>498553488</v>
      </c>
      <c r="AB129" s="983"/>
      <c r="AC129" s="983"/>
      <c r="AD129" s="983"/>
      <c r="AE129" s="984"/>
      <c r="AF129" s="985">
        <v>494472346</v>
      </c>
      <c r="AG129" s="983"/>
      <c r="AH129" s="983"/>
      <c r="AI129" s="983"/>
      <c r="AJ129" s="984"/>
      <c r="AK129" s="985">
        <v>490561126</v>
      </c>
      <c r="AL129" s="983"/>
      <c r="AM129" s="983"/>
      <c r="AN129" s="983"/>
      <c r="AO129" s="984"/>
      <c r="AP129" s="1104"/>
      <c r="AQ129" s="1105"/>
      <c r="AR129" s="1105"/>
      <c r="AS129" s="1105"/>
      <c r="AT129" s="1106"/>
      <c r="AU129" s="254"/>
      <c r="AV129" s="254"/>
      <c r="AW129" s="254"/>
      <c r="AX129" s="1095" t="s">
        <v>468</v>
      </c>
      <c r="AY129" s="980"/>
      <c r="AZ129" s="980"/>
      <c r="BA129" s="980"/>
      <c r="BB129" s="980"/>
      <c r="BC129" s="980"/>
      <c r="BD129" s="980"/>
      <c r="BE129" s="981"/>
      <c r="BF129" s="1096" t="s">
        <v>410</v>
      </c>
      <c r="BG129" s="1097"/>
      <c r="BH129" s="1097"/>
      <c r="BI129" s="1097"/>
      <c r="BJ129" s="1097"/>
      <c r="BK129" s="1097"/>
      <c r="BL129" s="1098"/>
      <c r="BM129" s="1096">
        <v>8.75</v>
      </c>
      <c r="BN129" s="1097"/>
      <c r="BO129" s="1097"/>
      <c r="BP129" s="1097"/>
      <c r="BQ129" s="1097"/>
      <c r="BR129" s="1097"/>
      <c r="BS129" s="1098"/>
      <c r="BT129" s="1096">
        <v>15</v>
      </c>
      <c r="BU129" s="1099"/>
      <c r="BV129" s="1099"/>
      <c r="BW129" s="1099"/>
      <c r="BX129" s="1099"/>
      <c r="BY129" s="1099"/>
      <c r="BZ129" s="1100"/>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24"/>
      <c r="DQ129" s="224"/>
      <c r="DR129" s="224"/>
      <c r="DS129" s="224"/>
      <c r="DT129" s="224"/>
      <c r="DU129" s="224"/>
      <c r="DV129" s="224"/>
      <c r="DW129" s="224"/>
      <c r="DX129" s="224"/>
      <c r="DY129" s="224"/>
      <c r="DZ129" s="228"/>
    </row>
    <row r="130" spans="1:131" s="217"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1" t="s">
        <v>470</v>
      </c>
      <c r="X130" s="1102"/>
      <c r="Y130" s="1102"/>
      <c r="Z130" s="1103"/>
      <c r="AA130" s="982">
        <v>71374508</v>
      </c>
      <c r="AB130" s="983"/>
      <c r="AC130" s="983"/>
      <c r="AD130" s="983"/>
      <c r="AE130" s="984"/>
      <c r="AF130" s="985">
        <v>72333782</v>
      </c>
      <c r="AG130" s="983"/>
      <c r="AH130" s="983"/>
      <c r="AI130" s="983"/>
      <c r="AJ130" s="984"/>
      <c r="AK130" s="985">
        <v>72553227</v>
      </c>
      <c r="AL130" s="983"/>
      <c r="AM130" s="983"/>
      <c r="AN130" s="983"/>
      <c r="AO130" s="984"/>
      <c r="AP130" s="1104"/>
      <c r="AQ130" s="1105"/>
      <c r="AR130" s="1105"/>
      <c r="AS130" s="1105"/>
      <c r="AT130" s="1106"/>
      <c r="AU130" s="254"/>
      <c r="AV130" s="254"/>
      <c r="AW130" s="254"/>
      <c r="AX130" s="1095" t="s">
        <v>471</v>
      </c>
      <c r="AY130" s="980"/>
      <c r="AZ130" s="980"/>
      <c r="BA130" s="980"/>
      <c r="BB130" s="980"/>
      <c r="BC130" s="980"/>
      <c r="BD130" s="980"/>
      <c r="BE130" s="981"/>
      <c r="BF130" s="1132">
        <v>9.5</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24"/>
      <c r="DQ130" s="224"/>
      <c r="DR130" s="224"/>
      <c r="DS130" s="224"/>
      <c r="DT130" s="224"/>
      <c r="DU130" s="224"/>
      <c r="DV130" s="224"/>
      <c r="DW130" s="224"/>
      <c r="DX130" s="224"/>
      <c r="DY130" s="224"/>
      <c r="DZ130" s="228"/>
    </row>
    <row r="131" spans="1:131" s="217"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472</v>
      </c>
      <c r="X131" s="1140"/>
      <c r="Y131" s="1140"/>
      <c r="Z131" s="1141"/>
      <c r="AA131" s="1142">
        <v>427178980</v>
      </c>
      <c r="AB131" s="1143"/>
      <c r="AC131" s="1143"/>
      <c r="AD131" s="1143"/>
      <c r="AE131" s="1144"/>
      <c r="AF131" s="1145">
        <v>422138564</v>
      </c>
      <c r="AG131" s="1143"/>
      <c r="AH131" s="1143"/>
      <c r="AI131" s="1143"/>
      <c r="AJ131" s="1144"/>
      <c r="AK131" s="1145">
        <v>418007899</v>
      </c>
      <c r="AL131" s="1143"/>
      <c r="AM131" s="1143"/>
      <c r="AN131" s="1143"/>
      <c r="AO131" s="1144"/>
      <c r="AP131" s="1146"/>
      <c r="AQ131" s="1147"/>
      <c r="AR131" s="1147"/>
      <c r="AS131" s="1147"/>
      <c r="AT131" s="1148"/>
      <c r="AU131" s="254"/>
      <c r="AV131" s="254"/>
      <c r="AW131" s="254"/>
      <c r="AX131" s="1114" t="s">
        <v>473</v>
      </c>
      <c r="AY131" s="1065"/>
      <c r="AZ131" s="1065"/>
      <c r="BA131" s="1065"/>
      <c r="BB131" s="1065"/>
      <c r="BC131" s="1065"/>
      <c r="BD131" s="1065"/>
      <c r="BE131" s="1066"/>
      <c r="BF131" s="1115">
        <v>136.5</v>
      </c>
      <c r="BG131" s="1116"/>
      <c r="BH131" s="1116"/>
      <c r="BI131" s="1116"/>
      <c r="BJ131" s="1116"/>
      <c r="BK131" s="1116"/>
      <c r="BL131" s="1117"/>
      <c r="BM131" s="1115">
        <v>400</v>
      </c>
      <c r="BN131" s="1116"/>
      <c r="BO131" s="1116"/>
      <c r="BP131" s="1116"/>
      <c r="BQ131" s="1116"/>
      <c r="BR131" s="1116"/>
      <c r="BS131" s="1117"/>
      <c r="BT131" s="1118"/>
      <c r="BU131" s="1119"/>
      <c r="BV131" s="1119"/>
      <c r="BW131" s="1119"/>
      <c r="BX131" s="1119"/>
      <c r="BY131" s="1119"/>
      <c r="BZ131" s="1120"/>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24"/>
      <c r="DQ131" s="224"/>
      <c r="DR131" s="224"/>
      <c r="DS131" s="224"/>
      <c r="DT131" s="224"/>
      <c r="DU131" s="224"/>
      <c r="DV131" s="224"/>
      <c r="DW131" s="224"/>
      <c r="DX131" s="224"/>
      <c r="DY131" s="224"/>
      <c r="DZ131" s="228"/>
    </row>
    <row r="132" spans="1:131" s="217" customFormat="1" ht="26.25" customHeight="1">
      <c r="A132" s="1121" t="s">
        <v>474</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475</v>
      </c>
      <c r="W132" s="1125"/>
      <c r="X132" s="1125"/>
      <c r="Y132" s="1125"/>
      <c r="Z132" s="1126"/>
      <c r="AA132" s="1127">
        <v>10.495060410000001</v>
      </c>
      <c r="AB132" s="1128"/>
      <c r="AC132" s="1128"/>
      <c r="AD132" s="1128"/>
      <c r="AE132" s="1129"/>
      <c r="AF132" s="1130">
        <v>9.5256179910000007</v>
      </c>
      <c r="AG132" s="1128"/>
      <c r="AH132" s="1128"/>
      <c r="AI132" s="1128"/>
      <c r="AJ132" s="1129"/>
      <c r="AK132" s="1130">
        <v>8.7409970210000001</v>
      </c>
      <c r="AL132" s="1128"/>
      <c r="AM132" s="1128"/>
      <c r="AN132" s="1128"/>
      <c r="AO132" s="1129"/>
      <c r="AP132" s="1023"/>
      <c r="AQ132" s="1024"/>
      <c r="AR132" s="1024"/>
      <c r="AS132" s="1024"/>
      <c r="AT132" s="1131"/>
      <c r="AU132" s="256"/>
      <c r="AV132" s="257"/>
      <c r="AW132" s="257"/>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28"/>
      <c r="DQ132" s="228"/>
      <c r="DR132" s="228"/>
      <c r="DS132" s="228"/>
      <c r="DT132" s="228"/>
      <c r="DU132" s="228"/>
      <c r="DV132" s="228"/>
      <c r="DW132" s="228"/>
      <c r="DX132" s="228"/>
      <c r="DY132" s="228"/>
      <c r="DZ132" s="228"/>
    </row>
    <row r="133" spans="1:131" s="217"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476</v>
      </c>
      <c r="W133" s="1108"/>
      <c r="X133" s="1108"/>
      <c r="Y133" s="1108"/>
      <c r="Z133" s="1109"/>
      <c r="AA133" s="1110">
        <v>11.7</v>
      </c>
      <c r="AB133" s="1111"/>
      <c r="AC133" s="1111"/>
      <c r="AD133" s="1111"/>
      <c r="AE133" s="1112"/>
      <c r="AF133" s="1110">
        <v>10.6</v>
      </c>
      <c r="AG133" s="1111"/>
      <c r="AH133" s="1111"/>
      <c r="AI133" s="1111"/>
      <c r="AJ133" s="1112"/>
      <c r="AK133" s="1110">
        <v>9.5</v>
      </c>
      <c r="AL133" s="1111"/>
      <c r="AM133" s="1111"/>
      <c r="AN133" s="1111"/>
      <c r="AO133" s="1112"/>
      <c r="AP133" s="1054"/>
      <c r="AQ133" s="1055"/>
      <c r="AR133" s="1055"/>
      <c r="AS133" s="1055"/>
      <c r="AT133" s="1113"/>
      <c r="AU133" s="257"/>
      <c r="AV133" s="257"/>
      <c r="AW133" s="257"/>
      <c r="AX133" s="257"/>
      <c r="AY133" s="257"/>
      <c r="AZ133" s="257"/>
      <c r="BA133" s="257"/>
      <c r="BB133" s="257"/>
      <c r="BC133" s="257"/>
      <c r="BD133" s="257"/>
      <c r="BE133" s="257"/>
      <c r="BF133" s="257"/>
      <c r="BG133" s="257"/>
      <c r="BH133" s="257"/>
      <c r="BI133" s="257"/>
      <c r="BJ133" s="257"/>
      <c r="BK133" s="257"/>
      <c r="BL133" s="257"/>
      <c r="BM133" s="257"/>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28"/>
      <c r="DQ133" s="228"/>
      <c r="DR133" s="228"/>
      <c r="DS133" s="228"/>
      <c r="DT133" s="228"/>
      <c r="DU133" s="228"/>
      <c r="DV133" s="228"/>
      <c r="DW133" s="228"/>
      <c r="DX133" s="228"/>
      <c r="DY133" s="228"/>
      <c r="DZ133" s="228"/>
    </row>
    <row r="134" spans="1:131" s="218" customFormat="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7"/>
      <c r="AV134" s="257"/>
      <c r="AW134" s="257"/>
      <c r="AX134" s="257"/>
      <c r="AY134" s="257"/>
      <c r="AZ134" s="257"/>
      <c r="BA134" s="257"/>
      <c r="BB134" s="257"/>
      <c r="BC134" s="257"/>
      <c r="BD134" s="257"/>
      <c r="BE134" s="257"/>
      <c r="BF134" s="257"/>
      <c r="BG134" s="257"/>
      <c r="BH134" s="257"/>
      <c r="BI134" s="257"/>
      <c r="BJ134" s="257"/>
      <c r="BK134" s="257"/>
      <c r="BL134" s="257"/>
      <c r="BM134" s="257"/>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28"/>
      <c r="DQ134" s="228"/>
      <c r="DR134" s="228"/>
      <c r="DS134" s="228"/>
      <c r="DT134" s="228"/>
      <c r="DU134" s="228"/>
      <c r="DV134" s="228"/>
      <c r="DW134" s="228"/>
      <c r="DX134" s="228"/>
      <c r="DY134" s="228"/>
      <c r="DZ134" s="228"/>
      <c r="EA134" s="217"/>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row r="136" spans="1:131" hidden="1"/>
  </sheetData>
  <sheetProtection algorithmName="SHA-512" hashValue="BjDheUYB1+b7AmiC9RIwXGSF2nDAoQ2XYsJ1mjkV/ma4cCvF6Uaa8tNMCyu0XAYxb9X3PnpGu2Wfv0047T3+7g==" saltValue="DJjw+8uyL9npWKw5cV6K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cols>
    <col min="1" max="2" width="2.75" style="261" customWidth="1"/>
    <col min="3" max="120" width="2.75" style="260" customWidth="1"/>
    <col min="121" max="16384" width="9" style="260" hidden="1"/>
  </cols>
  <sheetData>
    <row r="1" spans="2:2">
      <c r="B1" s="260"/>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60" t="s">
        <v>477</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eW8Qhrd6DFtQ/ak9+J5we+0pslJsCtryf1hPvb4G69diOKdMKvC2J6EyqTLO8NU2caPflQXHY2918/DEWHF8dA==" saltValue="aF189Cu+xOn5x6k/Dp/6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sqref="A1:A1048576"/>
    </sheetView>
  </sheetViews>
  <sheetFormatPr defaultColWidth="0" defaultRowHeight="13.5" customHeight="1" zeroHeight="1"/>
  <cols>
    <col min="1" max="116" width="2.625" style="261" customWidth="1"/>
    <col min="117" max="16384" width="9" style="260" hidden="1"/>
  </cols>
  <sheetData>
    <row r="1" spans="1:116">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row>
    <row r="2" spans="1:116">
      <c r="A2" s="262"/>
      <c r="B2" s="262"/>
      <c r="C2" s="262"/>
      <c r="D2" s="262"/>
      <c r="E2" s="262"/>
      <c r="F2" s="262"/>
      <c r="G2" s="262"/>
      <c r="H2" s="262"/>
      <c r="I2" s="262"/>
      <c r="J2" s="262"/>
      <c r="K2" s="262"/>
      <c r="L2" s="262"/>
      <c r="M2" s="262"/>
      <c r="N2" s="262"/>
      <c r="O2" s="262"/>
      <c r="P2" s="262"/>
      <c r="Q2" s="262"/>
      <c r="R2" s="262"/>
      <c r="S2" s="262"/>
      <c r="T2" s="263"/>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row>
    <row r="3" spans="1:116">
      <c r="A3" s="262"/>
      <c r="B3" s="263"/>
      <c r="C3" s="263"/>
      <c r="D3" s="263"/>
      <c r="E3" s="263"/>
      <c r="F3" s="263"/>
      <c r="G3" s="263"/>
      <c r="H3" s="263"/>
      <c r="I3" s="263"/>
      <c r="J3" s="263"/>
      <c r="K3" s="263"/>
      <c r="L3" s="263"/>
      <c r="M3" s="263"/>
      <c r="N3" s="263"/>
      <c r="O3" s="263"/>
      <c r="P3" s="263"/>
      <c r="Q3" s="263"/>
      <c r="R3" s="263"/>
      <c r="S3" s="263"/>
      <c r="T3" s="262"/>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row>
    <row r="4" spans="1:116">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1:116">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1:116">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row>
    <row r="7" spans="1:116">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row>
    <row r="8" spans="1:116">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row>
    <row r="9" spans="1:116">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row>
    <row r="10" spans="1:116">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row>
    <row r="11" spans="1:116">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row>
    <row r="12" spans="1:116">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row>
    <row r="13" spans="1:116">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row>
    <row r="14" spans="1:116">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row>
    <row r="15" spans="1:116">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row>
    <row r="16" spans="1:116">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row>
    <row r="17" spans="1:116">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row>
    <row r="18" spans="1:116">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1:116">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row>
    <row r="20" spans="1:116">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row>
    <row r="21" spans="1:116">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3"/>
    </row>
    <row r="22" spans="1:116">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row>
    <row r="23" spans="1:116">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row>
    <row r="24" spans="1:116">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row>
    <row r="25" spans="1:116">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row>
    <row r="26" spans="1:116">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row>
    <row r="27" spans="1:116">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row>
    <row r="28" spans="1:116">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row>
    <row r="29" spans="1:116">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row>
    <row r="30" spans="1:116">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row>
    <row r="31" spans="1:116">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row>
    <row r="32" spans="1:116">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row>
    <row r="33" spans="1:116">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row>
    <row r="34" spans="1:116">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row>
    <row r="35" spans="1:116">
      <c r="A35" s="262"/>
      <c r="B35" s="262"/>
      <c r="C35" s="262"/>
      <c r="D35" s="262"/>
      <c r="E35" s="262"/>
      <c r="F35" s="262"/>
      <c r="G35" s="262"/>
      <c r="H35" s="262"/>
      <c r="I35" s="262"/>
      <c r="J35" s="262"/>
      <c r="K35" s="262"/>
      <c r="L35" s="262"/>
      <c r="M35" s="263"/>
      <c r="N35" s="262"/>
      <c r="O35" s="262"/>
      <c r="P35" s="262"/>
      <c r="Q35" s="262"/>
      <c r="R35" s="262"/>
      <c r="S35" s="262"/>
      <c r="T35" s="263"/>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3"/>
      <c r="DH35" s="263"/>
      <c r="DI35" s="263"/>
      <c r="DJ35" s="263"/>
      <c r="DK35" s="263"/>
      <c r="DL35" s="263"/>
    </row>
    <row r="36" spans="1:116">
      <c r="A36" s="262"/>
      <c r="B36" s="263"/>
      <c r="C36" s="263"/>
      <c r="D36" s="263"/>
      <c r="E36" s="263"/>
      <c r="F36" s="263"/>
      <c r="G36" s="263"/>
      <c r="H36" s="263"/>
      <c r="I36" s="263"/>
      <c r="J36" s="263"/>
      <c r="K36" s="263"/>
      <c r="L36" s="263"/>
      <c r="M36" s="262"/>
      <c r="N36" s="263"/>
      <c r="O36" s="263"/>
      <c r="P36" s="263"/>
      <c r="Q36" s="263"/>
      <c r="R36" s="263"/>
      <c r="S36" s="263"/>
      <c r="T36" s="262"/>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row>
    <row r="37" spans="1:116">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3"/>
    </row>
    <row r="38" spans="1:116">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3"/>
      <c r="DL38" s="263"/>
    </row>
    <row r="39" spans="1:116">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row>
    <row r="40" spans="1:116">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row>
    <row r="41" spans="1:116">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row>
    <row r="42" spans="1:116">
      <c r="A42" s="262"/>
      <c r="B42" s="262"/>
      <c r="C42" s="262"/>
      <c r="D42" s="262"/>
      <c r="E42" s="262"/>
      <c r="F42" s="262"/>
      <c r="G42" s="262"/>
      <c r="H42" s="262"/>
      <c r="I42" s="262"/>
      <c r="J42" s="262"/>
      <c r="K42" s="262"/>
      <c r="L42" s="262"/>
      <c r="M42" s="262"/>
      <c r="N42" s="262"/>
      <c r="O42" s="262"/>
      <c r="P42" s="262"/>
      <c r="Q42" s="262"/>
      <c r="R42" s="262"/>
      <c r="S42" s="262"/>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2"/>
      <c r="DA42" s="262"/>
      <c r="DB42" s="262"/>
      <c r="DC42" s="262"/>
      <c r="DD42" s="262"/>
      <c r="DE42" s="262"/>
      <c r="DF42" s="262"/>
      <c r="DG42" s="262"/>
      <c r="DH42" s="262"/>
      <c r="DI42" s="262"/>
      <c r="DJ42" s="262"/>
      <c r="DK42" s="262"/>
      <c r="DL42" s="262"/>
    </row>
    <row r="43" spans="1:116">
      <c r="A43" s="262"/>
      <c r="B43" s="262"/>
      <c r="C43" s="262"/>
      <c r="D43" s="262"/>
      <c r="E43" s="262"/>
      <c r="F43" s="262"/>
      <c r="G43" s="262"/>
      <c r="H43" s="262"/>
      <c r="I43" s="262"/>
      <c r="J43" s="262"/>
      <c r="K43" s="262"/>
      <c r="L43" s="262"/>
      <c r="M43" s="262"/>
      <c r="N43" s="262"/>
      <c r="O43" s="262"/>
      <c r="P43" s="262"/>
      <c r="Q43" s="263"/>
      <c r="R43" s="263"/>
      <c r="S43" s="263"/>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3"/>
      <c r="DA43" s="263"/>
      <c r="DB43" s="263"/>
      <c r="DC43" s="263"/>
      <c r="DD43" s="263"/>
      <c r="DE43" s="263"/>
      <c r="DF43" s="263"/>
      <c r="DG43" s="263"/>
      <c r="DH43" s="263"/>
      <c r="DI43" s="263"/>
      <c r="DJ43" s="263"/>
      <c r="DK43" s="263"/>
      <c r="DL43" s="263"/>
    </row>
    <row r="44" spans="1:116">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3"/>
    </row>
    <row r="45" spans="1:116">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row>
    <row r="46" spans="1:116">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row>
    <row r="47" spans="1:116">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c r="DF47" s="262"/>
      <c r="DG47" s="262"/>
      <c r="DH47" s="262"/>
      <c r="DI47" s="262"/>
      <c r="DJ47" s="262"/>
      <c r="DK47" s="262"/>
      <c r="DL47" s="262"/>
    </row>
    <row r="48" spans="1:116">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row>
    <row r="49" spans="1:116">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row>
    <row r="50" spans="1:116">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3"/>
      <c r="DH50" s="263"/>
      <c r="DI50" s="263"/>
      <c r="DJ50" s="263"/>
      <c r="DK50" s="263"/>
      <c r="DL50" s="263"/>
    </row>
    <row r="51" spans="1:116">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row>
    <row r="52" spans="1:116">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row>
    <row r="53" spans="1:116">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3"/>
    </row>
    <row r="54" spans="1:116">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row>
    <row r="55" spans="1:116">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row>
    <row r="56" spans="1:116">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row>
    <row r="57" spans="1:116">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c r="DF57" s="262"/>
      <c r="DG57" s="262"/>
      <c r="DH57" s="262"/>
      <c r="DI57" s="262"/>
      <c r="DJ57" s="262"/>
      <c r="DK57" s="262"/>
      <c r="DL57" s="262"/>
    </row>
    <row r="58" spans="1:116">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row>
    <row r="59" spans="1:116">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row>
    <row r="60" spans="1:116">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row>
    <row r="61" spans="1:116">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row>
    <row r="62" spans="1:116">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row>
    <row r="63" spans="1:116">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row>
    <row r="64" spans="1:116">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row>
    <row r="65" spans="1:116">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row>
    <row r="66" spans="1:116">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row>
    <row r="67" spans="1:116">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3"/>
      <c r="DK67" s="263"/>
      <c r="DL67" s="263"/>
    </row>
    <row r="68" spans="1:116">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row>
    <row r="69" spans="1:116">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row>
    <row r="70" spans="1:116">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row>
    <row r="71" spans="1:116">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row>
    <row r="72" spans="1:116">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row>
    <row r="73" spans="1:116">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row>
    <row r="74" spans="1:116">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row>
    <row r="75" spans="1:116">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row>
    <row r="76" spans="1:116">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row>
    <row r="77" spans="1:116">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row>
    <row r="78" spans="1:116">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row>
    <row r="79" spans="1:116">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row>
    <row r="80" spans="1:116">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row>
    <row r="81" spans="1:116">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row>
    <row r="82" spans="1:116">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row>
    <row r="83" spans="1:116">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row>
    <row r="84" spans="1:116">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row>
    <row r="85" spans="1:116">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row>
    <row r="86" spans="1:116">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row>
    <row r="87" spans="1:116">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row>
    <row r="88" spans="1:116">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row>
    <row r="89" spans="1:116">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t="s">
        <v>478</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ylz5El8VW7ERiV3kHCfrasGtzsouFwpXUNOeOGda3gbc0n9pm6TnHi/z9RwCcxZgBbe7mvosUkidxij0YlCBw==" saltValue="67LlaLzWTsi0MyGyfmFK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A1048576"/>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479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480</v>
      </c>
      <c r="AL6" s="270"/>
      <c r="AM6" s="270"/>
      <c r="AN6" s="270"/>
      <c r="AO6" s="265"/>
      <c r="AP6" s="265"/>
      <c r="AQ6" s="265"/>
      <c r="AR6" s="265"/>
    </row>
    <row r="7" spans="1:46">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9" t="s">
        <v>481</v>
      </c>
      <c r="AP7" s="275"/>
      <c r="AQ7" s="276" t="s">
        <v>482</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0"/>
      <c r="AP8" s="281" t="s">
        <v>483</v>
      </c>
      <c r="AQ8" s="282" t="s">
        <v>484</v>
      </c>
      <c r="AR8" s="283" t="s">
        <v>485</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1" t="s">
        <v>486</v>
      </c>
      <c r="AL9" s="1152"/>
      <c r="AM9" s="1152"/>
      <c r="AN9" s="1153"/>
      <c r="AO9" s="284">
        <v>254607530</v>
      </c>
      <c r="AP9" s="284">
        <v>132630</v>
      </c>
      <c r="AQ9" s="285">
        <v>85513</v>
      </c>
      <c r="AR9" s="286">
        <v>55.1</v>
      </c>
    </row>
    <row r="10" spans="1:46">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1" t="s">
        <v>487</v>
      </c>
      <c r="AL10" s="1152"/>
      <c r="AM10" s="1152"/>
      <c r="AN10" s="1153"/>
      <c r="AO10" s="284">
        <v>1064621</v>
      </c>
      <c r="AP10" s="284">
        <v>555</v>
      </c>
      <c r="AQ10" s="285">
        <v>186</v>
      </c>
      <c r="AR10" s="286">
        <v>198.4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1" t="s">
        <v>488</v>
      </c>
      <c r="AL11" s="1152"/>
      <c r="AM11" s="1152"/>
      <c r="AN11" s="1153"/>
      <c r="AO11" s="284">
        <v>566876</v>
      </c>
      <c r="AP11" s="284">
        <v>295</v>
      </c>
      <c r="AQ11" s="285">
        <v>524</v>
      </c>
      <c r="AR11" s="286">
        <v>-43.7</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1" t="s">
        <v>489</v>
      </c>
      <c r="AL12" s="1152"/>
      <c r="AM12" s="1152"/>
      <c r="AN12" s="1153"/>
      <c r="AO12" s="284" t="s">
        <v>490</v>
      </c>
      <c r="AP12" s="284" t="s">
        <v>490</v>
      </c>
      <c r="AQ12" s="285" t="s">
        <v>490</v>
      </c>
      <c r="AR12" s="286" t="s">
        <v>490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1" t="s">
        <v>491</v>
      </c>
      <c r="AL13" s="1152"/>
      <c r="AM13" s="1152"/>
      <c r="AN13" s="1153"/>
      <c r="AO13" s="284">
        <v>174595</v>
      </c>
      <c r="AP13" s="284">
        <v>91</v>
      </c>
      <c r="AQ13" s="285">
        <v>34</v>
      </c>
      <c r="AR13" s="286">
        <v>167.6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1" t="s">
        <v>492</v>
      </c>
      <c r="AL14" s="1152"/>
      <c r="AM14" s="1152"/>
      <c r="AN14" s="1153"/>
      <c r="AO14" s="284">
        <v>4797802</v>
      </c>
      <c r="AP14" s="284">
        <v>2499</v>
      </c>
      <c r="AQ14" s="285">
        <v>949</v>
      </c>
      <c r="AR14" s="286">
        <v>163.30000000000001</v>
      </c>
    </row>
    <row r="15" spans="1:46">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1" t="s">
        <v>493</v>
      </c>
      <c r="AL15" s="1152"/>
      <c r="AM15" s="1152"/>
      <c r="AN15" s="1153"/>
      <c r="AO15" s="284">
        <v>-23238811</v>
      </c>
      <c r="AP15" s="284">
        <v>-12106</v>
      </c>
      <c r="AQ15" s="285">
        <v>-7291</v>
      </c>
      <c r="AR15" s="286">
        <v>66</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7" t="s">
        <v>149</v>
      </c>
      <c r="AL16" s="1158"/>
      <c r="AM16" s="1158"/>
      <c r="AN16" s="1159"/>
      <c r="AO16" s="284">
        <v>237972613</v>
      </c>
      <c r="AP16" s="284">
        <v>123965</v>
      </c>
      <c r="AQ16" s="285">
        <v>79916</v>
      </c>
      <c r="AR16" s="286">
        <v>55.1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87"/>
      <c r="AL17" s="287"/>
      <c r="AM17" s="287"/>
      <c r="AN17" s="287"/>
      <c r="AO17" s="288"/>
      <c r="AP17" s="288"/>
      <c r="AQ17" s="288"/>
      <c r="AR17" s="289"/>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0"/>
      <c r="AR18" s="290"/>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494</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1"/>
      <c r="AL20" s="292"/>
      <c r="AM20" s="292"/>
      <c r="AN20" s="293"/>
      <c r="AO20" s="294" t="s">
        <v>495</v>
      </c>
      <c r="AP20" s="295" t="s">
        <v>496</v>
      </c>
      <c r="AQ20" s="296" t="s">
        <v>497</v>
      </c>
      <c r="AR20" s="297"/>
    </row>
    <row r="21" spans="1:46" s="303" customFormat="1">
      <c r="A21" s="298"/>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0" t="s">
        <v>498</v>
      </c>
      <c r="AL21" s="1161"/>
      <c r="AM21" s="1161"/>
      <c r="AN21" s="1162"/>
      <c r="AO21" s="299">
        <v>1367.42</v>
      </c>
      <c r="AP21" s="300">
        <v>875.35</v>
      </c>
      <c r="AQ21" s="301">
        <v>492.07</v>
      </c>
      <c r="AR21" s="270"/>
      <c r="AS21" s="302"/>
      <c r="AT21" s="298"/>
    </row>
    <row r="22" spans="1:46" s="303" customFormat="1">
      <c r="A22" s="298"/>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0" t="s">
        <v>499</v>
      </c>
      <c r="AL22" s="1161"/>
      <c r="AM22" s="1161"/>
      <c r="AN22" s="1162"/>
      <c r="AO22" s="304">
        <v>101</v>
      </c>
      <c r="AP22" s="305">
        <v>100.9</v>
      </c>
      <c r="AQ22" s="306">
        <v>0.1</v>
      </c>
      <c r="AR22" s="290"/>
      <c r="AS22" s="302"/>
      <c r="AT22" s="298"/>
    </row>
    <row r="23" spans="1:46" s="303" customFormat="1">
      <c r="A23" s="29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0"/>
      <c r="AQ23" s="290"/>
      <c r="AR23" s="290"/>
      <c r="AS23" s="302"/>
      <c r="AT23" s="298"/>
    </row>
    <row r="24" spans="1:46" s="303" customFormat="1">
      <c r="A24" s="298"/>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0"/>
      <c r="AQ24" s="290"/>
      <c r="AR24" s="290"/>
      <c r="AS24" s="302"/>
      <c r="AT24" s="298"/>
    </row>
    <row r="25" spans="1:46" s="303" customFormat="1">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c r="A26" s="270" t="s">
        <v>500</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90"/>
      <c r="AQ26" s="290"/>
      <c r="AR26" s="290"/>
      <c r="AS26" s="270"/>
      <c r="AT26" s="270"/>
    </row>
    <row r="27" spans="1:46">
      <c r="A27" s="311" t="s">
        <v>501</v>
      </c>
      <c r="AO27" s="265"/>
      <c r="AP27" s="265"/>
      <c r="AQ27" s="265"/>
      <c r="AR27" s="265"/>
      <c r="AS27" s="265"/>
      <c r="AT27" s="265"/>
    </row>
    <row r="28" spans="1:46" ht="17.25">
      <c r="A28" s="266" t="s">
        <v>502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2"/>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503</v>
      </c>
      <c r="AL29" s="270"/>
      <c r="AM29" s="270"/>
      <c r="AN29" s="270"/>
      <c r="AO29" s="265"/>
      <c r="AP29" s="265"/>
      <c r="AQ29" s="265"/>
      <c r="AR29" s="265"/>
      <c r="AS29" s="313"/>
    </row>
    <row r="30" spans="1:46">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9" t="s">
        <v>481</v>
      </c>
      <c r="AP30" s="275"/>
      <c r="AQ30" s="276" t="s">
        <v>482</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0"/>
      <c r="AP31" s="281" t="s">
        <v>483</v>
      </c>
      <c r="AQ31" s="282" t="s">
        <v>484</v>
      </c>
      <c r="AR31" s="283" t="s">
        <v>485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4" t="s">
        <v>504</v>
      </c>
      <c r="AL32" s="1155"/>
      <c r="AM32" s="1155"/>
      <c r="AN32" s="1156"/>
      <c r="AO32" s="284">
        <v>91378018</v>
      </c>
      <c r="AP32" s="284">
        <v>47601</v>
      </c>
      <c r="AQ32" s="285">
        <v>28123</v>
      </c>
      <c r="AR32" s="286">
        <v>69.3</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4" t="s">
        <v>505</v>
      </c>
      <c r="AL33" s="1155"/>
      <c r="AM33" s="1155"/>
      <c r="AN33" s="1156"/>
      <c r="AO33" s="284" t="s">
        <v>490</v>
      </c>
      <c r="AP33" s="284" t="s">
        <v>490</v>
      </c>
      <c r="AQ33" s="285">
        <v>2469</v>
      </c>
      <c r="AR33" s="286" t="s">
        <v>490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4" t="s">
        <v>506</v>
      </c>
      <c r="AL34" s="1155"/>
      <c r="AM34" s="1155"/>
      <c r="AN34" s="1156"/>
      <c r="AO34" s="284">
        <v>16712067</v>
      </c>
      <c r="AP34" s="284">
        <v>8706</v>
      </c>
      <c r="AQ34" s="285">
        <v>18092</v>
      </c>
      <c r="AR34" s="286">
        <v>-51.9</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4" t="s">
        <v>507</v>
      </c>
      <c r="AL35" s="1155"/>
      <c r="AM35" s="1155"/>
      <c r="AN35" s="1156"/>
      <c r="AO35" s="284">
        <v>2262393</v>
      </c>
      <c r="AP35" s="284">
        <v>1179</v>
      </c>
      <c r="AQ35" s="285">
        <v>953</v>
      </c>
      <c r="AR35" s="286">
        <v>23.7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4" t="s">
        <v>508</v>
      </c>
      <c r="AL36" s="1155"/>
      <c r="AM36" s="1155"/>
      <c r="AN36" s="1156"/>
      <c r="AO36" s="284" t="s">
        <v>490</v>
      </c>
      <c r="AP36" s="284" t="s">
        <v>490</v>
      </c>
      <c r="AQ36" s="285">
        <v>63</v>
      </c>
      <c r="AR36" s="286" t="s">
        <v>490</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4" t="s">
        <v>509</v>
      </c>
      <c r="AL37" s="1155"/>
      <c r="AM37" s="1155"/>
      <c r="AN37" s="1156"/>
      <c r="AO37" s="284">
        <v>1090784</v>
      </c>
      <c r="AP37" s="284">
        <v>568</v>
      </c>
      <c r="AQ37" s="285">
        <v>584</v>
      </c>
      <c r="AR37" s="286">
        <v>-2.7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510</v>
      </c>
      <c r="AL38" s="1164"/>
      <c r="AM38" s="1164"/>
      <c r="AN38" s="1165"/>
      <c r="AO38" s="314" t="s">
        <v>490</v>
      </c>
      <c r="AP38" s="314" t="s">
        <v>490</v>
      </c>
      <c r="AQ38" s="315">
        <v>0</v>
      </c>
      <c r="AR38" s="306" t="s">
        <v>490</v>
      </c>
      <c r="AS38" s="313"/>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511</v>
      </c>
      <c r="AL39" s="1164"/>
      <c r="AM39" s="1164"/>
      <c r="AN39" s="1165"/>
      <c r="AO39" s="284">
        <v>-2351977</v>
      </c>
      <c r="AP39" s="284">
        <v>-1225</v>
      </c>
      <c r="AQ39" s="285">
        <v>-2302</v>
      </c>
      <c r="AR39" s="286">
        <v>-46.8</v>
      </c>
      <c r="AS39" s="313"/>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4" t="s">
        <v>512</v>
      </c>
      <c r="AL40" s="1155"/>
      <c r="AM40" s="1155"/>
      <c r="AN40" s="1156"/>
      <c r="AO40" s="284">
        <v>-72553227</v>
      </c>
      <c r="AP40" s="284">
        <v>-37794</v>
      </c>
      <c r="AQ40" s="285">
        <v>-28195</v>
      </c>
      <c r="AR40" s="286">
        <v>34</v>
      </c>
      <c r="AS40" s="313"/>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7" t="s">
        <v>513</v>
      </c>
      <c r="AL41" s="1158"/>
      <c r="AM41" s="1158"/>
      <c r="AN41" s="1159"/>
      <c r="AO41" s="284">
        <v>36538058</v>
      </c>
      <c r="AP41" s="284">
        <v>19033</v>
      </c>
      <c r="AQ41" s="285">
        <v>19786</v>
      </c>
      <c r="AR41" s="286">
        <v>-3.8</v>
      </c>
      <c r="AS41" s="313"/>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90"/>
      <c r="AR42" s="290"/>
      <c r="AS42" s="313"/>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16"/>
      <c r="AQ43" s="290"/>
      <c r="AR43" s="265"/>
      <c r="AS43" s="313"/>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0"/>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17"/>
      <c r="AR45" s="267"/>
      <c r="AS45" s="267"/>
      <c r="AT45" s="265"/>
    </row>
    <row r="46" spans="1:46">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5"/>
    </row>
    <row r="47" spans="1:46" ht="17.25" customHeight="1">
      <c r="A47" s="319" t="s">
        <v>514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0" t="s">
        <v>515</v>
      </c>
      <c r="AL48" s="320"/>
      <c r="AM48" s="320"/>
      <c r="AN48" s="320"/>
      <c r="AO48" s="320"/>
      <c r="AP48" s="320"/>
      <c r="AQ48" s="321"/>
      <c r="AR48" s="320"/>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2"/>
      <c r="AL49" s="323"/>
      <c r="AM49" s="1166" t="s">
        <v>481</v>
      </c>
      <c r="AN49" s="1168" t="s">
        <v>516</v>
      </c>
      <c r="AO49" s="1169"/>
      <c r="AP49" s="1169"/>
      <c r="AQ49" s="1169"/>
      <c r="AR49" s="1170"/>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4"/>
      <c r="AL50" s="325"/>
      <c r="AM50" s="1167"/>
      <c r="AN50" s="326" t="s">
        <v>517</v>
      </c>
      <c r="AO50" s="327" t="s">
        <v>518</v>
      </c>
      <c r="AP50" s="328" t="s">
        <v>519</v>
      </c>
      <c r="AQ50" s="329" t="s">
        <v>520</v>
      </c>
      <c r="AR50" s="330" t="s">
        <v>521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2" t="s">
        <v>522</v>
      </c>
      <c r="AL51" s="323"/>
      <c r="AM51" s="331">
        <v>209093129</v>
      </c>
      <c r="AN51" s="332">
        <v>105811</v>
      </c>
      <c r="AO51" s="333">
        <v>39.9</v>
      </c>
      <c r="AP51" s="334">
        <v>75396</v>
      </c>
      <c r="AQ51" s="335">
        <v>16.7</v>
      </c>
      <c r="AR51" s="336">
        <v>23.2</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37"/>
      <c r="AL52" s="338" t="s">
        <v>523</v>
      </c>
      <c r="AM52" s="339">
        <v>105442608</v>
      </c>
      <c r="AN52" s="340">
        <v>53359</v>
      </c>
      <c r="AO52" s="341">
        <v>129.4</v>
      </c>
      <c r="AP52" s="342">
        <v>23659</v>
      </c>
      <c r="AQ52" s="343">
        <v>19</v>
      </c>
      <c r="AR52" s="344">
        <v>110.4</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2" t="s">
        <v>524</v>
      </c>
      <c r="AL53" s="323"/>
      <c r="AM53" s="331">
        <v>251411540</v>
      </c>
      <c r="AN53" s="332">
        <v>127920</v>
      </c>
      <c r="AO53" s="333">
        <v>20.9</v>
      </c>
      <c r="AP53" s="334">
        <v>79311</v>
      </c>
      <c r="AQ53" s="335">
        <v>5.2</v>
      </c>
      <c r="AR53" s="336">
        <v>15.7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37"/>
      <c r="AL54" s="338" t="s">
        <v>523</v>
      </c>
      <c r="AM54" s="339">
        <v>39737328</v>
      </c>
      <c r="AN54" s="340">
        <v>20219</v>
      </c>
      <c r="AO54" s="341">
        <v>-62.1</v>
      </c>
      <c r="AP54" s="342">
        <v>22064</v>
      </c>
      <c r="AQ54" s="343">
        <v>-6.7</v>
      </c>
      <c r="AR54" s="344">
        <v>-55.4</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2" t="s">
        <v>525</v>
      </c>
      <c r="AL55" s="323"/>
      <c r="AM55" s="331">
        <v>264004442</v>
      </c>
      <c r="AN55" s="332">
        <v>135131</v>
      </c>
      <c r="AO55" s="333">
        <v>5.6</v>
      </c>
      <c r="AP55" s="334">
        <v>36736</v>
      </c>
      <c r="AQ55" s="335">
        <v>-53.7</v>
      </c>
      <c r="AR55" s="336">
        <v>59.3</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37"/>
      <c r="AL56" s="338" t="s">
        <v>523</v>
      </c>
      <c r="AM56" s="339">
        <v>41715183</v>
      </c>
      <c r="AN56" s="340">
        <v>21352</v>
      </c>
      <c r="AO56" s="341">
        <v>5.6</v>
      </c>
      <c r="AP56" s="342">
        <v>13410</v>
      </c>
      <c r="AQ56" s="343">
        <v>-39.200000000000003</v>
      </c>
      <c r="AR56" s="344">
        <v>44.8</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2" t="s">
        <v>526</v>
      </c>
      <c r="AL57" s="323"/>
      <c r="AM57" s="331">
        <v>316199647</v>
      </c>
      <c r="AN57" s="332">
        <v>163111</v>
      </c>
      <c r="AO57" s="333">
        <v>20.7</v>
      </c>
      <c r="AP57" s="334">
        <v>38259</v>
      </c>
      <c r="AQ57" s="335">
        <v>4.0999999999999996</v>
      </c>
      <c r="AR57" s="336">
        <v>16.600000000000001</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37"/>
      <c r="AL58" s="338" t="s">
        <v>523</v>
      </c>
      <c r="AM58" s="339">
        <v>33215311</v>
      </c>
      <c r="AN58" s="340">
        <v>17134</v>
      </c>
      <c r="AO58" s="341">
        <v>-19.8</v>
      </c>
      <c r="AP58" s="342">
        <v>13379</v>
      </c>
      <c r="AQ58" s="343">
        <v>-0.2</v>
      </c>
      <c r="AR58" s="344">
        <v>-19.600000000000001</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2" t="s">
        <v>527</v>
      </c>
      <c r="AL59" s="323"/>
      <c r="AM59" s="331">
        <v>294536309</v>
      </c>
      <c r="AN59" s="332">
        <v>153430</v>
      </c>
      <c r="AO59" s="333">
        <v>-5.9</v>
      </c>
      <c r="AP59" s="334">
        <v>39075</v>
      </c>
      <c r="AQ59" s="335">
        <v>2.1</v>
      </c>
      <c r="AR59" s="336">
        <v>-8</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37"/>
      <c r="AL60" s="338" t="s">
        <v>523</v>
      </c>
      <c r="AM60" s="339">
        <v>30873517</v>
      </c>
      <c r="AN60" s="340">
        <v>16083</v>
      </c>
      <c r="AO60" s="341">
        <v>-6.1</v>
      </c>
      <c r="AP60" s="342">
        <v>13441</v>
      </c>
      <c r="AQ60" s="343">
        <v>0.5</v>
      </c>
      <c r="AR60" s="344">
        <v>-6.6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2" t="s">
        <v>528</v>
      </c>
      <c r="AL61" s="345"/>
      <c r="AM61" s="346">
        <v>267049013</v>
      </c>
      <c r="AN61" s="347">
        <v>137081</v>
      </c>
      <c r="AO61" s="348">
        <v>16.2</v>
      </c>
      <c r="AP61" s="349">
        <v>53755</v>
      </c>
      <c r="AQ61" s="350">
        <v>-5.0999999999999996</v>
      </c>
      <c r="AR61" s="336">
        <v>21.3</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37"/>
      <c r="AL62" s="338" t="s">
        <v>523</v>
      </c>
      <c r="AM62" s="339">
        <v>50196789</v>
      </c>
      <c r="AN62" s="340">
        <v>25629</v>
      </c>
      <c r="AO62" s="341">
        <v>9.4</v>
      </c>
      <c r="AP62" s="342">
        <v>17191</v>
      </c>
      <c r="AQ62" s="343">
        <v>-5.3</v>
      </c>
      <c r="AR62" s="344">
        <v>14.7</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row r="74" spans="1:46" hidden="1"/>
  </sheetData>
  <sheetProtection algorithmName="SHA-512" hashValue="Umh33MPV/T7ydlDytF+U8kkjjj7RbQ9FLR2e7XKxKfWyOA2w5QJ5Lv/q4yYnlN7+OdlXtesqvoCuI4kxUfyxew==" saltValue="nXcrcABsqivAJz/vBvaC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61" customWidth="1"/>
    <col min="126"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c r="DC2" s="260"/>
    </row>
    <row r="3" spans="1: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c r="DU9" s="260"/>
    </row>
    <row r="10" spans="1:125"/>
    <row r="11" spans="1:125"/>
    <row r="12" spans="1:125"/>
    <row r="13" spans="1:125"/>
    <row r="14" spans="1:125"/>
    <row r="15" spans="1:125"/>
    <row r="16" spans="1:125"/>
    <row r="17" spans="2:125">
      <c r="DU17" s="260"/>
    </row>
    <row r="18" spans="2:125"/>
    <row r="19" spans="2:125"/>
    <row r="20" spans="2:125">
      <c r="DU20" s="260"/>
    </row>
    <row r="21" spans="2:125">
      <c r="DU21" s="260"/>
    </row>
    <row r="22" spans="2:125"/>
    <row r="23" spans="2:125"/>
    <row r="24" spans="2:125"/>
    <row r="25" spans="2:125"/>
    <row r="26" spans="2:125"/>
    <row r="27" spans="2:125"/>
    <row r="28" spans="2:125">
      <c r="DU28" s="260"/>
    </row>
    <row r="29" spans="2:125"/>
    <row r="30" spans="2:125">
      <c r="B30" s="260"/>
    </row>
    <row r="31" spans="2:125"/>
    <row r="32" spans="2:125"/>
    <row r="33" spans="3:125">
      <c r="G33" s="260"/>
      <c r="I33" s="260"/>
    </row>
    <row r="34" spans="3:125">
      <c r="C34" s="260"/>
      <c r="P34" s="260"/>
      <c r="R34" s="260"/>
      <c r="DD34" s="260"/>
    </row>
    <row r="35" spans="3:125">
      <c r="D35" s="260"/>
      <c r="E35" s="260"/>
      <c r="DC35" s="260"/>
      <c r="DF35" s="260"/>
      <c r="DP35" s="260"/>
      <c r="DQ35" s="260"/>
      <c r="DR35" s="260"/>
      <c r="DS35" s="260"/>
      <c r="DT35" s="260"/>
      <c r="DU35" s="260"/>
    </row>
    <row r="36" spans="3:12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c r="DU37" s="260"/>
    </row>
    <row r="38" spans="3:125">
      <c r="DT38" s="260"/>
      <c r="DU38" s="260"/>
    </row>
    <row r="39" spans="3:125"/>
    <row r="40" spans="3:125">
      <c r="DD40" s="260"/>
    </row>
    <row r="41" spans="3:125">
      <c r="R41" s="260"/>
    </row>
    <row r="42" spans="3:125">
      <c r="DC42" s="260"/>
      <c r="DF42" s="260"/>
    </row>
    <row r="43" spans="3:12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c r="DU44" s="260"/>
    </row>
    <row r="45" spans="3:125"/>
    <row r="46" spans="3:125"/>
    <row r="47" spans="3:125"/>
    <row r="48" spans="3:125">
      <c r="DT48" s="260"/>
      <c r="DU48" s="260"/>
    </row>
    <row r="49" spans="120:125"/>
    <row r="50" spans="120:125">
      <c r="DU50" s="260"/>
    </row>
    <row r="51" spans="120:125">
      <c r="DP51" s="260"/>
      <c r="DQ51" s="260"/>
      <c r="DR51" s="260"/>
      <c r="DS51" s="260"/>
      <c r="DT51" s="260"/>
      <c r="DU51" s="260"/>
    </row>
    <row r="52" spans="120:125"/>
    <row r="53" spans="120:125"/>
    <row r="54" spans="120:125">
      <c r="DU54" s="260"/>
    </row>
    <row r="55" spans="120:125"/>
    <row r="56" spans="120:125"/>
    <row r="57" spans="120:125"/>
    <row r="58" spans="120:125">
      <c r="DU58" s="260"/>
    </row>
    <row r="59" spans="120:125"/>
    <row r="60" spans="120:125"/>
    <row r="61" spans="120:125"/>
    <row r="62" spans="120:125"/>
    <row r="63" spans="120:125">
      <c r="DU63" s="260"/>
    </row>
    <row r="64" spans="120:125">
      <c r="DT64" s="260"/>
      <c r="DU64" s="260"/>
    </row>
    <row r="65" spans="123:125"/>
    <row r="66" spans="123:125"/>
    <row r="67" spans="123:125"/>
    <row r="68" spans="123:125"/>
    <row r="69" spans="123:125">
      <c r="DS69" s="260"/>
      <c r="DT69" s="260"/>
      <c r="DU69" s="260"/>
    </row>
    <row r="70" spans="123:125"/>
    <row r="71" spans="123:125"/>
    <row r="72" spans="123:125"/>
    <row r="73" spans="123:125"/>
    <row r="74" spans="123:125"/>
    <row r="75" spans="123:125"/>
    <row r="76" spans="123:125"/>
    <row r="77" spans="123:125"/>
    <row r="78" spans="123:125"/>
    <row r="79" spans="123:125"/>
    <row r="80" spans="123:125"/>
    <row r="81" spans="112:125"/>
    <row r="82" spans="112:125">
      <c r="DH82" s="260"/>
    </row>
    <row r="83" spans="112:125">
      <c r="DI83" s="260"/>
      <c r="DJ83" s="260"/>
      <c r="DK83" s="260"/>
      <c r="DL83" s="260"/>
      <c r="DM83" s="260"/>
      <c r="DN83" s="260"/>
      <c r="DO83" s="260"/>
      <c r="DP83" s="260"/>
      <c r="DQ83" s="260"/>
      <c r="DR83" s="260"/>
      <c r="DS83" s="260"/>
      <c r="DT83" s="260"/>
      <c r="DU83" s="260"/>
    </row>
    <row r="84" spans="112:125"/>
    <row r="85" spans="112:125"/>
    <row r="86" spans="112:125"/>
    <row r="87" spans="112:125"/>
    <row r="88" spans="112:125">
      <c r="DU88" s="260"/>
    </row>
    <row r="89" spans="112:125"/>
    <row r="90" spans="112:125"/>
    <row r="91" spans="112:125"/>
    <row r="92" spans="112:125" ht="13.5" customHeight="1"/>
    <row r="93" spans="112:125" ht="13.5" customHeight="1"/>
    <row r="94" spans="112:125" ht="13.5" customHeight="1">
      <c r="DS94" s="260"/>
      <c r="DT94" s="260"/>
      <c r="DU94" s="260"/>
    </row>
    <row r="95" spans="112:125" ht="13.5" customHeight="1">
      <c r="DU95" s="260"/>
    </row>
    <row r="96" spans="112:125" ht="13.5" customHeight="1"/>
    <row r="97" spans="124:125" ht="13.5" customHeight="1"/>
    <row r="98" spans="124:125" ht="13.5" customHeight="1"/>
    <row r="99" spans="124:125" ht="13.5" customHeight="1"/>
    <row r="100" spans="124:125" ht="13.5" customHeight="1"/>
    <row r="101" spans="124:125" ht="13.5" customHeight="1">
      <c r="DU101" s="260"/>
    </row>
    <row r="102" spans="124:125" ht="13.5" customHeight="1"/>
    <row r="103" spans="124:125" ht="13.5" customHeight="1"/>
    <row r="104" spans="124:125" ht="13.5" customHeight="1">
      <c r="DT104" s="260"/>
      <c r="DU104" s="26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0" t="s">
        <v>529</v>
      </c>
    </row>
    <row r="117" spans="125:125" ht="13.5" hidden="1" customHeight="1"/>
    <row r="118" spans="125:125" ht="13.5" hidden="1" customHeight="1"/>
    <row r="119" spans="125:125" ht="13.5" hidden="1" customHeight="1"/>
    <row r="120" spans="125:125" ht="13.5" hidden="1" customHeight="1"/>
    <row r="121" spans="125:125" ht="13.5" hidden="1" customHeight="1">
      <c r="DU121" s="26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Ylcd0YZ93CBQql4R2tcGWGBZhE4FZsQW0OPraFVBmMS/Kg7RWeBNfK6GnUMFhIEJmBk6dziTzDLf9KMksi/lA==" saltValue="IPCnZkjs56ujHzM06j9L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cols>
    <col min="1" max="125" width="2.5" style="261" customWidth="1"/>
    <col min="126" max="154" width="0" style="260" hidden="1" customWidth="1"/>
    <col min="155"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row>
    <row r="3" spans="1: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row r="33" spans="2:8">
      <c r="G33" s="260"/>
    </row>
    <row r="34" spans="2:8">
      <c r="C34" s="260"/>
    </row>
    <row r="35" spans="2:8">
      <c r="B35" s="260"/>
      <c r="D35" s="260"/>
      <c r="E35" s="260"/>
    </row>
    <row r="36" spans="2:8">
      <c r="F36" s="260"/>
      <c r="H36" s="260"/>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1" t="s">
        <v>530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YYYqQFWslj9z9x6UshF7EFlKQDadCktfXAox6zOxTsxyLOPBuSrxMlxVVuOen9s1kXOlItxizWzf+/RlYXi7A==" saltValue="q53OeITumMX+R8SdjQuR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53" t="s">
        <v>531</v>
      </c>
      <c r="G46" s="354" t="s">
        <v>532</v>
      </c>
      <c r="H46" s="354" t="s">
        <v>533</v>
      </c>
      <c r="I46" s="354" t="s">
        <v>534</v>
      </c>
      <c r="J46" s="355" t="s">
        <v>535</v>
      </c>
    </row>
    <row r="47" spans="2:10" ht="57.75" customHeight="1">
      <c r="B47" s="7"/>
      <c r="C47" s="1171" t="s">
        <v>3</v>
      </c>
      <c r="D47" s="1171"/>
      <c r="E47" s="1172"/>
      <c r="F47" s="356">
        <v>8.9600000000000009</v>
      </c>
      <c r="G47" s="357">
        <v>7.58</v>
      </c>
      <c r="H47" s="357">
        <v>6.7</v>
      </c>
      <c r="I47" s="357">
        <v>5.7</v>
      </c>
      <c r="J47" s="358">
        <v>5.81</v>
      </c>
    </row>
    <row r="48" spans="2:10" ht="57.75" customHeight="1">
      <c r="B48" s="8"/>
      <c r="C48" s="1173" t="s">
        <v>4</v>
      </c>
      <c r="D48" s="1173"/>
      <c r="E48" s="1174"/>
      <c r="F48" s="359">
        <v>2.16</v>
      </c>
      <c r="G48" s="360">
        <v>1.46</v>
      </c>
      <c r="H48" s="360">
        <v>1.56</v>
      </c>
      <c r="I48" s="360">
        <v>1.69</v>
      </c>
      <c r="J48" s="361">
        <v>1.47</v>
      </c>
    </row>
    <row r="49" spans="2:10" ht="57.75" customHeight="1" thickBot="1">
      <c r="B49" s="9"/>
      <c r="C49" s="1175" t="s">
        <v>5</v>
      </c>
      <c r="D49" s="1175"/>
      <c r="E49" s="1176"/>
      <c r="F49" s="362">
        <v>1.78</v>
      </c>
      <c r="G49" s="363" t="s">
        <v>536</v>
      </c>
      <c r="H49" s="363" t="s">
        <v>537</v>
      </c>
      <c r="I49" s="363" t="s">
        <v>538</v>
      </c>
      <c r="J49" s="364" t="s">
        <v>539</v>
      </c>
    </row>
    <row r="50" spans="2:10" ht="13.5" customHeight="1"/>
    <row r="51" spans="2:10" ht="13.5" hidden="1" customHeight="1"/>
    <row r="52" spans="2:10" ht="13.5" hidden="1" customHeight="1"/>
    <row r="53" spans="2:10" ht="13.5" hidden="1" customHeight="1"/>
  </sheetData>
  <sheetProtection algorithmName="SHA-512" hashValue="3WSjXlaagEp+/P2DPWKnY/pKA1YyNdU3qWlFDKeaa7tvrW7KbU271M3lPNrr5dKW15yPcdomI+KoEqNW2UGTJA==" saltValue="I/IS/0PbYxbu0CbFvm+U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 豊太郎</cp:lastModifiedBy>
  <cp:lastPrinted>2019-03-12T13:08:37Z</cp:lastPrinted>
  <dcterms:created xsi:type="dcterms:W3CDTF">2019-02-14T00:42:51Z</dcterms:created>
  <dcterms:modified xsi:type="dcterms:W3CDTF">2019-09-02T04:38:09Z</dcterms:modified>
  <cp:category/>
</cp:coreProperties>
</file>