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50" yWindow="-150" windowWidth="12885" windowHeight="82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E34" i="10"/>
  <c r="AM34" i="10"/>
  <c r="U34" i="10"/>
  <c r="C34" i="10"/>
  <c r="CO34" i="10" l="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<sst xmlns="http://schemas.openxmlformats.org/spreadsheetml/2006/main" count="1154" uniqueCount="611">
  <si>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</si>
  <si>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</si>
  <si>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</si>
  <si>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</si>
  <si>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</si>
  <si>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</si>
  <si>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</si>
  <si>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</si>
  <si>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</si>
  <si>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</si>
  <si>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</si>
  <si>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</si>
  <si>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</si>
  <si>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</si>
  <si>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</si>
  <si>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</si>
  <si>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</si>
  <si>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</si>
  <si>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</si>
  <si>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</si>
  <si>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</si>
  <si>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</si>
  <si>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</si>
  <si>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</si>
  <si>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</si>
  <si>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</si>
  <si>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</si>
  <si>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</si>
  <si>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</si>
  <si>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</si>
  <si>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</si>
  <si>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</si>
  <si>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</si>
  <si>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</si>
  <si>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</si>
  <si>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</si>
  <si>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</si>
  <si>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</si>
  <si>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</si>
  <si>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</si>
  <si>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</si>
  <si>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</si>
  <si>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</si>
  <si>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</si>
  <si>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</si>
  <si>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</si>
  <si>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</si>
  <si>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</si>
  <si>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</si>
  <si>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</si>
  <si>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</si>
  <si>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</si>
  <si>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</si>
  <si>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</si>
  <si>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</si>
  <si>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</si>
  <si>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</si>
  <si>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</si>
  <si>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</si>
  <si>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</si>
  <si>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</si>
  <si>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</si>
  <si>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</si>
  <si>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</si>
  <si>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</si>
  <si>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</si>
  <si>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</si>
  <si>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</si>
  <si>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</si>
  <si>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</si>
  <si>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</si>
  <si>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</si>
  <si>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</si>
  <si>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</si>
  <si>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</si>
  <si>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</si>
  <si>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</si>
  <si>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</si>
  <si>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</si>
  <si>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</si>
  <si>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</si>
  <si>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</si>
  <si>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</si>
  <si>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</si>
  <si>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</si>
  <si>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</si>
  <si>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</si>
  <si>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</si>
  <si>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</si>
  <si>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</si>
  <si>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</si>
  <si>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</si>
  <si>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郡山市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</si>
  <si>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</si>
  <si>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</si>
  <si>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</si>
  <si>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</si>
  <si>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</si>
  <si>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</si>
  <si>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</si>
  <si>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</si>
  <si>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</si>
  <si>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</si>
  <si>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</si>
  <si>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</si>
  <si>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</si>
  <si>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</si>
  <si>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</si>
  <si>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</si>
  <si>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</si>
  <si>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</si>
  <si>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</si>
  <si>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</si>
  <si>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</si>
  <si>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</si>
  <si>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</si>
  <si>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</si>
  <si>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</si>
  <si>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</si>
  <si>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</si>
  <si>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</si>
  <si>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</si>
  <si>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</si>
  <si>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</si>
  <si>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</si>
  <si>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</si>
  <si>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</si>
  <si>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</si>
  <si>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</si>
  <si>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</si>
  <si>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</si>
  <si>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</si>
  <si>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</si>
  <si>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</si>
  <si>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</si>
  <si>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</si>
  <si>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</si>
  <si>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</si>
  <si>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</si>
  <si>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</si>
  <si>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</si>
  <si>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</si>
  <si>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</si>
  <si>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</si>
  <si>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</si>
  <si>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</si>
  <si>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</si>
  <si>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</si>
  <si>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</si>
  <si>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</si>
  <si>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</si>
  <si>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</si>
  <si>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</si>
  <si>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</si>
  <si>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</si>
  <si>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</si>
  <si>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</si>
  <si>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</si>
  <si>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</si>
  <si>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</si>
  <si>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</si>
  <si>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</si>
  <si>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</si>
  <si>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</si>
  <si>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</si>
  <si>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</si>
  <si>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</si>
  <si>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</si>
  <si>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</si>
  <si>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</si>
  <si>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</si>
  <si>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</si>
  <si>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</si>
  <si>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</si>
  <si>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</si>
  <si>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</si>
  <si>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</si>
  <si>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</si>
  <si>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</si>
  <si>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</si>
  <si>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</si>
  <si>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</si>
  <si>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</si>
  <si>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</si>
  <si>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</si>
  <si>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</si>
  <si>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</si>
  <si>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</si>
  <si>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</si>
  <si>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</si>
  <si>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</si>
  <si>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</si>
  <si>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</si>
  <si>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</si>
  <si>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</si>
  <si>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</si>
  <si>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</si>
  <si>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</si>
  <si>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</si>
  <si>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</si>
  <si>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</si>
  <si>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</si>
  <si>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</si>
  <si>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</si>
  <si>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</si>
  <si>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</si>
  <si>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福島県郡山市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</si>
  <si>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</si>
  <si>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</si>
  <si>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</si>
  <si>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</si>
  <si>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</si>
  <si>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</si>
  <si>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</si>
  <si>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</si>
  <si>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</si>
  <si>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</si>
  <si>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</si>
  <si>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</si>
  <si>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</si>
  <si>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</si>
  <si>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</si>
  <si>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</si>
  <si>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</si>
  <si>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</si>
  <si>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</si>
  <si>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</si>
  <si>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</si>
  <si>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</si>
  <si>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</si>
  <si>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</si>
  <si>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</si>
  <si>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</si>
  <si>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</si>
  <si>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</si>
  <si>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</si>
  <si>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</si>
  <si>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</si>
  <si>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</si>
  <si>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</si>
  <si>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</si>
  <si>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</si>
  <si>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</si>
  <si>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</si>
  <si>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</si>
  <si>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</si>
  <si>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</si>
  <si>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</si>
  <si>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</si>
  <si>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</si>
  <si>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</si>
  <si>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</si>
  <si>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</si>
  <si>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</si>
  <si>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</si>
  <si>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</si>
  <si>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</si>
  <si>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</si>
  <si>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</si>
  <si>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</si>
  <si>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</si>
  <si>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</si>
  <si>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</si>
  <si>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</si>
  <si>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</si>
  <si>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</si>
  <si>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</si>
  <si>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</si>
  <si>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</si>
  <si>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</si>
  <si>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</si>
  <si>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</si>
  <si>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</si>
  <si>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</si>
  <si>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</si>
  <si>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</si>
  <si>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</si>
  <si>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</si>
  <si>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</si>
  <si>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</si>
  <si>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</si>
  <si>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</si>
  <si>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</si>
  <si>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</si>
  <si>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</si>
  <si>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</si>
  <si>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</si>
  <si>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</si>
  <si>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</si>
  <si>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</si>
  <si>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</si>
  <si>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</si>
  <si>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</si>
  <si>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</si>
  <si>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</si>
  <si>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</si>
  <si>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</si>
  <si>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</si>
  <si>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</si>
  <si>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</si>
  <si>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</si>
  <si>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</si>
  <si>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</si>
  <si>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</si>
  <si>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</si>
  <si>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</si>
  <si>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</si>
  <si>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</si>
  <si>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</si>
  <si>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</si>
  <si>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</si>
  <si>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</si>
  <si>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</si>
  <si>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</si>
  <si>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</si>
  <si>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</si>
  <si>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</si>
  <si>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</si>
  <si>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</si>
  <si>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</si>
  <si>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</si>
  <si>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</si>
  <si>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</si>
  <si>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</si>
  <si>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</si>
  <si>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</si>
  <si>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</si>
  <si>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</si>
  <si>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市場</t>
    <phoneticPr fontId="5"/>
  </si>
  <si>
    <t>加入世帯数(世帯)</t>
  </si>
  <si>
    <t>　　うち一部事務組合負担金</t>
    <phoneticPr fontId="5"/>
  </si>
  <si>
    <t>歳入合計</t>
    <phoneticPr fontId="5"/>
  </si>
  <si>
    <t>宅地造成</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</si>
  <si>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</si>
  <si>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</si>
  <si>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</si>
  <si>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</si>
  <si>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</si>
  <si>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</si>
  <si>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</si>
  <si>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</si>
  <si>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</si>
  <si>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</si>
  <si>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</si>
  <si>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</si>
  <si>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</si>
  <si>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</si>
  <si>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</si>
  <si>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</si>
  <si>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</si>
  <si>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</si>
  <si>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</si>
  <si>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</si>
  <si>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</si>
  <si>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</si>
  <si>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</si>
  <si>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</si>
  <si>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</si>
  <si>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福島県郡山市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</si>
  <si>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</si>
  <si>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</si>
  <si>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</si>
  <si>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</si>
  <si>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</si>
  <si>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</si>
  <si>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</si>
  <si>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</si>
  <si>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</si>
  <si>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</si>
  <si>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</si>
  <si>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</si>
  <si>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</si>
  <si>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</si>
  <si>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</si>
  <si>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</si>
  <si>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</si>
  <si>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</si>
  <si>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</si>
  <si>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</si>
  <si>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</si>
  <si>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母子父子寡婦福祉資金貸付金特別会計</t>
    <phoneticPr fontId="5"/>
  </si>
  <si>
    <t>郡山駅西口市街地再開発事業特別会計</t>
    <phoneticPr fontId="5"/>
  </si>
  <si>
    <t>荒井北井土地区画整理事業特別会計</t>
    <phoneticPr fontId="5"/>
  </si>
  <si>
    <t>中谷地土地区画整理事業特別会計</t>
    <phoneticPr fontId="5"/>
  </si>
  <si>
    <t>富田第二土地区画整理事業特別会計</t>
    <phoneticPr fontId="5"/>
  </si>
  <si>
    <t>伊賀河原土地区画整理事業特別会計</t>
    <phoneticPr fontId="5"/>
  </si>
  <si>
    <t>徳定土地区画整理事業特別会計</t>
    <phoneticPr fontId="5"/>
  </si>
  <si>
    <t>大町土地区画整理事業特別会計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</si>
  <si>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</si>
  <si>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</si>
  <si>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</si>
  <si>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</si>
  <si>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</si>
  <si>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</si>
  <si>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</si>
  <si>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</si>
  <si>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</si>
  <si>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</si>
  <si>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</si>
  <si>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</si>
  <si>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</si>
  <si>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</si>
  <si>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</si>
  <si>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</si>
  <si>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</si>
  <si>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</si>
  <si>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</si>
  <si>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工業用水道事業会計</t>
    <phoneticPr fontId="5"/>
  </si>
  <si>
    <t>下水道事業会計</t>
    <phoneticPr fontId="5"/>
  </si>
  <si>
    <t>農業集落排水事業会計</t>
    <phoneticPr fontId="5"/>
  </si>
  <si>
    <t>湖南簡易水道事業特別会計</t>
    <phoneticPr fontId="5"/>
  </si>
  <si>
    <t>法非適用企業</t>
    <phoneticPr fontId="5"/>
  </si>
  <si>
    <t>中田簡易水道事業特別会計</t>
    <phoneticPr fontId="5"/>
  </si>
  <si>
    <t>熱海中山簡易水道事業特別会計</t>
    <phoneticPr fontId="5"/>
  </si>
  <si>
    <t>総合地方卸売市場特別会計</t>
    <phoneticPr fontId="5"/>
  </si>
  <si>
    <t>熱海温泉事業特別会計</t>
    <phoneticPr fontId="5"/>
  </si>
  <si>
    <t>工業団地開発事業特別会計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</si>
  <si>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</si>
  <si>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</si>
  <si>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</si>
  <si>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</si>
  <si>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</si>
  <si>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</si>
  <si>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</si>
  <si>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</si>
  <si>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</si>
  <si>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</si>
  <si>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</si>
  <si>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</si>
  <si>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</si>
  <si>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</si>
  <si>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</si>
  <si>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</si>
  <si>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</si>
  <si>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</si>
  <si>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</si>
  <si>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</si>
  <si>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</si>
  <si>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</si>
  <si>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</si>
  <si>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</si>
  <si>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</si>
  <si>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</si>
  <si>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</si>
  <si>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</si>
  <si>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</si>
  <si>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</si>
  <si>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</si>
  <si>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</si>
  <si>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</si>
  <si>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</si>
  <si>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</si>
  <si>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</si>
  <si>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</si>
  <si>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</si>
  <si>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</si>
  <si>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</si>
  <si>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</si>
  <si>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</si>
  <si>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</si>
  <si>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</si>
  <si>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</si>
  <si>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</si>
  <si>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</si>
  <si>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</si>
  <si>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</si>
  <si>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</si>
  <si>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</si>
  <si>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</si>
  <si>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</si>
  <si>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</si>
  <si>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</si>
  <si>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</si>
  <si>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</si>
  <si>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</si>
  <si>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</si>
  <si>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</si>
  <si>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</si>
  <si>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</si>
  <si>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</si>
  <si>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</si>
  <si>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</si>
  <si>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</si>
  <si>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</si>
  <si>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</si>
  <si>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</si>
  <si>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</si>
  <si>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</si>
  <si>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</si>
  <si>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</si>
  <si>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</si>
  <si>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</si>
  <si>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</si>
  <si>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</si>
  <si>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</si>
  <si>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</si>
  <si>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</si>
  <si>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</si>
  <si>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</si>
  <si>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</si>
  <si>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</si>
  <si>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</si>
  <si>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</si>
  <si>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</si>
  <si>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</si>
  <si>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</si>
  <si>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</si>
  <si>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</si>
  <si>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</si>
  <si>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</si>
  <si>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</si>
  <si>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</si>
  <si>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</si>
  <si>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</si>
  <si>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</si>
  <si>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</si>
  <si>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</si>
  <si>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</si>
  <si>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</si>
  <si>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</si>
  <si>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</si>
  <si>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</si>
  <si>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</si>
  <si>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</si>
  <si>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</si>
  <si>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</si>
  <si>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</si>
  <si>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</si>
  <si>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</si>
  <si>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</si>
  <si>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</si>
  <si>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</si>
  <si>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</si>
  <si>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</si>
  <si>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</si>
  <si>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</si>
  <si>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</si>
  <si>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</si>
  <si>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</si>
  <si>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</si>
  <si>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</si>
  <si>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</si>
  <si>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</si>
  <si>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</si>
  <si>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</si>
  <si>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</si>
  <si>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</si>
  <si>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</si>
  <si>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</si>
  <si>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</si>
  <si>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</si>
  <si>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</si>
  <si>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</si>
  <si>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</si>
  <si>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</si>
  <si>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</si>
  <si>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</si>
  <si>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</si>
  <si>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</si>
  <si>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</si>
  <si>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</si>
  <si>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2.56</t>
  </si>
  <si>
    <t>▲ 0.83</t>
  </si>
  <si>
    <t>水道事業会計</t>
  </si>
  <si>
    <t>一般会計</t>
  </si>
  <si>
    <t>国民健康保険特別会計</t>
  </si>
  <si>
    <t>熱海温泉事業特別会計</t>
  </si>
  <si>
    <t>介護保険特別会計</t>
  </si>
  <si>
    <t>下水道事業会計</t>
  </si>
  <si>
    <t>工業用水道事業会計</t>
  </si>
  <si>
    <t>母子父子寡婦福祉資金貸付金特別会計</t>
  </si>
  <si>
    <t>その他会計（赤字）</t>
  </si>
  <si>
    <t>▲ 0.02</t>
  </si>
  <si>
    <t>その他会計（黒字）</t>
  </si>
  <si>
    <t>保健衛生施設整備基金</t>
    <phoneticPr fontId="11"/>
  </si>
  <si>
    <t>震災復興基金</t>
    <phoneticPr fontId="11"/>
  </si>
  <si>
    <t>福祉基金</t>
    <phoneticPr fontId="11"/>
  </si>
  <si>
    <t>消防力整備基金</t>
    <phoneticPr fontId="11"/>
  </si>
  <si>
    <t>水と緑のまちづくり基金</t>
    <phoneticPr fontId="11"/>
  </si>
  <si>
    <t>-</t>
    <phoneticPr fontId="2"/>
  </si>
  <si>
    <t>郡山市文化・学び振興公社</t>
  </si>
  <si>
    <t>郡山市観光交流振興公社</t>
  </si>
  <si>
    <t>郡山市健康振興財団</t>
  </si>
  <si>
    <t>郡山コンベンションビューロー</t>
  </si>
  <si>
    <t>郡山駅西口再開発</t>
  </si>
  <si>
    <t>郡山地方土地開発公社</t>
  </si>
  <si>
    <t>郡山地方広域消防組合　一般会計</t>
    <rPh sb="0" eb="2">
      <t>コオリヤマ</t>
    </rPh>
    <rPh sb="2" eb="4">
      <t>チホウ</t>
    </rPh>
    <rPh sb="4" eb="6">
      <t>コウイキ</t>
    </rPh>
    <rPh sb="6" eb="8">
      <t>ショウボウ</t>
    </rPh>
    <rPh sb="8" eb="10">
      <t>クミアイ</t>
    </rPh>
    <rPh sb="11" eb="13">
      <t>イッパン</t>
    </rPh>
    <rPh sb="13" eb="15">
      <t>カイケイ</t>
    </rPh>
    <phoneticPr fontId="27"/>
  </si>
  <si>
    <t>福島県後期高齢者医療広域連合　一般会計</t>
    <rPh sb="0" eb="3">
      <t>フクシマケン</t>
    </rPh>
    <rPh sb="3" eb="5">
      <t>コウキ</t>
    </rPh>
    <rPh sb="5" eb="8">
      <t>コウレイシャ</t>
    </rPh>
    <rPh sb="8" eb="10">
      <t>イリョウ</t>
    </rPh>
    <rPh sb="10" eb="12">
      <t>コウイキ</t>
    </rPh>
    <rPh sb="12" eb="14">
      <t>レンゴウ</t>
    </rPh>
    <rPh sb="15" eb="19">
      <t>イッパンカイケイ</t>
    </rPh>
    <phoneticPr fontId="27"/>
  </si>
  <si>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7"/>
  </si>
  <si>
    <t>福島県市民交通災害共済組合　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7"/>
  </si>
  <si>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7"/>
  </si>
  <si>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7"/>
  </si>
  <si>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7"/>
  </si>
  <si>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7"/>
  </si>
  <si>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7"/>
  </si>
  <si>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</si>
  <si>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</si>
  <si>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</si>
  <si>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</si>
  <si>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</si>
  <si>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</si>
  <si>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将来負担比率は、下水道事業をはじめとする公営企業債に対する繰入見込額の減少及び地方債残高の減少等により、前年度に引き続き将来負担が算出されないマイナス値となっている。
　有形固定資産減価償却率の平均値は類似団体平均に対し比較的良好であるが、個別分析においては、公共施設や橋りょう等インフラ資産の老朽化が進んでいることから、社会資本形成に係る将来世代の負担比重を適切に把握しながら、中長期的な視点で今後の施設・設備更新を計画し、必要な地方債等の財源を確保していく必要がある。</t>
    <rPh sb="1" eb="3">
      <t>ショウライ</t>
    </rPh>
    <rPh sb="3" eb="5">
      <t>フタン</t>
    </rPh>
    <rPh sb="5" eb="7">
      <t>ヒリツ</t>
    </rPh>
    <rPh sb="9" eb="12">
      <t>ゲスイドウ</t>
    </rPh>
    <rPh sb="12" eb="14">
      <t>ジギョウ</t>
    </rPh>
    <rPh sb="21" eb="23">
      <t>コウエイ</t>
    </rPh>
    <rPh sb="23" eb="25">
      <t>キギョウ</t>
    </rPh>
    <rPh sb="25" eb="26">
      <t>サイ</t>
    </rPh>
    <rPh sb="27" eb="28">
      <t>タイ</t>
    </rPh>
    <rPh sb="30" eb="32">
      <t>クリイレ</t>
    </rPh>
    <rPh sb="32" eb="34">
      <t>ミコミ</t>
    </rPh>
    <rPh sb="34" eb="35">
      <t>ガク</t>
    </rPh>
    <rPh sb="36" eb="38">
      <t>ゲンショウ</t>
    </rPh>
    <rPh sb="38" eb="39">
      <t>オヨ</t>
    </rPh>
    <rPh sb="40" eb="43">
      <t>チホウサイ</t>
    </rPh>
    <rPh sb="43" eb="45">
      <t>ザンダカ</t>
    </rPh>
    <rPh sb="46" eb="48">
      <t>ゲンショウ</t>
    </rPh>
    <rPh sb="48" eb="49">
      <t>トウ</t>
    </rPh>
    <rPh sb="53" eb="56">
      <t>ゼンネンド</t>
    </rPh>
    <rPh sb="57" eb="58">
      <t>ヒ</t>
    </rPh>
    <rPh sb="59" eb="60">
      <t>ツヅ</t>
    </rPh>
    <rPh sb="61" eb="63">
      <t>ショウライ</t>
    </rPh>
    <rPh sb="63" eb="65">
      <t>フタン</t>
    </rPh>
    <rPh sb="66" eb="68">
      <t>サンシュツ</t>
    </rPh>
    <rPh sb="76" eb="77">
      <t>チ</t>
    </rPh>
    <rPh sb="86" eb="97">
      <t>ユウケイコテイシサンゲンカショウキャクリツ</t>
    </rPh>
    <rPh sb="98" eb="101">
      <t>ヘイキンチ</t>
    </rPh>
    <rPh sb="102" eb="108">
      <t>ルイジダンタイヘイキン</t>
    </rPh>
    <rPh sb="109" eb="110">
      <t>タイ</t>
    </rPh>
    <rPh sb="111" eb="114">
      <t>ヒカクテキ</t>
    </rPh>
    <rPh sb="114" eb="116">
      <t>リョウコウ</t>
    </rPh>
    <rPh sb="121" eb="123">
      <t>コベツ</t>
    </rPh>
    <rPh sb="123" eb="125">
      <t>ブンセキ</t>
    </rPh>
    <rPh sb="131" eb="133">
      <t>コウキョウ</t>
    </rPh>
    <rPh sb="133" eb="135">
      <t>シセツ</t>
    </rPh>
    <rPh sb="136" eb="137">
      <t>キョウ</t>
    </rPh>
    <rPh sb="140" eb="141">
      <t>トウ</t>
    </rPh>
    <rPh sb="145" eb="147">
      <t>シサン</t>
    </rPh>
    <rPh sb="148" eb="151">
      <t>ロウキュウカ</t>
    </rPh>
    <rPh sb="152" eb="153">
      <t>スス</t>
    </rPh>
    <rPh sb="162" eb="164">
      <t>シャカイ</t>
    </rPh>
    <rPh sb="164" eb="166">
      <t>シホン</t>
    </rPh>
    <rPh sb="166" eb="168">
      <t>ケイセイ</t>
    </rPh>
    <rPh sb="169" eb="170">
      <t>カカ</t>
    </rPh>
    <rPh sb="171" eb="173">
      <t>ショウライ</t>
    </rPh>
    <rPh sb="173" eb="175">
      <t>セダイ</t>
    </rPh>
    <rPh sb="176" eb="178">
      <t>フタン</t>
    </rPh>
    <rPh sb="178" eb="180">
      <t>ヒジュウ</t>
    </rPh>
    <rPh sb="181" eb="183">
      <t>テキセツ</t>
    </rPh>
    <rPh sb="184" eb="186">
      <t>ハアク</t>
    </rPh>
    <rPh sb="191" eb="195">
      <t>チュウチョウキテキ</t>
    </rPh>
    <rPh sb="196" eb="198">
      <t>シテン</t>
    </rPh>
    <rPh sb="199" eb="201">
      <t>コンゴ</t>
    </rPh>
    <rPh sb="202" eb="204">
      <t>シセツ</t>
    </rPh>
    <rPh sb="205" eb="207">
      <t>セツビ</t>
    </rPh>
    <rPh sb="207" eb="209">
      <t>コウシン</t>
    </rPh>
    <rPh sb="210" eb="212">
      <t>ケイカク</t>
    </rPh>
    <rPh sb="214" eb="216">
      <t>ヒツヨウ</t>
    </rPh>
    <rPh sb="217" eb="220">
      <t>チホウサイ</t>
    </rPh>
    <rPh sb="220" eb="221">
      <t>トウ</t>
    </rPh>
    <rPh sb="222" eb="224">
      <t>ザイゲン</t>
    </rPh>
    <rPh sb="225" eb="227">
      <t>カクホ</t>
    </rPh>
    <rPh sb="231" eb="233">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</si>
  <si>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</si>
  <si>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</si>
  <si>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</si>
  <si>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</si>
  <si>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</si>
  <si>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</si>
  <si>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平均を下回っているが、前年度と比較して0.5ポイント増加している。平成28年度において、普通交付税、臨時財政対策債発行可能額及び標準税収入額が減少したことに加え、元利償還金及び公営企業債の元利償還金に対する繰入金が増加したことが主な要因である。
　公共施設や橋りょう等インフラ資産の老朽化に対応するため、社会資本形成に係る将来世代の負担比重を適切に把握しながら、中長期的な視点で今後の施設・設備更新を計画し、必要な地方債等の財源を確保していく必要がある。</t>
    <rPh sb="1" eb="3">
      <t>ジッシツ</t>
    </rPh>
    <rPh sb="3" eb="6">
      <t>コウサイヒ</t>
    </rPh>
    <rPh sb="6" eb="8">
      <t>ヒリツ</t>
    </rPh>
    <rPh sb="10" eb="12">
      <t>ルイジ</t>
    </rPh>
    <rPh sb="12" eb="14">
      <t>ダンタイ</t>
    </rPh>
    <rPh sb="14" eb="16">
      <t>ヘイキン</t>
    </rPh>
    <rPh sb="17" eb="19">
      <t>シタマワ</t>
    </rPh>
    <rPh sb="25" eb="28">
      <t>ゼンネンド</t>
    </rPh>
    <rPh sb="29" eb="31">
      <t>ヒカク</t>
    </rPh>
    <rPh sb="40" eb="42">
      <t>ゾウカ</t>
    </rPh>
    <rPh sb="47" eb="49">
      <t>ヘイセイ</t>
    </rPh>
    <rPh sb="51" eb="53">
      <t>ネンド</t>
    </rPh>
    <rPh sb="58" eb="60">
      <t>フツウ</t>
    </rPh>
    <rPh sb="60" eb="63">
      <t>コウフゼイ</t>
    </rPh>
    <rPh sb="64" eb="66">
      <t>リンジ</t>
    </rPh>
    <rPh sb="66" eb="68">
      <t>ザイセイ</t>
    </rPh>
    <rPh sb="68" eb="70">
      <t>タイサク</t>
    </rPh>
    <rPh sb="70" eb="71">
      <t>サイ</t>
    </rPh>
    <rPh sb="71" eb="73">
      <t>ハッコウ</t>
    </rPh>
    <rPh sb="73" eb="76">
      <t>カノウガク</t>
    </rPh>
    <rPh sb="76" eb="77">
      <t>オヨ</t>
    </rPh>
    <rPh sb="78" eb="80">
      <t>ヒョウジュン</t>
    </rPh>
    <rPh sb="80" eb="81">
      <t>ゼイ</t>
    </rPh>
    <rPh sb="81" eb="83">
      <t>シュウニュウ</t>
    </rPh>
    <rPh sb="83" eb="84">
      <t>ガク</t>
    </rPh>
    <rPh sb="85" eb="87">
      <t>ゲンショウ</t>
    </rPh>
    <rPh sb="92" eb="93">
      <t>クワ</t>
    </rPh>
    <rPh sb="95" eb="97">
      <t>ガンリ</t>
    </rPh>
    <rPh sb="97" eb="100">
      <t>ショウカンキン</t>
    </rPh>
    <rPh sb="100" eb="101">
      <t>オヨ</t>
    </rPh>
    <rPh sb="102" eb="104">
      <t>コウエイ</t>
    </rPh>
    <rPh sb="104" eb="106">
      <t>キギョウ</t>
    </rPh>
    <rPh sb="106" eb="107">
      <t>サイ</t>
    </rPh>
    <rPh sb="108" eb="113">
      <t>ガンリショウカンキン</t>
    </rPh>
    <rPh sb="114" eb="115">
      <t>タイ</t>
    </rPh>
    <rPh sb="117" eb="119">
      <t>クリイレ</t>
    </rPh>
    <rPh sb="119" eb="120">
      <t>キン</t>
    </rPh>
    <rPh sb="121" eb="123">
      <t>ゾウカ</t>
    </rPh>
    <rPh sb="128" eb="129">
      <t>オモ</t>
    </rPh>
    <rPh sb="130" eb="132">
      <t>ヨウイン</t>
    </rPh>
    <rPh sb="152" eb="154">
      <t>シサン</t>
    </rPh>
    <rPh sb="159" eb="161">
      <t>タイオウ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</si>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</sst>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xmlns:c16r2="http://schemas.microsoft.com/office/drawing/2015/06/chart">
            <c:ext xmlns:c16="http://schemas.microsoft.com/office/drawing/2014/chart" uri="{C3380CC4-5D6E-409C-BE32-E72D297353CC}">
              <c16:uniqueId val="{00000000-E174-48DB-BFA6-0C2F19FB4F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31598</c:v>
                </c:pt>
                <c:pt idx="1">
                  <c:v>46041</c:v>
                </c:pt>
                <c:pt idx="2">
                  <c:v>63526</c:v>
                </c:pt>
                <c:pt idx="3">
                  <c:v>56283</c:v>
                </c:pt>
                <c:pt idx="4">
                  <c:v>54213</c:v>
                </c:pt>
              </c:numCache>
            </c:numRef>
          </c:val>
          <c:smooth val="0"/>
          <c:extLst xmlns:c16r2="http://schemas.microsoft.com/office/drawing/2015/06/chart">
            <c:ext xmlns:c16="http://schemas.microsoft.com/office/drawing/2014/chart" uri="{C3380CC4-5D6E-409C-BE32-E72D297353CC}">
              <c16:uniqueId val="{00000001-E174-48DB-BFA6-0C2F19FB4FB6}"/>
            </c:ext>
          </c:extLst>
        </c:ser>
        <c:dLbls>
          <c:showLegendKey val="0"/>
          <c:showVal val="0"/>
          <c:showCatName val="0"/>
          <c:showSerName val="0"/>
          <c:showPercent val="0"/>
          <c:showBubbleSize val="0"/>
        </c:dLbls>
        <c:marker val="1"/>
        <c:smooth val="0"/>
        <c:axId val="108632704"/>
        <c:axId val="108638976"/>
      </c:lineChart>
      <c:catAx>
        <c:axId val="108632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638976"/>
        <c:crosses val="autoZero"/>
        <c:auto val="1"/>
        <c:lblAlgn val="ctr"/>
        <c:lblOffset val="100"/>
        <c:tickLblSkip val="1"/>
        <c:tickMarkSkip val="1"/>
        <c:noMultiLvlLbl val="0"/>
      </c:catAx>
      <c:valAx>
        <c:axId val="10863897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632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6.22</c:v>
                </c:pt>
                <c:pt idx="1">
                  <c:v>6.61</c:v>
                </c:pt>
                <c:pt idx="2">
                  <c:v>6.11</c:v>
                </c:pt>
                <c:pt idx="3">
                  <c:v>5.86</c:v>
                </c:pt>
                <c:pt idx="4">
                  <c:v>5.77</c:v>
                </c:pt>
              </c:numCache>
            </c:numRef>
          </c:val>
          <c:extLst xmlns:c16r2="http://schemas.microsoft.com/office/drawing/2015/06/chart">
            <c:ext xmlns:c16="http://schemas.microsoft.com/office/drawing/2014/chart" uri="{C3380CC4-5D6E-409C-BE32-E72D297353CC}">
              <c16:uniqueId val="{00000000-7B59-4D3E-A450-29FA76E2766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18.22</c:v>
                </c:pt>
                <c:pt idx="1">
                  <c:v>18.91</c:v>
                </c:pt>
                <c:pt idx="2">
                  <c:v>20.3</c:v>
                </c:pt>
                <c:pt idx="3">
                  <c:v>18.46</c:v>
                </c:pt>
                <c:pt idx="4">
                  <c:v>17.68</c:v>
                </c:pt>
              </c:numCache>
            </c:numRef>
          </c:val>
          <c:extLst xmlns:c16r2="http://schemas.microsoft.com/office/drawing/2015/06/chart">
            <c:ext xmlns:c16="http://schemas.microsoft.com/office/drawing/2014/chart" uri="{C3380CC4-5D6E-409C-BE32-E72D297353CC}">
              <c16:uniqueId val="{00000001-7B59-4D3E-A450-29FA76E2766D}"/>
            </c:ext>
          </c:extLst>
        </c:ser>
        <c:dLbls>
          <c:showLegendKey val="0"/>
          <c:showVal val="0"/>
          <c:showCatName val="0"/>
          <c:showSerName val="0"/>
          <c:showPercent val="0"/>
          <c:showBubbleSize val="0"/>
        </c:dLbls>
        <c:gapWidth val="250"/>
        <c:overlap val="100"/>
        <c:axId val="111863680"/>
        <c:axId val="111869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2.12</c:v>
                </c:pt>
                <c:pt idx="1">
                  <c:v>1.21</c:v>
                </c:pt>
                <c:pt idx="2">
                  <c:v>1.01</c:v>
                </c:pt>
                <c:pt idx="3">
                  <c:v>-2.56</c:v>
                </c:pt>
                <c:pt idx="4">
                  <c:v>-0.83</c:v>
                </c:pt>
              </c:numCache>
            </c:numRef>
          </c:val>
          <c:smooth val="0"/>
          <c:extLst xmlns:c16r2="http://schemas.microsoft.com/office/drawing/2015/06/chart">
            <c:ext xmlns:c16="http://schemas.microsoft.com/office/drawing/2014/chart" uri="{C3380CC4-5D6E-409C-BE32-E72D297353CC}">
              <c16:uniqueId val="{00000002-7B59-4D3E-A450-29FA76E2766D}"/>
            </c:ext>
          </c:extLst>
        </c:ser>
        <c:dLbls>
          <c:showLegendKey val="0"/>
          <c:showVal val="0"/>
          <c:showCatName val="0"/>
          <c:showSerName val="0"/>
          <c:showPercent val="0"/>
          <c:showBubbleSize val="0"/>
        </c:dLbls>
        <c:marker val="1"/>
        <c:smooth val="0"/>
        <c:axId val="111863680"/>
        <c:axId val="111869952"/>
      </c:lineChart>
      <c:catAx>
        <c:axId val="11186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869952"/>
        <c:crosses val="autoZero"/>
        <c:auto val="1"/>
        <c:lblAlgn val="ctr"/>
        <c:lblOffset val="100"/>
        <c:tickLblSkip val="1"/>
        <c:tickMarkSkip val="1"/>
        <c:noMultiLvlLbl val="0"/>
      </c:catAx>
      <c:valAx>
        <c:axId val="111869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863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12.53</c:v>
                </c:pt>
                <c:pt idx="2">
                  <c:v>#N/A</c:v>
                </c:pt>
                <c:pt idx="3">
                  <c:v>0.22</c:v>
                </c:pt>
                <c:pt idx="4">
                  <c:v>#N/A</c:v>
                </c:pt>
                <c:pt idx="5">
                  <c:v>0.03</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0-02AC-47E2-821E-E525288C04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0.02</c:v>
                </c:pt>
                <c:pt idx="1">
                  <c:v>#N/A</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2AC-47E2-821E-E525288C0414}"/>
            </c:ext>
          </c:extLst>
        </c:ser>
        <c:ser>
          <c:idx val="2"/>
          <c:order val="2"/>
          <c:tx>
            <c:strRef>
              <c:f>データシート!$A$29</c:f>
              <c:strCache>
                <c:ptCount val="1"/>
                <c:pt idx="0">
                  <c:v>母子父子寡婦福祉資金貸付金特別会計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0.06</c:v>
                </c:pt>
                <c:pt idx="2">
                  <c:v>#N/A</c:v>
                </c:pt>
                <c:pt idx="3">
                  <c:v>7.0000000000000007E-2</c:v>
                </c:pt>
                <c:pt idx="4">
                  <c:v>#N/A</c:v>
                </c:pt>
                <c:pt idx="5">
                  <c:v>0.05</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2-02AC-47E2-821E-E525288C0414}"/>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0.06</c:v>
                </c:pt>
                <c:pt idx="4">
                  <c:v>#N/A</c:v>
                </c:pt>
                <c:pt idx="5">
                  <c:v>0.06</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3-02AC-47E2-821E-E525288C0414}"/>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0.08</c:v>
                </c:pt>
                <c:pt idx="4">
                  <c:v>#N/A</c:v>
                </c:pt>
                <c:pt idx="5">
                  <c:v>0.12</c:v>
                </c:pt>
                <c:pt idx="6">
                  <c:v>#N/A</c:v>
                </c:pt>
                <c:pt idx="7">
                  <c:v>0.14000000000000001</c:v>
                </c:pt>
                <c:pt idx="8">
                  <c:v>#N/A</c:v>
                </c:pt>
                <c:pt idx="9">
                  <c:v>0.08</c:v>
                </c:pt>
              </c:numCache>
            </c:numRef>
          </c:val>
          <c:extLst xmlns:c16r2="http://schemas.microsoft.com/office/drawing/2015/06/chart">
            <c:ext xmlns:c16="http://schemas.microsoft.com/office/drawing/2014/chart" uri="{C3380CC4-5D6E-409C-BE32-E72D297353CC}">
              <c16:uniqueId val="{00000004-02AC-47E2-821E-E525288C041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0.86</c:v>
                </c:pt>
                <c:pt idx="2">
                  <c:v>#N/A</c:v>
                </c:pt>
                <c:pt idx="3">
                  <c:v>0.75</c:v>
                </c:pt>
                <c:pt idx="4">
                  <c:v>#N/A</c:v>
                </c:pt>
                <c:pt idx="5">
                  <c:v>0.66</c:v>
                </c:pt>
                <c:pt idx="6">
                  <c:v>#N/A</c:v>
                </c:pt>
                <c:pt idx="7">
                  <c:v>0.83</c:v>
                </c:pt>
                <c:pt idx="8">
                  <c:v>#N/A</c:v>
                </c:pt>
                <c:pt idx="9">
                  <c:v>0.42</c:v>
                </c:pt>
              </c:numCache>
            </c:numRef>
          </c:val>
          <c:extLst xmlns:c16r2="http://schemas.microsoft.com/office/drawing/2015/06/chart">
            <c:ext xmlns:c16="http://schemas.microsoft.com/office/drawing/2014/chart" uri="{C3380CC4-5D6E-409C-BE32-E72D297353CC}">
              <c16:uniqueId val="{00000005-02AC-47E2-821E-E525288C0414}"/>
            </c:ext>
          </c:extLst>
        </c:ser>
        <c:ser>
          <c:idx val="6"/>
          <c:order val="6"/>
          <c:tx>
            <c:strRef>
              <c:f>データシート!$A$33</c:f>
              <c:strCache>
                <c:ptCount val="1"/>
                <c:pt idx="0">
                  <c:v>熱海温泉事業特別会計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0.23</c:v>
                </c:pt>
                <c:pt idx="2">
                  <c:v>#N/A</c:v>
                </c:pt>
                <c:pt idx="3">
                  <c:v>0.2</c:v>
                </c:pt>
                <c:pt idx="4">
                  <c:v>#N/A</c:v>
                </c:pt>
                <c:pt idx="5">
                  <c:v>0.19</c:v>
                </c:pt>
                <c:pt idx="6">
                  <c:v>#N/A</c:v>
                </c:pt>
                <c:pt idx="7">
                  <c:v>0.63</c:v>
                </c:pt>
                <c:pt idx="8">
                  <c:v>#N/A</c:v>
                </c:pt>
                <c:pt idx="9">
                  <c:v>0.63</c:v>
                </c:pt>
              </c:numCache>
            </c:numRef>
          </c:val>
          <c:extLst xmlns:c16r2="http://schemas.microsoft.com/office/drawing/2015/06/chart">
            <c:ext xmlns:c16="http://schemas.microsoft.com/office/drawing/2014/chart" uri="{C3380CC4-5D6E-409C-BE32-E72D297353CC}">
              <c16:uniqueId val="{00000006-02AC-47E2-821E-E525288C041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1.75</c:v>
                </c:pt>
                <c:pt idx="2">
                  <c:v>#N/A</c:v>
                </c:pt>
                <c:pt idx="3">
                  <c:v>2.2400000000000002</c:v>
                </c:pt>
                <c:pt idx="4">
                  <c:v>#N/A</c:v>
                </c:pt>
                <c:pt idx="5">
                  <c:v>1.66</c:v>
                </c:pt>
                <c:pt idx="6">
                  <c:v>#N/A</c:v>
                </c:pt>
                <c:pt idx="7">
                  <c:v>1.73</c:v>
                </c:pt>
                <c:pt idx="8">
                  <c:v>#N/A</c:v>
                </c:pt>
                <c:pt idx="9">
                  <c:v>1.68</c:v>
                </c:pt>
              </c:numCache>
            </c:numRef>
          </c:val>
          <c:extLst xmlns:c16r2="http://schemas.microsoft.com/office/drawing/2015/06/chart">
            <c:ext xmlns:c16="http://schemas.microsoft.com/office/drawing/2014/chart" uri="{C3380CC4-5D6E-409C-BE32-E72D297353CC}">
              <c16:uniqueId val="{00000007-02AC-47E2-821E-E525288C041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6.15</c:v>
                </c:pt>
                <c:pt idx="2">
                  <c:v>#N/A</c:v>
                </c:pt>
                <c:pt idx="3">
                  <c:v>6.52</c:v>
                </c:pt>
                <c:pt idx="4">
                  <c:v>#N/A</c:v>
                </c:pt>
                <c:pt idx="5">
                  <c:v>6.06</c:v>
                </c:pt>
                <c:pt idx="6">
                  <c:v>#N/A</c:v>
                </c:pt>
                <c:pt idx="7">
                  <c:v>5.83</c:v>
                </c:pt>
                <c:pt idx="8">
                  <c:v>#N/A</c:v>
                </c:pt>
                <c:pt idx="9">
                  <c:v>5.74</c:v>
                </c:pt>
              </c:numCache>
            </c:numRef>
          </c:val>
          <c:extLst xmlns:c16r2="http://schemas.microsoft.com/office/drawing/2015/06/chart">
            <c:ext xmlns:c16="http://schemas.microsoft.com/office/drawing/2014/chart" uri="{C3380CC4-5D6E-409C-BE32-E72D297353CC}">
              <c16:uniqueId val="{00000008-02AC-47E2-821E-E525288C041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7.7</c:v>
                </c:pt>
                <c:pt idx="2">
                  <c:v>#N/A</c:v>
                </c:pt>
                <c:pt idx="3">
                  <c:v>9.08</c:v>
                </c:pt>
                <c:pt idx="4">
                  <c:v>#N/A</c:v>
                </c:pt>
                <c:pt idx="5">
                  <c:v>11.49</c:v>
                </c:pt>
                <c:pt idx="6">
                  <c:v>#N/A</c:v>
                </c:pt>
                <c:pt idx="7">
                  <c:v>13.84</c:v>
                </c:pt>
                <c:pt idx="8">
                  <c:v>#N/A</c:v>
                </c:pt>
                <c:pt idx="9">
                  <c:v>14.88</c:v>
                </c:pt>
              </c:numCache>
            </c:numRef>
          </c:val>
          <c:extLst xmlns:c16r2="http://schemas.microsoft.com/office/drawing/2015/06/chart">
            <c:ext xmlns:c16="http://schemas.microsoft.com/office/drawing/2014/chart" uri="{C3380CC4-5D6E-409C-BE32-E72D297353CC}">
              <c16:uniqueId val="{00000009-02AC-47E2-821E-E525288C0414}"/>
            </c:ext>
          </c:extLst>
        </c:ser>
        <c:dLbls>
          <c:showLegendKey val="0"/>
          <c:showVal val="0"/>
          <c:showCatName val="0"/>
          <c:showSerName val="0"/>
          <c:showPercent val="0"/>
          <c:showBubbleSize val="0"/>
        </c:dLbls>
        <c:gapWidth val="150"/>
        <c:overlap val="100"/>
        <c:axId val="118062464"/>
        <c:axId val="118072448"/>
      </c:barChart>
      <c:catAx>
        <c:axId val="11806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072448"/>
        <c:crosses val="autoZero"/>
        <c:auto val="1"/>
        <c:lblAlgn val="ctr"/>
        <c:lblOffset val="100"/>
        <c:tickLblSkip val="1"/>
        <c:tickMarkSkip val="1"/>
        <c:noMultiLvlLbl val="0"/>
      </c:catAx>
      <c:valAx>
        <c:axId val="118072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062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12100</c:v>
                </c:pt>
                <c:pt idx="5">
                  <c:v>12136</c:v>
                </c:pt>
                <c:pt idx="8">
                  <c:v>11464</c:v>
                </c:pt>
                <c:pt idx="11">
                  <c:v>11582</c:v>
                </c:pt>
                <c:pt idx="14">
                  <c:v>11687</c:v>
                </c:pt>
              </c:numCache>
            </c:numRef>
          </c:val>
          <c:extLst xmlns:c16r2="http://schemas.microsoft.com/office/drawing/2015/06/chart">
            <c:ext xmlns:c16="http://schemas.microsoft.com/office/drawing/2014/chart" uri="{C3380CC4-5D6E-409C-BE32-E72D297353CC}">
              <c16:uniqueId val="{00000000-A626-4160-A1D3-568357019A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626-4160-A1D3-568357019A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353</c:v>
                </c:pt>
                <c:pt idx="3">
                  <c:v>282</c:v>
                </c:pt>
                <c:pt idx="6">
                  <c:v>240</c:v>
                </c:pt>
                <c:pt idx="9">
                  <c:v>254</c:v>
                </c:pt>
                <c:pt idx="12">
                  <c:v>240</c:v>
                </c:pt>
              </c:numCache>
            </c:numRef>
          </c:val>
          <c:extLst xmlns:c16r2="http://schemas.microsoft.com/office/drawing/2015/06/chart">
            <c:ext xmlns:c16="http://schemas.microsoft.com/office/drawing/2014/chart" uri="{C3380CC4-5D6E-409C-BE32-E72D297353CC}">
              <c16:uniqueId val="{00000002-A626-4160-A1D3-568357019A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82</c:v>
                </c:pt>
                <c:pt idx="3">
                  <c:v>75</c:v>
                </c:pt>
                <c:pt idx="6">
                  <c:v>73</c:v>
                </c:pt>
                <c:pt idx="9">
                  <c:v>89</c:v>
                </c:pt>
                <c:pt idx="12">
                  <c:v>109</c:v>
                </c:pt>
              </c:numCache>
            </c:numRef>
          </c:val>
          <c:extLst xmlns:c16r2="http://schemas.microsoft.com/office/drawing/2015/06/chart">
            <c:ext xmlns:c16="http://schemas.microsoft.com/office/drawing/2014/chart" uri="{C3380CC4-5D6E-409C-BE32-E72D297353CC}">
              <c16:uniqueId val="{00000003-A626-4160-A1D3-568357019A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3931</c:v>
                </c:pt>
                <c:pt idx="3">
                  <c:v>3867</c:v>
                </c:pt>
                <c:pt idx="6">
                  <c:v>4311</c:v>
                </c:pt>
                <c:pt idx="9">
                  <c:v>4520</c:v>
                </c:pt>
                <c:pt idx="12">
                  <c:v>4326</c:v>
                </c:pt>
              </c:numCache>
            </c:numRef>
          </c:val>
          <c:extLst xmlns:c16r2="http://schemas.microsoft.com/office/drawing/2015/06/chart">
            <c:ext xmlns:c16="http://schemas.microsoft.com/office/drawing/2014/chart" uri="{C3380CC4-5D6E-409C-BE32-E72D297353CC}">
              <c16:uniqueId val="{00000004-A626-4160-A1D3-568357019A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626-4160-A1D3-568357019A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626-4160-A1D3-568357019A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10357</c:v>
                </c:pt>
                <c:pt idx="3">
                  <c:v>10241</c:v>
                </c:pt>
                <c:pt idx="6">
                  <c:v>10047</c:v>
                </c:pt>
                <c:pt idx="9">
                  <c:v>10239</c:v>
                </c:pt>
                <c:pt idx="12">
                  <c:v>10091</c:v>
                </c:pt>
              </c:numCache>
            </c:numRef>
          </c:val>
          <c:extLst xmlns:c16r2="http://schemas.microsoft.com/office/drawing/2015/06/chart">
            <c:ext xmlns:c16="http://schemas.microsoft.com/office/drawing/2014/chart" uri="{C3380CC4-5D6E-409C-BE32-E72D297353CC}">
              <c16:uniqueId val="{00000007-A626-4160-A1D3-568357019A0A}"/>
            </c:ext>
          </c:extLst>
        </c:ser>
        <c:dLbls>
          <c:showLegendKey val="0"/>
          <c:showVal val="0"/>
          <c:showCatName val="0"/>
          <c:showSerName val="0"/>
          <c:showPercent val="0"/>
          <c:showBubbleSize val="0"/>
        </c:dLbls>
        <c:gapWidth val="100"/>
        <c:overlap val="100"/>
        <c:axId val="108551168"/>
        <c:axId val="108557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2623</c:v>
                </c:pt>
                <c:pt idx="2">
                  <c:v>#N/A</c:v>
                </c:pt>
                <c:pt idx="3">
                  <c:v>#N/A</c:v>
                </c:pt>
                <c:pt idx="4">
                  <c:v>2329</c:v>
                </c:pt>
                <c:pt idx="5">
                  <c:v>#N/A</c:v>
                </c:pt>
                <c:pt idx="6">
                  <c:v>#N/A</c:v>
                </c:pt>
                <c:pt idx="7">
                  <c:v>3207</c:v>
                </c:pt>
                <c:pt idx="8">
                  <c:v>#N/A</c:v>
                </c:pt>
                <c:pt idx="9">
                  <c:v>#N/A</c:v>
                </c:pt>
                <c:pt idx="10">
                  <c:v>3520</c:v>
                </c:pt>
                <c:pt idx="11">
                  <c:v>#N/A</c:v>
                </c:pt>
                <c:pt idx="12">
                  <c:v>#N/A</c:v>
                </c:pt>
                <c:pt idx="13">
                  <c:v>3079</c:v>
                </c:pt>
                <c:pt idx="14">
                  <c:v>#N/A</c:v>
                </c:pt>
              </c:numCache>
            </c:numRef>
          </c:val>
          <c:smooth val="0"/>
          <c:extLst xmlns:c16r2="http://schemas.microsoft.com/office/drawing/2015/06/chart">
            <c:ext xmlns:c16="http://schemas.microsoft.com/office/drawing/2014/chart" uri="{C3380CC4-5D6E-409C-BE32-E72D297353CC}">
              <c16:uniqueId val="{00000008-A626-4160-A1D3-568357019A0A}"/>
            </c:ext>
          </c:extLst>
        </c:ser>
        <c:dLbls>
          <c:showLegendKey val="0"/>
          <c:showVal val="0"/>
          <c:showCatName val="0"/>
          <c:showSerName val="0"/>
          <c:showPercent val="0"/>
          <c:showBubbleSize val="0"/>
        </c:dLbls>
        <c:marker val="1"/>
        <c:smooth val="0"/>
        <c:axId val="108551168"/>
        <c:axId val="108557440"/>
      </c:lineChart>
      <c:catAx>
        <c:axId val="10855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557440"/>
        <c:crosses val="autoZero"/>
        <c:auto val="1"/>
        <c:lblAlgn val="ctr"/>
        <c:lblOffset val="100"/>
        <c:tickLblSkip val="1"/>
        <c:tickMarkSkip val="1"/>
        <c:noMultiLvlLbl val="0"/>
      </c:catAx>
      <c:valAx>
        <c:axId val="108557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51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113452</c:v>
                </c:pt>
                <c:pt idx="5">
                  <c:v>111774</c:v>
                </c:pt>
                <c:pt idx="8">
                  <c:v>110126</c:v>
                </c:pt>
                <c:pt idx="11">
                  <c:v>108390</c:v>
                </c:pt>
                <c:pt idx="14">
                  <c:v>107078</c:v>
                </c:pt>
              </c:numCache>
            </c:numRef>
          </c:val>
          <c:extLst xmlns:c16r2="http://schemas.microsoft.com/office/drawing/2015/06/chart">
            <c:ext xmlns:c16="http://schemas.microsoft.com/office/drawing/2014/chart" uri="{C3380CC4-5D6E-409C-BE32-E72D297353CC}">
              <c16:uniqueId val="{00000000-880D-4B65-8584-143CC7A790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19658</c:v>
                </c:pt>
                <c:pt idx="5">
                  <c:v>17621</c:v>
                </c:pt>
                <c:pt idx="8">
                  <c:v>18422</c:v>
                </c:pt>
                <c:pt idx="11">
                  <c:v>15197</c:v>
                </c:pt>
                <c:pt idx="14">
                  <c:v>15268</c:v>
                </c:pt>
              </c:numCache>
            </c:numRef>
          </c:val>
          <c:extLst xmlns:c16r2="http://schemas.microsoft.com/office/drawing/2015/06/chart">
            <c:ext xmlns:c16="http://schemas.microsoft.com/office/drawing/2014/chart" uri="{C3380CC4-5D6E-409C-BE32-E72D297353CC}">
              <c16:uniqueId val="{00000001-880D-4B65-8584-143CC7A790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33270</c:v>
                </c:pt>
                <c:pt idx="5">
                  <c:v>32480</c:v>
                </c:pt>
                <c:pt idx="8">
                  <c:v>32756</c:v>
                </c:pt>
                <c:pt idx="11">
                  <c:v>28610</c:v>
                </c:pt>
                <c:pt idx="14">
                  <c:v>26780</c:v>
                </c:pt>
              </c:numCache>
            </c:numRef>
          </c:val>
          <c:extLst xmlns:c16r2="http://schemas.microsoft.com/office/drawing/2015/06/chart">
            <c:ext xmlns:c16="http://schemas.microsoft.com/office/drawing/2014/chart" uri="{C3380CC4-5D6E-409C-BE32-E72D297353CC}">
              <c16:uniqueId val="{00000002-880D-4B65-8584-143CC7A790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80D-4B65-8584-143CC7A790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80D-4B65-8584-143CC7A790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9</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80D-4B65-8584-143CC7A790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14841</c:v>
                </c:pt>
                <c:pt idx="3">
                  <c:v>14572</c:v>
                </c:pt>
                <c:pt idx="6">
                  <c:v>14951</c:v>
                </c:pt>
                <c:pt idx="9">
                  <c:v>15086</c:v>
                </c:pt>
                <c:pt idx="12">
                  <c:v>15505</c:v>
                </c:pt>
              </c:numCache>
            </c:numRef>
          </c:val>
          <c:extLst xmlns:c16r2="http://schemas.microsoft.com/office/drawing/2015/06/chart">
            <c:ext xmlns:c16="http://schemas.microsoft.com/office/drawing/2014/chart" uri="{C3380CC4-5D6E-409C-BE32-E72D297353CC}">
              <c16:uniqueId val="{00000006-880D-4B65-8584-143CC7A790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651</c:v>
                </c:pt>
                <c:pt idx="3">
                  <c:v>665</c:v>
                </c:pt>
                <c:pt idx="6">
                  <c:v>677</c:v>
                </c:pt>
                <c:pt idx="9">
                  <c:v>665</c:v>
                </c:pt>
                <c:pt idx="12">
                  <c:v>654</c:v>
                </c:pt>
              </c:numCache>
            </c:numRef>
          </c:val>
          <c:extLst xmlns:c16r2="http://schemas.microsoft.com/office/drawing/2015/06/chart">
            <c:ext xmlns:c16="http://schemas.microsoft.com/office/drawing/2014/chart" uri="{C3380CC4-5D6E-409C-BE32-E72D297353CC}">
              <c16:uniqueId val="{00000007-880D-4B65-8584-143CC7A790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56999</c:v>
                </c:pt>
                <c:pt idx="3">
                  <c:v>54451</c:v>
                </c:pt>
                <c:pt idx="6">
                  <c:v>53236</c:v>
                </c:pt>
                <c:pt idx="9">
                  <c:v>38960</c:v>
                </c:pt>
                <c:pt idx="12">
                  <c:v>36727</c:v>
                </c:pt>
              </c:numCache>
            </c:numRef>
          </c:val>
          <c:extLst xmlns:c16r2="http://schemas.microsoft.com/office/drawing/2015/06/chart">
            <c:ext xmlns:c16="http://schemas.microsoft.com/office/drawing/2014/chart" uri="{C3380CC4-5D6E-409C-BE32-E72D297353CC}">
              <c16:uniqueId val="{00000008-880D-4B65-8584-143CC7A790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2026</c:v>
                </c:pt>
                <c:pt idx="3">
                  <c:v>1645</c:v>
                </c:pt>
                <c:pt idx="6">
                  <c:v>1502</c:v>
                </c:pt>
                <c:pt idx="9">
                  <c:v>1361</c:v>
                </c:pt>
                <c:pt idx="12">
                  <c:v>1725</c:v>
                </c:pt>
              </c:numCache>
            </c:numRef>
          </c:val>
          <c:extLst xmlns:c16r2="http://schemas.microsoft.com/office/drawing/2015/06/chart">
            <c:ext xmlns:c16="http://schemas.microsoft.com/office/drawing/2014/chart" uri="{C3380CC4-5D6E-409C-BE32-E72D297353CC}">
              <c16:uniqueId val="{00000009-880D-4B65-8584-143CC7A790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87230</c:v>
                </c:pt>
                <c:pt idx="3">
                  <c:v>86517</c:v>
                </c:pt>
                <c:pt idx="6">
                  <c:v>85052</c:v>
                </c:pt>
                <c:pt idx="9">
                  <c:v>84589</c:v>
                </c:pt>
                <c:pt idx="12">
                  <c:v>85251</c:v>
                </c:pt>
              </c:numCache>
            </c:numRef>
          </c:val>
          <c:extLst xmlns:c16r2="http://schemas.microsoft.com/office/drawing/2015/06/chart">
            <c:ext xmlns:c16="http://schemas.microsoft.com/office/drawing/2014/chart" uri="{C3380CC4-5D6E-409C-BE32-E72D297353CC}">
              <c16:uniqueId val="{0000000A-880D-4B65-8584-143CC7A79029}"/>
            </c:ext>
          </c:extLst>
        </c:ser>
        <c:dLbls>
          <c:showLegendKey val="0"/>
          <c:showVal val="0"/>
          <c:showCatName val="0"/>
          <c:showSerName val="0"/>
          <c:showPercent val="0"/>
          <c:showBubbleSize val="0"/>
        </c:dLbls>
        <c:gapWidth val="100"/>
        <c:overlap val="100"/>
        <c:axId val="118634752"/>
        <c:axId val="118645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80D-4B65-8584-143CC7A79029}"/>
            </c:ext>
          </c:extLst>
        </c:ser>
        <c:dLbls>
          <c:showLegendKey val="0"/>
          <c:showVal val="0"/>
          <c:showCatName val="0"/>
          <c:showSerName val="0"/>
          <c:showPercent val="0"/>
          <c:showBubbleSize val="0"/>
        </c:dLbls>
        <c:marker val="1"/>
        <c:smooth val="0"/>
        <c:axId val="118634752"/>
        <c:axId val="118645120"/>
      </c:lineChart>
      <c:catAx>
        <c:axId val="11863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645120"/>
        <c:crosses val="autoZero"/>
        <c:auto val="1"/>
        <c:lblAlgn val="ctr"/>
        <c:lblOffset val="100"/>
        <c:tickLblSkip val="1"/>
        <c:tickMarkSkip val="1"/>
        <c:noMultiLvlLbl val="0"/>
      </c:catAx>
      <c:valAx>
        <c:axId val="118645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63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13900</c:v>
                </c:pt>
                <c:pt idx="1">
                  <c:v>12420</c:v>
                </c:pt>
                <c:pt idx="2">
                  <c:v>11920</c:v>
                </c:pt>
              </c:numCache>
            </c:numRef>
          </c:val>
          <c:extLst xmlns:c16r2="http://schemas.microsoft.com/office/drawing/2015/06/chart">
            <c:ext xmlns:c16="http://schemas.microsoft.com/office/drawing/2014/chart" uri="{C3380CC4-5D6E-409C-BE32-E72D297353CC}">
              <c16:uniqueId val="{00000000-F128-4A88-B283-EE00373B04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1025</c:v>
                </c:pt>
                <c:pt idx="1">
                  <c:v>1025</c:v>
                </c:pt>
                <c:pt idx="2">
                  <c:v>1025</c:v>
                </c:pt>
              </c:numCache>
            </c:numRef>
          </c:val>
          <c:extLst xmlns:c16r2="http://schemas.microsoft.com/office/drawing/2015/06/chart">
            <c:ext xmlns:c16="http://schemas.microsoft.com/office/drawing/2014/chart" uri="{C3380CC4-5D6E-409C-BE32-E72D297353CC}">
              <c16:uniqueId val="{00000001-F128-4A88-B283-EE00373B04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15207</c:v>
                </c:pt>
                <c:pt idx="1">
                  <c:v>12120</c:v>
                </c:pt>
                <c:pt idx="2">
                  <c:v>10591</c:v>
                </c:pt>
              </c:numCache>
            </c:numRef>
          </c:val>
          <c:extLst xmlns:c16r2="http://schemas.microsoft.com/office/drawing/2015/06/chart">
            <c:ext xmlns:c16="http://schemas.microsoft.com/office/drawing/2014/chart" uri="{C3380CC4-5D6E-409C-BE32-E72D297353CC}">
              <c16:uniqueId val="{00000002-F128-4A88-B283-EE00373B0413}"/>
            </c:ext>
          </c:extLst>
        </c:ser>
        <c:dLbls>
          <c:showLegendKey val="0"/>
          <c:showVal val="0"/>
          <c:showCatName val="0"/>
          <c:showSerName val="0"/>
          <c:showPercent val="0"/>
          <c:showBubbleSize val="0"/>
        </c:dLbls>
        <c:gapWidth val="120"/>
        <c:overlap val="100"/>
        <c:axId val="118504448"/>
        <c:axId val="118514432"/>
      </c:barChart>
      <c:catAx>
        <c:axId val="11850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8514432"/>
        <c:crosses val="autoZero"/>
        <c:auto val="1"/>
        <c:lblAlgn val="ctr"/>
        <c:lblOffset val="100"/>
        <c:tickLblSkip val="1"/>
        <c:tickMarkSkip val="1"/>
        <c:noMultiLvlLbl val="0"/>
      </c:catAx>
      <c:valAx>
        <c:axId val="1185144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850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{11513E27-1CF5-42BD-8089-EC4DC4F78ACB}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1B7-41C4-B4E4-588AB90D0D5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{6F91AF2F-0419-45C5-8F1B-B65323CEC26C}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B7-41C4-B4E4-588AB90D0D5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{EE126021-38A1-442E-AD70-2A09FACC4F37}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B7-41C4-B4E4-588AB90D0D5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{B731ED93-075F-434F-8301-F2F3895B74D9}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B7-41C4-B4E4-588AB90D0D5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{B35FA121-5FB4-40CF-AF49-608806F0AC09}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B7-41C4-B4E4-588AB90D0D5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{599ECDEA-28F7-4B87-8823-5428C11666E7}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1B7-41C4-B4E4-588AB90D0D5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{71250E8C-03B0-44A2-A892-9CC0E7B2B724}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1B7-41C4-B4E4-588AB90D0D5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{5DD0703C-4BDD-40D4-95EF-72FD9A9DD69A}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1B7-41C4-B4E4-588AB90D0D5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{F4D5866D-432E-46EB-AF41-F404BDC73512}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1B7-41C4-B4E4-588AB90D0D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50</c:v>
                </c:pt>
                <c:pt idx="32">
                  <c:v>50.4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51B7-41C4-B4E4-588AB90D0D5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{1BE5254F-E76D-40BC-B3A5-BD1798051EE0}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1B7-41C4-B4E4-588AB90D0D5B}"/>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{3A113F7A-9923-48D9-AC37-6A18D114F512}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B7-41C4-B4E4-588AB90D0D5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{B1131DEE-F8AB-49E3-B19B-B6E6F5A9F0D6}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B7-41C4-B4E4-588AB90D0D5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{C4109CC1-75E9-4956-A311-6193E1D59C31}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B7-41C4-B4E4-588AB90D0D5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{866391D0-01E2-4C83-84E9-1B94A979A735}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B7-41C4-B4E4-588AB90D0D5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{B9430C6B-7059-4B2F-B617-BCFA8CC80204}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1B7-41C4-B4E4-588AB90D0D5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{592863D8-3FD6-49C1-810A-72357091FD88}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1B7-41C4-B4E4-588AB90D0D5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{864A5549-4649-4063-897F-312B4780374A}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1B7-41C4-B4E4-588AB90D0D5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{08E898C2-2C7F-4B1F-BDA1-526D5A1E4D48}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1B7-41C4-B4E4-588AB90D0D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59.3</c:v>
                </c:pt>
                <c:pt idx="32">
                  <c:v>60</c:v>
                </c:pt>
              </c:numCache>
            </c:numRef>
          </c:xVal>
          <c:yVal>
            <c:numRef>
              <c:f>公会計指標分析・財政指標組合せ分析表!$BP$55:$DC$55</c:f>
              <c:numCache>
                <c:formatCode>#,##0.0;"▲ "#,##0.0</c:formatCode>
                <c:ptCount val="40"/>
                <c:pt idx="24">
                  <c:v>38.9</c:v>
                </c:pt>
                <c:pt idx="32">
                  <c:v>37.6</c:v>
                </c:pt>
              </c:numCache>
            </c:numRef>
          </c:yVal>
          <c:smooth val="0"/>
          <c:extLst xmlns:c16r2="http://schemas.microsoft.com/office/drawing/2015/06/chart">
            <c:ext xmlns:c16="http://schemas.microsoft.com/office/drawing/2014/chart" uri="{C3380CC4-5D6E-409C-BE32-E72D297353CC}">
              <c16:uniqueId val="{00000013-51B7-41C4-B4E4-588AB90D0D5B}"/>
            </c:ext>
          </c:extLst>
        </c:ser>
        <c:dLbls>
          <c:showLegendKey val="0"/>
          <c:showVal val="1"/>
          <c:showCatName val="0"/>
          <c:showSerName val="0"/>
          <c:showPercent val="0"/>
          <c:showBubbleSize val="0"/>
        </c:dLbls>
        <c:axId val="73359744"/>
        <c:axId val="73361664"/>
      </c:scatterChart>
      <c:valAx>
        <c:axId val="73359744"/>
        <c:scaling>
          <c:orientation val="minMax"/>
          <c:max val="60.1"/>
          <c:min val="59.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361664"/>
        <c:crosses val="autoZero"/>
        <c:crossBetween val="midCat"/>
      </c:valAx>
      <c:valAx>
        <c:axId val="73361664"/>
        <c:scaling>
          <c:orientation val="minMax"/>
          <c:max val="39.200000000000003"/>
          <c:min val="37.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359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{E27BA10B-846F-475D-8849-0ED17DF0A426}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9AA-47FE-9221-CB9FE92BAFF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{4EA36FD7-22BA-415F-80C6-F668E16B7248}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AA-47FE-9221-CB9FE92BAFF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{F71E8CBB-19EC-4C20-9A0D-340067764E5A}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AA-47FE-9221-CB9FE92BAFF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{B5D3D8B9-DA30-4AB9-8C97-B00257382DE9}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AA-47FE-9221-CB9FE92BAFF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{C6AD4078-DA22-48D6-B6BB-851BD6CE9B39}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AA-47FE-9221-CB9FE92BAFF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{91622E56-095C-4FDB-9F64-8CC810868C52}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9AA-47FE-9221-CB9FE92BAFFD}"/>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{FECB1113-AE45-49F0-B4C1-A3A6C033383E}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9AA-47FE-9221-CB9FE92BAFF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{461CE3C2-EAF0-4459-B3A4-3E50771030AB}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9AA-47FE-9221-CB9FE92BAFF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{43F08530-F819-49A9-99F7-D6AB446FC5A4}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9AA-47FE-9221-CB9FE92BAF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c:v>
                </c:pt>
                <c:pt idx="16">
                  <c:v>4.5999999999999996</c:v>
                </c:pt>
                <c:pt idx="24">
                  <c:v>5.0999999999999996</c:v>
                </c:pt>
                <c:pt idx="32">
                  <c:v>5.6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39AA-47FE-9221-CB9FE92BAFF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{B366C70C-89F5-41D7-A830-7944476225DE}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9AA-47FE-9221-CB9FE92BAFF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{EBAA53EC-D1DA-4BA7-9D1C-AB554BFE382F}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AA-47FE-9221-CB9FE92BAFF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{38ADC4E4-7526-43C9-BE4B-50F5686E91F4}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AA-47FE-9221-CB9FE92BAFF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{05B1FB0E-4E09-4CDC-A685-2AA7AD141CD7}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AA-47FE-9221-CB9FE92BAFF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{8187C45E-96BE-44A1-BF5F-6AD2A8818E48}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AA-47FE-9221-CB9FE92BAFF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{12064415-31B4-4E99-A3C3-01817141FDF8}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9AA-47FE-9221-CB9FE92BAFF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{B7972F15-F05A-423C-A498-DF0B987E4CB2}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9AA-47FE-9221-CB9FE92BAFF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{1E919532-86B8-4723-BC66-B8314F8EAE41}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9AA-47FE-9221-CB9FE92BAFF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{A4854B44-294F-45BB-8226-786FE80F8178}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9AA-47FE-9221-CB9FE92BAF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xmlns:c16r2="http://schemas.microsoft.com/office/drawing/2015/06/chart">
            <c:ext xmlns:c16="http://schemas.microsoft.com/office/drawing/2014/chart" uri="{C3380CC4-5D6E-409C-BE32-E72D297353CC}">
              <c16:uniqueId val="{00000013-39AA-47FE-9221-CB9FE92BAFFD}"/>
            </c:ext>
          </c:extLst>
        </c:ser>
        <c:dLbls>
          <c:showLegendKey val="0"/>
          <c:showVal val="1"/>
          <c:showCatName val="0"/>
          <c:showSerName val="0"/>
          <c:showPercent val="0"/>
          <c:showBubbleSize val="0"/>
        </c:dLbls>
        <c:axId val="191864832"/>
        <c:axId val="191866752"/>
      </c:scatterChart>
      <c:valAx>
        <c:axId val="191864832"/>
        <c:scaling>
          <c:orientation val="minMax"/>
          <c:max val="8.2999999999999989"/>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1866752"/>
        <c:crosses val="autoZero"/>
        <c:crossBetween val="midCat"/>
      </c:valAx>
      <c:valAx>
        <c:axId val="191866752"/>
        <c:scaling>
          <c:orientation val="minMax"/>
          <c:max val="58"/>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18648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計画的な地方債の償還による元利償還金及び公営企業債の元利償還金に対する繰入金が減少したため、実質公債費比率の分子は減少している。</a:t>
          </a:r>
        </a:p>
        <a:p>
          <a:r>
            <a:rPr kumimoji="1" lang="ja-JP" altLang="en-US" sz="1400">
              <a:solidFill>
                <a:sysClr val="windowText" lastClr="000000"/>
              </a:solidFill>
              <a:latin typeface="ＭＳ ゴシック" pitchFamily="49" charset="-128"/>
              <a:ea typeface="ＭＳ ゴシック" pitchFamily="49" charset="-128"/>
            </a:rPr>
            <a:t>　財政措置が見込まれる起債の活用を原則とすることを今後も維持し、一定の水準を保てるよう努めていく。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将来負担比率の分子は、下水道事業会計をはじめとする公営企業債に対する繰入見込額の減少及び地方債現在高の減少等により、前年度に引き続き、マイナス値となっている。</a:t>
          </a:r>
        </a:p>
        <a:p>
          <a:r>
            <a:rPr kumimoji="1" lang="ja-JP" altLang="en-US" sz="1400">
              <a:solidFill>
                <a:sysClr val="windowText" lastClr="000000"/>
              </a:solidFill>
              <a:latin typeface="ＭＳ ゴシック" pitchFamily="49" charset="-128"/>
              <a:ea typeface="ＭＳ ゴシック" pitchFamily="49" charset="-128"/>
            </a:rPr>
            <a:t>　しかしながら、公共施設の長寿命化及び継続の大型事業による、地方債現在高の増加、震災復興基金及びその他特定目的基金の取崩し等、増加要因もあることから、今後も計画的な地方債償還と財源確保を図り、将来負担の軽減に努めていく。</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福島県郡山市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取り崩しの結果、約５億円減となったほか、「震災復興基金」から小中学校施設の耐震補強事業等、東日本大震災からの復興を図る目的に関する事業のため取り崩しを行った結果、約６億６千２百万円の減とな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億２千８百万円の減となった。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今後は公共施設の老朽化による更新等の財源として特定目的金の活用による取り崩しが見込まれる。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・保健衛生施設整備基金：保健衛生施設の整備等のための経費も充てるもの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・震災復興基金：東日本大震災からの復興を図る事業に要する経費の財源に充てるもの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・福祉基金：社会福祉の事業に要する経費に充てるもの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・消防力整備基金：郡山地方広域消防組合の市の負担に係る消防力整備及び郡山市消防団の装備その他の消防力整備に充てるもの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・水と緑のまちづくり基金：緑化の推進及び緑の保全を図る事業並びに水と緑のまちづくり事業に要する経費に充てるもの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・保健衛生施設整備基金：クリーンセンター等の施設の長寿命化等に関する事業のため取り崩しを行った結果、約２億７千６百万円の減となった。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・震災復興基金：小中学校施設の耐震補強事業等、東日本大震災からの復興を図る目的に関する事業のため取り崩しを行った結果、約６億６千２百万円の減となった。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・消防力整備基金：新設消防署の整備事業、消防団の活動用機材の配置を行う消防力整備事業のため、取り崩しを行った結果、約７千２百万円の減となった。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・水と緑のまちづくり基金：寄付金等による積み立てのため約２百万円の増となった。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・保健衛生施設整備基金：保健衛生施設の長寿命化等の事業に継続して取り崩しを行うため、減少していく見込みである。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・震災復興基金：今後も東日本大震災からの復興を図る目的に関する事業のため取り崩しを行うため、減少していく見込である。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・消防力整備基金：平成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年度まで新設消防署の整備事業に関する取り崩しを継続する予定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億６千万円積み立てた一方で、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億６千万円を取り崩したため、全体では約５億円の減となった。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％前後となるように努めることとしている。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取り崩しを行っていないため、残高の減少はみられなかった。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年度に国営郡山東部地区総合農地開発事業費償還負担金に充てるため、約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325,683
323,206
757.20
141,926,828
137,710,465
3,888,432
67,407,452
85,192,914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年度は対前年度比で</a:t>
          </a:r>
          <a:r>
            <a:rPr kumimoji="1" lang="en-US" altLang="ja-JP" sz="1050">
              <a:latin typeface="ＭＳ Ｐゴシック" panose="020B0600070205080204" pitchFamily="50" charset="-128"/>
              <a:ea typeface="ＭＳ Ｐゴシック" panose="020B0600070205080204" pitchFamily="50" charset="-128"/>
            </a:rPr>
            <a:t>0.4</a:t>
          </a:r>
          <a:r>
            <a:rPr kumimoji="1" lang="ja-JP" altLang="en-US" sz="1050">
              <a:latin typeface="ＭＳ Ｐゴシック" panose="020B0600070205080204" pitchFamily="50" charset="-128"/>
              <a:ea typeface="ＭＳ Ｐゴシック" panose="020B0600070205080204" pitchFamily="50" charset="-128"/>
            </a:rPr>
            <a:t>ポイント増加しているが、類似団体比較では、老朽化度合いは比較的低い値で推移している。資産別にみると、有形固定資産（土地、リース資産、建設仮勘定を除く。）の</a:t>
          </a:r>
          <a:r>
            <a:rPr kumimoji="1" lang="en-US" altLang="ja-JP" sz="1050">
              <a:latin typeface="ＭＳ Ｐゴシック" panose="020B0600070205080204" pitchFamily="50" charset="-128"/>
              <a:ea typeface="ＭＳ Ｐゴシック" panose="020B0600070205080204" pitchFamily="50" charset="-128"/>
            </a:rPr>
            <a:t>67</a:t>
          </a:r>
          <a:r>
            <a:rPr kumimoji="1" lang="ja-JP" altLang="en-US" sz="1050">
              <a:latin typeface="ＭＳ Ｐゴシック" panose="020B0600070205080204" pitchFamily="50" charset="-128"/>
              <a:ea typeface="ＭＳ Ｐゴシック" panose="020B0600070205080204" pitchFamily="50" charset="-128"/>
            </a:rPr>
            <a:t>％を占めるインフラ資産の建物及び工作物減価償却率がそれぞれ</a:t>
          </a:r>
          <a:r>
            <a:rPr kumimoji="1" lang="en-US" altLang="ja-JP" sz="1050">
              <a:latin typeface="ＭＳ Ｐゴシック" panose="020B0600070205080204" pitchFamily="50" charset="-128"/>
              <a:ea typeface="ＭＳ Ｐゴシック" panose="020B0600070205080204" pitchFamily="50" charset="-128"/>
            </a:rPr>
            <a:t>45.4</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47.4</a:t>
          </a:r>
          <a:r>
            <a:rPr kumimoji="1" lang="ja-JP" altLang="en-US" sz="1050">
              <a:latin typeface="ＭＳ Ｐゴシック" panose="020B0600070205080204" pitchFamily="50" charset="-128"/>
              <a:ea typeface="ＭＳ Ｐゴシック" panose="020B0600070205080204" pitchFamily="50" charset="-128"/>
            </a:rPr>
            <a:t>％であるのに対し、事業用資産の建物及び工作物の減価償却率は</a:t>
          </a:r>
          <a:r>
            <a:rPr kumimoji="1" lang="en-US" altLang="ja-JP" sz="1050">
              <a:latin typeface="ＭＳ Ｐゴシック" panose="020B0600070205080204" pitchFamily="50" charset="-128"/>
              <a:ea typeface="ＭＳ Ｐゴシック" panose="020B0600070205080204" pitchFamily="50" charset="-128"/>
            </a:rPr>
            <a:t>54.9</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67.4</a:t>
          </a:r>
          <a:r>
            <a:rPr kumimoji="1" lang="ja-JP" altLang="en-US" sz="1050">
              <a:latin typeface="ＭＳ Ｐゴシック" panose="020B0600070205080204" pitchFamily="50" charset="-128"/>
              <a:ea typeface="ＭＳ Ｐゴシック" panose="020B0600070205080204" pitchFamily="50" charset="-128"/>
            </a:rPr>
            <a:t>％と、公共施設の老朽化が進んでいる。このことから、公共施設等の質や量を最適な状態とするため、公共施設等総合管理計画により、適切な施設の保全、再配置や有効活用などに取り組んでいる。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71" name="直線コネクタ 70"/>
        <xdr:cNvCxnSpPr/>
      </xdr:nvCxnSpPr>
      <xdr:spPr>
        <a:xfrm flipV="1">
          <a:off x="4760595" y="5391997"/>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2"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3" name="直線コネクタ 72"/>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4"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5" name="直線コネクタ 74"/>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89552</xdr:rowOff>
    </xdr:from>
    <xdr:ext cx="405111" cy="259045"/>
    <xdr:sp macro="" textlink="">
      <xdr:nvSpPr>
        <xdr:cNvPr id="76" name="有形固定資産減価償却率平均値テキスト"/>
        <xdr:cNvSpPr txBox="1"/>
      </xdr:nvSpPr>
      <xdr:spPr>
        <a:xfrm>
          <a:off x="4813300" y="5833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7" name="フローチャート: 判断 76"/>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8" name="フローチャート: 判断 77"/>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9" name="フローチャート: 判断 78"/>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69215</xdr:rowOff>
    </xdr:from>
    <xdr:to>
      <xdr:col>23</xdr:col>
      <xdr:colOff>136525</xdr:colOff>
      <xdr:row>32</xdr:row>
      <xdr:rowOff>170815</xdr:rowOff>
    </xdr:to>
    <xdr:sp macro="" textlink="">
      <xdr:nvSpPr>
        <xdr:cNvPr id="85" name="楕円 84"/>
        <xdr:cNvSpPr/>
      </xdr:nvSpPr>
      <xdr:spPr>
        <a:xfrm>
          <a:off x="47117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47642</xdr:rowOff>
    </xdr:from>
    <xdr:ext cx="405111" cy="259045"/>
    <xdr:sp macro="" textlink="">
      <xdr:nvSpPr>
        <xdr:cNvPr id="86" name="有形固定資産減価償却率該当値テキスト"/>
        <xdr:cNvSpPr txBox="1"/>
      </xdr:nvSpPr>
      <xdr:spPr>
        <a:xfrm>
          <a:off x="4813300" y="630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83608</xdr:rowOff>
    </xdr:from>
    <xdr:to>
      <xdr:col>19</xdr:col>
      <xdr:colOff>187325</xdr:colOff>
      <xdr:row>33</xdr:row>
      <xdr:rowOff>13758</xdr:rowOff>
    </xdr:to>
    <xdr:sp macro="" textlink="">
      <xdr:nvSpPr>
        <xdr:cNvPr id="87" name="楕円 86"/>
        <xdr:cNvSpPr/>
      </xdr:nvSpPr>
      <xdr:spPr>
        <a:xfrm>
          <a:off x="4000500" y="63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120015</xdr:rowOff>
    </xdr:from>
    <xdr:to>
      <xdr:col>23</xdr:col>
      <xdr:colOff>85725</xdr:colOff>
      <xdr:row>32</xdr:row>
      <xdr:rowOff>134408</xdr:rowOff>
    </xdr:to>
    <xdr:cxnSp macro="">
      <xdr:nvCxnSpPr>
        <xdr:cNvPr id="88" name="直線コネクタ 87"/>
        <xdr:cNvCxnSpPr/>
      </xdr:nvCxnSpPr>
      <xdr:spPr>
        <a:xfrm flipV="1">
          <a:off x="4051300" y="6377940"/>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89"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0"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4885</xdr:rowOff>
    </xdr:from>
    <xdr:ext cx="405111" cy="259045"/>
    <xdr:sp macro="" textlink="">
      <xdr:nvSpPr>
        <xdr:cNvPr id="91" name="n_1mainValue有形固定資産減価償却率"/>
        <xdr:cNvSpPr txBox="1"/>
      </xdr:nvSpPr>
      <xdr:spPr>
        <a:xfrm>
          <a:off x="3836044" y="6434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年度の債務償還可能年数は、類似団体平均よりも短く、比較的債務償還能力が高い状態である。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引き続き、経年推移を注視するとともに、複数年平均値におる類似団体との比較分析を行うなど、適切な債務償還能力の確保に努めていく。</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20" name="直線コネクタ 119"/>
        <xdr:cNvCxnSpPr/>
      </xdr:nvCxnSpPr>
      <xdr:spPr>
        <a:xfrm flipV="1">
          <a:off x="14793595" y="5228872"/>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23" name="債務償還可能年数最大値テキスト"/>
        <xdr:cNvSpPr txBox="1"/>
      </xdr:nvSpPr>
      <xdr:spPr>
        <a:xfrm>
          <a:off x="14846300" y="50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24" name="直線コネクタ 123"/>
        <xdr:cNvCxnSpPr/>
      </xdr:nvCxnSpPr>
      <xdr:spPr>
        <a:xfrm>
          <a:off x="14706600" y="52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29580</xdr:rowOff>
    </xdr:from>
    <xdr:ext cx="340478" cy="259045"/>
    <xdr:sp macro="" textlink="">
      <xdr:nvSpPr>
        <xdr:cNvPr id="125" name="債務償還可能年数平均値テキスト"/>
        <xdr:cNvSpPr txBox="1"/>
      </xdr:nvSpPr>
      <xdr:spPr>
        <a:xfrm>
          <a:off x="14846300" y="57731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26" name="フローチャート: 判断 125"/>
        <xdr:cNvSpPr/>
      </xdr:nvSpPr>
      <xdr:spPr>
        <a:xfrm>
          <a:off x="14744700" y="59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27164</xdr:rowOff>
    </xdr:from>
    <xdr:to>
      <xdr:col>76</xdr:col>
      <xdr:colOff>73025</xdr:colOff>
      <xdr:row>31</xdr:row>
      <xdr:rowOff>128764</xdr:rowOff>
    </xdr:to>
    <xdr:sp macro="" textlink="">
      <xdr:nvSpPr>
        <xdr:cNvPr id="132" name="楕円 131"/>
        <xdr:cNvSpPr/>
      </xdr:nvSpPr>
      <xdr:spPr>
        <a:xfrm>
          <a:off x="14744700" y="611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5591</xdr:rowOff>
    </xdr:from>
    <xdr:ext cx="340478" cy="259045"/>
    <xdr:sp macro="" textlink="">
      <xdr:nvSpPr>
        <xdr:cNvPr id="133" name="債務償還可能年数該当値テキスト"/>
        <xdr:cNvSpPr txBox="1"/>
      </xdr:nvSpPr>
      <xdr:spPr>
        <a:xfrm>
          <a:off x="14846300" y="60920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325,683
323,206
757.20
141,926,828
137,710,465
3,888,432
67,407,452
85,192,914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158005</xdr:rowOff>
    </xdr:from>
    <xdr:ext cx="405111" cy="259045"/>
    <xdr:sp macro="" textlink="">
      <xdr:nvSpPr>
        <xdr:cNvPr id="59" name="【道路】&#10;有形固定資産減価償却率平均値テキスト"/>
        <xdr:cNvSpPr txBox="1"/>
      </xdr:nvSpPr>
      <xdr:spPr>
        <a:xfrm>
          <a:off x="4673600" y="6501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857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121412</xdr:rowOff>
    </xdr:from>
    <xdr:to>
      <xdr:col>24</xdr:col>
      <xdr:colOff>114300</xdr:colOff>
      <xdr:row>41</xdr:row>
      <xdr:rowOff>51562</xdr:rowOff>
    </xdr:to>
    <xdr:sp macro="" textlink="">
      <xdr:nvSpPr>
        <xdr:cNvPr id="68" name="楕円 67"/>
        <xdr:cNvSpPr/>
      </xdr:nvSpPr>
      <xdr:spPr>
        <a:xfrm>
          <a:off x="45847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99839</xdr:rowOff>
    </xdr:from>
    <xdr:ext cx="405111" cy="259045"/>
    <xdr:sp macro="" textlink="">
      <xdr:nvSpPr>
        <xdr:cNvPr id="69" name="【道路】&#10;有形固定資産減価償却率該当値テキスト"/>
        <xdr:cNvSpPr txBox="1"/>
      </xdr:nvSpPr>
      <xdr:spPr>
        <a:xfrm>
          <a:off x="4673600" y="695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148844</xdr:rowOff>
    </xdr:from>
    <xdr:to>
      <xdr:col>20</xdr:col>
      <xdr:colOff>38100</xdr:colOff>
      <xdr:row>41</xdr:row>
      <xdr:rowOff>78994</xdr:rowOff>
    </xdr:to>
    <xdr:sp macro="" textlink="">
      <xdr:nvSpPr>
        <xdr:cNvPr id="70" name="楕円 69"/>
        <xdr:cNvSpPr/>
      </xdr:nvSpPr>
      <xdr:spPr>
        <a:xfrm>
          <a:off x="3746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762</xdr:rowOff>
    </xdr:from>
    <xdr:to>
      <xdr:col>24</xdr:col>
      <xdr:colOff>63500</xdr:colOff>
      <xdr:row>41</xdr:row>
      <xdr:rowOff>28194</xdr:rowOff>
    </xdr:to>
    <xdr:cxnSp macro="">
      <xdr:nvCxnSpPr>
        <xdr:cNvPr id="71" name="直線コネクタ 70"/>
        <xdr:cNvCxnSpPr/>
      </xdr:nvCxnSpPr>
      <xdr:spPr>
        <a:xfrm flipV="1">
          <a:off x="3797300" y="70302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113809</xdr:rowOff>
    </xdr:from>
    <xdr:ext cx="405111" cy="259045"/>
    <xdr:sp macro="" textlink="">
      <xdr:nvSpPr>
        <xdr:cNvPr id="72" name="n_1aveValue【道路】&#10;有形固定資産減価償却率"/>
        <xdr:cNvSpPr txBox="1"/>
      </xdr:nvSpPr>
      <xdr:spPr>
        <a:xfrm>
          <a:off x="3582044" y="645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73" name="n_2aveValue【道路】&#10;有形固定資産減価償却率"/>
        <xdr:cNvSpPr txBox="1"/>
      </xdr:nvSpPr>
      <xdr:spPr>
        <a:xfrm>
          <a:off x="27057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70121</xdr:rowOff>
    </xdr:from>
    <xdr:ext cx="405111" cy="259045"/>
    <xdr:sp macro="" textlink="">
      <xdr:nvSpPr>
        <xdr:cNvPr id="74" name="n_1mainValue【道路】&#10;有形固定資産減価償却率"/>
        <xdr:cNvSpPr txBox="1"/>
      </xdr:nvSpPr>
      <xdr:spPr>
        <a:xfrm>
          <a:off x="3582044" y="709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0" name="直線コネクタ 99"/>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1" name="【道路】&#10;一人当たり延長最小値テキスト"/>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2" name="直線コネクタ 101"/>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3" name="【道路】&#10;一人当たり延長最大値テキスト"/>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4" name="直線コネクタ 103"/>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88736</xdr:rowOff>
    </xdr:from>
    <xdr:ext cx="469744" cy="259045"/>
    <xdr:sp macro="" textlink="">
      <xdr:nvSpPr>
        <xdr:cNvPr id="105" name="【道路】&#10;一人当たり延長平均値テキスト"/>
        <xdr:cNvSpPr txBox="1"/>
      </xdr:nvSpPr>
      <xdr:spPr>
        <a:xfrm>
          <a:off x="10515600" y="6603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6" name="フローチャート: 判断 105"/>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07" name="フローチャート: 判断 106"/>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08" name="フローチャート: 判断 107"/>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62302</xdr:rowOff>
    </xdr:from>
    <xdr:to>
      <xdr:col>55</xdr:col>
      <xdr:colOff>50800</xdr:colOff>
      <xdr:row>35</xdr:row>
      <xdr:rowOff>163902</xdr:rowOff>
    </xdr:to>
    <xdr:sp macro="" textlink="">
      <xdr:nvSpPr>
        <xdr:cNvPr id="114" name="楕円 113"/>
        <xdr:cNvSpPr/>
      </xdr:nvSpPr>
      <xdr:spPr>
        <a:xfrm>
          <a:off x="10426700" y="606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85179</xdr:rowOff>
    </xdr:from>
    <xdr:ext cx="534377" cy="259045"/>
    <xdr:sp macro="" textlink="">
      <xdr:nvSpPr>
        <xdr:cNvPr id="115" name="【道路】&#10;一人当たり延長該当値テキスト"/>
        <xdr:cNvSpPr txBox="1"/>
      </xdr:nvSpPr>
      <xdr:spPr>
        <a:xfrm>
          <a:off x="10515600" y="591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62847</xdr:rowOff>
    </xdr:from>
    <xdr:to>
      <xdr:col>50</xdr:col>
      <xdr:colOff>165100</xdr:colOff>
      <xdr:row>35</xdr:row>
      <xdr:rowOff>164447</xdr:rowOff>
    </xdr:to>
    <xdr:sp macro="" textlink="">
      <xdr:nvSpPr>
        <xdr:cNvPr id="116" name="楕円 115"/>
        <xdr:cNvSpPr/>
      </xdr:nvSpPr>
      <xdr:spPr>
        <a:xfrm>
          <a:off x="9588500" y="606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113102</xdr:rowOff>
    </xdr:from>
    <xdr:to>
      <xdr:col>55</xdr:col>
      <xdr:colOff>0</xdr:colOff>
      <xdr:row>35</xdr:row>
      <xdr:rowOff>113647</xdr:rowOff>
    </xdr:to>
    <xdr:cxnSp macro="">
      <xdr:nvCxnSpPr>
        <xdr:cNvPr id="117" name="直線コネクタ 116"/>
        <xdr:cNvCxnSpPr/>
      </xdr:nvCxnSpPr>
      <xdr:spPr>
        <a:xfrm flipV="1">
          <a:off x="9639300" y="6113852"/>
          <a:ext cx="8382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46064</xdr:rowOff>
    </xdr:from>
    <xdr:ext cx="469744" cy="259045"/>
    <xdr:sp macro="" textlink="">
      <xdr:nvSpPr>
        <xdr:cNvPr id="118" name="n_1aveValue【道路】&#10;一人当たり延長"/>
        <xdr:cNvSpPr txBox="1"/>
      </xdr:nvSpPr>
      <xdr:spPr>
        <a:xfrm>
          <a:off x="9391727"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47733</xdr:rowOff>
    </xdr:from>
    <xdr:ext cx="469744" cy="259045"/>
    <xdr:sp macro="" textlink="">
      <xdr:nvSpPr>
        <xdr:cNvPr id="119" name="n_2aveValue【道路】&#10;一人当たり延長"/>
        <xdr:cNvSpPr txBox="1"/>
      </xdr:nvSpPr>
      <xdr:spPr>
        <a:xfrm>
          <a:off x="85154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9524</xdr:rowOff>
    </xdr:from>
    <xdr:ext cx="534377" cy="259045"/>
    <xdr:sp macro="" textlink="">
      <xdr:nvSpPr>
        <xdr:cNvPr id="120" name="n_1mainValue【道路】&#10;一人当たり延長"/>
        <xdr:cNvSpPr txBox="1"/>
      </xdr:nvSpPr>
      <xdr:spPr>
        <a:xfrm>
          <a:off x="9359411" y="583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2" name="テキスト ボックス 13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0" name="テキスト ボックス 13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44" name="直線コネクタ 143"/>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45"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46" name="直線コネクタ 14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47" name="【橋りょう・トンネル】&#10;有形固定資産減価償却率最大値テキスト"/>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48" name="直線コネクタ 147"/>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158132</xdr:rowOff>
    </xdr:from>
    <xdr:ext cx="405111" cy="259045"/>
    <xdr:sp macro="" textlink="">
      <xdr:nvSpPr>
        <xdr:cNvPr id="149" name="【橋りょう・トンネル】&#10;有形固定資産減価償却率平均値テキスト"/>
        <xdr:cNvSpPr txBox="1"/>
      </xdr:nvSpPr>
      <xdr:spPr>
        <a:xfrm>
          <a:off x="4673600" y="993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0" name="フローチャート: 判断 149"/>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1" name="フローチャート: 判断 150"/>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52" name="フローチャート: 判断 151"/>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151130</xdr:rowOff>
    </xdr:from>
    <xdr:to>
      <xdr:col>24</xdr:col>
      <xdr:colOff>114300</xdr:colOff>
      <xdr:row>57</xdr:row>
      <xdr:rowOff>81280</xdr:rowOff>
    </xdr:to>
    <xdr:sp macro="" textlink="">
      <xdr:nvSpPr>
        <xdr:cNvPr id="158" name="楕円 157"/>
        <xdr:cNvSpPr/>
      </xdr:nvSpPr>
      <xdr:spPr>
        <a:xfrm>
          <a:off x="45847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66057</xdr:rowOff>
    </xdr:from>
    <xdr:ext cx="405111" cy="259045"/>
    <xdr:sp macro="" textlink="">
      <xdr:nvSpPr>
        <xdr:cNvPr id="159" name="【橋りょう・トンネル】&#10;有形固定資産減価償却率該当値テキスト"/>
        <xdr:cNvSpPr txBox="1"/>
      </xdr:nvSpPr>
      <xdr:spPr>
        <a:xfrm>
          <a:off x="4673600" y="9667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162560</xdr:rowOff>
    </xdr:from>
    <xdr:to>
      <xdr:col>20</xdr:col>
      <xdr:colOff>38100</xdr:colOff>
      <xdr:row>57</xdr:row>
      <xdr:rowOff>92710</xdr:rowOff>
    </xdr:to>
    <xdr:sp macro="" textlink="">
      <xdr:nvSpPr>
        <xdr:cNvPr id="160" name="楕円 159"/>
        <xdr:cNvSpPr/>
      </xdr:nvSpPr>
      <xdr:spPr>
        <a:xfrm>
          <a:off x="3746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30480</xdr:rowOff>
    </xdr:from>
    <xdr:to>
      <xdr:col>24</xdr:col>
      <xdr:colOff>63500</xdr:colOff>
      <xdr:row>57</xdr:row>
      <xdr:rowOff>41910</xdr:rowOff>
    </xdr:to>
    <xdr:cxnSp macro="">
      <xdr:nvCxnSpPr>
        <xdr:cNvPr id="161" name="直線コネクタ 160"/>
        <xdr:cNvCxnSpPr/>
      </xdr:nvCxnSpPr>
      <xdr:spPr>
        <a:xfrm flipV="1">
          <a:off x="3797300" y="98031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81932</xdr:rowOff>
    </xdr:from>
    <xdr:ext cx="405111" cy="259045"/>
    <xdr:sp macro="" textlink="">
      <xdr:nvSpPr>
        <xdr:cNvPr id="162" name="n_1aveValue【橋りょう・トンネル】&#10;有形固定資産減価償却率"/>
        <xdr:cNvSpPr txBox="1"/>
      </xdr:nvSpPr>
      <xdr:spPr>
        <a:xfrm>
          <a:off x="35820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63" name="n_2aveValue【橋りょう・トンネ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109237</xdr:rowOff>
    </xdr:from>
    <xdr:ext cx="405111" cy="259045"/>
    <xdr:sp macro="" textlink="">
      <xdr:nvSpPr>
        <xdr:cNvPr id="164" name="n_1mainValue【橋りょう・トンネル】&#10;有形固定資産減価償却率"/>
        <xdr:cNvSpPr txBox="1"/>
      </xdr:nvSpPr>
      <xdr:spPr>
        <a:xfrm>
          <a:off x="35820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6" name="テキスト ボックス 17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8" name="テキスト ボックス 17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0" name="テキスト ボックス 17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2" name="テキスト ボックス 18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86" name="直線コネクタ 185"/>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87" name="【橋りょう・トンネル】&#10;一人当たり有形固定資産（償却資産）額最小値テキスト"/>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88" name="直線コネクタ 187"/>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89" name="【橋りょう・トンネル】&#10;一人当たり有形固定資産（償却資産）額最大値テキスト"/>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0" name="直線コネクタ 189"/>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159734</xdr:rowOff>
    </xdr:from>
    <xdr:ext cx="534377" cy="259045"/>
    <xdr:sp macro="" textlink="">
      <xdr:nvSpPr>
        <xdr:cNvPr id="191" name="【橋りょう・トンネル】&#10;一人当たり有形固定資産（償却資産）額平均値テキスト"/>
        <xdr:cNvSpPr txBox="1"/>
      </xdr:nvSpPr>
      <xdr:spPr>
        <a:xfrm>
          <a:off x="10515600" y="10446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192" name="フローチャート: 判断 191"/>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193" name="フローチャート: 判断 192"/>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194" name="フローチャート: 判断 193"/>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154560</xdr:rowOff>
    </xdr:from>
    <xdr:to>
      <xdr:col>55</xdr:col>
      <xdr:colOff>50800</xdr:colOff>
      <xdr:row>61</xdr:row>
      <xdr:rowOff>84710</xdr:rowOff>
    </xdr:to>
    <xdr:sp macro="" textlink="">
      <xdr:nvSpPr>
        <xdr:cNvPr id="200" name="楕円 199"/>
        <xdr:cNvSpPr/>
      </xdr:nvSpPr>
      <xdr:spPr>
        <a:xfrm>
          <a:off x="10426700" y="104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5987</xdr:rowOff>
    </xdr:from>
    <xdr:ext cx="599010" cy="259045"/>
    <xdr:sp macro="" textlink="">
      <xdr:nvSpPr>
        <xdr:cNvPr id="201" name="【橋りょう・トンネル】&#10;一人当たり有形固定資産（償却資産）額該当値テキスト"/>
        <xdr:cNvSpPr txBox="1"/>
      </xdr:nvSpPr>
      <xdr:spPr>
        <a:xfrm>
          <a:off x="10515600" y="1029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163083</xdr:rowOff>
    </xdr:from>
    <xdr:to>
      <xdr:col>50</xdr:col>
      <xdr:colOff>165100</xdr:colOff>
      <xdr:row>61</xdr:row>
      <xdr:rowOff>93233</xdr:rowOff>
    </xdr:to>
    <xdr:sp macro="" textlink="">
      <xdr:nvSpPr>
        <xdr:cNvPr id="202" name="楕円 201"/>
        <xdr:cNvSpPr/>
      </xdr:nvSpPr>
      <xdr:spPr>
        <a:xfrm>
          <a:off x="9588500" y="104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33910</xdr:rowOff>
    </xdr:from>
    <xdr:to>
      <xdr:col>55</xdr:col>
      <xdr:colOff>0</xdr:colOff>
      <xdr:row>61</xdr:row>
      <xdr:rowOff>42433</xdr:rowOff>
    </xdr:to>
    <xdr:cxnSp macro="">
      <xdr:nvCxnSpPr>
        <xdr:cNvPr id="203" name="直線コネクタ 202"/>
        <xdr:cNvCxnSpPr/>
      </xdr:nvCxnSpPr>
      <xdr:spPr>
        <a:xfrm flipV="1">
          <a:off x="9639300" y="10492360"/>
          <a:ext cx="8382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131250</xdr:rowOff>
    </xdr:from>
    <xdr:ext cx="534377" cy="259045"/>
    <xdr:sp macro="" textlink="">
      <xdr:nvSpPr>
        <xdr:cNvPr id="204" name="n_1aveValue【橋りょう・トンネル】&#10;一人当たり有形固定資産（償却資産）額"/>
        <xdr:cNvSpPr txBox="1"/>
      </xdr:nvSpPr>
      <xdr:spPr>
        <a:xfrm>
          <a:off x="93594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138970</xdr:rowOff>
    </xdr:from>
    <xdr:ext cx="534377" cy="259045"/>
    <xdr:sp macro="" textlink="">
      <xdr:nvSpPr>
        <xdr:cNvPr id="205" name="n_2aveValue【橋りょう・トンネル】&#10;一人当たり有形固定資産（償却資産）額"/>
        <xdr:cNvSpPr txBox="1"/>
      </xdr:nvSpPr>
      <xdr:spPr>
        <a:xfrm>
          <a:off x="8483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109760</xdr:rowOff>
    </xdr:from>
    <xdr:ext cx="599010" cy="259045"/>
    <xdr:sp macro="" textlink="">
      <xdr:nvSpPr>
        <xdr:cNvPr id="206" name="n_1mainValue【橋りょう・トンネル】&#10;一人当たり有形固定資産（償却資産）額"/>
        <xdr:cNvSpPr txBox="1"/>
      </xdr:nvSpPr>
      <xdr:spPr>
        <a:xfrm>
          <a:off x="9327095" y="1022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7" name="テキスト ボックス 22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9" name="テキスト ボックス 22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31" name="直線コネクタ 230"/>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32" name="【公営住宅】&#10;有形固定資産減価償却率最小値テキスト"/>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33" name="直線コネクタ 232"/>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34"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35" name="直線コネクタ 234"/>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78757</xdr:rowOff>
    </xdr:from>
    <xdr:ext cx="405111" cy="259045"/>
    <xdr:sp macro="" textlink="">
      <xdr:nvSpPr>
        <xdr:cNvPr id="236" name="【公営住宅】&#10;有形固定資産減価償却率平均値テキスト"/>
        <xdr:cNvSpPr txBox="1"/>
      </xdr:nvSpPr>
      <xdr:spPr>
        <a:xfrm>
          <a:off x="4673600" y="1379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37" name="フローチャート: 判断 236"/>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38" name="フローチャート: 判断 237"/>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39" name="フローチャート: 判断 238"/>
        <xdr:cNvSpPr/>
      </xdr:nvSpPr>
      <xdr:spPr>
        <a:xfrm>
          <a:off x="2857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2539</xdr:rowOff>
    </xdr:from>
    <xdr:to>
      <xdr:col>24</xdr:col>
      <xdr:colOff>114300</xdr:colOff>
      <xdr:row>82</xdr:row>
      <xdr:rowOff>104139</xdr:rowOff>
    </xdr:to>
    <xdr:sp macro="" textlink="">
      <xdr:nvSpPr>
        <xdr:cNvPr id="245" name="楕円 244"/>
        <xdr:cNvSpPr/>
      </xdr:nvSpPr>
      <xdr:spPr>
        <a:xfrm>
          <a:off x="45847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152416</xdr:rowOff>
    </xdr:from>
    <xdr:ext cx="405111" cy="259045"/>
    <xdr:sp macro="" textlink="">
      <xdr:nvSpPr>
        <xdr:cNvPr id="246" name="【公営住宅】&#10;有形固定資産減価償却率該当値テキスト"/>
        <xdr:cNvSpPr txBox="1"/>
      </xdr:nvSpPr>
      <xdr:spPr>
        <a:xfrm>
          <a:off x="4673600"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63500</xdr:rowOff>
    </xdr:from>
    <xdr:to>
      <xdr:col>20</xdr:col>
      <xdr:colOff>38100</xdr:colOff>
      <xdr:row>82</xdr:row>
      <xdr:rowOff>165100</xdr:rowOff>
    </xdr:to>
    <xdr:sp macro="" textlink="">
      <xdr:nvSpPr>
        <xdr:cNvPr id="247" name="楕円 246"/>
        <xdr:cNvSpPr/>
      </xdr:nvSpPr>
      <xdr:spPr>
        <a:xfrm>
          <a:off x="3746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53339</xdr:rowOff>
    </xdr:from>
    <xdr:to>
      <xdr:col>24</xdr:col>
      <xdr:colOff>63500</xdr:colOff>
      <xdr:row>82</xdr:row>
      <xdr:rowOff>114300</xdr:rowOff>
    </xdr:to>
    <xdr:cxnSp macro="">
      <xdr:nvCxnSpPr>
        <xdr:cNvPr id="248" name="直線コネクタ 247"/>
        <xdr:cNvCxnSpPr/>
      </xdr:nvCxnSpPr>
      <xdr:spPr>
        <a:xfrm flipV="1">
          <a:off x="3797300" y="141122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49" name="n_1aveValue【公営住宅】&#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250" name="n_2aveValue【公営住宅】&#10;有形固定資産減価償却率"/>
        <xdr:cNvSpPr txBox="1"/>
      </xdr:nvSpPr>
      <xdr:spPr>
        <a:xfrm>
          <a:off x="2705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156227</xdr:rowOff>
    </xdr:from>
    <xdr:ext cx="405111" cy="259045"/>
    <xdr:sp macro="" textlink="">
      <xdr:nvSpPr>
        <xdr:cNvPr id="251" name="n_1mainValue【公営住宅】&#10;有形固定資産減価償却率"/>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2" name="直線コネクタ 26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3" name="テキスト ボックス 26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4" name="直線コネクタ 26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5" name="テキスト ボックス 26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6" name="直線コネクタ 26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7" name="テキスト ボックス 26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8" name="直線コネクタ 26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9" name="テキスト ボックス 26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73" name="直線コネクタ 272"/>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4" name="【公営住宅】&#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5" name="直線コネクタ 274"/>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76" name="【公営住宅】&#10;一人当たり面積最大値テキスト"/>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77" name="直線コネクタ 276"/>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18763</xdr:rowOff>
    </xdr:from>
    <xdr:ext cx="469744" cy="259045"/>
    <xdr:sp macro="" textlink="">
      <xdr:nvSpPr>
        <xdr:cNvPr id="278" name="【公営住宅】&#10;一人当たり面積平均値テキスト"/>
        <xdr:cNvSpPr txBox="1"/>
      </xdr:nvSpPr>
      <xdr:spPr>
        <a:xfrm>
          <a:off x="10515600" y="14077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79" name="フローチャート: 判断 278"/>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80" name="フローチャート: 判断 279"/>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81" name="フローチャート: 判断 280"/>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3759</xdr:rowOff>
    </xdr:from>
    <xdr:to>
      <xdr:col>55</xdr:col>
      <xdr:colOff>50800</xdr:colOff>
      <xdr:row>82</xdr:row>
      <xdr:rowOff>105359</xdr:rowOff>
    </xdr:to>
    <xdr:sp macro="" textlink="">
      <xdr:nvSpPr>
        <xdr:cNvPr id="287" name="楕円 286"/>
        <xdr:cNvSpPr/>
      </xdr:nvSpPr>
      <xdr:spPr>
        <a:xfrm>
          <a:off x="10426700" y="1406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26636</xdr:rowOff>
    </xdr:from>
    <xdr:ext cx="469744" cy="259045"/>
    <xdr:sp macro="" textlink="">
      <xdr:nvSpPr>
        <xdr:cNvPr id="288" name="【公営住宅】&#10;一人当たり面積該当値テキスト"/>
        <xdr:cNvSpPr txBox="1"/>
      </xdr:nvSpPr>
      <xdr:spPr>
        <a:xfrm>
          <a:off x="10515600" y="1391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4674</xdr:rowOff>
    </xdr:from>
    <xdr:to>
      <xdr:col>50</xdr:col>
      <xdr:colOff>165100</xdr:colOff>
      <xdr:row>82</xdr:row>
      <xdr:rowOff>106274</xdr:rowOff>
    </xdr:to>
    <xdr:sp macro="" textlink="">
      <xdr:nvSpPr>
        <xdr:cNvPr id="289" name="楕円 288"/>
        <xdr:cNvSpPr/>
      </xdr:nvSpPr>
      <xdr:spPr>
        <a:xfrm>
          <a:off x="9588500" y="1406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54559</xdr:rowOff>
    </xdr:from>
    <xdr:to>
      <xdr:col>55</xdr:col>
      <xdr:colOff>0</xdr:colOff>
      <xdr:row>82</xdr:row>
      <xdr:rowOff>55474</xdr:rowOff>
    </xdr:to>
    <xdr:cxnSp macro="">
      <xdr:nvCxnSpPr>
        <xdr:cNvPr id="290" name="直線コネクタ 289"/>
        <xdr:cNvCxnSpPr/>
      </xdr:nvCxnSpPr>
      <xdr:spPr>
        <a:xfrm flipV="1">
          <a:off x="9639300" y="1411345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139464</xdr:rowOff>
    </xdr:from>
    <xdr:ext cx="469744" cy="259045"/>
    <xdr:sp macro="" textlink="">
      <xdr:nvSpPr>
        <xdr:cNvPr id="291" name="n_1aveValue【公営住宅】&#10;一人当たり面積"/>
        <xdr:cNvSpPr txBox="1"/>
      </xdr:nvSpPr>
      <xdr:spPr>
        <a:xfrm>
          <a:off x="9391727" y="141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8044</xdr:rowOff>
    </xdr:from>
    <xdr:ext cx="469744" cy="259045"/>
    <xdr:sp macro="" textlink="">
      <xdr:nvSpPr>
        <xdr:cNvPr id="292" name="n_2aveValue【公営住宅】&#10;一人当たり面積"/>
        <xdr:cNvSpPr txBox="1"/>
      </xdr:nvSpPr>
      <xdr:spPr>
        <a:xfrm>
          <a:off x="8515427" y="138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122801</xdr:rowOff>
    </xdr:from>
    <xdr:ext cx="469744" cy="259045"/>
    <xdr:sp macro="" textlink="">
      <xdr:nvSpPr>
        <xdr:cNvPr id="293" name="n_1mainValue【公営住宅】&#10;一人当たり面積"/>
        <xdr:cNvSpPr txBox="1"/>
      </xdr:nvSpPr>
      <xdr:spPr>
        <a:xfrm>
          <a:off x="9391727" y="1383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3" name="正方形/長方形 3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4" name="正方形/長方形 3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5" name="正方形/長方形 3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6" name="正方形/長方形 3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7" name="正方形/長方形 3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8" name="正方形/長方形 3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9" name="正方形/長方形 30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0" name="正方形/長方形 3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1" name="正方形/長方形 3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2" name="正方形/長方形 3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3" name="正方形/長方形 3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4" name="正方形/長方形 3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5" name="正方形/長方形 3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6" name="正方形/長方形 3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正方形/長方形 3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8" name="テキスト ボックス 3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9" name="直線コネクタ 3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0" name="テキスト ボックス 31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21" name="直線コネクタ 32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22" name="テキスト ボックス 32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23" name="直線コネクタ 32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24" name="テキスト ボックス 32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25" name="直線コネクタ 32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26" name="テキスト ボックス 32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27" name="直線コネクタ 32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28" name="テキスト ボックス 32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9" name="直線コネクタ 3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0" name="テキスト ボックス 3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332" name="直線コネクタ 331"/>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333" name="【認定こども園・幼稚園・保育所】&#10;有形固定資産減価償却率最小値テキスト"/>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334" name="直線コネクタ 333"/>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335" name="【認定こども園・幼稚園・保育所】&#10;有形固定資産減価償却率最大値テキスト"/>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336" name="直線コネクタ 335"/>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51833</xdr:rowOff>
    </xdr:from>
    <xdr:ext cx="405111" cy="259045"/>
    <xdr:sp macro="" textlink="">
      <xdr:nvSpPr>
        <xdr:cNvPr id="337" name="【認定こども園・幼稚園・保育所】&#10;有形固定資産減価償却率平均値テキスト"/>
        <xdr:cNvSpPr txBox="1"/>
      </xdr:nvSpPr>
      <xdr:spPr>
        <a:xfrm>
          <a:off x="16357600" y="6224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338" name="フローチャート: 判断 337"/>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339" name="フローチャート: 判断 338"/>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340" name="フローチャート: 判断 339"/>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1" name="テキスト ボックス 3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2" name="テキスト ボックス 3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3" name="テキスト ボックス 3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4" name="テキスト ボックス 3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5" name="テキスト ボックス 3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137414</xdr:rowOff>
    </xdr:from>
    <xdr:to>
      <xdr:col>85</xdr:col>
      <xdr:colOff>177800</xdr:colOff>
      <xdr:row>36</xdr:row>
      <xdr:rowOff>67564</xdr:rowOff>
    </xdr:to>
    <xdr:sp macro="" textlink="">
      <xdr:nvSpPr>
        <xdr:cNvPr id="346" name="楕円 345"/>
        <xdr:cNvSpPr/>
      </xdr:nvSpPr>
      <xdr:spPr>
        <a:xfrm>
          <a:off x="16268700" y="61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160291</xdr:rowOff>
    </xdr:from>
    <xdr:ext cx="405111" cy="259045"/>
    <xdr:sp macro="" textlink="">
      <xdr:nvSpPr>
        <xdr:cNvPr id="347" name="【認定こども園・幼稚園・保育所】&#10;有形固定資産減価償却率該当値テキスト"/>
        <xdr:cNvSpPr txBox="1"/>
      </xdr:nvSpPr>
      <xdr:spPr>
        <a:xfrm>
          <a:off x="16357600" y="598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162560</xdr:rowOff>
    </xdr:from>
    <xdr:to>
      <xdr:col>81</xdr:col>
      <xdr:colOff>101600</xdr:colOff>
      <xdr:row>36</xdr:row>
      <xdr:rowOff>92710</xdr:rowOff>
    </xdr:to>
    <xdr:sp macro="" textlink="">
      <xdr:nvSpPr>
        <xdr:cNvPr id="348" name="楕円 347"/>
        <xdr:cNvSpPr/>
      </xdr:nvSpPr>
      <xdr:spPr>
        <a:xfrm>
          <a:off x="15430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16764</xdr:rowOff>
    </xdr:from>
    <xdr:to>
      <xdr:col>85</xdr:col>
      <xdr:colOff>127000</xdr:colOff>
      <xdr:row>36</xdr:row>
      <xdr:rowOff>41910</xdr:rowOff>
    </xdr:to>
    <xdr:cxnSp macro="">
      <xdr:nvCxnSpPr>
        <xdr:cNvPr id="349" name="直線コネクタ 348"/>
        <xdr:cNvCxnSpPr/>
      </xdr:nvCxnSpPr>
      <xdr:spPr>
        <a:xfrm flipV="1">
          <a:off x="15481300" y="618896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131843</xdr:rowOff>
    </xdr:from>
    <xdr:ext cx="405111" cy="259045"/>
    <xdr:sp macro="" textlink="">
      <xdr:nvSpPr>
        <xdr:cNvPr id="350" name="n_1aveValue【認定こども園・幼稚園・保育所】&#10;有形固定資産減価償却率"/>
        <xdr:cNvSpPr txBox="1"/>
      </xdr:nvSpPr>
      <xdr:spPr>
        <a:xfrm>
          <a:off x="15266044" y="630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95521</xdr:rowOff>
    </xdr:from>
    <xdr:ext cx="405111" cy="259045"/>
    <xdr:sp macro="" textlink="">
      <xdr:nvSpPr>
        <xdr:cNvPr id="351" name="n_2aveValue【認定こども園・幼稚園・保育所】&#10;有形固定資産減価償却率"/>
        <xdr:cNvSpPr txBox="1"/>
      </xdr:nvSpPr>
      <xdr:spPr>
        <a:xfrm>
          <a:off x="14389744"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109237</xdr:rowOff>
    </xdr:from>
    <xdr:ext cx="405111" cy="259045"/>
    <xdr:sp macro="" textlink="">
      <xdr:nvSpPr>
        <xdr:cNvPr id="352" name="n_1mainValue【認定こども園・幼稚園・保育所】&#10;有形固定資産減価償却率"/>
        <xdr:cNvSpPr txBox="1"/>
      </xdr:nvSpPr>
      <xdr:spPr>
        <a:xfrm>
          <a:off x="152660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3" name="直線コネクタ 3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4" name="テキスト ボックス 3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5" name="直線コネクタ 3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6" name="テキスト ボックス 3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8" name="テキスト ボックス 3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9" name="直線コネクタ 3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0" name="テキスト ボックス 3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1" name="直線コネクタ 3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2" name="テキスト ボックス 3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376" name="直線コネクタ 375"/>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377"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378" name="直線コネクタ 377"/>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379" name="【認定こども園・幼稚園・保育所】&#10;一人当たり面積最大値テキスト"/>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380" name="直線コネクタ 379"/>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381" name="【認定こども園・幼稚園・保育所】&#10;一人当たり面積平均値テキスト"/>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382" name="フローチャート: 判断 381"/>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383" name="フローチャート: 判断 382"/>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384" name="フローチャート: 判断 383"/>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128270</xdr:rowOff>
    </xdr:from>
    <xdr:to>
      <xdr:col>116</xdr:col>
      <xdr:colOff>114300</xdr:colOff>
      <xdr:row>40</xdr:row>
      <xdr:rowOff>58420</xdr:rowOff>
    </xdr:to>
    <xdr:sp macro="" textlink="">
      <xdr:nvSpPr>
        <xdr:cNvPr id="390" name="楕円 389"/>
        <xdr:cNvSpPr/>
      </xdr:nvSpPr>
      <xdr:spPr>
        <a:xfrm>
          <a:off x="22110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106697</xdr:rowOff>
    </xdr:from>
    <xdr:ext cx="469744" cy="259045"/>
    <xdr:sp macro="" textlink="">
      <xdr:nvSpPr>
        <xdr:cNvPr id="391" name="【認定こども園・幼稚園・保育所】&#10;一人当たり面積該当値テキスト"/>
        <xdr:cNvSpPr txBox="1"/>
      </xdr:nvSpPr>
      <xdr:spPr>
        <a:xfrm>
          <a:off x="22199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128270</xdr:rowOff>
    </xdr:from>
    <xdr:to>
      <xdr:col>112</xdr:col>
      <xdr:colOff>38100</xdr:colOff>
      <xdr:row>40</xdr:row>
      <xdr:rowOff>58420</xdr:rowOff>
    </xdr:to>
    <xdr:sp macro="" textlink="">
      <xdr:nvSpPr>
        <xdr:cNvPr id="392" name="楕円 391"/>
        <xdr:cNvSpPr/>
      </xdr:nvSpPr>
      <xdr:spPr>
        <a:xfrm>
          <a:off x="2127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xdr:rowOff>
    </xdr:from>
    <xdr:to>
      <xdr:col>116</xdr:col>
      <xdr:colOff>63500</xdr:colOff>
      <xdr:row>40</xdr:row>
      <xdr:rowOff>7620</xdr:rowOff>
    </xdr:to>
    <xdr:cxnSp macro="">
      <xdr:nvCxnSpPr>
        <xdr:cNvPr id="393" name="直線コネクタ 392"/>
        <xdr:cNvCxnSpPr/>
      </xdr:nvCxnSpPr>
      <xdr:spPr>
        <a:xfrm>
          <a:off x="21323300" y="686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139717</xdr:rowOff>
    </xdr:from>
    <xdr:ext cx="469744" cy="259045"/>
    <xdr:sp macro="" textlink="">
      <xdr:nvSpPr>
        <xdr:cNvPr id="394" name="n_1aveValue【認定こども園・幼稚園・保育所】&#10;一人当たり面積"/>
        <xdr:cNvSpPr txBox="1"/>
      </xdr:nvSpPr>
      <xdr:spPr>
        <a:xfrm>
          <a:off x="210757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395"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49547</xdr:rowOff>
    </xdr:from>
    <xdr:ext cx="469744" cy="259045"/>
    <xdr:sp macro="" textlink="">
      <xdr:nvSpPr>
        <xdr:cNvPr id="396" name="n_1mainValue【認定こども園・幼稚園・保育所】&#10;一人当たり面積"/>
        <xdr:cNvSpPr txBox="1"/>
      </xdr:nvSpPr>
      <xdr:spPr>
        <a:xfrm>
          <a:off x="21075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7" name="正方形/長方形 3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8" name="正方形/長方形 3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9" name="正方形/長方形 3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0" name="正方形/長方形 3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1" name="正方形/長方形 4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2" name="正方形/長方形 4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3" name="正方形/長方形 4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正方形/長方形 4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5" name="テキスト ボックス 4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6" name="直線コネクタ 4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7" name="テキスト ボックス 40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8" name="直線コネクタ 40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9" name="テキスト ボックス 40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0" name="直線コネクタ 40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1" name="テキスト ボックス 41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2" name="直線コネクタ 41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3" name="テキスト ボックス 41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4" name="直線コネクタ 41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5" name="テキスト ボックス 41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6" name="直線コネクタ 41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7" name="テキスト ボックス 41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8" name="直線コネクタ 4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9" name="テキスト ボックス 4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421" name="直線コネクタ 420"/>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422"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423" name="直線コネクタ 422"/>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24"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25" name="直線コネクタ 424"/>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166387</xdr:rowOff>
    </xdr:from>
    <xdr:ext cx="405111" cy="259045"/>
    <xdr:sp macro="" textlink="">
      <xdr:nvSpPr>
        <xdr:cNvPr id="426" name="【学校施設】&#10;有形固定資産減価償却率平均値テキスト"/>
        <xdr:cNvSpPr txBox="1"/>
      </xdr:nvSpPr>
      <xdr:spPr>
        <a:xfrm>
          <a:off x="16357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27" name="フローチャート: 判断 426"/>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428" name="フローチャート: 判断 427"/>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429" name="フローチャート: 判断 428"/>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0" name="テキスト ボックス 4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1" name="テキスト ボックス 4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2" name="テキスト ボックス 4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3" name="テキスト ボックス 4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4" name="テキスト ボックス 4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147320</xdr:rowOff>
    </xdr:from>
    <xdr:to>
      <xdr:col>85</xdr:col>
      <xdr:colOff>177800</xdr:colOff>
      <xdr:row>61</xdr:row>
      <xdr:rowOff>77470</xdr:rowOff>
    </xdr:to>
    <xdr:sp macro="" textlink="">
      <xdr:nvSpPr>
        <xdr:cNvPr id="435" name="楕円 434"/>
        <xdr:cNvSpPr/>
      </xdr:nvSpPr>
      <xdr:spPr>
        <a:xfrm>
          <a:off x="16268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125747</xdr:rowOff>
    </xdr:from>
    <xdr:ext cx="405111" cy="259045"/>
    <xdr:sp macro="" textlink="">
      <xdr:nvSpPr>
        <xdr:cNvPr id="436" name="【学校施設】&#10;有形固定資産減価償却率該当値テキスト"/>
        <xdr:cNvSpPr txBox="1"/>
      </xdr:nvSpPr>
      <xdr:spPr>
        <a:xfrm>
          <a:off x="16357600"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120650</xdr:rowOff>
    </xdr:from>
    <xdr:to>
      <xdr:col>81</xdr:col>
      <xdr:colOff>101600</xdr:colOff>
      <xdr:row>61</xdr:row>
      <xdr:rowOff>50800</xdr:rowOff>
    </xdr:to>
    <xdr:sp macro="" textlink="">
      <xdr:nvSpPr>
        <xdr:cNvPr id="437" name="楕円 436"/>
        <xdr:cNvSpPr/>
      </xdr:nvSpPr>
      <xdr:spPr>
        <a:xfrm>
          <a:off x="15430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0</xdr:rowOff>
    </xdr:from>
    <xdr:to>
      <xdr:col>85</xdr:col>
      <xdr:colOff>127000</xdr:colOff>
      <xdr:row>61</xdr:row>
      <xdr:rowOff>26670</xdr:rowOff>
    </xdr:to>
    <xdr:cxnSp macro="">
      <xdr:nvCxnSpPr>
        <xdr:cNvPr id="438" name="直線コネクタ 437"/>
        <xdr:cNvCxnSpPr/>
      </xdr:nvCxnSpPr>
      <xdr:spPr>
        <a:xfrm>
          <a:off x="15481300" y="104584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82567</xdr:rowOff>
    </xdr:from>
    <xdr:ext cx="405111" cy="259045"/>
    <xdr:sp macro="" textlink="">
      <xdr:nvSpPr>
        <xdr:cNvPr id="439" name="n_1aveValue【学校施設】&#10;有形固定資産減価償却率"/>
        <xdr:cNvSpPr txBox="1"/>
      </xdr:nvSpPr>
      <xdr:spPr>
        <a:xfrm>
          <a:off x="15266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440" name="n_2ave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41927</xdr:rowOff>
    </xdr:from>
    <xdr:ext cx="405111" cy="259045"/>
    <xdr:sp macro="" textlink="">
      <xdr:nvSpPr>
        <xdr:cNvPr id="441" name="n_1mainValue【学校施設】&#10;有形固定資産減価償却率"/>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2" name="テキスト ボックス 45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3" name="直線コネクタ 45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4" name="テキスト ボックス 45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5" name="直線コネクタ 45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6" name="テキスト ボックス 45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7" name="直線コネクタ 45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8" name="テキスト ボックス 45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9" name="直線コネクタ 45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0" name="テキスト ボックス 45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1" name="直線コネクタ 46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2" name="テキスト ボックス 46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3" name="直線コネクタ 46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4" name="テキスト ボックス 46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468" name="直線コネクタ 467"/>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469" name="【学校施設】&#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470" name="直線コネクタ 469"/>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471"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472" name="直線コネクタ 471"/>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105608</xdr:rowOff>
    </xdr:from>
    <xdr:ext cx="469744" cy="259045"/>
    <xdr:sp macro="" textlink="">
      <xdr:nvSpPr>
        <xdr:cNvPr id="473" name="【学校施設】&#10;一人当たり面積平均値テキスト"/>
        <xdr:cNvSpPr txBox="1"/>
      </xdr:nvSpPr>
      <xdr:spPr>
        <a:xfrm>
          <a:off x="22199600" y="10221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474" name="フローチャート: 判断 473"/>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475" name="フローチャート: 判断 474"/>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476" name="フローチャート: 判断 475"/>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1451</xdr:rowOff>
    </xdr:from>
    <xdr:to>
      <xdr:col>116</xdr:col>
      <xdr:colOff>114300</xdr:colOff>
      <xdr:row>58</xdr:row>
      <xdr:rowOff>103051</xdr:rowOff>
    </xdr:to>
    <xdr:sp macro="" textlink="">
      <xdr:nvSpPr>
        <xdr:cNvPr id="482" name="楕円 481"/>
        <xdr:cNvSpPr/>
      </xdr:nvSpPr>
      <xdr:spPr>
        <a:xfrm>
          <a:off x="221107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24328</xdr:rowOff>
    </xdr:from>
    <xdr:ext cx="469744" cy="259045"/>
    <xdr:sp macro="" textlink="">
      <xdr:nvSpPr>
        <xdr:cNvPr id="483" name="【学校施設】&#10;一人当たり面積該当値テキスト"/>
        <xdr:cNvSpPr txBox="1"/>
      </xdr:nvSpPr>
      <xdr:spPr>
        <a:xfrm>
          <a:off x="22199600" y="979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45538</xdr:rowOff>
    </xdr:from>
    <xdr:to>
      <xdr:col>112</xdr:col>
      <xdr:colOff>38100</xdr:colOff>
      <xdr:row>58</xdr:row>
      <xdr:rowOff>147138</xdr:rowOff>
    </xdr:to>
    <xdr:sp macro="" textlink="">
      <xdr:nvSpPr>
        <xdr:cNvPr id="484" name="楕円 483"/>
        <xdr:cNvSpPr/>
      </xdr:nvSpPr>
      <xdr:spPr>
        <a:xfrm>
          <a:off x="21272500" y="9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52251</xdr:rowOff>
    </xdr:from>
    <xdr:to>
      <xdr:col>116</xdr:col>
      <xdr:colOff>63500</xdr:colOff>
      <xdr:row>58</xdr:row>
      <xdr:rowOff>96338</xdr:rowOff>
    </xdr:to>
    <xdr:cxnSp macro="">
      <xdr:nvCxnSpPr>
        <xdr:cNvPr id="485" name="直線コネクタ 484"/>
        <xdr:cNvCxnSpPr/>
      </xdr:nvCxnSpPr>
      <xdr:spPr>
        <a:xfrm flipV="1">
          <a:off x="21323300" y="999635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148062</xdr:rowOff>
    </xdr:from>
    <xdr:ext cx="469744" cy="259045"/>
    <xdr:sp macro="" textlink="">
      <xdr:nvSpPr>
        <xdr:cNvPr id="486" name="n_1aveValue【学校施設】&#10;一人当たり面積"/>
        <xdr:cNvSpPr txBox="1"/>
      </xdr:nvSpPr>
      <xdr:spPr>
        <a:xfrm>
          <a:off x="210757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145704</xdr:rowOff>
    </xdr:from>
    <xdr:ext cx="469744" cy="259045"/>
    <xdr:sp macro="" textlink="">
      <xdr:nvSpPr>
        <xdr:cNvPr id="487" name="n_2aveValue【学校施設】&#10;一人当たり面積"/>
        <xdr:cNvSpPr txBox="1"/>
      </xdr:nvSpPr>
      <xdr:spPr>
        <a:xfrm>
          <a:off x="20199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163665</xdr:rowOff>
    </xdr:from>
    <xdr:ext cx="469744" cy="259045"/>
    <xdr:sp macro="" textlink="">
      <xdr:nvSpPr>
        <xdr:cNvPr id="488" name="n_1mainValue【学校施設】&#10;一人当たり面積"/>
        <xdr:cNvSpPr txBox="1"/>
      </xdr:nvSpPr>
      <xdr:spPr>
        <a:xfrm>
          <a:off x="21075727" y="976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7" name="テキスト ボックス 4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8" name="直線コネクタ 4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9" name="テキスト ボックス 49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0" name="直線コネクタ 49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1" name="テキスト ボックス 50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2" name="直線コネクタ 50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3" name="テキスト ボックス 50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4" name="直線コネクタ 50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5" name="テキスト ボックス 50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6" name="直線コネクタ 50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7" name="テキスト ボックス 50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8" name="直線コネクタ 50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9" name="テキスト ボックス 50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0" name="直線コネクタ 5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1" name="テキスト ボックス 5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513" name="直線コネクタ 512"/>
        <xdr:cNvCxnSpPr/>
      </xdr:nvCxnSpPr>
      <xdr:spPr>
        <a:xfrm flipV="1">
          <a:off x="16318864"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514" name="【児童館】&#10;有形固定資産減価償却率最小値テキスト"/>
        <xdr:cNvSpPr txBox="1"/>
      </xdr:nvSpPr>
      <xdr:spPr>
        <a:xfrm>
          <a:off x="16357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515" name="直線コネクタ 514"/>
        <xdr:cNvCxnSpPr/>
      </xdr:nvCxnSpPr>
      <xdr:spPr>
        <a:xfrm>
          <a:off x="16230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516"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17" name="直線コネクタ 516"/>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63516</xdr:rowOff>
    </xdr:from>
    <xdr:ext cx="405111" cy="259045"/>
    <xdr:sp macro="" textlink="">
      <xdr:nvSpPr>
        <xdr:cNvPr id="518" name="【児童館】&#10;有形固定資産減価償却率平均値テキスト"/>
        <xdr:cNvSpPr txBox="1"/>
      </xdr:nvSpPr>
      <xdr:spPr>
        <a:xfrm>
          <a:off x="16357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19" name="フローチャート: 判断 518"/>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520" name="フローチャート: 判断 519"/>
        <xdr:cNvSpPr/>
      </xdr:nvSpPr>
      <xdr:spPr>
        <a:xfrm>
          <a:off x="15430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521" name="フローチャート: 判断 520"/>
        <xdr:cNvSpPr/>
      </xdr:nvSpPr>
      <xdr:spPr>
        <a:xfrm>
          <a:off x="14541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2" name="テキスト ボックス 5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3" name="テキスト ボックス 5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4" name="テキスト ボックス 5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5" name="テキスト ボックス 5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6" name="テキスト ボックス 5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149225</xdr:rowOff>
    </xdr:from>
    <xdr:to>
      <xdr:col>85</xdr:col>
      <xdr:colOff>177800</xdr:colOff>
      <xdr:row>83</xdr:row>
      <xdr:rowOff>79375</xdr:rowOff>
    </xdr:to>
    <xdr:sp macro="" textlink="">
      <xdr:nvSpPr>
        <xdr:cNvPr id="527" name="楕円 526"/>
        <xdr:cNvSpPr/>
      </xdr:nvSpPr>
      <xdr:spPr>
        <a:xfrm>
          <a:off x="162687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127652</xdr:rowOff>
    </xdr:from>
    <xdr:ext cx="405111" cy="259045"/>
    <xdr:sp macro="" textlink="">
      <xdr:nvSpPr>
        <xdr:cNvPr id="528" name="【児童館】&#10;有形固定資産減価償却率該当値テキスト"/>
        <xdr:cNvSpPr txBox="1"/>
      </xdr:nvSpPr>
      <xdr:spPr>
        <a:xfrm>
          <a:off x="16357600"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23495</xdr:rowOff>
    </xdr:from>
    <xdr:to>
      <xdr:col>81</xdr:col>
      <xdr:colOff>101600</xdr:colOff>
      <xdr:row>83</xdr:row>
      <xdr:rowOff>125095</xdr:rowOff>
    </xdr:to>
    <xdr:sp macro="" textlink="">
      <xdr:nvSpPr>
        <xdr:cNvPr id="529" name="楕円 528"/>
        <xdr:cNvSpPr/>
      </xdr:nvSpPr>
      <xdr:spPr>
        <a:xfrm>
          <a:off x="15430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28575</xdr:rowOff>
    </xdr:from>
    <xdr:to>
      <xdr:col>85</xdr:col>
      <xdr:colOff>127000</xdr:colOff>
      <xdr:row>83</xdr:row>
      <xdr:rowOff>74295</xdr:rowOff>
    </xdr:to>
    <xdr:cxnSp macro="">
      <xdr:nvCxnSpPr>
        <xdr:cNvPr id="530" name="直線コネクタ 529"/>
        <xdr:cNvCxnSpPr/>
      </xdr:nvCxnSpPr>
      <xdr:spPr>
        <a:xfrm flipV="1">
          <a:off x="15481300" y="142589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132097</xdr:rowOff>
    </xdr:from>
    <xdr:ext cx="405111" cy="259045"/>
    <xdr:sp macro="" textlink="">
      <xdr:nvSpPr>
        <xdr:cNvPr id="531" name="n_1aveValue【児童館】&#10;有形固定資産減価償却率"/>
        <xdr:cNvSpPr txBox="1"/>
      </xdr:nvSpPr>
      <xdr:spPr>
        <a:xfrm>
          <a:off x="152660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4463</xdr:rowOff>
    </xdr:from>
    <xdr:ext cx="405111" cy="259045"/>
    <xdr:sp macro="" textlink="">
      <xdr:nvSpPr>
        <xdr:cNvPr id="532" name="n_2aveValue【児童館】&#10;有形固定資産減価償却率"/>
        <xdr:cNvSpPr txBox="1"/>
      </xdr:nvSpPr>
      <xdr:spPr>
        <a:xfrm>
          <a:off x="14389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116222</xdr:rowOff>
    </xdr:from>
    <xdr:ext cx="405111" cy="259045"/>
    <xdr:sp macro="" textlink="">
      <xdr:nvSpPr>
        <xdr:cNvPr id="533" name="n_1mainValue【児童館】&#10;有形固定資産減価償却率"/>
        <xdr:cNvSpPr txBox="1"/>
      </xdr:nvSpPr>
      <xdr:spPr>
        <a:xfrm>
          <a:off x="152660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2" name="テキスト ボックス 5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3" name="直線コネクタ 5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4" name="直線コネクタ 54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5" name="テキスト ボックス 54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6" name="直線コネクタ 54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7" name="テキスト ボックス 54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8" name="直線コネクタ 54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9" name="テキスト ボックス 54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0" name="直線コネクタ 54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1" name="テキスト ボックス 55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2" name="直線コネクタ 55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3" name="テキスト ボックス 55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4" name="直線コネクタ 5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5" name="テキスト ボックス 5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557" name="直線コネクタ 556"/>
        <xdr:cNvCxnSpPr/>
      </xdr:nvCxnSpPr>
      <xdr:spPr>
        <a:xfrm flipV="1">
          <a:off x="221608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558"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559" name="直線コネクタ 558"/>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560" name="【児童館】&#10;一人当たり面積最大値テキスト"/>
        <xdr:cNvSpPr txBox="1"/>
      </xdr:nvSpPr>
      <xdr:spPr>
        <a:xfrm>
          <a:off x="22199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561" name="直線コネクタ 560"/>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562" name="【児童館】&#10;一人当たり面積平均値テキスト"/>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63" name="フローチャート: 判断 562"/>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564" name="フローチャート: 判断 563"/>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565" name="フローチャート: 判断 564"/>
        <xdr:cNvSpPr/>
      </xdr:nvSpPr>
      <xdr:spPr>
        <a:xfrm>
          <a:off x="20383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6" name="テキスト ボックス 5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50800</xdr:rowOff>
    </xdr:from>
    <xdr:to>
      <xdr:col>116</xdr:col>
      <xdr:colOff>114300</xdr:colOff>
      <xdr:row>86</xdr:row>
      <xdr:rowOff>152400</xdr:rowOff>
    </xdr:to>
    <xdr:sp macro="" textlink="">
      <xdr:nvSpPr>
        <xdr:cNvPr id="571" name="楕円 570"/>
        <xdr:cNvSpPr/>
      </xdr:nvSpPr>
      <xdr:spPr>
        <a:xfrm>
          <a:off x="221107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137177</xdr:rowOff>
    </xdr:from>
    <xdr:ext cx="469744" cy="259045"/>
    <xdr:sp macro="" textlink="">
      <xdr:nvSpPr>
        <xdr:cNvPr id="572" name="【児童館】&#10;一人当たり面積該当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50800</xdr:rowOff>
    </xdr:from>
    <xdr:to>
      <xdr:col>112</xdr:col>
      <xdr:colOff>38100</xdr:colOff>
      <xdr:row>86</xdr:row>
      <xdr:rowOff>152400</xdr:rowOff>
    </xdr:to>
    <xdr:sp macro="" textlink="">
      <xdr:nvSpPr>
        <xdr:cNvPr id="573" name="楕円 572"/>
        <xdr:cNvSpPr/>
      </xdr:nvSpPr>
      <xdr:spPr>
        <a:xfrm>
          <a:off x="21272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101600</xdr:rowOff>
    </xdr:from>
    <xdr:to>
      <xdr:col>116</xdr:col>
      <xdr:colOff>63500</xdr:colOff>
      <xdr:row>86</xdr:row>
      <xdr:rowOff>101600</xdr:rowOff>
    </xdr:to>
    <xdr:cxnSp macro="">
      <xdr:nvCxnSpPr>
        <xdr:cNvPr id="574" name="直線コネクタ 573"/>
        <xdr:cNvCxnSpPr/>
      </xdr:nvCxnSpPr>
      <xdr:spPr>
        <a:xfrm>
          <a:off x="213233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29227</xdr:rowOff>
    </xdr:from>
    <xdr:ext cx="469744" cy="259045"/>
    <xdr:sp macro="" textlink="">
      <xdr:nvSpPr>
        <xdr:cNvPr id="575" name="n_1aveValue【児童館】&#10;一人当たり面積"/>
        <xdr:cNvSpPr txBox="1"/>
      </xdr:nvSpPr>
      <xdr:spPr>
        <a:xfrm>
          <a:off x="21075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576" name="n_2aveValue【児童館】&#10;一人当たり面積"/>
        <xdr:cNvSpPr txBox="1"/>
      </xdr:nvSpPr>
      <xdr:spPr>
        <a:xfrm>
          <a:off x="20199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143527</xdr:rowOff>
    </xdr:from>
    <xdr:ext cx="469744" cy="259045"/>
    <xdr:sp macro="" textlink="">
      <xdr:nvSpPr>
        <xdr:cNvPr id="577" name="n_1mainValue【児童館】&#10;一人当たり面積"/>
        <xdr:cNvSpPr txBox="1"/>
      </xdr:nvSpPr>
      <xdr:spPr>
        <a:xfrm>
          <a:off x="210757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6" name="テキスト ボックス 5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7" name="直線コネクタ 5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8" name="テキスト ボックス 58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9" name="直線コネクタ 58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0" name="テキスト ボックス 58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1" name="直線コネクタ 59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2" name="テキスト ボックス 59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3" name="直線コネクタ 59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4" name="テキスト ボックス 59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5" name="直線コネクタ 59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6" name="テキスト ボックス 59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7" name="直線コネクタ 59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8" name="テキスト ボックス 59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9" name="直線コネクタ 5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0" name="テキスト ボックス 5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602" name="直線コネクタ 601"/>
        <xdr:cNvCxnSpPr/>
      </xdr:nvCxnSpPr>
      <xdr:spPr>
        <a:xfrm flipV="1">
          <a:off x="16318864"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603" name="【公民館】&#10;有形固定資産減価償却率最小値テキスト"/>
        <xdr:cNvSpPr txBox="1"/>
      </xdr:nvSpPr>
      <xdr:spPr>
        <a:xfrm>
          <a:off x="16357600"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604" name="直線コネクタ 603"/>
        <xdr:cNvCxnSpPr/>
      </xdr:nvCxnSpPr>
      <xdr:spPr>
        <a:xfrm>
          <a:off x="16230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05"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06" name="直線コネクタ 60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607" name="【公民館】&#10;有形固定資産減価償却率平均値テキスト"/>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08" name="フローチャート: 判断 607"/>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609" name="フローチャート: 判断 608"/>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610" name="フローチャート: 判断 609"/>
        <xdr:cNvSpPr/>
      </xdr:nvSpPr>
      <xdr:spPr>
        <a:xfrm>
          <a:off x="14541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1" name="テキスト ボックス 6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2" name="テキスト ボックス 6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3" name="テキスト ボックス 6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4" name="テキスト ボックス 6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5" name="テキスト ボックス 6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59689</xdr:rowOff>
    </xdr:from>
    <xdr:to>
      <xdr:col>85</xdr:col>
      <xdr:colOff>177800</xdr:colOff>
      <xdr:row>105</xdr:row>
      <xdr:rowOff>161289</xdr:rowOff>
    </xdr:to>
    <xdr:sp macro="" textlink="">
      <xdr:nvSpPr>
        <xdr:cNvPr id="616" name="楕円 615"/>
        <xdr:cNvSpPr/>
      </xdr:nvSpPr>
      <xdr:spPr>
        <a:xfrm>
          <a:off x="16268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38116</xdr:rowOff>
    </xdr:from>
    <xdr:ext cx="405111" cy="259045"/>
    <xdr:sp macro="" textlink="">
      <xdr:nvSpPr>
        <xdr:cNvPr id="617" name="【公民館】&#10;有形固定資産減価償却率該当値テキスト"/>
        <xdr:cNvSpPr txBox="1"/>
      </xdr:nvSpPr>
      <xdr:spPr>
        <a:xfrm>
          <a:off x="16357600"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107314</xdr:rowOff>
    </xdr:from>
    <xdr:to>
      <xdr:col>81</xdr:col>
      <xdr:colOff>101600</xdr:colOff>
      <xdr:row>106</xdr:row>
      <xdr:rowOff>37464</xdr:rowOff>
    </xdr:to>
    <xdr:sp macro="" textlink="">
      <xdr:nvSpPr>
        <xdr:cNvPr id="618" name="楕円 617"/>
        <xdr:cNvSpPr/>
      </xdr:nvSpPr>
      <xdr:spPr>
        <a:xfrm>
          <a:off x="154305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110489</xdr:rowOff>
    </xdr:from>
    <xdr:to>
      <xdr:col>85</xdr:col>
      <xdr:colOff>127000</xdr:colOff>
      <xdr:row>105</xdr:row>
      <xdr:rowOff>158114</xdr:rowOff>
    </xdr:to>
    <xdr:cxnSp macro="">
      <xdr:nvCxnSpPr>
        <xdr:cNvPr id="619" name="直線コネクタ 618"/>
        <xdr:cNvCxnSpPr/>
      </xdr:nvCxnSpPr>
      <xdr:spPr>
        <a:xfrm flipV="1">
          <a:off x="15481300" y="18112739"/>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99713</xdr:rowOff>
    </xdr:from>
    <xdr:ext cx="405111" cy="259045"/>
    <xdr:sp macro="" textlink="">
      <xdr:nvSpPr>
        <xdr:cNvPr id="620" name="n_1aveValue【公民館】&#10;有形固定資産減価償却率"/>
        <xdr:cNvSpPr txBox="1"/>
      </xdr:nvSpPr>
      <xdr:spPr>
        <a:xfrm>
          <a:off x="152660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101616</xdr:rowOff>
    </xdr:from>
    <xdr:ext cx="405111" cy="259045"/>
    <xdr:sp macro="" textlink="">
      <xdr:nvSpPr>
        <xdr:cNvPr id="621" name="n_2aveValue【公民館】&#10;有形固定資産減価償却率"/>
        <xdr:cNvSpPr txBox="1"/>
      </xdr:nvSpPr>
      <xdr:spPr>
        <a:xfrm>
          <a:off x="143897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28591</xdr:rowOff>
    </xdr:from>
    <xdr:ext cx="405111" cy="259045"/>
    <xdr:sp macro="" textlink="">
      <xdr:nvSpPr>
        <xdr:cNvPr id="622" name="n_1mainValue【公民館】&#10;有形固定資産減価償却率"/>
        <xdr:cNvSpPr txBox="1"/>
      </xdr:nvSpPr>
      <xdr:spPr>
        <a:xfrm>
          <a:off x="15266044"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3" name="正方形/長方形 6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4" name="正方形/長方形 6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5" name="正方形/長方形 6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6" name="正方形/長方形 6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7" name="正方形/長方形 6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8" name="正方形/長方形 6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9" name="正方形/長方形 6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0" name="正方形/長方形 6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1" name="テキスト ボックス 6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2" name="直線コネクタ 6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3" name="直線コネクタ 63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4" name="テキスト ボックス 63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5" name="直線コネクタ 63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6" name="テキスト ボックス 63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7" name="直線コネクタ 6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8" name="テキスト ボックス 6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9" name="直線コネクタ 63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0" name="テキスト ボックス 63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1" name="直線コネクタ 64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2" name="テキスト ボックス 64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3" name="直線コネクタ 6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4" name="テキスト ボックス 6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646" name="直線コネクタ 645"/>
        <xdr:cNvCxnSpPr/>
      </xdr:nvCxnSpPr>
      <xdr:spPr>
        <a:xfrm flipV="1">
          <a:off x="221608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47"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48" name="直線コネクタ 647"/>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649" name="【公民館】&#10;一人当たり面積最大値テキスト"/>
        <xdr:cNvSpPr txBox="1"/>
      </xdr:nvSpPr>
      <xdr:spPr>
        <a:xfrm>
          <a:off x="22199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650" name="直線コネクタ 649"/>
        <xdr:cNvCxnSpPr/>
      </xdr:nvCxnSpPr>
      <xdr:spPr>
        <a:xfrm>
          <a:off x="22072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651"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52" name="フローチャート: 判断 651"/>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653" name="フローチャート: 判断 652"/>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54" name="フローチャート: 判断 653"/>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5" name="テキスト ボックス 6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6" name="テキスト ボックス 6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7" name="テキスト ボックス 6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8" name="テキスト ボックス 6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9" name="テキスト ボックス 6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139700</xdr:rowOff>
    </xdr:from>
    <xdr:to>
      <xdr:col>116</xdr:col>
      <xdr:colOff>114300</xdr:colOff>
      <xdr:row>101</xdr:row>
      <xdr:rowOff>69850</xdr:rowOff>
    </xdr:to>
    <xdr:sp macro="" textlink="">
      <xdr:nvSpPr>
        <xdr:cNvPr id="660" name="楕円 659"/>
        <xdr:cNvSpPr/>
      </xdr:nvSpPr>
      <xdr:spPr>
        <a:xfrm>
          <a:off x="221107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162577</xdr:rowOff>
    </xdr:from>
    <xdr:ext cx="469744" cy="259045"/>
    <xdr:sp macro="" textlink="">
      <xdr:nvSpPr>
        <xdr:cNvPr id="661" name="【公民館】&#10;一人当たり面積該当値テキスト"/>
        <xdr:cNvSpPr txBox="1"/>
      </xdr:nvSpPr>
      <xdr:spPr>
        <a:xfrm>
          <a:off x="22199600" y="1713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166370</xdr:rowOff>
    </xdr:from>
    <xdr:to>
      <xdr:col>112</xdr:col>
      <xdr:colOff>38100</xdr:colOff>
      <xdr:row>102</xdr:row>
      <xdr:rowOff>96520</xdr:rowOff>
    </xdr:to>
    <xdr:sp macro="" textlink="">
      <xdr:nvSpPr>
        <xdr:cNvPr id="662" name="楕円 661"/>
        <xdr:cNvSpPr/>
      </xdr:nvSpPr>
      <xdr:spPr>
        <a:xfrm>
          <a:off x="21272500"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19050</xdr:rowOff>
    </xdr:from>
    <xdr:to>
      <xdr:col>116</xdr:col>
      <xdr:colOff>63500</xdr:colOff>
      <xdr:row>102</xdr:row>
      <xdr:rowOff>45720</xdr:rowOff>
    </xdr:to>
    <xdr:cxnSp macro="">
      <xdr:nvCxnSpPr>
        <xdr:cNvPr id="663" name="直線コネクタ 662"/>
        <xdr:cNvCxnSpPr/>
      </xdr:nvCxnSpPr>
      <xdr:spPr>
        <a:xfrm flipV="1">
          <a:off x="21323300" y="173355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664" name="n_1aveValue【公民館】&#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65"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113047</xdr:rowOff>
    </xdr:from>
    <xdr:ext cx="469744" cy="259045"/>
    <xdr:sp macro="" textlink="">
      <xdr:nvSpPr>
        <xdr:cNvPr id="666" name="n_1mainValue【公民館】&#10;一人当たり面積"/>
        <xdr:cNvSpPr txBox="1"/>
      </xdr:nvSpPr>
      <xdr:spPr>
        <a:xfrm>
          <a:off x="21075727" y="1725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7" name="正方形/長方形 6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8" name="正方形/長方形 6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9" name="テキスト ボックス 6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係る類似団体との比較では、「道路」、「公営住宅」、「学校施設」、「児童館」、「公民館」については類似団体平均よりも老朽化度合いが低く、「橋りょう・トンネル」、「認定こども園・幼稚園・保育所」については類似団体平均よりも老朽化度合いが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ただし、「学校施設」については、東日本大震災後に耐震補強工事を前倒しで進めたことにより、工作物（耐震ブレース）の減価償却率が平均値を押し下げており、建物の平均減価償却率は</a:t>
          </a:r>
          <a:r>
            <a:rPr kumimoji="1" lang="en-US" altLang="ja-JP" sz="1300">
              <a:latin typeface="ＭＳ Ｐゴシック" panose="020B0600070205080204" pitchFamily="50" charset="-128"/>
              <a:ea typeface="ＭＳ Ｐゴシック" panose="020B0600070205080204" pitchFamily="50" charset="-128"/>
            </a:rPr>
            <a:t>62.8</a:t>
          </a:r>
          <a:r>
            <a:rPr kumimoji="1" lang="ja-JP" altLang="en-US" sz="1300">
              <a:latin typeface="ＭＳ Ｐゴシック" panose="020B0600070205080204" pitchFamily="50" charset="-128"/>
              <a:ea typeface="ＭＳ Ｐゴシック" panose="020B0600070205080204" pitchFamily="50" charset="-128"/>
            </a:rPr>
            <a:t>％と類似団体平均とほぼ同程度である。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引き続き、公共施設等総合管理計画に基づき、施設の長寿命化、維持管理コストの縮減及び</a:t>
          </a:r>
          <a:r>
            <a:rPr kumimoji="1" lang="en-US" altLang="ja-JP" sz="1300">
              <a:latin typeface="ＭＳ Ｐゴシック" panose="020B0600070205080204" pitchFamily="50" charset="-128"/>
              <a:ea typeface="ＭＳ Ｐゴシック" panose="020B0600070205080204" pitchFamily="50" charset="-128"/>
            </a:rPr>
            <a:t>PPP</a:t>
          </a:r>
          <a:r>
            <a:rPr kumimoji="1" lang="ja-JP" altLang="en-US" sz="1300">
              <a:latin typeface="ＭＳ Ｐゴシック" panose="020B0600070205080204" pitchFamily="50" charset="-128"/>
              <a:ea typeface="ＭＳ Ｐゴシック" panose="020B0600070205080204" pitchFamily="50" charset="-128"/>
            </a:rPr>
            <a:t>の推進、利用者の安全確保を共通のマネジメント方針とするとともに、施設類型別に最適化方針を定め、複合化・集約化・廃止等を検討しながら、公共施設等の最適化に努めていく。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325,683
323,206
757.20
141,926,828
137,710,465
3,888,432
67,407,452
85,192,914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6348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6736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166370</xdr:rowOff>
    </xdr:from>
    <xdr:to>
      <xdr:col>15</xdr:col>
      <xdr:colOff>101600</xdr:colOff>
      <xdr:row>37</xdr:row>
      <xdr:rowOff>96520</xdr:rowOff>
    </xdr:to>
    <xdr:sp macro="" textlink="">
      <xdr:nvSpPr>
        <xdr:cNvPr id="63" name="フローチャート: 判断 62"/>
        <xdr:cNvSpPr/>
      </xdr:nvSpPr>
      <xdr:spPr>
        <a:xfrm>
          <a:off x="2857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153035</xdr:rowOff>
    </xdr:from>
    <xdr:to>
      <xdr:col>24</xdr:col>
      <xdr:colOff>114300</xdr:colOff>
      <xdr:row>36</xdr:row>
      <xdr:rowOff>83185</xdr:rowOff>
    </xdr:to>
    <xdr:sp macro="" textlink="">
      <xdr:nvSpPr>
        <xdr:cNvPr id="69" name="楕円 68"/>
        <xdr:cNvSpPr/>
      </xdr:nvSpPr>
      <xdr:spPr>
        <a:xfrm>
          <a:off x="45847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4462</xdr:rowOff>
    </xdr:from>
    <xdr:ext cx="405111" cy="259045"/>
    <xdr:sp macro="" textlink="">
      <xdr:nvSpPr>
        <xdr:cNvPr id="70" name="【図書館】&#10;有形固定資産減価償却率該当値テキスト"/>
        <xdr:cNvSpPr txBox="1"/>
      </xdr:nvSpPr>
      <xdr:spPr>
        <a:xfrm>
          <a:off x="4673600"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67310</xdr:rowOff>
    </xdr:from>
    <xdr:to>
      <xdr:col>20</xdr:col>
      <xdr:colOff>38100</xdr:colOff>
      <xdr:row>35</xdr:row>
      <xdr:rowOff>168910</xdr:rowOff>
    </xdr:to>
    <xdr:sp macro="" textlink="">
      <xdr:nvSpPr>
        <xdr:cNvPr id="71" name="楕円 70"/>
        <xdr:cNvSpPr/>
      </xdr:nvSpPr>
      <xdr:spPr>
        <a:xfrm>
          <a:off x="3746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118110</xdr:rowOff>
    </xdr:from>
    <xdr:to>
      <xdr:col>24</xdr:col>
      <xdr:colOff>63500</xdr:colOff>
      <xdr:row>36</xdr:row>
      <xdr:rowOff>32385</xdr:rowOff>
    </xdr:to>
    <xdr:cxnSp macro="">
      <xdr:nvCxnSpPr>
        <xdr:cNvPr id="72" name="直線コネクタ 71"/>
        <xdr:cNvCxnSpPr/>
      </xdr:nvCxnSpPr>
      <xdr:spPr>
        <a:xfrm>
          <a:off x="3797300" y="611886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118127</xdr:rowOff>
    </xdr:from>
    <xdr:ext cx="405111" cy="259045"/>
    <xdr:sp macro="" textlink="">
      <xdr:nvSpPr>
        <xdr:cNvPr id="73" name="n_1aveValue【図書館】&#10;有形固定資産減価償却率"/>
        <xdr:cNvSpPr txBox="1"/>
      </xdr:nvSpPr>
      <xdr:spPr>
        <a:xfrm>
          <a:off x="3582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113047</xdr:rowOff>
    </xdr:from>
    <xdr:ext cx="405111" cy="259045"/>
    <xdr:sp macro="" textlink="">
      <xdr:nvSpPr>
        <xdr:cNvPr id="74" name="n_2aveValue【図書館】&#10;有形固定資産減価償却率"/>
        <xdr:cNvSpPr txBox="1"/>
      </xdr:nvSpPr>
      <xdr:spPr>
        <a:xfrm>
          <a:off x="2705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13987</xdr:rowOff>
    </xdr:from>
    <xdr:ext cx="405111" cy="259045"/>
    <xdr:sp macro="" textlink="">
      <xdr:nvSpPr>
        <xdr:cNvPr id="75" name="n_1mainValue【図書館】&#10;有形固定資産減価償却率"/>
        <xdr:cNvSpPr txBox="1"/>
      </xdr:nvSpPr>
      <xdr:spPr>
        <a:xfrm>
          <a:off x="35820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1" name="直線コネクタ 100"/>
        <xdr:cNvCxnSpPr/>
      </xdr:nvCxnSpPr>
      <xdr:spPr>
        <a:xfrm flipV="1">
          <a:off x="10476865"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2" name="【図書館】&#10;一人当たり面積最小値テキスト"/>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3" name="直線コネクタ 102"/>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4"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5" name="直線コネクタ 104"/>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06" name="【図書館】&#10;一人当たり面積平均値テキスト"/>
        <xdr:cNvSpPr txBox="1"/>
      </xdr:nvSpPr>
      <xdr:spPr>
        <a:xfrm>
          <a:off x="105156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07" name="フローチャート: 判断 106"/>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08" name="フローチャート: 判断 107"/>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09" name="フローチャート: 判断 108"/>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131536</xdr:rowOff>
    </xdr:from>
    <xdr:to>
      <xdr:col>55</xdr:col>
      <xdr:colOff>50800</xdr:colOff>
      <xdr:row>36</xdr:row>
      <xdr:rowOff>61686</xdr:rowOff>
    </xdr:to>
    <xdr:sp macro="" textlink="">
      <xdr:nvSpPr>
        <xdr:cNvPr id="115" name="楕円 114"/>
        <xdr:cNvSpPr/>
      </xdr:nvSpPr>
      <xdr:spPr>
        <a:xfrm>
          <a:off x="104267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154413</xdr:rowOff>
    </xdr:from>
    <xdr:ext cx="469744" cy="259045"/>
    <xdr:sp macro="" textlink="">
      <xdr:nvSpPr>
        <xdr:cNvPr id="116" name="【図書館】&#10;一人当たり面積該当値テキスト"/>
        <xdr:cNvSpPr txBox="1"/>
      </xdr:nvSpPr>
      <xdr:spPr>
        <a:xfrm>
          <a:off x="10515600" y="59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98878</xdr:rowOff>
    </xdr:from>
    <xdr:to>
      <xdr:col>50</xdr:col>
      <xdr:colOff>165100</xdr:colOff>
      <xdr:row>36</xdr:row>
      <xdr:rowOff>29028</xdr:rowOff>
    </xdr:to>
    <xdr:sp macro="" textlink="">
      <xdr:nvSpPr>
        <xdr:cNvPr id="117" name="楕円 116"/>
        <xdr:cNvSpPr/>
      </xdr:nvSpPr>
      <xdr:spPr>
        <a:xfrm>
          <a:off x="9588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149678</xdr:rowOff>
    </xdr:from>
    <xdr:to>
      <xdr:col>55</xdr:col>
      <xdr:colOff>0</xdr:colOff>
      <xdr:row>36</xdr:row>
      <xdr:rowOff>10886</xdr:rowOff>
    </xdr:to>
    <xdr:cxnSp macro="">
      <xdr:nvCxnSpPr>
        <xdr:cNvPr id="118" name="直線コネクタ 117"/>
        <xdr:cNvCxnSpPr/>
      </xdr:nvCxnSpPr>
      <xdr:spPr>
        <a:xfrm>
          <a:off x="9639300" y="61504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36484</xdr:rowOff>
    </xdr:from>
    <xdr:ext cx="469744" cy="259045"/>
    <xdr:sp macro="" textlink="">
      <xdr:nvSpPr>
        <xdr:cNvPr id="119" name="n_1aveValue【図書館】&#10;一人当たり面積"/>
        <xdr:cNvSpPr txBox="1"/>
      </xdr:nvSpPr>
      <xdr:spPr>
        <a:xfrm>
          <a:off x="9391727"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61884</xdr:rowOff>
    </xdr:from>
    <xdr:ext cx="469744" cy="259045"/>
    <xdr:sp macro="" textlink="">
      <xdr:nvSpPr>
        <xdr:cNvPr id="120" name="n_2aveValue【図書館】&#10;一人当たり面積"/>
        <xdr:cNvSpPr txBox="1"/>
      </xdr:nvSpPr>
      <xdr:spPr>
        <a:xfrm>
          <a:off x="8515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45555</xdr:rowOff>
    </xdr:from>
    <xdr:ext cx="469744" cy="259045"/>
    <xdr:sp macro="" textlink="">
      <xdr:nvSpPr>
        <xdr:cNvPr id="121" name="n_1mainValue【図書館】&#10;一人当たり面積"/>
        <xdr:cNvSpPr txBox="1"/>
      </xdr:nvSpPr>
      <xdr:spPr>
        <a:xfrm>
          <a:off x="9391727" y="587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3" name="直線コネクタ 13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4" name="テキスト ボックス 13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5" name="直線コネクタ 13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6" name="テキスト ボックス 13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7" name="直線コネクタ 13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8" name="テキスト ボックス 13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9" name="直線コネクタ 13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0" name="テキスト ボックス 13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44" name="直線コネクタ 143"/>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45" name="【体育館・プール】&#10;有形固定資産減価償却率最小値テキスト"/>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46" name="直線コネクタ 145"/>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47"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48" name="直線コネクタ 147"/>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22369</xdr:rowOff>
    </xdr:from>
    <xdr:ext cx="405111" cy="259045"/>
    <xdr:sp macro="" textlink="">
      <xdr:nvSpPr>
        <xdr:cNvPr id="149" name="【体育館・プール】&#10;有形固定資産減価償却率平均値テキスト"/>
        <xdr:cNvSpPr txBox="1"/>
      </xdr:nvSpPr>
      <xdr:spPr>
        <a:xfrm>
          <a:off x="4673600" y="10137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50" name="フローチャート: 判断 149"/>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51" name="フローチャート: 判断 150"/>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72644</xdr:rowOff>
    </xdr:from>
    <xdr:to>
      <xdr:col>15</xdr:col>
      <xdr:colOff>101600</xdr:colOff>
      <xdr:row>60</xdr:row>
      <xdr:rowOff>2794</xdr:rowOff>
    </xdr:to>
    <xdr:sp macro="" textlink="">
      <xdr:nvSpPr>
        <xdr:cNvPr id="152" name="フローチャート: 判断 151"/>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52070</xdr:rowOff>
    </xdr:from>
    <xdr:to>
      <xdr:col>24</xdr:col>
      <xdr:colOff>114300</xdr:colOff>
      <xdr:row>62</xdr:row>
      <xdr:rowOff>153670</xdr:rowOff>
    </xdr:to>
    <xdr:sp macro="" textlink="">
      <xdr:nvSpPr>
        <xdr:cNvPr id="158" name="楕円 157"/>
        <xdr:cNvSpPr/>
      </xdr:nvSpPr>
      <xdr:spPr>
        <a:xfrm>
          <a:off x="4584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30497</xdr:rowOff>
    </xdr:from>
    <xdr:ext cx="405111" cy="259045"/>
    <xdr:sp macro="" textlink="">
      <xdr:nvSpPr>
        <xdr:cNvPr id="159" name="【体育館・プール】&#10;有形固定資産減価償却率該当値テキスト"/>
        <xdr:cNvSpPr txBox="1"/>
      </xdr:nvSpPr>
      <xdr:spPr>
        <a:xfrm>
          <a:off x="4673600"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127508</xdr:rowOff>
    </xdr:from>
    <xdr:to>
      <xdr:col>20</xdr:col>
      <xdr:colOff>38100</xdr:colOff>
      <xdr:row>59</xdr:row>
      <xdr:rowOff>57658</xdr:rowOff>
    </xdr:to>
    <xdr:sp macro="" textlink="">
      <xdr:nvSpPr>
        <xdr:cNvPr id="160" name="楕円 159"/>
        <xdr:cNvSpPr/>
      </xdr:nvSpPr>
      <xdr:spPr>
        <a:xfrm>
          <a:off x="3746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6858</xdr:rowOff>
    </xdr:from>
    <xdr:to>
      <xdr:col>24</xdr:col>
      <xdr:colOff>63500</xdr:colOff>
      <xdr:row>62</xdr:row>
      <xdr:rowOff>102870</xdr:rowOff>
    </xdr:to>
    <xdr:cxnSp macro="">
      <xdr:nvCxnSpPr>
        <xdr:cNvPr id="161" name="直線コネクタ 160"/>
        <xdr:cNvCxnSpPr/>
      </xdr:nvCxnSpPr>
      <xdr:spPr>
        <a:xfrm>
          <a:off x="3797300" y="10122408"/>
          <a:ext cx="838200" cy="6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39641</xdr:rowOff>
    </xdr:from>
    <xdr:ext cx="405111" cy="259045"/>
    <xdr:sp macro="" textlink="">
      <xdr:nvSpPr>
        <xdr:cNvPr id="162" name="n_1aveValue【体育館・プール】&#10;有形固定資産減価償却率"/>
        <xdr:cNvSpPr txBox="1"/>
      </xdr:nvSpPr>
      <xdr:spPr>
        <a:xfrm>
          <a:off x="35820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19321</xdr:rowOff>
    </xdr:from>
    <xdr:ext cx="405111" cy="259045"/>
    <xdr:sp macro="" textlink="">
      <xdr:nvSpPr>
        <xdr:cNvPr id="163" name="n_2aveValue【体育館・プール】&#10;有形固定資産減価償却率"/>
        <xdr:cNvSpPr txBox="1"/>
      </xdr:nvSpPr>
      <xdr:spPr>
        <a:xfrm>
          <a:off x="2705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74185</xdr:rowOff>
    </xdr:from>
    <xdr:ext cx="405111" cy="259045"/>
    <xdr:sp macro="" textlink="">
      <xdr:nvSpPr>
        <xdr:cNvPr id="164" name="n_1mainValue【体育館・プール】&#10;有形固定資産減価償却率"/>
        <xdr:cNvSpPr txBox="1"/>
      </xdr:nvSpPr>
      <xdr:spPr>
        <a:xfrm>
          <a:off x="3582044" y="98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86" name="直線コネクタ 185"/>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87"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88" name="直線コネクタ 187"/>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89" name="【体育館・プール】&#10;一人当たり面積最大値テキスト"/>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90" name="直線コネクタ 189"/>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165371</xdr:rowOff>
    </xdr:from>
    <xdr:ext cx="469744" cy="259045"/>
    <xdr:sp macro="" textlink="">
      <xdr:nvSpPr>
        <xdr:cNvPr id="191" name="【体育館・プール】&#10;一人当たり面積平均値テキスト"/>
        <xdr:cNvSpPr txBox="1"/>
      </xdr:nvSpPr>
      <xdr:spPr>
        <a:xfrm>
          <a:off x="10515600" y="1045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192" name="フローチャート: 判断 191"/>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193" name="フローチャート: 判断 192"/>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194" name="フローチャート: 判断 193"/>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150368</xdr:rowOff>
    </xdr:from>
    <xdr:to>
      <xdr:col>55</xdr:col>
      <xdr:colOff>50800</xdr:colOff>
      <xdr:row>61</xdr:row>
      <xdr:rowOff>80518</xdr:rowOff>
    </xdr:to>
    <xdr:sp macro="" textlink="">
      <xdr:nvSpPr>
        <xdr:cNvPr id="200" name="楕円 199"/>
        <xdr:cNvSpPr/>
      </xdr:nvSpPr>
      <xdr:spPr>
        <a:xfrm>
          <a:off x="104267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1795</xdr:rowOff>
    </xdr:from>
    <xdr:ext cx="469744" cy="259045"/>
    <xdr:sp macro="" textlink="">
      <xdr:nvSpPr>
        <xdr:cNvPr id="201" name="【体育館・プール】&#10;一人当たり面積該当値テキスト"/>
        <xdr:cNvSpPr txBox="1"/>
      </xdr:nvSpPr>
      <xdr:spPr>
        <a:xfrm>
          <a:off x="10515600" y="102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70358</xdr:rowOff>
    </xdr:from>
    <xdr:to>
      <xdr:col>50</xdr:col>
      <xdr:colOff>165100</xdr:colOff>
      <xdr:row>62</xdr:row>
      <xdr:rowOff>508</xdr:rowOff>
    </xdr:to>
    <xdr:sp macro="" textlink="">
      <xdr:nvSpPr>
        <xdr:cNvPr id="202" name="楕円 201"/>
        <xdr:cNvSpPr/>
      </xdr:nvSpPr>
      <xdr:spPr>
        <a:xfrm>
          <a:off x="9588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29718</xdr:rowOff>
    </xdr:from>
    <xdr:to>
      <xdr:col>55</xdr:col>
      <xdr:colOff>0</xdr:colOff>
      <xdr:row>61</xdr:row>
      <xdr:rowOff>121158</xdr:rowOff>
    </xdr:to>
    <xdr:cxnSp macro="">
      <xdr:nvCxnSpPr>
        <xdr:cNvPr id="203" name="直線コネクタ 202"/>
        <xdr:cNvCxnSpPr/>
      </xdr:nvCxnSpPr>
      <xdr:spPr>
        <a:xfrm flipV="1">
          <a:off x="9639300" y="1048816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119905</xdr:rowOff>
    </xdr:from>
    <xdr:ext cx="469744" cy="259045"/>
    <xdr:sp macro="" textlink="">
      <xdr:nvSpPr>
        <xdr:cNvPr id="204" name="n_1aveValue【体育館・プール】&#10;一人当たり面積"/>
        <xdr:cNvSpPr txBox="1"/>
      </xdr:nvSpPr>
      <xdr:spPr>
        <a:xfrm>
          <a:off x="93917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05"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163085</xdr:rowOff>
    </xdr:from>
    <xdr:ext cx="469744" cy="259045"/>
    <xdr:sp macro="" textlink="">
      <xdr:nvSpPr>
        <xdr:cNvPr id="206" name="n_1mainValue【体育館・プール】&#10;一人当たり面積"/>
        <xdr:cNvSpPr txBox="1"/>
      </xdr:nvSpPr>
      <xdr:spPr>
        <a:xfrm>
          <a:off x="93917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5" name="テキスト ボックス 22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29" name="直線コネクタ 228"/>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30" name="【福祉施設】&#10;有形固定資産減価償却率最小値テキスト"/>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31" name="直線コネクタ 230"/>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32" name="【福祉施設】&#10;有形固定資産減価償却率最大値テキスト"/>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33" name="直線コネクタ 232"/>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100601</xdr:rowOff>
    </xdr:from>
    <xdr:ext cx="405111" cy="259045"/>
    <xdr:sp macro="" textlink="">
      <xdr:nvSpPr>
        <xdr:cNvPr id="234" name="【福祉施設】&#10;有形固定資産減価償却率平均値テキスト"/>
        <xdr:cNvSpPr txBox="1"/>
      </xdr:nvSpPr>
      <xdr:spPr>
        <a:xfrm>
          <a:off x="4673600" y="1398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35" name="フローチャート: 判断 234"/>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36" name="フローチャート: 判断 235"/>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xdr:rowOff>
    </xdr:from>
    <xdr:to>
      <xdr:col>15</xdr:col>
      <xdr:colOff>101600</xdr:colOff>
      <xdr:row>82</xdr:row>
      <xdr:rowOff>104902</xdr:rowOff>
    </xdr:to>
    <xdr:sp macro="" textlink="">
      <xdr:nvSpPr>
        <xdr:cNvPr id="237" name="フローチャート: 判断 236"/>
        <xdr:cNvSpPr/>
      </xdr:nvSpPr>
      <xdr:spPr>
        <a:xfrm>
          <a:off x="2857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115315</xdr:rowOff>
    </xdr:from>
    <xdr:to>
      <xdr:col>24</xdr:col>
      <xdr:colOff>114300</xdr:colOff>
      <xdr:row>82</xdr:row>
      <xdr:rowOff>45465</xdr:rowOff>
    </xdr:to>
    <xdr:sp macro="" textlink="">
      <xdr:nvSpPr>
        <xdr:cNvPr id="243" name="楕円 242"/>
        <xdr:cNvSpPr/>
      </xdr:nvSpPr>
      <xdr:spPr>
        <a:xfrm>
          <a:off x="4584700" y="140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138192</xdr:rowOff>
    </xdr:from>
    <xdr:ext cx="405111" cy="259045"/>
    <xdr:sp macro="" textlink="">
      <xdr:nvSpPr>
        <xdr:cNvPr id="244" name="【福祉施設】&#10;有形固定資産減価償却率該当値テキスト"/>
        <xdr:cNvSpPr txBox="1"/>
      </xdr:nvSpPr>
      <xdr:spPr>
        <a:xfrm>
          <a:off x="4673600" y="1385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149606</xdr:rowOff>
    </xdr:from>
    <xdr:to>
      <xdr:col>20</xdr:col>
      <xdr:colOff>38100</xdr:colOff>
      <xdr:row>82</xdr:row>
      <xdr:rowOff>79756</xdr:rowOff>
    </xdr:to>
    <xdr:sp macro="" textlink="">
      <xdr:nvSpPr>
        <xdr:cNvPr id="245" name="楕円 244"/>
        <xdr:cNvSpPr/>
      </xdr:nvSpPr>
      <xdr:spPr>
        <a:xfrm>
          <a:off x="3746500" y="1403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166115</xdr:rowOff>
    </xdr:from>
    <xdr:to>
      <xdr:col>24</xdr:col>
      <xdr:colOff>63500</xdr:colOff>
      <xdr:row>82</xdr:row>
      <xdr:rowOff>28956</xdr:rowOff>
    </xdr:to>
    <xdr:cxnSp macro="">
      <xdr:nvCxnSpPr>
        <xdr:cNvPr id="246" name="直線コネクタ 245"/>
        <xdr:cNvCxnSpPr/>
      </xdr:nvCxnSpPr>
      <xdr:spPr>
        <a:xfrm flipV="1">
          <a:off x="3797300" y="1405356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247" name="n_1aveValue【福祉施設】&#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121429</xdr:rowOff>
    </xdr:from>
    <xdr:ext cx="405111" cy="259045"/>
    <xdr:sp macro="" textlink="">
      <xdr:nvSpPr>
        <xdr:cNvPr id="248" name="n_2aveValue【福祉施設】&#10;有形固定資産減価償却率"/>
        <xdr:cNvSpPr txBox="1"/>
      </xdr:nvSpPr>
      <xdr:spPr>
        <a:xfrm>
          <a:off x="2705744" y="138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96283</xdr:rowOff>
    </xdr:from>
    <xdr:ext cx="405111" cy="259045"/>
    <xdr:sp macro="" textlink="">
      <xdr:nvSpPr>
        <xdr:cNvPr id="249" name="n_1mainValue【福祉施設】&#10;有形固定資産減価償却率"/>
        <xdr:cNvSpPr txBox="1"/>
      </xdr:nvSpPr>
      <xdr:spPr>
        <a:xfrm>
          <a:off x="3582044" y="1381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73" name="直線コネクタ 272"/>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74"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75" name="直線コネクタ 274"/>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76" name="【福祉施設】&#10;一人当たり面積最大値テキスト"/>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77" name="直線コネクタ 276"/>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3827</xdr:rowOff>
    </xdr:from>
    <xdr:ext cx="469744" cy="259045"/>
    <xdr:sp macro="" textlink="">
      <xdr:nvSpPr>
        <xdr:cNvPr id="278" name="【福祉施設】&#10;一人当たり面積平均値テキスト"/>
        <xdr:cNvSpPr txBox="1"/>
      </xdr:nvSpPr>
      <xdr:spPr>
        <a:xfrm>
          <a:off x="10515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79" name="フローチャート: 判断 278"/>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80" name="フローチャート: 判断 279"/>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281" name="フローチャート: 判断 280"/>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31750</xdr:rowOff>
    </xdr:from>
    <xdr:to>
      <xdr:col>55</xdr:col>
      <xdr:colOff>50800</xdr:colOff>
      <xdr:row>83</xdr:row>
      <xdr:rowOff>133350</xdr:rowOff>
    </xdr:to>
    <xdr:sp macro="" textlink="">
      <xdr:nvSpPr>
        <xdr:cNvPr id="287" name="楕円 286"/>
        <xdr:cNvSpPr/>
      </xdr:nvSpPr>
      <xdr:spPr>
        <a:xfrm>
          <a:off x="104267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10177</xdr:rowOff>
    </xdr:from>
    <xdr:ext cx="469744" cy="259045"/>
    <xdr:sp macro="" textlink="">
      <xdr:nvSpPr>
        <xdr:cNvPr id="288" name="【福祉施設】&#10;一人当たり面積該当値テキスト"/>
        <xdr:cNvSpPr txBox="1"/>
      </xdr:nvSpPr>
      <xdr:spPr>
        <a:xfrm>
          <a:off x="10515600"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31750</xdr:rowOff>
    </xdr:from>
    <xdr:to>
      <xdr:col>50</xdr:col>
      <xdr:colOff>165100</xdr:colOff>
      <xdr:row>83</xdr:row>
      <xdr:rowOff>133350</xdr:rowOff>
    </xdr:to>
    <xdr:sp macro="" textlink="">
      <xdr:nvSpPr>
        <xdr:cNvPr id="289" name="楕円 288"/>
        <xdr:cNvSpPr/>
      </xdr:nvSpPr>
      <xdr:spPr>
        <a:xfrm>
          <a:off x="95885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82550</xdr:rowOff>
    </xdr:from>
    <xdr:to>
      <xdr:col>55</xdr:col>
      <xdr:colOff>0</xdr:colOff>
      <xdr:row>83</xdr:row>
      <xdr:rowOff>82550</xdr:rowOff>
    </xdr:to>
    <xdr:cxnSp macro="">
      <xdr:nvCxnSpPr>
        <xdr:cNvPr id="290" name="直線コネクタ 289"/>
        <xdr:cNvCxnSpPr/>
      </xdr:nvCxnSpPr>
      <xdr:spPr>
        <a:xfrm>
          <a:off x="9639300" y="14312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73677</xdr:rowOff>
    </xdr:from>
    <xdr:ext cx="469744" cy="259045"/>
    <xdr:sp macro="" textlink="">
      <xdr:nvSpPr>
        <xdr:cNvPr id="291" name="n_1aveValue【福祉施設】&#10;一人当たり面積"/>
        <xdr:cNvSpPr txBox="1"/>
      </xdr:nvSpPr>
      <xdr:spPr>
        <a:xfrm>
          <a:off x="9391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111777</xdr:rowOff>
    </xdr:from>
    <xdr:ext cx="469744" cy="259045"/>
    <xdr:sp macro="" textlink="">
      <xdr:nvSpPr>
        <xdr:cNvPr id="292"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124477</xdr:rowOff>
    </xdr:from>
    <xdr:ext cx="469744" cy="259045"/>
    <xdr:sp macro="" textlink="">
      <xdr:nvSpPr>
        <xdr:cNvPr id="293" name="n_1mainValue【福祉施設】&#10;一人当たり面積"/>
        <xdr:cNvSpPr txBox="1"/>
      </xdr:nvSpPr>
      <xdr:spPr>
        <a:xfrm>
          <a:off x="9391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4" name="テキスト ボックス 30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6" name="テキスト ボックス 30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4" name="テキスト ボックス 31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18" name="直線コネクタ 317"/>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19" name="【市民会館】&#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20" name="直線コネクタ 319"/>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2" name="直線コネクタ 32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11447</xdr:rowOff>
    </xdr:from>
    <xdr:ext cx="405111" cy="259045"/>
    <xdr:sp macro="" textlink="">
      <xdr:nvSpPr>
        <xdr:cNvPr id="323" name="【市民会館】&#10;有形固定資産減価償却率平均値テキスト"/>
        <xdr:cNvSpPr txBox="1"/>
      </xdr:nvSpPr>
      <xdr:spPr>
        <a:xfrm>
          <a:off x="46736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24" name="フローチャート: 判断 323"/>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25" name="フローチャート: 判断 324"/>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326" name="フローチャート: 判断 325"/>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132080</xdr:rowOff>
    </xdr:from>
    <xdr:to>
      <xdr:col>24</xdr:col>
      <xdr:colOff>114300</xdr:colOff>
      <xdr:row>104</xdr:row>
      <xdr:rowOff>62230</xdr:rowOff>
    </xdr:to>
    <xdr:sp macro="" textlink="">
      <xdr:nvSpPr>
        <xdr:cNvPr id="332" name="楕円 331"/>
        <xdr:cNvSpPr/>
      </xdr:nvSpPr>
      <xdr:spPr>
        <a:xfrm>
          <a:off x="45847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154957</xdr:rowOff>
    </xdr:from>
    <xdr:ext cx="405111" cy="259045"/>
    <xdr:sp macro="" textlink="">
      <xdr:nvSpPr>
        <xdr:cNvPr id="333" name="【市民会館】&#10;有形固定資産減価償却率該当値テキスト"/>
        <xdr:cNvSpPr txBox="1"/>
      </xdr:nvSpPr>
      <xdr:spPr>
        <a:xfrm>
          <a:off x="4673600"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2539</xdr:rowOff>
    </xdr:from>
    <xdr:to>
      <xdr:col>20</xdr:col>
      <xdr:colOff>38100</xdr:colOff>
      <xdr:row>104</xdr:row>
      <xdr:rowOff>104139</xdr:rowOff>
    </xdr:to>
    <xdr:sp macro="" textlink="">
      <xdr:nvSpPr>
        <xdr:cNvPr id="334" name="楕円 333"/>
        <xdr:cNvSpPr/>
      </xdr:nvSpPr>
      <xdr:spPr>
        <a:xfrm>
          <a:off x="3746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11430</xdr:rowOff>
    </xdr:from>
    <xdr:to>
      <xdr:col>24</xdr:col>
      <xdr:colOff>63500</xdr:colOff>
      <xdr:row>104</xdr:row>
      <xdr:rowOff>53339</xdr:rowOff>
    </xdr:to>
    <xdr:cxnSp macro="">
      <xdr:nvCxnSpPr>
        <xdr:cNvPr id="335" name="直線コネクタ 334"/>
        <xdr:cNvCxnSpPr/>
      </xdr:nvCxnSpPr>
      <xdr:spPr>
        <a:xfrm flipV="1">
          <a:off x="3797300" y="178422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16</xdr:rowOff>
    </xdr:from>
    <xdr:ext cx="405111" cy="259045"/>
    <xdr:sp macro="" textlink="">
      <xdr:nvSpPr>
        <xdr:cNvPr id="336" name="n_1aveValue【市民会館】&#10;有形固定資産減価償却率"/>
        <xdr:cNvSpPr txBox="1"/>
      </xdr:nvSpPr>
      <xdr:spPr>
        <a:xfrm>
          <a:off x="35820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120666</xdr:rowOff>
    </xdr:from>
    <xdr:ext cx="405111" cy="259045"/>
    <xdr:sp macro="" textlink="">
      <xdr:nvSpPr>
        <xdr:cNvPr id="337" name="n_2aveValue【市民会館】&#10;有形固定資産減価償却率"/>
        <xdr:cNvSpPr txBox="1"/>
      </xdr:nvSpPr>
      <xdr:spPr>
        <a:xfrm>
          <a:off x="2705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120666</xdr:rowOff>
    </xdr:from>
    <xdr:ext cx="405111" cy="259045"/>
    <xdr:sp macro="" textlink="">
      <xdr:nvSpPr>
        <xdr:cNvPr id="338" name="n_1mainValue【市民会館】&#10;有形固定資産減価償却率"/>
        <xdr:cNvSpPr txBox="1"/>
      </xdr:nvSpPr>
      <xdr:spPr>
        <a:xfrm>
          <a:off x="3582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62" name="直線コネクタ 361"/>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63"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64" name="直線コネクタ 363"/>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65"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66" name="直線コネクタ 365"/>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22877</xdr:rowOff>
    </xdr:from>
    <xdr:ext cx="469744" cy="259045"/>
    <xdr:sp macro="" textlink="">
      <xdr:nvSpPr>
        <xdr:cNvPr id="367" name="【市民会館】&#10;一人当たり面積平均値テキスト"/>
        <xdr:cNvSpPr txBox="1"/>
      </xdr:nvSpPr>
      <xdr:spPr>
        <a:xfrm>
          <a:off x="10515600" y="1802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68" name="フローチャート: 判断 367"/>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69" name="フローチャート: 判断 368"/>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70" name="フローチャート: 判断 369"/>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63500</xdr:rowOff>
    </xdr:from>
    <xdr:to>
      <xdr:col>55</xdr:col>
      <xdr:colOff>50800</xdr:colOff>
      <xdr:row>100</xdr:row>
      <xdr:rowOff>165100</xdr:rowOff>
    </xdr:to>
    <xdr:sp macro="" textlink="">
      <xdr:nvSpPr>
        <xdr:cNvPr id="376" name="楕円 375"/>
        <xdr:cNvSpPr/>
      </xdr:nvSpPr>
      <xdr:spPr>
        <a:xfrm>
          <a:off x="10426700" y="172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149877</xdr:rowOff>
    </xdr:from>
    <xdr:ext cx="469744" cy="259045"/>
    <xdr:sp macro="" textlink="">
      <xdr:nvSpPr>
        <xdr:cNvPr id="377" name="【市民会館】&#10;一人当たり面積該当値テキスト"/>
        <xdr:cNvSpPr txBox="1"/>
      </xdr:nvSpPr>
      <xdr:spPr>
        <a:xfrm>
          <a:off x="10515600"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71120</xdr:rowOff>
    </xdr:from>
    <xdr:to>
      <xdr:col>50</xdr:col>
      <xdr:colOff>165100</xdr:colOff>
      <xdr:row>101</xdr:row>
      <xdr:rowOff>1270</xdr:rowOff>
    </xdr:to>
    <xdr:sp macro="" textlink="">
      <xdr:nvSpPr>
        <xdr:cNvPr id="378" name="楕円 377"/>
        <xdr:cNvSpPr/>
      </xdr:nvSpPr>
      <xdr:spPr>
        <a:xfrm>
          <a:off x="9588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114300</xdr:rowOff>
    </xdr:from>
    <xdr:to>
      <xdr:col>55</xdr:col>
      <xdr:colOff>0</xdr:colOff>
      <xdr:row>100</xdr:row>
      <xdr:rowOff>121920</xdr:rowOff>
    </xdr:to>
    <xdr:cxnSp macro="">
      <xdr:nvCxnSpPr>
        <xdr:cNvPr id="379" name="直線コネクタ 378"/>
        <xdr:cNvCxnSpPr/>
      </xdr:nvCxnSpPr>
      <xdr:spPr>
        <a:xfrm flipV="1">
          <a:off x="9639300" y="17259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152416</xdr:rowOff>
    </xdr:from>
    <xdr:ext cx="469744" cy="259045"/>
    <xdr:sp macro="" textlink="">
      <xdr:nvSpPr>
        <xdr:cNvPr id="380" name="n_1aveValue【市民会館】&#10;一人当たり面積"/>
        <xdr:cNvSpPr txBox="1"/>
      </xdr:nvSpPr>
      <xdr:spPr>
        <a:xfrm>
          <a:off x="9391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381"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17797</xdr:rowOff>
    </xdr:from>
    <xdr:ext cx="469744" cy="259045"/>
    <xdr:sp macro="" textlink="">
      <xdr:nvSpPr>
        <xdr:cNvPr id="382" name="n_1mainValue【市民会館】&#10;一人当たり面積"/>
        <xdr:cNvSpPr txBox="1"/>
      </xdr:nvSpPr>
      <xdr:spPr>
        <a:xfrm>
          <a:off x="9391727"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5" name="テキスト ボックス 3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3" name="テキスト ボックス 40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407" name="直線コネクタ 406"/>
        <xdr:cNvCxnSpPr/>
      </xdr:nvCxnSpPr>
      <xdr:spPr>
        <a:xfrm flipV="1">
          <a:off x="16318864"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08"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09" name="直線コネクタ 408"/>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410" name="【一般廃棄物処理施設】&#10;有形固定資産減価償却率最大値テキスト"/>
        <xdr:cNvSpPr txBox="1"/>
      </xdr:nvSpPr>
      <xdr:spPr>
        <a:xfrm>
          <a:off x="1635760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411" name="直線コネクタ 410"/>
        <xdr:cNvCxnSpPr/>
      </xdr:nvCxnSpPr>
      <xdr:spPr>
        <a:xfrm>
          <a:off x="16230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76217</xdr:rowOff>
    </xdr:from>
    <xdr:ext cx="405111" cy="259045"/>
    <xdr:sp macro="" textlink="">
      <xdr:nvSpPr>
        <xdr:cNvPr id="412" name="【一般廃棄物処理施設】&#10;有形固定資産減価償却率平均値テキスト"/>
        <xdr:cNvSpPr txBox="1"/>
      </xdr:nvSpPr>
      <xdr:spPr>
        <a:xfrm>
          <a:off x="16357600" y="641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13" name="フローチャート: 判断 412"/>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14" name="フローチャート: 判断 413"/>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15" name="フローチャート: 判断 414"/>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86360</xdr:rowOff>
    </xdr:from>
    <xdr:to>
      <xdr:col>85</xdr:col>
      <xdr:colOff>177800</xdr:colOff>
      <xdr:row>37</xdr:row>
      <xdr:rowOff>16510</xdr:rowOff>
    </xdr:to>
    <xdr:sp macro="" textlink="">
      <xdr:nvSpPr>
        <xdr:cNvPr id="421" name="楕円 420"/>
        <xdr:cNvSpPr/>
      </xdr:nvSpPr>
      <xdr:spPr>
        <a:xfrm>
          <a:off x="162687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109237</xdr:rowOff>
    </xdr:from>
    <xdr:ext cx="405111" cy="259045"/>
    <xdr:sp macro="" textlink="">
      <xdr:nvSpPr>
        <xdr:cNvPr id="422" name="【一般廃棄物処理施設】&#10;有形固定資産減価償却率該当値テキスト"/>
        <xdr:cNvSpPr txBox="1"/>
      </xdr:nvSpPr>
      <xdr:spPr>
        <a:xfrm>
          <a:off x="16357600"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57785</xdr:rowOff>
    </xdr:from>
    <xdr:to>
      <xdr:col>81</xdr:col>
      <xdr:colOff>101600</xdr:colOff>
      <xdr:row>36</xdr:row>
      <xdr:rowOff>159385</xdr:rowOff>
    </xdr:to>
    <xdr:sp macro="" textlink="">
      <xdr:nvSpPr>
        <xdr:cNvPr id="423" name="楕円 422"/>
        <xdr:cNvSpPr/>
      </xdr:nvSpPr>
      <xdr:spPr>
        <a:xfrm>
          <a:off x="15430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108585</xdr:rowOff>
    </xdr:from>
    <xdr:to>
      <xdr:col>85</xdr:col>
      <xdr:colOff>127000</xdr:colOff>
      <xdr:row>36</xdr:row>
      <xdr:rowOff>137160</xdr:rowOff>
    </xdr:to>
    <xdr:cxnSp macro="">
      <xdr:nvCxnSpPr>
        <xdr:cNvPr id="424" name="直線コネクタ 423"/>
        <xdr:cNvCxnSpPr/>
      </xdr:nvCxnSpPr>
      <xdr:spPr>
        <a:xfrm>
          <a:off x="15481300" y="62807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425" name="n_1ave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26" name="n_2aveValue【一般廃棄物処理施設】&#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4462</xdr:rowOff>
    </xdr:from>
    <xdr:ext cx="405111" cy="259045"/>
    <xdr:sp macro="" textlink="">
      <xdr:nvSpPr>
        <xdr:cNvPr id="427" name="n_1mainValue【一般廃棄物処理施設】&#10;有形固定資産減価償却率"/>
        <xdr:cNvSpPr txBox="1"/>
      </xdr:nvSpPr>
      <xdr:spPr>
        <a:xfrm>
          <a:off x="152660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9" name="テキスト ボックス 43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1" name="テキスト ボックス 44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43" name="テキスト ボックス 442"/>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45" name="テキスト ボックス 444"/>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7" name="テキスト ボックス 44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51" name="直線コネクタ 450"/>
        <xdr:cNvCxnSpPr/>
      </xdr:nvCxnSpPr>
      <xdr:spPr>
        <a:xfrm flipV="1">
          <a:off x="221608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52" name="【一般廃棄物処理施設】&#10;一人当たり有形固定資産（償却資産）額最小値テキスト"/>
        <xdr:cNvSpPr txBox="1"/>
      </xdr:nvSpPr>
      <xdr:spPr>
        <a:xfrm>
          <a:off x="221996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53" name="直線コネクタ 452"/>
        <xdr:cNvCxnSpPr/>
      </xdr:nvCxnSpPr>
      <xdr:spPr>
        <a:xfrm>
          <a:off x="22072600" y="720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54" name="【一般廃棄物処理施設】&#10;一人当たり有形固定資産（償却資産）額最大値テキスト"/>
        <xdr:cNvSpPr txBox="1"/>
      </xdr:nvSpPr>
      <xdr:spPr>
        <a:xfrm>
          <a:off x="221996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55" name="直線コネクタ 454"/>
        <xdr:cNvCxnSpPr/>
      </xdr:nvCxnSpPr>
      <xdr:spPr>
        <a:xfrm>
          <a:off x="22072600" y="565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57078</xdr:rowOff>
    </xdr:from>
    <xdr:ext cx="534377" cy="259045"/>
    <xdr:sp macro="" textlink="">
      <xdr:nvSpPr>
        <xdr:cNvPr id="456" name="【一般廃棄物処理施設】&#10;一人当たり有形固定資産（償却資産）額平均値テキスト"/>
        <xdr:cNvSpPr txBox="1"/>
      </xdr:nvSpPr>
      <xdr:spPr>
        <a:xfrm>
          <a:off x="22199600" y="640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57" name="フローチャート: 判断 456"/>
        <xdr:cNvSpPr/>
      </xdr:nvSpPr>
      <xdr:spPr>
        <a:xfrm>
          <a:off x="221107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58" name="フローチャート: 判断 457"/>
        <xdr:cNvSpPr/>
      </xdr:nvSpPr>
      <xdr:spPr>
        <a:xfrm>
          <a:off x="21272500" y="642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12179</xdr:rowOff>
    </xdr:from>
    <xdr:to>
      <xdr:col>107</xdr:col>
      <xdr:colOff>101600</xdr:colOff>
      <xdr:row>37</xdr:row>
      <xdr:rowOff>113779</xdr:rowOff>
    </xdr:to>
    <xdr:sp macro="" textlink="">
      <xdr:nvSpPr>
        <xdr:cNvPr id="459" name="フローチャート: 判断 458"/>
        <xdr:cNvSpPr/>
      </xdr:nvSpPr>
      <xdr:spPr>
        <a:xfrm>
          <a:off x="20383500"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157696</xdr:rowOff>
    </xdr:from>
    <xdr:to>
      <xdr:col>116</xdr:col>
      <xdr:colOff>114300</xdr:colOff>
      <xdr:row>35</xdr:row>
      <xdr:rowOff>87846</xdr:rowOff>
    </xdr:to>
    <xdr:sp macro="" textlink="">
      <xdr:nvSpPr>
        <xdr:cNvPr id="465" name="楕円 464"/>
        <xdr:cNvSpPr/>
      </xdr:nvSpPr>
      <xdr:spPr>
        <a:xfrm>
          <a:off x="22110700" y="598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9123</xdr:rowOff>
    </xdr:from>
    <xdr:ext cx="534377" cy="259045"/>
    <xdr:sp macro="" textlink="">
      <xdr:nvSpPr>
        <xdr:cNvPr id="466" name="【一般廃棄物処理施設】&#10;一人当たり有形固定資産（償却資産）額該当値テキスト"/>
        <xdr:cNvSpPr txBox="1"/>
      </xdr:nvSpPr>
      <xdr:spPr>
        <a:xfrm>
          <a:off x="22199600" y="583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50508</xdr:rowOff>
    </xdr:from>
    <xdr:to>
      <xdr:col>112</xdr:col>
      <xdr:colOff>38100</xdr:colOff>
      <xdr:row>35</xdr:row>
      <xdr:rowOff>152108</xdr:rowOff>
    </xdr:to>
    <xdr:sp macro="" textlink="">
      <xdr:nvSpPr>
        <xdr:cNvPr id="467" name="楕円 466"/>
        <xdr:cNvSpPr/>
      </xdr:nvSpPr>
      <xdr:spPr>
        <a:xfrm>
          <a:off x="21272500" y="605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37046</xdr:rowOff>
    </xdr:from>
    <xdr:to>
      <xdr:col>116</xdr:col>
      <xdr:colOff>63500</xdr:colOff>
      <xdr:row>35</xdr:row>
      <xdr:rowOff>101308</xdr:rowOff>
    </xdr:to>
    <xdr:cxnSp macro="">
      <xdr:nvCxnSpPr>
        <xdr:cNvPr id="468" name="直線コネクタ 467"/>
        <xdr:cNvCxnSpPr/>
      </xdr:nvCxnSpPr>
      <xdr:spPr>
        <a:xfrm flipV="1">
          <a:off x="21323300" y="6037796"/>
          <a:ext cx="838200" cy="6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1553</xdr:rowOff>
    </xdr:from>
    <xdr:ext cx="534377" cy="259045"/>
    <xdr:sp macro="" textlink="">
      <xdr:nvSpPr>
        <xdr:cNvPr id="469" name="n_1aveValue【一般廃棄物処理施設】&#10;一人当たり有形固定資産（償却資産）額"/>
        <xdr:cNvSpPr txBox="1"/>
      </xdr:nvSpPr>
      <xdr:spPr>
        <a:xfrm>
          <a:off x="21043411" y="6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130306</xdr:rowOff>
    </xdr:from>
    <xdr:ext cx="534377" cy="259045"/>
    <xdr:sp macro="" textlink="">
      <xdr:nvSpPr>
        <xdr:cNvPr id="470" name="n_2aveValue【一般廃棄物処理施設】&#10;一人当たり有形固定資産（償却資産）額"/>
        <xdr:cNvSpPr txBox="1"/>
      </xdr:nvSpPr>
      <xdr:spPr>
        <a:xfrm>
          <a:off x="20167111" y="61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33</xdr:row>
      <xdr:rowOff>168635</xdr:rowOff>
    </xdr:from>
    <xdr:ext cx="534377" cy="259045"/>
    <xdr:sp macro="" textlink="">
      <xdr:nvSpPr>
        <xdr:cNvPr id="471" name="n_1mainValue【一般廃棄物処理施設】&#10;一人当たり有形固定資産（償却資産）額"/>
        <xdr:cNvSpPr txBox="1"/>
      </xdr:nvSpPr>
      <xdr:spPr>
        <a:xfrm>
          <a:off x="21043411" y="582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2" name="テキスト ボックス 48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3" name="直線コネクタ 4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4" name="テキスト ボックス 48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5" name="直線コネクタ 4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6" name="テキスト ボックス 4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7" name="直線コネクタ 4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8" name="テキスト ボックス 4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9" name="直線コネクタ 4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0" name="テキスト ボックス 4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1" name="直線コネクタ 4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2" name="テキスト ボックス 4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3" name="直線コネクタ 4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4" name="テキスト ボックス 49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6" name="テキスト ボックス 49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498" name="直線コネクタ 497"/>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499" name="【保健センター・保健所】&#10;有形固定資産減価償却率最小値テキスト"/>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500" name="直線コネクタ 499"/>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01" name="【保健センター・保健所】&#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02" name="直線コネクタ 501"/>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4371</xdr:rowOff>
    </xdr:from>
    <xdr:ext cx="405111" cy="259045"/>
    <xdr:sp macro="" textlink="">
      <xdr:nvSpPr>
        <xdr:cNvPr id="503" name="【保健センター・保健所】&#10;有形固定資産減価償却率平均値テキスト"/>
        <xdr:cNvSpPr txBox="1"/>
      </xdr:nvSpPr>
      <xdr:spPr>
        <a:xfrm>
          <a:off x="16357600" y="10119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504" name="フローチャート: 判断 503"/>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05" name="フローチャート: 判断 50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79828</xdr:rowOff>
    </xdr:from>
    <xdr:to>
      <xdr:col>76</xdr:col>
      <xdr:colOff>165100</xdr:colOff>
      <xdr:row>61</xdr:row>
      <xdr:rowOff>9978</xdr:rowOff>
    </xdr:to>
    <xdr:sp macro="" textlink="">
      <xdr:nvSpPr>
        <xdr:cNvPr id="506" name="フローチャート: 判断 505"/>
        <xdr:cNvSpPr/>
      </xdr:nvSpPr>
      <xdr:spPr>
        <a:xfrm>
          <a:off x="14541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109220</xdr:rowOff>
    </xdr:from>
    <xdr:to>
      <xdr:col>85</xdr:col>
      <xdr:colOff>177800</xdr:colOff>
      <xdr:row>57</xdr:row>
      <xdr:rowOff>39370</xdr:rowOff>
    </xdr:to>
    <xdr:sp macro="" textlink="">
      <xdr:nvSpPr>
        <xdr:cNvPr id="512" name="楕円 511"/>
        <xdr:cNvSpPr/>
      </xdr:nvSpPr>
      <xdr:spPr>
        <a:xfrm>
          <a:off x="162687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132097</xdr:rowOff>
    </xdr:from>
    <xdr:ext cx="405111" cy="259045"/>
    <xdr:sp macro="" textlink="">
      <xdr:nvSpPr>
        <xdr:cNvPr id="513" name="【保健センター・保健所】&#10;有形固定資産減価償却率該当値テキスト"/>
        <xdr:cNvSpPr txBox="1"/>
      </xdr:nvSpPr>
      <xdr:spPr>
        <a:xfrm>
          <a:off x="16357600"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16147</xdr:rowOff>
    </xdr:from>
    <xdr:to>
      <xdr:col>81</xdr:col>
      <xdr:colOff>101600</xdr:colOff>
      <xdr:row>57</xdr:row>
      <xdr:rowOff>117747</xdr:rowOff>
    </xdr:to>
    <xdr:sp macro="" textlink="">
      <xdr:nvSpPr>
        <xdr:cNvPr id="514" name="楕円 513"/>
        <xdr:cNvSpPr/>
      </xdr:nvSpPr>
      <xdr:spPr>
        <a:xfrm>
          <a:off x="15430500" y="97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160020</xdr:rowOff>
    </xdr:from>
    <xdr:to>
      <xdr:col>85</xdr:col>
      <xdr:colOff>127000</xdr:colOff>
      <xdr:row>57</xdr:row>
      <xdr:rowOff>66947</xdr:rowOff>
    </xdr:to>
    <xdr:cxnSp macro="">
      <xdr:nvCxnSpPr>
        <xdr:cNvPr id="515" name="直線コネクタ 514"/>
        <xdr:cNvCxnSpPr/>
      </xdr:nvCxnSpPr>
      <xdr:spPr>
        <a:xfrm flipV="1">
          <a:off x="15481300" y="9761220"/>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16" name="n_1aveValue【保健センター・保健所】&#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26505</xdr:rowOff>
    </xdr:from>
    <xdr:ext cx="405111" cy="259045"/>
    <xdr:sp macro="" textlink="">
      <xdr:nvSpPr>
        <xdr:cNvPr id="517" name="n_2aveValue【保健センター・保健所】&#10;有形固定資産減価償却率"/>
        <xdr:cNvSpPr txBox="1"/>
      </xdr:nvSpPr>
      <xdr:spPr>
        <a:xfrm>
          <a:off x="14389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134274</xdr:rowOff>
    </xdr:from>
    <xdr:ext cx="405111" cy="259045"/>
    <xdr:sp macro="" textlink="">
      <xdr:nvSpPr>
        <xdr:cNvPr id="518" name="n_1mainValue【保健センター・保健所】&#10;有形固定資産減価償却率"/>
        <xdr:cNvSpPr txBox="1"/>
      </xdr:nvSpPr>
      <xdr:spPr>
        <a:xfrm>
          <a:off x="15266044" y="956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42" name="直線コネクタ 541"/>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43"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44" name="直線コネクタ 543"/>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45"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46" name="直線コネクタ 545"/>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547"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48" name="フローチャート: 判断 547"/>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49" name="フローチャート: 判断 548"/>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158750</xdr:rowOff>
    </xdr:from>
    <xdr:to>
      <xdr:col>107</xdr:col>
      <xdr:colOff>101600</xdr:colOff>
      <xdr:row>61</xdr:row>
      <xdr:rowOff>88900</xdr:rowOff>
    </xdr:to>
    <xdr:sp macro="" textlink="">
      <xdr:nvSpPr>
        <xdr:cNvPr id="550" name="フローチャート: 判断 549"/>
        <xdr:cNvSpPr/>
      </xdr:nvSpPr>
      <xdr:spPr>
        <a:xfrm>
          <a:off x="20383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556" name="楕円 555"/>
        <xdr:cNvSpPr/>
      </xdr:nvSpPr>
      <xdr:spPr>
        <a:xfrm>
          <a:off x="22110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41927</xdr:rowOff>
    </xdr:from>
    <xdr:ext cx="469744" cy="259045"/>
    <xdr:sp macro="" textlink="">
      <xdr:nvSpPr>
        <xdr:cNvPr id="557" name="【保健センター・保健所】&#10;一人当たり面積該当値テキスト"/>
        <xdr:cNvSpPr txBox="1"/>
      </xdr:nvSpPr>
      <xdr:spPr>
        <a:xfrm>
          <a:off x="22199600"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82550</xdr:rowOff>
    </xdr:from>
    <xdr:to>
      <xdr:col>112</xdr:col>
      <xdr:colOff>38100</xdr:colOff>
      <xdr:row>62</xdr:row>
      <xdr:rowOff>12700</xdr:rowOff>
    </xdr:to>
    <xdr:sp macro="" textlink="">
      <xdr:nvSpPr>
        <xdr:cNvPr id="558" name="楕円 557"/>
        <xdr:cNvSpPr/>
      </xdr:nvSpPr>
      <xdr:spPr>
        <a:xfrm>
          <a:off x="21272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114300</xdr:rowOff>
    </xdr:from>
    <xdr:to>
      <xdr:col>116</xdr:col>
      <xdr:colOff>63500</xdr:colOff>
      <xdr:row>61</xdr:row>
      <xdr:rowOff>133350</xdr:rowOff>
    </xdr:to>
    <xdr:cxnSp macro="">
      <xdr:nvCxnSpPr>
        <xdr:cNvPr id="559" name="直線コネクタ 558"/>
        <xdr:cNvCxnSpPr/>
      </xdr:nvCxnSpPr>
      <xdr:spPr>
        <a:xfrm flipV="1">
          <a:off x="21323300" y="10572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3827</xdr:rowOff>
    </xdr:from>
    <xdr:ext cx="469744" cy="259045"/>
    <xdr:sp macro="" textlink="">
      <xdr:nvSpPr>
        <xdr:cNvPr id="560" name="n_1aveValue【保健センター・保健所】&#10;一人当たり面積"/>
        <xdr:cNvSpPr txBox="1"/>
      </xdr:nvSpPr>
      <xdr:spPr>
        <a:xfrm>
          <a:off x="210757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105427</xdr:rowOff>
    </xdr:from>
    <xdr:ext cx="469744" cy="259045"/>
    <xdr:sp macro="" textlink="">
      <xdr:nvSpPr>
        <xdr:cNvPr id="561" name="n_2aveValue【保健センター・保健所】&#10;一人当たり面積"/>
        <xdr:cNvSpPr txBox="1"/>
      </xdr:nvSpPr>
      <xdr:spPr>
        <a:xfrm>
          <a:off x="20199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29227</xdr:rowOff>
    </xdr:from>
    <xdr:ext cx="469744" cy="259045"/>
    <xdr:sp macro="" textlink="">
      <xdr:nvSpPr>
        <xdr:cNvPr id="562" name="n_1mainValue【保健センター・保健所】&#10;一人当たり面積"/>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3" name="テキスト ボックス 57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74" name="直線コネクタ 57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5" name="テキスト ボックス 57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6" name="直線コネクタ 57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77" name="テキスト ボックス 57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78" name="直線コネクタ 57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79" name="テキスト ボックス 57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0" name="直線コネクタ 57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1" name="テキスト ボックス 58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585" name="直線コネクタ 584"/>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586" name="【消防施設】&#10;有形固定資産減価償却率最小値テキスト"/>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587" name="直線コネクタ 586"/>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588" name="【消防施設】&#10;有形固定資産減価償却率最大値テキスト"/>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589" name="直線コネクタ 588"/>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138192</xdr:rowOff>
    </xdr:from>
    <xdr:ext cx="405111" cy="259045"/>
    <xdr:sp macro="" textlink="">
      <xdr:nvSpPr>
        <xdr:cNvPr id="590" name="【消防施設】&#10;有形固定資産減価償却率平均値テキスト"/>
        <xdr:cNvSpPr txBox="1"/>
      </xdr:nvSpPr>
      <xdr:spPr>
        <a:xfrm>
          <a:off x="16357600" y="1385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591" name="フローチャート: 判断 590"/>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592" name="フローチャート: 判断 591"/>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93" name="フローチャート: 判断 592"/>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4" name="テキスト ボックス 5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5" name="テキスト ボックス 5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6" name="テキスト ボックス 5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7" name="テキスト ボックス 5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8" name="テキスト ボックス 5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99" name="楕円 598"/>
        <xdr:cNvSpPr/>
      </xdr:nvSpPr>
      <xdr:spPr>
        <a:xfrm>
          <a:off x="16268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91457</xdr:rowOff>
    </xdr:from>
    <xdr:ext cx="405111" cy="259045"/>
    <xdr:sp macro="" textlink="">
      <xdr:nvSpPr>
        <xdr:cNvPr id="600" name="【消防施設】&#10;有形固定資産減価償却率該当値テキスト"/>
        <xdr:cNvSpPr txBox="1"/>
      </xdr:nvSpPr>
      <xdr:spPr>
        <a:xfrm>
          <a:off x="16357600"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119887</xdr:rowOff>
    </xdr:from>
    <xdr:to>
      <xdr:col>81</xdr:col>
      <xdr:colOff>101600</xdr:colOff>
      <xdr:row>83</xdr:row>
      <xdr:rowOff>50037</xdr:rowOff>
    </xdr:to>
    <xdr:sp macro="" textlink="">
      <xdr:nvSpPr>
        <xdr:cNvPr id="601" name="楕円 600"/>
        <xdr:cNvSpPr/>
      </xdr:nvSpPr>
      <xdr:spPr>
        <a:xfrm>
          <a:off x="154305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163830</xdr:rowOff>
    </xdr:from>
    <xdr:to>
      <xdr:col>85</xdr:col>
      <xdr:colOff>127000</xdr:colOff>
      <xdr:row>82</xdr:row>
      <xdr:rowOff>170687</xdr:rowOff>
    </xdr:to>
    <xdr:cxnSp macro="">
      <xdr:nvCxnSpPr>
        <xdr:cNvPr id="602" name="直線コネクタ 601"/>
        <xdr:cNvCxnSpPr/>
      </xdr:nvCxnSpPr>
      <xdr:spPr>
        <a:xfrm flipV="1">
          <a:off x="15481300" y="14222730"/>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603" name="n_1aveValue【消防施設】&#10;有形固定資産減価償却率"/>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04"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41164</xdr:rowOff>
    </xdr:from>
    <xdr:ext cx="405111" cy="259045"/>
    <xdr:sp macro="" textlink="">
      <xdr:nvSpPr>
        <xdr:cNvPr id="605" name="n_1mainValue【消防施設】&#10;有形固定資産減価償却率"/>
        <xdr:cNvSpPr txBox="1"/>
      </xdr:nvSpPr>
      <xdr:spPr>
        <a:xfrm>
          <a:off x="152660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4" name="テキスト ボックス 6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16" name="直線コネクタ 61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17" name="テキスト ボックス 61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18" name="直線コネクタ 61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9" name="テキスト ボックス 61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0" name="直線コネクタ 61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1" name="テキスト ボックス 62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2" name="直線コネクタ 62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3" name="テキスト ボックス 62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4" name="直線コネクタ 62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5" name="テキスト ボックス 62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26" name="直線コネクタ 62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27" name="テキスト ボックス 62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631" name="直線コネクタ 630"/>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632" name="【消防施設】&#10;一人当たり面積最小値テキスト"/>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633" name="直線コネクタ 632"/>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34" name="【消防施設】&#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35" name="直線コネクタ 634"/>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14713</xdr:rowOff>
    </xdr:from>
    <xdr:ext cx="469744" cy="259045"/>
    <xdr:sp macro="" textlink="">
      <xdr:nvSpPr>
        <xdr:cNvPr id="636" name="【消防施設】&#10;一人当たり面積平均値テキスト"/>
        <xdr:cNvSpPr txBox="1"/>
      </xdr:nvSpPr>
      <xdr:spPr>
        <a:xfrm>
          <a:off x="22199600" y="1407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37" name="フローチャート: 判断 636"/>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638" name="フローチャート: 判断 637"/>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117929</xdr:rowOff>
    </xdr:from>
    <xdr:to>
      <xdr:col>107</xdr:col>
      <xdr:colOff>101600</xdr:colOff>
      <xdr:row>83</xdr:row>
      <xdr:rowOff>48079</xdr:rowOff>
    </xdr:to>
    <xdr:sp macro="" textlink="">
      <xdr:nvSpPr>
        <xdr:cNvPr id="639" name="フローチャート: 判断 638"/>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0" name="テキスト ボックス 6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77107</xdr:rowOff>
    </xdr:from>
    <xdr:to>
      <xdr:col>116</xdr:col>
      <xdr:colOff>114300</xdr:colOff>
      <xdr:row>82</xdr:row>
      <xdr:rowOff>7257</xdr:rowOff>
    </xdr:to>
    <xdr:sp macro="" textlink="">
      <xdr:nvSpPr>
        <xdr:cNvPr id="645" name="楕円 644"/>
        <xdr:cNvSpPr/>
      </xdr:nvSpPr>
      <xdr:spPr>
        <a:xfrm>
          <a:off x="221107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99984</xdr:rowOff>
    </xdr:from>
    <xdr:ext cx="469744" cy="259045"/>
    <xdr:sp macro="" textlink="">
      <xdr:nvSpPr>
        <xdr:cNvPr id="646" name="【消防施設】&#10;一人当たり面積該当値テキスト"/>
        <xdr:cNvSpPr txBox="1"/>
      </xdr:nvSpPr>
      <xdr:spPr>
        <a:xfrm>
          <a:off x="22199600" y="1381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77107</xdr:rowOff>
    </xdr:from>
    <xdr:to>
      <xdr:col>112</xdr:col>
      <xdr:colOff>38100</xdr:colOff>
      <xdr:row>82</xdr:row>
      <xdr:rowOff>7257</xdr:rowOff>
    </xdr:to>
    <xdr:sp macro="" textlink="">
      <xdr:nvSpPr>
        <xdr:cNvPr id="647" name="楕円 646"/>
        <xdr:cNvSpPr/>
      </xdr:nvSpPr>
      <xdr:spPr>
        <a:xfrm>
          <a:off x="21272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127907</xdr:rowOff>
    </xdr:from>
    <xdr:to>
      <xdr:col>116</xdr:col>
      <xdr:colOff>63500</xdr:colOff>
      <xdr:row>81</xdr:row>
      <xdr:rowOff>127907</xdr:rowOff>
    </xdr:to>
    <xdr:cxnSp macro="">
      <xdr:nvCxnSpPr>
        <xdr:cNvPr id="648" name="直線コネクタ 647"/>
        <xdr:cNvCxnSpPr/>
      </xdr:nvCxnSpPr>
      <xdr:spPr>
        <a:xfrm>
          <a:off x="21323300" y="14015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145341</xdr:rowOff>
    </xdr:from>
    <xdr:ext cx="469744" cy="259045"/>
    <xdr:sp macro="" textlink="">
      <xdr:nvSpPr>
        <xdr:cNvPr id="649" name="n_1aveValue【消防施設】&#10;一人当たり面積"/>
        <xdr:cNvSpPr txBox="1"/>
      </xdr:nvSpPr>
      <xdr:spPr>
        <a:xfrm>
          <a:off x="210757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64606</xdr:rowOff>
    </xdr:from>
    <xdr:ext cx="469744" cy="259045"/>
    <xdr:sp macro="" textlink="">
      <xdr:nvSpPr>
        <xdr:cNvPr id="650" name="n_2aveValue【消防施設】&#10;一人当たり面積"/>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23784</xdr:rowOff>
    </xdr:from>
    <xdr:ext cx="469744" cy="259045"/>
    <xdr:sp macro="" textlink="">
      <xdr:nvSpPr>
        <xdr:cNvPr id="651" name="n_1mainValue【消防施設】&#10;一人当たり面積"/>
        <xdr:cNvSpPr txBox="1"/>
      </xdr:nvSpPr>
      <xdr:spPr>
        <a:xfrm>
          <a:off x="21075727" y="1373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2" name="テキスト ボックス 66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3" name="直線コネクタ 66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4" name="テキスト ボックス 66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5" name="直線コネクタ 66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6" name="テキスト ボックス 66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7" name="直線コネクタ 66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8" name="テキスト ボックス 66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9" name="直線コネクタ 66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0" name="テキスト ボックス 66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1" name="直線コネクタ 67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2" name="テキスト ボックス 67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3" name="直線コネクタ 6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4" name="テキスト ボックス 6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676" name="直線コネクタ 675"/>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77"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78" name="直線コネクタ 677"/>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79"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80" name="直線コネクタ 679"/>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154957</xdr:rowOff>
    </xdr:from>
    <xdr:ext cx="405111" cy="259045"/>
    <xdr:sp macro="" textlink="">
      <xdr:nvSpPr>
        <xdr:cNvPr id="681" name="【庁舎】&#10;有形固定資産減価償却率平均値テキスト"/>
        <xdr:cNvSpPr txBox="1"/>
      </xdr:nvSpPr>
      <xdr:spPr>
        <a:xfrm>
          <a:off x="16357600" y="17814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682" name="フローチャート: 判断 681"/>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683" name="フローチャート: 判断 682"/>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684" name="フローチャート: 判断 683"/>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5" name="テキスト ボックス 6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82550</xdr:rowOff>
    </xdr:from>
    <xdr:to>
      <xdr:col>85</xdr:col>
      <xdr:colOff>177800</xdr:colOff>
      <xdr:row>106</xdr:row>
      <xdr:rowOff>12700</xdr:rowOff>
    </xdr:to>
    <xdr:sp macro="" textlink="">
      <xdr:nvSpPr>
        <xdr:cNvPr id="690" name="楕円 689"/>
        <xdr:cNvSpPr/>
      </xdr:nvSpPr>
      <xdr:spPr>
        <a:xfrm>
          <a:off x="16268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60977</xdr:rowOff>
    </xdr:from>
    <xdr:ext cx="405111" cy="259045"/>
    <xdr:sp macro="" textlink="">
      <xdr:nvSpPr>
        <xdr:cNvPr id="691" name="【庁舎】&#10;有形固定資産減価償却率該当値テキスト"/>
        <xdr:cNvSpPr txBox="1"/>
      </xdr:nvSpPr>
      <xdr:spPr>
        <a:xfrm>
          <a:off x="16357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118745</xdr:rowOff>
    </xdr:from>
    <xdr:to>
      <xdr:col>81</xdr:col>
      <xdr:colOff>101600</xdr:colOff>
      <xdr:row>106</xdr:row>
      <xdr:rowOff>48895</xdr:rowOff>
    </xdr:to>
    <xdr:sp macro="" textlink="">
      <xdr:nvSpPr>
        <xdr:cNvPr id="692" name="楕円 691"/>
        <xdr:cNvSpPr/>
      </xdr:nvSpPr>
      <xdr:spPr>
        <a:xfrm>
          <a:off x="15430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133350</xdr:rowOff>
    </xdr:from>
    <xdr:to>
      <xdr:col>85</xdr:col>
      <xdr:colOff>127000</xdr:colOff>
      <xdr:row>105</xdr:row>
      <xdr:rowOff>169545</xdr:rowOff>
    </xdr:to>
    <xdr:cxnSp macro="">
      <xdr:nvCxnSpPr>
        <xdr:cNvPr id="693" name="直線コネクタ 692"/>
        <xdr:cNvCxnSpPr/>
      </xdr:nvCxnSpPr>
      <xdr:spPr>
        <a:xfrm flipV="1">
          <a:off x="15481300" y="181356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105427</xdr:rowOff>
    </xdr:from>
    <xdr:ext cx="405111" cy="259045"/>
    <xdr:sp macro="" textlink="">
      <xdr:nvSpPr>
        <xdr:cNvPr id="694" name="n_1aveValue【庁舎】&#10;有形固定資産減価償却率"/>
        <xdr:cNvSpPr txBox="1"/>
      </xdr:nvSpPr>
      <xdr:spPr>
        <a:xfrm>
          <a:off x="152660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695" name="n_2aveValue【庁舎】&#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40022</xdr:rowOff>
    </xdr:from>
    <xdr:ext cx="405111" cy="259045"/>
    <xdr:sp macro="" textlink="">
      <xdr:nvSpPr>
        <xdr:cNvPr id="696" name="n_1mainValue【庁舎】&#10;有形固定資産減価償却率"/>
        <xdr:cNvSpPr txBox="1"/>
      </xdr:nvSpPr>
      <xdr:spPr>
        <a:xfrm>
          <a:off x="15266044"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718" name="直線コネクタ 717"/>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19" name="【庁舎】&#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20" name="直線コネクタ 719"/>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721" name="【庁舎】&#10;一人当たり面積最大値テキスト"/>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722" name="直線コネクタ 721"/>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144290</xdr:rowOff>
    </xdr:from>
    <xdr:ext cx="469744" cy="259045"/>
    <xdr:sp macro="" textlink="">
      <xdr:nvSpPr>
        <xdr:cNvPr id="723" name="【庁舎】&#10;一人当たり面積平均値テキスト"/>
        <xdr:cNvSpPr txBox="1"/>
      </xdr:nvSpPr>
      <xdr:spPr>
        <a:xfrm>
          <a:off x="22199600" y="17803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24" name="フローチャート: 判断 723"/>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725" name="フローチャート: 判断 724"/>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112268</xdr:rowOff>
    </xdr:from>
    <xdr:to>
      <xdr:col>107</xdr:col>
      <xdr:colOff>101600</xdr:colOff>
      <xdr:row>105</xdr:row>
      <xdr:rowOff>42418</xdr:rowOff>
    </xdr:to>
    <xdr:sp macro="" textlink="">
      <xdr:nvSpPr>
        <xdr:cNvPr id="726" name="フローチャート: 判断 725"/>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123698</xdr:rowOff>
    </xdr:from>
    <xdr:to>
      <xdr:col>116</xdr:col>
      <xdr:colOff>114300</xdr:colOff>
      <xdr:row>108</xdr:row>
      <xdr:rowOff>53848</xdr:rowOff>
    </xdr:to>
    <xdr:sp macro="" textlink="">
      <xdr:nvSpPr>
        <xdr:cNvPr id="732" name="楕円 731"/>
        <xdr:cNvSpPr/>
      </xdr:nvSpPr>
      <xdr:spPr>
        <a:xfrm>
          <a:off x="221107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38625</xdr:rowOff>
    </xdr:from>
    <xdr:ext cx="469744" cy="259045"/>
    <xdr:sp macro="" textlink="">
      <xdr:nvSpPr>
        <xdr:cNvPr id="733" name="【庁舎】&#10;一人当たり面積該当値テキスト"/>
        <xdr:cNvSpPr txBox="1"/>
      </xdr:nvSpPr>
      <xdr:spPr>
        <a:xfrm>
          <a:off x="22199600" y="1838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123698</xdr:rowOff>
    </xdr:from>
    <xdr:to>
      <xdr:col>112</xdr:col>
      <xdr:colOff>38100</xdr:colOff>
      <xdr:row>108</xdr:row>
      <xdr:rowOff>53848</xdr:rowOff>
    </xdr:to>
    <xdr:sp macro="" textlink="">
      <xdr:nvSpPr>
        <xdr:cNvPr id="734" name="楕円 733"/>
        <xdr:cNvSpPr/>
      </xdr:nvSpPr>
      <xdr:spPr>
        <a:xfrm>
          <a:off x="21272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xdr:rowOff>
    </xdr:from>
    <xdr:to>
      <xdr:col>116</xdr:col>
      <xdr:colOff>63500</xdr:colOff>
      <xdr:row>108</xdr:row>
      <xdr:rowOff>3048</xdr:rowOff>
    </xdr:to>
    <xdr:cxnSp macro="">
      <xdr:nvCxnSpPr>
        <xdr:cNvPr id="735" name="直線コネクタ 734"/>
        <xdr:cNvCxnSpPr/>
      </xdr:nvCxnSpPr>
      <xdr:spPr>
        <a:xfrm>
          <a:off x="21323300" y="1851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31514</xdr:rowOff>
    </xdr:from>
    <xdr:ext cx="469744" cy="259045"/>
    <xdr:sp macro="" textlink="">
      <xdr:nvSpPr>
        <xdr:cNvPr id="736" name="n_1aveValue【庁舎】&#10;一人当たり面積"/>
        <xdr:cNvSpPr txBox="1"/>
      </xdr:nvSpPr>
      <xdr:spPr>
        <a:xfrm>
          <a:off x="21075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58945</xdr:rowOff>
    </xdr:from>
    <xdr:ext cx="469744" cy="259045"/>
    <xdr:sp macro="" textlink="">
      <xdr:nvSpPr>
        <xdr:cNvPr id="737" name="n_2aveValue【庁舎】&#10;一人当たり面積"/>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44975</xdr:rowOff>
    </xdr:from>
    <xdr:ext cx="469744" cy="259045"/>
    <xdr:sp macro="" textlink="">
      <xdr:nvSpPr>
        <xdr:cNvPr id="738" name="n_1mainValue【庁舎】&#10;一人当たり面積"/>
        <xdr:cNvSpPr txBox="1"/>
      </xdr:nvSpPr>
      <xdr:spPr>
        <a:xfrm>
          <a:off x="210757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係る類似団体との比較では、「体育館・プール」、「庁舎」、「消防施設」については類似団体平均よりも老朽化度合いが低く、「図書館」、「市民会館」、「一般廃棄物処理施設」、「保健センター・保健所」については類似団体平均よりも老朽化度合いが高い。</a:t>
          </a:r>
        </a:p>
        <a:p>
          <a:r>
            <a:rPr kumimoji="1" lang="ja-JP" altLang="en-US" sz="1300">
              <a:latin typeface="ＭＳ Ｐゴシック" panose="020B0600070205080204" pitchFamily="50" charset="-128"/>
              <a:ea typeface="ＭＳ Ｐゴシック" panose="020B0600070205080204" pitchFamily="50" charset="-128"/>
            </a:rPr>
            <a:t>「福祉施設」については類似団体平均と同程度である。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特に行政サービスにおいて重要かつ不可欠である「一般廃棄物処理施設」の老朽化度合いが高いことから、中長期的に設備の更新を進めるとともに、施設全体の長寿命化を図っていく必要がある。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なお、「体育館・プール」については、平成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年度に新規施設として屋内水泳場が竣工したことにより減価償却率が大幅に改善している。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引き続き、公共施設等総合管理計画に基づき、施設の長寿命化、維持管理コストの縮減及び</a:t>
          </a:r>
          <a:r>
            <a:rPr kumimoji="1" lang="en-US" altLang="ja-JP" sz="1300">
              <a:latin typeface="ＭＳ Ｐゴシック" panose="020B0600070205080204" pitchFamily="50" charset="-128"/>
              <a:ea typeface="ＭＳ Ｐゴシック" panose="020B0600070205080204" pitchFamily="50" charset="-128"/>
            </a:rPr>
            <a:t>PPP</a:t>
          </a:r>
          <a:r>
            <a:rPr kumimoji="1" lang="ja-JP" altLang="en-US" sz="1300">
              <a:latin typeface="ＭＳ Ｐゴシック" panose="020B0600070205080204" pitchFamily="50" charset="-128"/>
              <a:ea typeface="ＭＳ Ｐゴシック" panose="020B0600070205080204" pitchFamily="50" charset="-128"/>
            </a:rPr>
            <a:t>の推進、利用者の安全確保を共通のマネジメント方針とするとともに、施設類型別に最適化方針を定め、複合化・集約化・廃止等を検討しながら、公共施設等の最適化に努めていく。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325,683
323,206
757.20
141,926,828
137,710,465
3,888,432
67,407,452
85,192,914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財政力指数は、類似団体の平均となっており、前年度より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ポイント上昇している。歳入において、企業誘致等による法人税の増加等により、基準財政収入額が増加したことから良化となっている。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今後も税収増加等による歳入の確保に努めるとともに、歳出の徹底した経費削減を図り、健全な財政運営に努めていく。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89605</xdr:rowOff>
    </xdr:from>
    <xdr:to>
      <xdr:col>23</xdr:col>
      <xdr:colOff>133350</xdr:colOff>
      <xdr:row>41</xdr:row>
      <xdr:rowOff>103011</xdr:rowOff>
    </xdr:to>
    <xdr:cxnSp macro="">
      <xdr:nvCxnSpPr>
        <xdr:cNvPr id="69" name="直線コネクタ 68"/>
        <xdr:cNvCxnSpPr/>
      </xdr:nvCxnSpPr>
      <xdr:spPr>
        <a:xfrm flipV="1">
          <a:off x="4114800" y="71190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129822</xdr:rowOff>
    </xdr:to>
    <xdr:cxnSp macro="">
      <xdr:nvCxnSpPr>
        <xdr:cNvPr id="72" name="直線コネクタ 71"/>
        <xdr:cNvCxnSpPr/>
      </xdr:nvCxnSpPr>
      <xdr:spPr>
        <a:xfrm flipV="1">
          <a:off x="3225800" y="713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170039</xdr:rowOff>
    </xdr:to>
    <xdr:cxnSp macro="">
      <xdr:nvCxnSpPr>
        <xdr:cNvPr id="75" name="直線コネクタ 74"/>
        <xdr:cNvCxnSpPr/>
      </xdr:nvCxnSpPr>
      <xdr:spPr>
        <a:xfrm flipV="1">
          <a:off x="2336800" y="71592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170039</xdr:rowOff>
    </xdr:from>
    <xdr:to>
      <xdr:col>11</xdr:col>
      <xdr:colOff>31750</xdr:colOff>
      <xdr:row>42</xdr:row>
      <xdr:rowOff>11995</xdr:rowOff>
    </xdr:to>
    <xdr:cxnSp macro="">
      <xdr:nvCxnSpPr>
        <xdr:cNvPr id="78" name="直線コネクタ 77"/>
        <xdr:cNvCxnSpPr/>
      </xdr:nvCxnSpPr>
      <xdr:spPr>
        <a:xfrm flipV="1">
          <a:off x="1447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80" name="テキスト ボックス 79"/>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82" name="テキスト ボックス 81"/>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88" name="楕円 87"/>
        <xdr:cNvSpPr/>
      </xdr:nvSpPr>
      <xdr:spPr>
        <a:xfrm>
          <a:off x="4902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55332</xdr:rowOff>
    </xdr:from>
    <xdr:ext cx="762000" cy="259045"/>
    <xdr:sp macro="" textlink="">
      <xdr:nvSpPr>
        <xdr:cNvPr id="89" name="財政力該当値テキスト"/>
        <xdr:cNvSpPr txBox="1"/>
      </xdr:nvSpPr>
      <xdr:spPr>
        <a:xfrm>
          <a:off x="50419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52211</xdr:rowOff>
    </xdr:from>
    <xdr:to>
      <xdr:col>19</xdr:col>
      <xdr:colOff>184150</xdr:colOff>
      <xdr:row>41</xdr:row>
      <xdr:rowOff>153811</xdr:rowOff>
    </xdr:to>
    <xdr:sp macro="" textlink="">
      <xdr:nvSpPr>
        <xdr:cNvPr id="90" name="楕円 89"/>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91" name="テキスト ボックス 90"/>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165399</xdr:rowOff>
    </xdr:from>
    <xdr:ext cx="762000" cy="259045"/>
    <xdr:sp macro="" textlink="">
      <xdr:nvSpPr>
        <xdr:cNvPr id="93" name="テキスト ボックス 92"/>
        <xdr:cNvSpPr txBox="1"/>
      </xdr:nvSpPr>
      <xdr:spPr>
        <a:xfrm>
          <a:off x="2844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119239</xdr:rowOff>
    </xdr:from>
    <xdr:to>
      <xdr:col>11</xdr:col>
      <xdr:colOff>82550</xdr:colOff>
      <xdr:row>42</xdr:row>
      <xdr:rowOff>49389</xdr:rowOff>
    </xdr:to>
    <xdr:sp macro="" textlink="">
      <xdr:nvSpPr>
        <xdr:cNvPr id="94" name="楕円 93"/>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95" name="テキスト ボックス 94"/>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97" name="テキスト ボックス 96"/>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経常収支比率は、類似団体平均を下回っているが、前年度と同じ</a:t>
          </a:r>
          <a:r>
            <a:rPr kumimoji="1" lang="en-US" altLang="ja-JP" sz="1300">
              <a:latin typeface="ＭＳ Ｐゴシック" panose="020B0600070205080204" pitchFamily="50" charset="-128"/>
              <a:ea typeface="ＭＳ Ｐゴシック" panose="020B0600070205080204" pitchFamily="50" charset="-128"/>
            </a:rPr>
            <a:t>90.6</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90.0</a:t>
          </a:r>
          <a:r>
            <a:rPr kumimoji="1" lang="ja-JP" altLang="en-US" sz="1300">
              <a:latin typeface="ＭＳ Ｐゴシック" panose="020B0600070205080204" pitchFamily="50" charset="-128"/>
              <a:ea typeface="ＭＳ Ｐゴシック" panose="020B0600070205080204" pitchFamily="50" charset="-128"/>
            </a:rPr>
            <a:t>％を上回っている状況である。</a:t>
          </a:r>
        </a:p>
        <a:p>
          <a:r>
            <a:rPr kumimoji="1" lang="ja-JP" altLang="en-US" sz="1300">
              <a:latin typeface="ＭＳ Ｐゴシック" panose="020B0600070205080204" pitchFamily="50" charset="-128"/>
              <a:ea typeface="ＭＳ Ｐゴシック" panose="020B0600070205080204" pitchFamily="50" charset="-128"/>
            </a:rPr>
            <a:t>　これは、歳出においては扶助費が増加傾向にあること、歳入においては普通地方交付税が減少傾向にあることが主な要因である。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については、市税の収納率の向上等による更なる歳入の確保に努めるとともに、事務のカイゼンによる効率化、民間委託の推進及び維持補修費の平準化等により歳出全般にわたる経費削減に努め、経常収支比率</a:t>
          </a:r>
          <a:r>
            <a:rPr kumimoji="1" lang="en-US" altLang="ja-JP" sz="1300">
              <a:latin typeface="ＭＳ Ｐゴシック" panose="020B0600070205080204" pitchFamily="50" charset="-128"/>
              <a:ea typeface="ＭＳ Ｐゴシック" panose="020B0600070205080204" pitchFamily="50" charset="-128"/>
            </a:rPr>
            <a:t>90.0</a:t>
          </a:r>
          <a:r>
            <a:rPr kumimoji="1" lang="ja-JP" altLang="en-US" sz="1300">
              <a:latin typeface="ＭＳ Ｐゴシック" panose="020B0600070205080204" pitchFamily="50" charset="-128"/>
              <a:ea typeface="ＭＳ Ｐゴシック" panose="020B0600070205080204" pitchFamily="50" charset="-128"/>
            </a:rPr>
            <a:t>％を超えないことを目標とする。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92456</xdr:rowOff>
    </xdr:from>
    <xdr:to>
      <xdr:col>23</xdr:col>
      <xdr:colOff>133350</xdr:colOff>
      <xdr:row>64</xdr:row>
      <xdr:rowOff>92456</xdr:rowOff>
    </xdr:to>
    <xdr:cxnSp macro="">
      <xdr:nvCxnSpPr>
        <xdr:cNvPr id="130" name="直線コネクタ 129"/>
        <xdr:cNvCxnSpPr/>
      </xdr:nvCxnSpPr>
      <xdr:spPr>
        <a:xfrm>
          <a:off x="4114800" y="110652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143256</xdr:rowOff>
    </xdr:from>
    <xdr:to>
      <xdr:col>19</xdr:col>
      <xdr:colOff>133350</xdr:colOff>
      <xdr:row>64</xdr:row>
      <xdr:rowOff>92456</xdr:rowOff>
    </xdr:to>
    <xdr:cxnSp macro="">
      <xdr:nvCxnSpPr>
        <xdr:cNvPr id="133" name="直線コネクタ 132"/>
        <xdr:cNvCxnSpPr/>
      </xdr:nvCxnSpPr>
      <xdr:spPr>
        <a:xfrm>
          <a:off x="3225800" y="1094460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19321</xdr:rowOff>
    </xdr:from>
    <xdr:ext cx="736600" cy="259045"/>
    <xdr:sp macro="" textlink="">
      <xdr:nvSpPr>
        <xdr:cNvPr id="135" name="テキスト ボックス 134"/>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63</xdr:row>
      <xdr:rowOff>143256</xdr:rowOff>
    </xdr:to>
    <xdr:cxnSp macro="">
      <xdr:nvCxnSpPr>
        <xdr:cNvPr id="136" name="直線コネクタ 135"/>
        <xdr:cNvCxnSpPr/>
      </xdr:nvCxnSpPr>
      <xdr:spPr>
        <a:xfrm>
          <a:off x="2336800" y="1091565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38" name="テキスト ボックス 137"/>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63</xdr:row>
      <xdr:rowOff>114300</xdr:rowOff>
    </xdr:to>
    <xdr:cxnSp macro="">
      <xdr:nvCxnSpPr>
        <xdr:cNvPr id="139" name="直線コネクタ 138"/>
        <xdr:cNvCxnSpPr/>
      </xdr:nvCxnSpPr>
      <xdr:spPr>
        <a:xfrm>
          <a:off x="1447800" y="108673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118381</xdr:rowOff>
    </xdr:from>
    <xdr:ext cx="762000" cy="259045"/>
    <xdr:sp macro="" textlink="">
      <xdr:nvSpPr>
        <xdr:cNvPr id="141" name="テキスト ボックス 140"/>
        <xdr:cNvSpPr txBox="1"/>
      </xdr:nvSpPr>
      <xdr:spPr>
        <a:xfrm>
          <a:off x="1955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3" name="テキスト ボックス 142"/>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41656</xdr:rowOff>
    </xdr:from>
    <xdr:to>
      <xdr:col>23</xdr:col>
      <xdr:colOff>184150</xdr:colOff>
      <xdr:row>64</xdr:row>
      <xdr:rowOff>143256</xdr:rowOff>
    </xdr:to>
    <xdr:sp macro="" textlink="">
      <xdr:nvSpPr>
        <xdr:cNvPr id="149" name="楕円 148"/>
        <xdr:cNvSpPr/>
      </xdr:nvSpPr>
      <xdr:spPr>
        <a:xfrm>
          <a:off x="49022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58183</xdr:rowOff>
    </xdr:from>
    <xdr:ext cx="762000" cy="259045"/>
    <xdr:sp macro="" textlink="">
      <xdr:nvSpPr>
        <xdr:cNvPr id="150" name="財政構造の弾力性該当値テキスト"/>
        <xdr:cNvSpPr txBox="1"/>
      </xdr:nvSpPr>
      <xdr:spPr>
        <a:xfrm>
          <a:off x="50419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41656</xdr:rowOff>
    </xdr:from>
    <xdr:to>
      <xdr:col>19</xdr:col>
      <xdr:colOff>184150</xdr:colOff>
      <xdr:row>64</xdr:row>
      <xdr:rowOff>143256</xdr:rowOff>
    </xdr:to>
    <xdr:sp macro="" textlink="">
      <xdr:nvSpPr>
        <xdr:cNvPr id="151" name="楕円 150"/>
        <xdr:cNvSpPr/>
      </xdr:nvSpPr>
      <xdr:spPr>
        <a:xfrm>
          <a:off x="4064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52" name="テキスト ボックス 151"/>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92456</xdr:rowOff>
    </xdr:from>
    <xdr:to>
      <xdr:col>15</xdr:col>
      <xdr:colOff>133350</xdr:colOff>
      <xdr:row>64</xdr:row>
      <xdr:rowOff>22606</xdr:rowOff>
    </xdr:to>
    <xdr:sp macro="" textlink="">
      <xdr:nvSpPr>
        <xdr:cNvPr id="153" name="楕円 152"/>
        <xdr:cNvSpPr/>
      </xdr:nvSpPr>
      <xdr:spPr>
        <a:xfrm>
          <a:off x="3175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54" name="テキスト ボックス 153"/>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5" name="楕円 154"/>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56" name="テキスト ボックス 155"/>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7" name="楕円 156"/>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58" name="テキスト ボックス 157"/>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人口１人当たり人件費・物件費等は、類似団体平均を上回っているが、これは東京電力福島第一原子力発電所事故に伴い放出された放射性物質の除染事業によるものである。なお、除染事業が進捗したことによりピークを超えたことによる物件費の減少により、前年度に比べ</a:t>
          </a:r>
          <a:r>
            <a:rPr kumimoji="1" lang="en-US" altLang="ja-JP" sz="1300">
              <a:solidFill>
                <a:schemeClr val="tx1"/>
              </a:solidFill>
              <a:latin typeface="ＭＳ Ｐゴシック" panose="020B0600070205080204" pitchFamily="50" charset="-128"/>
              <a:ea typeface="ＭＳ Ｐゴシック" panose="020B0600070205080204" pitchFamily="50" charset="-128"/>
            </a:rPr>
            <a:t>44.4</a:t>
          </a:r>
          <a:r>
            <a:rPr kumimoji="1" lang="ja-JP" altLang="en-US" sz="1300">
              <a:solidFill>
                <a:schemeClr val="tx1"/>
              </a:solidFill>
              <a:latin typeface="ＭＳ Ｐゴシック" panose="020B0600070205080204" pitchFamily="50" charset="-128"/>
              <a:ea typeface="ＭＳ Ｐゴシック" panose="020B0600070205080204" pitchFamily="50" charset="-128"/>
            </a:rPr>
            <a:t>％の減少となった。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なお、除去土壌等の搬出事業、未除染道路等側溝堆積物撤去・処理事業、ため池放射性物質対策事業等の継続により、平成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年度まで関連経費の支出が続く見込みである。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155414</xdr:rowOff>
    </xdr:from>
    <xdr:to>
      <xdr:col>23</xdr:col>
      <xdr:colOff>133350</xdr:colOff>
      <xdr:row>83</xdr:row>
      <xdr:rowOff>79919</xdr:rowOff>
    </xdr:to>
    <xdr:cxnSp macro="">
      <xdr:nvCxnSpPr>
        <xdr:cNvPr id="190" name="直線コネクタ 189"/>
        <xdr:cNvCxnSpPr/>
      </xdr:nvCxnSpPr>
      <xdr:spPr>
        <a:xfrm flipV="1">
          <a:off x="4953000" y="13699964"/>
          <a:ext cx="0" cy="610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51996</xdr:rowOff>
    </xdr:from>
    <xdr:ext cx="762000" cy="259045"/>
    <xdr:sp macro="" textlink="">
      <xdr:nvSpPr>
        <xdr:cNvPr id="191" name="人件費・物件費等の状況最小値テキスト"/>
        <xdr:cNvSpPr txBox="1"/>
      </xdr:nvSpPr>
      <xdr:spPr>
        <a:xfrm>
          <a:off x="5041900" y="1428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79919</xdr:rowOff>
    </xdr:from>
    <xdr:to>
      <xdr:col>24</xdr:col>
      <xdr:colOff>12700</xdr:colOff>
      <xdr:row>83</xdr:row>
      <xdr:rowOff>79919</xdr:rowOff>
    </xdr:to>
    <xdr:cxnSp macro="">
      <xdr:nvCxnSpPr>
        <xdr:cNvPr id="192" name="直線コネクタ 191"/>
        <xdr:cNvCxnSpPr/>
      </xdr:nvCxnSpPr>
      <xdr:spPr>
        <a:xfrm>
          <a:off x="4864100" y="1431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70341</xdr:rowOff>
    </xdr:from>
    <xdr:ext cx="762000" cy="259045"/>
    <xdr:sp macro="" textlink="">
      <xdr:nvSpPr>
        <xdr:cNvPr id="193" name="人件費・物件費等の状況最大値テキスト"/>
        <xdr:cNvSpPr txBox="1"/>
      </xdr:nvSpPr>
      <xdr:spPr>
        <a:xfrm>
          <a:off x="5041900" y="1344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155414</xdr:rowOff>
    </xdr:from>
    <xdr:to>
      <xdr:col>24</xdr:col>
      <xdr:colOff>12700</xdr:colOff>
      <xdr:row>79</xdr:row>
      <xdr:rowOff>155414</xdr:rowOff>
    </xdr:to>
    <xdr:cxnSp macro="">
      <xdr:nvCxnSpPr>
        <xdr:cNvPr id="194" name="直線コネクタ 193"/>
        <xdr:cNvCxnSpPr/>
      </xdr:nvCxnSpPr>
      <xdr:spPr>
        <a:xfrm>
          <a:off x="4864100" y="1369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114323</xdr:rowOff>
    </xdr:from>
    <xdr:to>
      <xdr:col>23</xdr:col>
      <xdr:colOff>133350</xdr:colOff>
      <xdr:row>87</xdr:row>
      <xdr:rowOff>118582</xdr:rowOff>
    </xdr:to>
    <xdr:cxnSp macro="">
      <xdr:nvCxnSpPr>
        <xdr:cNvPr id="195" name="直線コネクタ 194"/>
        <xdr:cNvCxnSpPr/>
      </xdr:nvCxnSpPr>
      <xdr:spPr>
        <a:xfrm flipV="1">
          <a:off x="4114800" y="14001773"/>
          <a:ext cx="838200" cy="103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5627</xdr:rowOff>
    </xdr:from>
    <xdr:ext cx="762000" cy="259045"/>
    <xdr:sp macro="" textlink="">
      <xdr:nvSpPr>
        <xdr:cNvPr id="196" name="人件費・物件費等の状況平均値テキスト"/>
        <xdr:cNvSpPr txBox="1"/>
      </xdr:nvSpPr>
      <xdr:spPr>
        <a:xfrm>
          <a:off x="5041900" y="13721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160550</xdr:rowOff>
    </xdr:from>
    <xdr:to>
      <xdr:col>23</xdr:col>
      <xdr:colOff>184150</xdr:colOff>
      <xdr:row>81</xdr:row>
      <xdr:rowOff>90700</xdr:rowOff>
    </xdr:to>
    <xdr:sp macro="" textlink="">
      <xdr:nvSpPr>
        <xdr:cNvPr id="197" name="フローチャート: 判断 196"/>
        <xdr:cNvSpPr/>
      </xdr:nvSpPr>
      <xdr:spPr>
        <a:xfrm>
          <a:off x="4902200" y="13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53936</xdr:rowOff>
    </xdr:from>
    <xdr:to>
      <xdr:col>19</xdr:col>
      <xdr:colOff>133350</xdr:colOff>
      <xdr:row>87</xdr:row>
      <xdr:rowOff>118582</xdr:rowOff>
    </xdr:to>
    <xdr:cxnSp macro="">
      <xdr:nvCxnSpPr>
        <xdr:cNvPr id="198" name="直線コネクタ 197"/>
        <xdr:cNvCxnSpPr/>
      </xdr:nvCxnSpPr>
      <xdr:spPr>
        <a:xfrm>
          <a:off x="3225800" y="14970086"/>
          <a:ext cx="889000" cy="6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166444</xdr:rowOff>
    </xdr:from>
    <xdr:to>
      <xdr:col>19</xdr:col>
      <xdr:colOff>184150</xdr:colOff>
      <xdr:row>81</xdr:row>
      <xdr:rowOff>96594</xdr:rowOff>
    </xdr:to>
    <xdr:sp macro="" textlink="">
      <xdr:nvSpPr>
        <xdr:cNvPr id="199" name="フローチャート: 判断 198"/>
        <xdr:cNvSpPr/>
      </xdr:nvSpPr>
      <xdr:spPr>
        <a:xfrm>
          <a:off x="4064000" y="1388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106771</xdr:rowOff>
    </xdr:from>
    <xdr:ext cx="736600" cy="259045"/>
    <xdr:sp macro="" textlink="">
      <xdr:nvSpPr>
        <xdr:cNvPr id="200" name="テキスト ボックス 199"/>
        <xdr:cNvSpPr txBox="1"/>
      </xdr:nvSpPr>
      <xdr:spPr>
        <a:xfrm>
          <a:off x="3733800" y="13651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53936</xdr:rowOff>
    </xdr:from>
    <xdr:to>
      <xdr:col>15</xdr:col>
      <xdr:colOff>82550</xdr:colOff>
      <xdr:row>88</xdr:row>
      <xdr:rowOff>158350</xdr:rowOff>
    </xdr:to>
    <xdr:cxnSp macro="">
      <xdr:nvCxnSpPr>
        <xdr:cNvPr id="201" name="直線コネクタ 200"/>
        <xdr:cNvCxnSpPr/>
      </xdr:nvCxnSpPr>
      <xdr:spPr>
        <a:xfrm flipV="1">
          <a:off x="2336800" y="14970086"/>
          <a:ext cx="889000" cy="27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159745</xdr:rowOff>
    </xdr:from>
    <xdr:to>
      <xdr:col>15</xdr:col>
      <xdr:colOff>133350</xdr:colOff>
      <xdr:row>81</xdr:row>
      <xdr:rowOff>89895</xdr:rowOff>
    </xdr:to>
    <xdr:sp macro="" textlink="">
      <xdr:nvSpPr>
        <xdr:cNvPr id="202" name="フローチャート: 判断 201"/>
        <xdr:cNvSpPr/>
      </xdr:nvSpPr>
      <xdr:spPr>
        <a:xfrm>
          <a:off x="3175000" y="1387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100072</xdr:rowOff>
    </xdr:from>
    <xdr:ext cx="762000" cy="259045"/>
    <xdr:sp macro="" textlink="">
      <xdr:nvSpPr>
        <xdr:cNvPr id="203" name="テキスト ボックス 202"/>
        <xdr:cNvSpPr txBox="1"/>
      </xdr:nvSpPr>
      <xdr:spPr>
        <a:xfrm>
          <a:off x="2844800" y="1364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110734</xdr:rowOff>
    </xdr:from>
    <xdr:to>
      <xdr:col>11</xdr:col>
      <xdr:colOff>31750</xdr:colOff>
      <xdr:row>88</xdr:row>
      <xdr:rowOff>158350</xdr:rowOff>
    </xdr:to>
    <xdr:cxnSp macro="">
      <xdr:nvCxnSpPr>
        <xdr:cNvPr id="204" name="直線コネクタ 203"/>
        <xdr:cNvCxnSpPr/>
      </xdr:nvCxnSpPr>
      <xdr:spPr>
        <a:xfrm>
          <a:off x="1447800" y="14855434"/>
          <a:ext cx="889000" cy="39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153184</xdr:rowOff>
    </xdr:from>
    <xdr:to>
      <xdr:col>11</xdr:col>
      <xdr:colOff>82550</xdr:colOff>
      <xdr:row>81</xdr:row>
      <xdr:rowOff>83334</xdr:rowOff>
    </xdr:to>
    <xdr:sp macro="" textlink="">
      <xdr:nvSpPr>
        <xdr:cNvPr id="205" name="フローチャート: 判断 204"/>
        <xdr:cNvSpPr/>
      </xdr:nvSpPr>
      <xdr:spPr>
        <a:xfrm>
          <a:off x="2286000" y="1386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93511</xdr:rowOff>
    </xdr:from>
    <xdr:ext cx="762000" cy="259045"/>
    <xdr:sp macro="" textlink="">
      <xdr:nvSpPr>
        <xdr:cNvPr id="206" name="テキスト ボックス 205"/>
        <xdr:cNvSpPr txBox="1"/>
      </xdr:nvSpPr>
      <xdr:spPr>
        <a:xfrm>
          <a:off x="1955800" y="1363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106338</xdr:rowOff>
    </xdr:from>
    <xdr:to>
      <xdr:col>7</xdr:col>
      <xdr:colOff>31750</xdr:colOff>
      <xdr:row>81</xdr:row>
      <xdr:rowOff>36488</xdr:rowOff>
    </xdr:to>
    <xdr:sp macro="" textlink="">
      <xdr:nvSpPr>
        <xdr:cNvPr id="207" name="フローチャート: 判断 206"/>
        <xdr:cNvSpPr/>
      </xdr:nvSpPr>
      <xdr:spPr>
        <a:xfrm>
          <a:off x="1397000" y="1382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46665</xdr:rowOff>
    </xdr:from>
    <xdr:ext cx="762000" cy="259045"/>
    <xdr:sp macro="" textlink="">
      <xdr:nvSpPr>
        <xdr:cNvPr id="208" name="テキスト ボックス 207"/>
        <xdr:cNvSpPr txBox="1"/>
      </xdr:nvSpPr>
      <xdr:spPr>
        <a:xfrm>
          <a:off x="1066800" y="1359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63523</xdr:rowOff>
    </xdr:from>
    <xdr:to>
      <xdr:col>23</xdr:col>
      <xdr:colOff>184150</xdr:colOff>
      <xdr:row>81</xdr:row>
      <xdr:rowOff>165123</xdr:rowOff>
    </xdr:to>
    <xdr:sp macro="" textlink="">
      <xdr:nvSpPr>
        <xdr:cNvPr id="214" name="楕円 213"/>
        <xdr:cNvSpPr/>
      </xdr:nvSpPr>
      <xdr:spPr>
        <a:xfrm>
          <a:off x="4902200" y="1395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35600</xdr:rowOff>
    </xdr:from>
    <xdr:ext cx="762000" cy="259045"/>
    <xdr:sp macro="" textlink="">
      <xdr:nvSpPr>
        <xdr:cNvPr id="215" name="人件費・物件費等の状況該当値テキスト"/>
        <xdr:cNvSpPr txBox="1"/>
      </xdr:nvSpPr>
      <xdr:spPr>
        <a:xfrm>
          <a:off x="5041900" y="13923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67782</xdr:rowOff>
    </xdr:from>
    <xdr:to>
      <xdr:col>19</xdr:col>
      <xdr:colOff>184150</xdr:colOff>
      <xdr:row>87</xdr:row>
      <xdr:rowOff>169382</xdr:rowOff>
    </xdr:to>
    <xdr:sp macro="" textlink="">
      <xdr:nvSpPr>
        <xdr:cNvPr id="216" name="楕円 215"/>
        <xdr:cNvSpPr/>
      </xdr:nvSpPr>
      <xdr:spPr>
        <a:xfrm>
          <a:off x="4064000" y="1498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154159</xdr:rowOff>
    </xdr:from>
    <xdr:ext cx="736600" cy="259045"/>
    <xdr:sp macro="" textlink="">
      <xdr:nvSpPr>
        <xdr:cNvPr id="217" name="テキスト ボックス 216"/>
        <xdr:cNvSpPr txBox="1"/>
      </xdr:nvSpPr>
      <xdr:spPr>
        <a:xfrm>
          <a:off x="3733800" y="15070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3136</xdr:rowOff>
    </xdr:from>
    <xdr:to>
      <xdr:col>15</xdr:col>
      <xdr:colOff>133350</xdr:colOff>
      <xdr:row>87</xdr:row>
      <xdr:rowOff>104736</xdr:rowOff>
    </xdr:to>
    <xdr:sp macro="" textlink="">
      <xdr:nvSpPr>
        <xdr:cNvPr id="218" name="楕円 217"/>
        <xdr:cNvSpPr/>
      </xdr:nvSpPr>
      <xdr:spPr>
        <a:xfrm>
          <a:off x="3175000" y="1491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89513</xdr:rowOff>
    </xdr:from>
    <xdr:ext cx="762000" cy="259045"/>
    <xdr:sp macro="" textlink="">
      <xdr:nvSpPr>
        <xdr:cNvPr id="219" name="テキスト ボックス 218"/>
        <xdr:cNvSpPr txBox="1"/>
      </xdr:nvSpPr>
      <xdr:spPr>
        <a:xfrm>
          <a:off x="2844800" y="1500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107550</xdr:rowOff>
    </xdr:from>
    <xdr:to>
      <xdr:col>11</xdr:col>
      <xdr:colOff>82550</xdr:colOff>
      <xdr:row>89</xdr:row>
      <xdr:rowOff>37700</xdr:rowOff>
    </xdr:to>
    <xdr:sp macro="" textlink="">
      <xdr:nvSpPr>
        <xdr:cNvPr id="220" name="楕円 219"/>
        <xdr:cNvSpPr/>
      </xdr:nvSpPr>
      <xdr:spPr>
        <a:xfrm>
          <a:off x="2286000" y="1519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22477</xdr:rowOff>
    </xdr:from>
    <xdr:ext cx="762000" cy="259045"/>
    <xdr:sp macro="" textlink="">
      <xdr:nvSpPr>
        <xdr:cNvPr id="221" name="テキスト ボックス 220"/>
        <xdr:cNvSpPr txBox="1"/>
      </xdr:nvSpPr>
      <xdr:spPr>
        <a:xfrm>
          <a:off x="1955800" y="1528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59934</xdr:rowOff>
    </xdr:from>
    <xdr:to>
      <xdr:col>7</xdr:col>
      <xdr:colOff>31750</xdr:colOff>
      <xdr:row>86</xdr:row>
      <xdr:rowOff>161534</xdr:rowOff>
    </xdr:to>
    <xdr:sp macro="" textlink="">
      <xdr:nvSpPr>
        <xdr:cNvPr id="222" name="楕円 221"/>
        <xdr:cNvSpPr/>
      </xdr:nvSpPr>
      <xdr:spPr>
        <a:xfrm>
          <a:off x="1397000" y="1480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146311</xdr:rowOff>
    </xdr:from>
    <xdr:ext cx="762000" cy="259045"/>
    <xdr:sp macro="" textlink="">
      <xdr:nvSpPr>
        <xdr:cNvPr id="223" name="テキスト ボックス 222"/>
        <xdr:cNvSpPr txBox="1"/>
      </xdr:nvSpPr>
      <xdr:spPr>
        <a:xfrm>
          <a:off x="1066800" y="1489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ラスパイレス指数は、類似団体平均及び全国平均も上回っていることから、今後も福島県人事院勧告に準じた給与改定を行うとともに、より一層の給与適正化に努めていく。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今年度数値が未公表であるため、前年度数値を引用しています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4" name="直線コネクタ 253"/>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5"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6" name="直線コネクタ 255"/>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87</xdr:row>
      <xdr:rowOff>119743</xdr:rowOff>
    </xdr:to>
    <xdr:cxnSp macro="">
      <xdr:nvCxnSpPr>
        <xdr:cNvPr id="259" name="直線コネクタ 258"/>
        <xdr:cNvCxnSpPr/>
      </xdr:nvCxnSpPr>
      <xdr:spPr>
        <a:xfrm>
          <a:off x="16179800" y="15035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0"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1" name="フローチャート: 判断 260"/>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88</xdr:row>
      <xdr:rowOff>0</xdr:rowOff>
    </xdr:to>
    <xdr:cxnSp macro="">
      <xdr:nvCxnSpPr>
        <xdr:cNvPr id="262" name="直線コネクタ 261"/>
        <xdr:cNvCxnSpPr/>
      </xdr:nvCxnSpPr>
      <xdr:spPr>
        <a:xfrm flipV="1">
          <a:off x="15290800" y="150358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34471</xdr:rowOff>
    </xdr:to>
    <xdr:cxnSp macro="">
      <xdr:nvCxnSpPr>
        <xdr:cNvPr id="265" name="直線コネクタ 264"/>
        <xdr:cNvCxnSpPr/>
      </xdr:nvCxnSpPr>
      <xdr:spPr>
        <a:xfrm flipV="1">
          <a:off x="14401800" y="150876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6" name="フローチャート: 判断 265"/>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7" name="テキスト ボックス 266"/>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89</xdr:row>
      <xdr:rowOff>907</xdr:rowOff>
    </xdr:to>
    <xdr:cxnSp macro="">
      <xdr:nvCxnSpPr>
        <xdr:cNvPr id="268" name="直線コネクタ 267"/>
        <xdr:cNvCxnSpPr/>
      </xdr:nvCxnSpPr>
      <xdr:spPr>
        <a:xfrm flipV="1">
          <a:off x="13512800" y="151220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1" name="フローチャート: 判断 270"/>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2" name="テキスト ボックス 271"/>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78" name="楕円 277"/>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79" name="給与水準   （国との比較）該当値テキスト"/>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80" name="楕円 279"/>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81" name="テキスト ボックス 280"/>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2" name="楕円 281"/>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3" name="テキスト ボックス 282"/>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4" name="楕円 283"/>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5" name="テキスト ボックス 284"/>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121557</xdr:rowOff>
    </xdr:from>
    <xdr:to>
      <xdr:col>64</xdr:col>
      <xdr:colOff>152400</xdr:colOff>
      <xdr:row>89</xdr:row>
      <xdr:rowOff>51707</xdr:rowOff>
    </xdr:to>
    <xdr:sp macro="" textlink="">
      <xdr:nvSpPr>
        <xdr:cNvPr id="286" name="楕円 285"/>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36484</xdr:rowOff>
    </xdr:from>
    <xdr:ext cx="762000" cy="259045"/>
    <xdr:sp macro="" textlink="">
      <xdr:nvSpPr>
        <xdr:cNvPr id="287" name="テキスト ボックス 286"/>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人口千人当たり職員数は、類似団体平均及び全国平均を下回っており、前年度と比較してほぼ同一の水準を保っている。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までも、行財政改革大綱実施計画に基づく定員適正化及び民間委託の推進等、業務のアウトソーシングに取り組んできたところであるが、引き続き、市民サービスの低下を招かぬよう適正な人員の配置及び事務の効率化の向上に努め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7" name="直線コネクタ 316"/>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8"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9" name="直線コネクタ 318"/>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96308</xdr:rowOff>
    </xdr:from>
    <xdr:to>
      <xdr:col>81</xdr:col>
      <xdr:colOff>44450</xdr:colOff>
      <xdr:row>59</xdr:row>
      <xdr:rowOff>104352</xdr:rowOff>
    </xdr:to>
    <xdr:cxnSp macro="">
      <xdr:nvCxnSpPr>
        <xdr:cNvPr id="322" name="直線コネクタ 321"/>
        <xdr:cNvCxnSpPr/>
      </xdr:nvCxnSpPr>
      <xdr:spPr>
        <a:xfrm>
          <a:off x="16179800" y="10211858"/>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107544</xdr:rowOff>
    </xdr:from>
    <xdr:ext cx="762000" cy="259045"/>
    <xdr:sp macro="" textlink="">
      <xdr:nvSpPr>
        <xdr:cNvPr id="323" name="定員管理の状況平均値テキスト"/>
        <xdr:cNvSpPr txBox="1"/>
      </xdr:nvSpPr>
      <xdr:spPr>
        <a:xfrm>
          <a:off x="17106900" y="1039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4" name="フローチャート: 判断 323"/>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76200</xdr:rowOff>
    </xdr:from>
    <xdr:to>
      <xdr:col>77</xdr:col>
      <xdr:colOff>44450</xdr:colOff>
      <xdr:row>59</xdr:row>
      <xdr:rowOff>96308</xdr:rowOff>
    </xdr:to>
    <xdr:cxnSp macro="">
      <xdr:nvCxnSpPr>
        <xdr:cNvPr id="325" name="直線コネクタ 324"/>
        <xdr:cNvCxnSpPr/>
      </xdr:nvCxnSpPr>
      <xdr:spPr>
        <a:xfrm>
          <a:off x="15290800" y="101917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60113</xdr:rowOff>
    </xdr:from>
    <xdr:to>
      <xdr:col>72</xdr:col>
      <xdr:colOff>203200</xdr:colOff>
      <xdr:row>59</xdr:row>
      <xdr:rowOff>76200</xdr:rowOff>
    </xdr:to>
    <xdr:cxnSp macro="">
      <xdr:nvCxnSpPr>
        <xdr:cNvPr id="328" name="直線コネクタ 327"/>
        <xdr:cNvCxnSpPr/>
      </xdr:nvCxnSpPr>
      <xdr:spPr>
        <a:xfrm>
          <a:off x="14401800" y="101756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9" name="フローチャート: 判断 328"/>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22242</xdr:rowOff>
    </xdr:from>
    <xdr:ext cx="762000" cy="259045"/>
    <xdr:sp macro="" textlink="">
      <xdr:nvSpPr>
        <xdr:cNvPr id="330" name="テキスト ボックス 329"/>
        <xdr:cNvSpPr txBox="1"/>
      </xdr:nvSpPr>
      <xdr:spPr>
        <a:xfrm>
          <a:off x="14909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44027</xdr:rowOff>
    </xdr:from>
    <xdr:to>
      <xdr:col>68</xdr:col>
      <xdr:colOff>152400</xdr:colOff>
      <xdr:row>59</xdr:row>
      <xdr:rowOff>60113</xdr:rowOff>
    </xdr:to>
    <xdr:cxnSp macro="">
      <xdr:nvCxnSpPr>
        <xdr:cNvPr id="331" name="直線コネクタ 330"/>
        <xdr:cNvCxnSpPr/>
      </xdr:nvCxnSpPr>
      <xdr:spPr>
        <a:xfrm>
          <a:off x="13512800" y="101595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32" name="フローチャート: 判断 331"/>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34307</xdr:rowOff>
    </xdr:from>
    <xdr:ext cx="762000" cy="259045"/>
    <xdr:sp macro="" textlink="">
      <xdr:nvSpPr>
        <xdr:cNvPr id="333" name="テキスト ボックス 332"/>
        <xdr:cNvSpPr txBox="1"/>
      </xdr:nvSpPr>
      <xdr:spPr>
        <a:xfrm>
          <a:off x="14020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4" name="フローチャート: 判断 333"/>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5" name="テキスト ボックス 334"/>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53552</xdr:rowOff>
    </xdr:from>
    <xdr:to>
      <xdr:col>81</xdr:col>
      <xdr:colOff>95250</xdr:colOff>
      <xdr:row>59</xdr:row>
      <xdr:rowOff>155152</xdr:rowOff>
    </xdr:to>
    <xdr:sp macro="" textlink="">
      <xdr:nvSpPr>
        <xdr:cNvPr id="341" name="楕円 340"/>
        <xdr:cNvSpPr/>
      </xdr:nvSpPr>
      <xdr:spPr>
        <a:xfrm>
          <a:off x="169672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70079</xdr:rowOff>
    </xdr:from>
    <xdr:ext cx="762000" cy="259045"/>
    <xdr:sp macro="" textlink="">
      <xdr:nvSpPr>
        <xdr:cNvPr id="342" name="定員管理の状況該当値テキスト"/>
        <xdr:cNvSpPr txBox="1"/>
      </xdr:nvSpPr>
      <xdr:spPr>
        <a:xfrm>
          <a:off x="17106900" y="10014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45508</xdr:rowOff>
    </xdr:from>
    <xdr:to>
      <xdr:col>77</xdr:col>
      <xdr:colOff>95250</xdr:colOff>
      <xdr:row>59</xdr:row>
      <xdr:rowOff>147108</xdr:rowOff>
    </xdr:to>
    <xdr:sp macro="" textlink="">
      <xdr:nvSpPr>
        <xdr:cNvPr id="343" name="楕円 342"/>
        <xdr:cNvSpPr/>
      </xdr:nvSpPr>
      <xdr:spPr>
        <a:xfrm>
          <a:off x="161290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157285</xdr:rowOff>
    </xdr:from>
    <xdr:ext cx="736600" cy="259045"/>
    <xdr:sp macro="" textlink="">
      <xdr:nvSpPr>
        <xdr:cNvPr id="344" name="テキスト ボックス 343"/>
        <xdr:cNvSpPr txBox="1"/>
      </xdr:nvSpPr>
      <xdr:spPr>
        <a:xfrm>
          <a:off x="15798800" y="9929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25400</xdr:rowOff>
    </xdr:from>
    <xdr:to>
      <xdr:col>73</xdr:col>
      <xdr:colOff>44450</xdr:colOff>
      <xdr:row>59</xdr:row>
      <xdr:rowOff>127000</xdr:rowOff>
    </xdr:to>
    <xdr:sp macro="" textlink="">
      <xdr:nvSpPr>
        <xdr:cNvPr id="345" name="楕円 344"/>
        <xdr:cNvSpPr/>
      </xdr:nvSpPr>
      <xdr:spPr>
        <a:xfrm>
          <a:off x="15240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137177</xdr:rowOff>
    </xdr:from>
    <xdr:ext cx="762000" cy="259045"/>
    <xdr:sp macro="" textlink="">
      <xdr:nvSpPr>
        <xdr:cNvPr id="346" name="テキスト ボックス 345"/>
        <xdr:cNvSpPr txBox="1"/>
      </xdr:nvSpPr>
      <xdr:spPr>
        <a:xfrm>
          <a:off x="14909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9313</xdr:rowOff>
    </xdr:from>
    <xdr:to>
      <xdr:col>68</xdr:col>
      <xdr:colOff>203200</xdr:colOff>
      <xdr:row>59</xdr:row>
      <xdr:rowOff>110913</xdr:rowOff>
    </xdr:to>
    <xdr:sp macro="" textlink="">
      <xdr:nvSpPr>
        <xdr:cNvPr id="347" name="楕円 346"/>
        <xdr:cNvSpPr/>
      </xdr:nvSpPr>
      <xdr:spPr>
        <a:xfrm>
          <a:off x="14351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121090</xdr:rowOff>
    </xdr:from>
    <xdr:ext cx="762000" cy="259045"/>
    <xdr:sp macro="" textlink="">
      <xdr:nvSpPr>
        <xdr:cNvPr id="348" name="テキスト ボックス 347"/>
        <xdr:cNvSpPr txBox="1"/>
      </xdr:nvSpPr>
      <xdr:spPr>
        <a:xfrm>
          <a:off x="14020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164677</xdr:rowOff>
    </xdr:from>
    <xdr:to>
      <xdr:col>64</xdr:col>
      <xdr:colOff>152400</xdr:colOff>
      <xdr:row>59</xdr:row>
      <xdr:rowOff>94827</xdr:rowOff>
    </xdr:to>
    <xdr:sp macro="" textlink="">
      <xdr:nvSpPr>
        <xdr:cNvPr id="349" name="楕円 348"/>
        <xdr:cNvSpPr/>
      </xdr:nvSpPr>
      <xdr:spPr>
        <a:xfrm>
          <a:off x="13462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105004</xdr:rowOff>
    </xdr:from>
    <xdr:ext cx="762000" cy="259045"/>
    <xdr:sp macro="" textlink="">
      <xdr:nvSpPr>
        <xdr:cNvPr id="350" name="テキスト ボックス 349"/>
        <xdr:cNvSpPr txBox="1"/>
      </xdr:nvSpPr>
      <xdr:spPr>
        <a:xfrm>
          <a:off x="13131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実質公債費比率は、類似団体平均及び全国平均を下回っているが、前年度と比較して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普通交付税、臨時財政対策債発行可能額及び標準税収入額が減少したことに加えて、元利償還金及び公営企業債の元利償還金に対する繰入金が増加したことが主な要因であるが、元利償還金は減少傾向にあるため、今後は比率の良化が見込ま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財政措置が見込まれる起債の活用を基本とすることを今後も維持し、一定の水準を保てるよう努めていく。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7" name="直線コネクタ 376"/>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8"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9" name="直線コネクタ 378"/>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80"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81" name="直線コネクタ 380"/>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66802</xdr:rowOff>
    </xdr:from>
    <xdr:to>
      <xdr:col>81</xdr:col>
      <xdr:colOff>44450</xdr:colOff>
      <xdr:row>39</xdr:row>
      <xdr:rowOff>115062</xdr:rowOff>
    </xdr:to>
    <xdr:cxnSp macro="">
      <xdr:nvCxnSpPr>
        <xdr:cNvPr id="382" name="直線コネクタ 381"/>
        <xdr:cNvCxnSpPr/>
      </xdr:nvCxnSpPr>
      <xdr:spPr>
        <a:xfrm>
          <a:off x="16179800" y="675335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84599</xdr:rowOff>
    </xdr:from>
    <xdr:ext cx="762000" cy="259045"/>
    <xdr:sp macro="" textlink="">
      <xdr:nvSpPr>
        <xdr:cNvPr id="383" name="公債費負担の状況平均値テキスト"/>
        <xdr:cNvSpPr txBox="1"/>
      </xdr:nvSpPr>
      <xdr:spPr>
        <a:xfrm>
          <a:off x="17106900" y="677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4" name="フローチャート: 判断 383"/>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18542</xdr:rowOff>
    </xdr:from>
    <xdr:to>
      <xdr:col>77</xdr:col>
      <xdr:colOff>44450</xdr:colOff>
      <xdr:row>39</xdr:row>
      <xdr:rowOff>66802</xdr:rowOff>
    </xdr:to>
    <xdr:cxnSp macro="">
      <xdr:nvCxnSpPr>
        <xdr:cNvPr id="385" name="直線コネクタ 384"/>
        <xdr:cNvCxnSpPr/>
      </xdr:nvCxnSpPr>
      <xdr:spPr>
        <a:xfrm>
          <a:off x="15290800" y="67050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6" name="フローチャート: 判断 385"/>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7" name="テキスト ボックス 386"/>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18542</xdr:rowOff>
    </xdr:from>
    <xdr:to>
      <xdr:col>72</xdr:col>
      <xdr:colOff>203200</xdr:colOff>
      <xdr:row>39</xdr:row>
      <xdr:rowOff>57150</xdr:rowOff>
    </xdr:to>
    <xdr:cxnSp macro="">
      <xdr:nvCxnSpPr>
        <xdr:cNvPr id="388" name="直線コネクタ 387"/>
        <xdr:cNvCxnSpPr/>
      </xdr:nvCxnSpPr>
      <xdr:spPr>
        <a:xfrm flipV="1">
          <a:off x="14401800" y="67050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9" name="フローチャート: 判断 388"/>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85361</xdr:rowOff>
    </xdr:from>
    <xdr:ext cx="762000" cy="259045"/>
    <xdr:sp macro="" textlink="">
      <xdr:nvSpPr>
        <xdr:cNvPr id="390" name="テキスト ボックス 389"/>
        <xdr:cNvSpPr txBox="1"/>
      </xdr:nvSpPr>
      <xdr:spPr>
        <a:xfrm>
          <a:off x="14909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144018</xdr:rowOff>
    </xdr:to>
    <xdr:cxnSp macro="">
      <xdr:nvCxnSpPr>
        <xdr:cNvPr id="391" name="直線コネクタ 390"/>
        <xdr:cNvCxnSpPr/>
      </xdr:nvCxnSpPr>
      <xdr:spPr>
        <a:xfrm flipV="1">
          <a:off x="13512800" y="67437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92" name="フローチャート: 判断 391"/>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93" name="テキスト ボックス 392"/>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4" name="フローチャート: 判断 393"/>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5" name="テキスト ボックス 394"/>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64262</xdr:rowOff>
    </xdr:from>
    <xdr:to>
      <xdr:col>81</xdr:col>
      <xdr:colOff>95250</xdr:colOff>
      <xdr:row>39</xdr:row>
      <xdr:rowOff>165862</xdr:rowOff>
    </xdr:to>
    <xdr:sp macro="" textlink="">
      <xdr:nvSpPr>
        <xdr:cNvPr id="401" name="楕円 400"/>
        <xdr:cNvSpPr/>
      </xdr:nvSpPr>
      <xdr:spPr>
        <a:xfrm>
          <a:off x="169672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80789</xdr:rowOff>
    </xdr:from>
    <xdr:ext cx="762000" cy="259045"/>
    <xdr:sp macro="" textlink="">
      <xdr:nvSpPr>
        <xdr:cNvPr id="402" name="公債費負担の状況該当値テキスト"/>
        <xdr:cNvSpPr txBox="1"/>
      </xdr:nvSpPr>
      <xdr:spPr>
        <a:xfrm>
          <a:off x="17106900" y="659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16002</xdr:rowOff>
    </xdr:from>
    <xdr:to>
      <xdr:col>77</xdr:col>
      <xdr:colOff>95250</xdr:colOff>
      <xdr:row>39</xdr:row>
      <xdr:rowOff>117602</xdr:rowOff>
    </xdr:to>
    <xdr:sp macro="" textlink="">
      <xdr:nvSpPr>
        <xdr:cNvPr id="403" name="楕円 402"/>
        <xdr:cNvSpPr/>
      </xdr:nvSpPr>
      <xdr:spPr>
        <a:xfrm>
          <a:off x="16129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127779</xdr:rowOff>
    </xdr:from>
    <xdr:ext cx="736600" cy="259045"/>
    <xdr:sp macro="" textlink="">
      <xdr:nvSpPr>
        <xdr:cNvPr id="404" name="テキスト ボックス 403"/>
        <xdr:cNvSpPr txBox="1"/>
      </xdr:nvSpPr>
      <xdr:spPr>
        <a:xfrm>
          <a:off x="15798800" y="647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139192</xdr:rowOff>
    </xdr:from>
    <xdr:to>
      <xdr:col>73</xdr:col>
      <xdr:colOff>44450</xdr:colOff>
      <xdr:row>39</xdr:row>
      <xdr:rowOff>69342</xdr:rowOff>
    </xdr:to>
    <xdr:sp macro="" textlink="">
      <xdr:nvSpPr>
        <xdr:cNvPr id="405" name="楕円 404"/>
        <xdr:cNvSpPr/>
      </xdr:nvSpPr>
      <xdr:spPr>
        <a:xfrm>
          <a:off x="15240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79519</xdr:rowOff>
    </xdr:from>
    <xdr:ext cx="762000" cy="259045"/>
    <xdr:sp macro="" textlink="">
      <xdr:nvSpPr>
        <xdr:cNvPr id="406" name="テキスト ボックス 405"/>
        <xdr:cNvSpPr txBox="1"/>
      </xdr:nvSpPr>
      <xdr:spPr>
        <a:xfrm>
          <a:off x="14909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7" name="楕円 406"/>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8" name="テキスト ボックス 407"/>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93218</xdr:rowOff>
    </xdr:from>
    <xdr:to>
      <xdr:col>64</xdr:col>
      <xdr:colOff>152400</xdr:colOff>
      <xdr:row>40</xdr:row>
      <xdr:rowOff>23368</xdr:rowOff>
    </xdr:to>
    <xdr:sp macro="" textlink="">
      <xdr:nvSpPr>
        <xdr:cNvPr id="409" name="楕円 408"/>
        <xdr:cNvSpPr/>
      </xdr:nvSpPr>
      <xdr:spPr>
        <a:xfrm>
          <a:off x="13462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33545</xdr:rowOff>
    </xdr:from>
    <xdr:ext cx="762000" cy="259045"/>
    <xdr:sp macro="" textlink="">
      <xdr:nvSpPr>
        <xdr:cNvPr id="410" name="テキスト ボックス 409"/>
        <xdr:cNvSpPr txBox="1"/>
      </xdr:nvSpPr>
      <xdr:spPr>
        <a:xfrm>
          <a:off x="13131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将来負担比率は、下水道事業をはじめとする公営企業債に対する繰入見込額の減少等により、前年度に引き続き、将来負担算出されない（マイナス値）結果となっている。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しかしながら、将来負担比率の減少要因だけでなく、公共施設の長寿命化及び継続の大型事業による、地方債現在高の増加、震災復興基金及びその他特定目的基金の取崩し等、増加要因もあることから、今後も計画的な地方債償還と財源確保を図り、将来負担の軽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9" name="直線コネクタ 438"/>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40"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41" name="直線コネクタ 440"/>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22623</xdr:rowOff>
    </xdr:from>
    <xdr:ext cx="762000" cy="259045"/>
    <xdr:sp macro="" textlink="">
      <xdr:nvSpPr>
        <xdr:cNvPr id="444" name="将来負担の状況平均値テキスト"/>
        <xdr:cNvSpPr txBox="1"/>
      </xdr:nvSpPr>
      <xdr:spPr>
        <a:xfrm>
          <a:off x="17106900" y="2594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5" name="フローチャート: 判断 444"/>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6" name="フローチャート: 判断 445"/>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1329</xdr:rowOff>
    </xdr:from>
    <xdr:ext cx="736600" cy="259045"/>
    <xdr:sp macro="" textlink="">
      <xdr:nvSpPr>
        <xdr:cNvPr id="447" name="テキスト ボックス 446"/>
        <xdr:cNvSpPr txBox="1"/>
      </xdr:nvSpPr>
      <xdr:spPr>
        <a:xfrm>
          <a:off x="15798800" y="240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81111</xdr:rowOff>
    </xdr:from>
    <xdr:to>
      <xdr:col>73</xdr:col>
      <xdr:colOff>44450</xdr:colOff>
      <xdr:row>16</xdr:row>
      <xdr:rowOff>11261</xdr:rowOff>
    </xdr:to>
    <xdr:sp macro="" textlink="">
      <xdr:nvSpPr>
        <xdr:cNvPr id="448" name="フローチャート: 判断 447"/>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21438</xdr:rowOff>
    </xdr:from>
    <xdr:ext cx="762000" cy="259045"/>
    <xdr:sp macro="" textlink="">
      <xdr:nvSpPr>
        <xdr:cNvPr id="449" name="テキスト ボックス 448"/>
        <xdr:cNvSpPr txBox="1"/>
      </xdr:nvSpPr>
      <xdr:spPr>
        <a:xfrm>
          <a:off x="14909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126153</xdr:rowOff>
    </xdr:from>
    <xdr:to>
      <xdr:col>68</xdr:col>
      <xdr:colOff>203200</xdr:colOff>
      <xdr:row>16</xdr:row>
      <xdr:rowOff>56303</xdr:rowOff>
    </xdr:to>
    <xdr:sp macro="" textlink="">
      <xdr:nvSpPr>
        <xdr:cNvPr id="450" name="フローチャート: 判断 449"/>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66480</xdr:rowOff>
    </xdr:from>
    <xdr:ext cx="762000" cy="259045"/>
    <xdr:sp macro="" textlink="">
      <xdr:nvSpPr>
        <xdr:cNvPr id="451" name="テキスト ボックス 450"/>
        <xdr:cNvSpPr txBox="1"/>
      </xdr:nvSpPr>
      <xdr:spPr>
        <a:xfrm>
          <a:off x="14020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2" name="フローチャート: 判断 451"/>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126001</xdr:rowOff>
    </xdr:from>
    <xdr:ext cx="762000" cy="259045"/>
    <xdr:sp macro="" textlink="">
      <xdr:nvSpPr>
        <xdr:cNvPr id="453" name="テキスト ボックス 452"/>
        <xdr:cNvSpPr txBox="1"/>
      </xdr:nvSpPr>
      <xdr:spPr>
        <a:xfrm>
          <a:off x="13131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325,683
323,206
757.20
141,926,828
137,710,465
3,888,432
67,407,452
85,192,914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人件費は、類似団体平均及び全国平均を下回っているが、前年度と比較して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ポイント上昇している。これは、職員給の増加による影響等が現れているものである。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今後も、行財政改革への取り組みを通じて、定員及び給与の適正化に努める。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39370</xdr:rowOff>
    </xdr:from>
    <xdr:to>
      <xdr:col>24</xdr:col>
      <xdr:colOff>25400</xdr:colOff>
      <xdr:row>35</xdr:row>
      <xdr:rowOff>54610</xdr:rowOff>
    </xdr:to>
    <xdr:cxnSp macro="">
      <xdr:nvCxnSpPr>
        <xdr:cNvPr id="66" name="直線コネクタ 65"/>
        <xdr:cNvCxnSpPr/>
      </xdr:nvCxnSpPr>
      <xdr:spPr>
        <a:xfrm>
          <a:off x="3987800" y="6040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xdr:rowOff>
    </xdr:from>
    <xdr:to>
      <xdr:col>19</xdr:col>
      <xdr:colOff>187325</xdr:colOff>
      <xdr:row>35</xdr:row>
      <xdr:rowOff>39370</xdr:rowOff>
    </xdr:to>
    <xdr:cxnSp macro="">
      <xdr:nvCxnSpPr>
        <xdr:cNvPr id="69" name="直線コネクタ 68"/>
        <xdr:cNvCxnSpPr/>
      </xdr:nvCxnSpPr>
      <xdr:spPr>
        <a:xfrm>
          <a:off x="3098800" y="601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xdr:rowOff>
    </xdr:from>
    <xdr:to>
      <xdr:col>15</xdr:col>
      <xdr:colOff>98425</xdr:colOff>
      <xdr:row>35</xdr:row>
      <xdr:rowOff>46990</xdr:rowOff>
    </xdr:to>
    <xdr:cxnSp macro="">
      <xdr:nvCxnSpPr>
        <xdr:cNvPr id="72" name="直線コネクタ 71"/>
        <xdr:cNvCxnSpPr/>
      </xdr:nvCxnSpPr>
      <xdr:spPr>
        <a:xfrm flipV="1">
          <a:off x="2209800" y="6017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134620</xdr:rowOff>
    </xdr:from>
    <xdr:to>
      <xdr:col>11</xdr:col>
      <xdr:colOff>9525</xdr:colOff>
      <xdr:row>35</xdr:row>
      <xdr:rowOff>46990</xdr:rowOff>
    </xdr:to>
    <xdr:cxnSp macro="">
      <xdr:nvCxnSpPr>
        <xdr:cNvPr id="75" name="直線コネクタ 74"/>
        <xdr:cNvCxnSpPr/>
      </xdr:nvCxnSpPr>
      <xdr:spPr>
        <a:xfrm>
          <a:off x="1320800" y="5963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762000" cy="259045"/>
    <xdr:sp macro="" textlink="">
      <xdr:nvSpPr>
        <xdr:cNvPr id="86" name="人件費該当値テキスト"/>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160020</xdr:rowOff>
    </xdr:from>
    <xdr:to>
      <xdr:col>20</xdr:col>
      <xdr:colOff>38100</xdr:colOff>
      <xdr:row>35</xdr:row>
      <xdr:rowOff>90170</xdr:rowOff>
    </xdr:to>
    <xdr:sp macro="" textlink="">
      <xdr:nvSpPr>
        <xdr:cNvPr id="87" name="楕円 86"/>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100347</xdr:rowOff>
    </xdr:from>
    <xdr:ext cx="736600" cy="259045"/>
    <xdr:sp macro="" textlink="">
      <xdr:nvSpPr>
        <xdr:cNvPr id="88" name="テキスト ボックス 87"/>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137160</xdr:rowOff>
    </xdr:from>
    <xdr:to>
      <xdr:col>15</xdr:col>
      <xdr:colOff>149225</xdr:colOff>
      <xdr:row>35</xdr:row>
      <xdr:rowOff>67310</xdr:rowOff>
    </xdr:to>
    <xdr:sp macro="" textlink="">
      <xdr:nvSpPr>
        <xdr:cNvPr id="89" name="楕円 88"/>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77487</xdr:rowOff>
    </xdr:from>
    <xdr:ext cx="762000" cy="259045"/>
    <xdr:sp macro="" textlink="">
      <xdr:nvSpPr>
        <xdr:cNvPr id="90" name="テキスト ボックス 89"/>
        <xdr:cNvSpPr txBox="1"/>
      </xdr:nvSpPr>
      <xdr:spPr>
        <a:xfrm>
          <a:off x="2717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167640</xdr:rowOff>
    </xdr:from>
    <xdr:to>
      <xdr:col>11</xdr:col>
      <xdr:colOff>60325</xdr:colOff>
      <xdr:row>35</xdr:row>
      <xdr:rowOff>97790</xdr:rowOff>
    </xdr:to>
    <xdr:sp macro="" textlink="">
      <xdr:nvSpPr>
        <xdr:cNvPr id="91" name="楕円 90"/>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107967</xdr:rowOff>
    </xdr:from>
    <xdr:ext cx="762000" cy="259045"/>
    <xdr:sp macro="" textlink="">
      <xdr:nvSpPr>
        <xdr:cNvPr id="92" name="テキスト ボックス 91"/>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83820</xdr:rowOff>
    </xdr:from>
    <xdr:to>
      <xdr:col>6</xdr:col>
      <xdr:colOff>171450</xdr:colOff>
      <xdr:row>35</xdr:row>
      <xdr:rowOff>13970</xdr:rowOff>
    </xdr:to>
    <xdr:sp macro="" textlink="">
      <xdr:nvSpPr>
        <xdr:cNvPr id="93" name="楕円 92"/>
        <xdr:cNvSpPr/>
      </xdr:nvSpPr>
      <xdr:spPr>
        <a:xfrm>
          <a:off x="1270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24147</xdr:rowOff>
    </xdr:from>
    <xdr:ext cx="762000" cy="259045"/>
    <xdr:sp macro="" textlink="">
      <xdr:nvSpPr>
        <xdr:cNvPr id="94" name="テキスト ボックス 93"/>
        <xdr:cNvSpPr txBox="1"/>
      </xdr:nvSpPr>
      <xdr:spPr>
        <a:xfrm>
          <a:off x="939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退職者不補充により学校用務員や学校給食調理員の民間委託を推進する等、人件費等から委託料（物件費）へのシフトが起きているため、経常的な物件費は、類似団体平均及び全国平均を上回っており、今後も上昇が見込ま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最小の経費で最大の効果を上げられるよう、今後も順次民間委託を進めていき、費用対効果の向上に努めていく。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62230</xdr:rowOff>
    </xdr:from>
    <xdr:to>
      <xdr:col>82</xdr:col>
      <xdr:colOff>107950</xdr:colOff>
      <xdr:row>19</xdr:row>
      <xdr:rowOff>138430</xdr:rowOff>
    </xdr:to>
    <xdr:cxnSp macro="">
      <xdr:nvCxnSpPr>
        <xdr:cNvPr id="125" name="直線コネクタ 124"/>
        <xdr:cNvCxnSpPr/>
      </xdr:nvCxnSpPr>
      <xdr:spPr>
        <a:xfrm flipV="1">
          <a:off x="15671800" y="33197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92710</xdr:rowOff>
    </xdr:from>
    <xdr:to>
      <xdr:col>78</xdr:col>
      <xdr:colOff>69850</xdr:colOff>
      <xdr:row>19</xdr:row>
      <xdr:rowOff>138430</xdr:rowOff>
    </xdr:to>
    <xdr:cxnSp macro="">
      <xdr:nvCxnSpPr>
        <xdr:cNvPr id="128" name="直線コネクタ 127"/>
        <xdr:cNvCxnSpPr/>
      </xdr:nvCxnSpPr>
      <xdr:spPr>
        <a:xfrm>
          <a:off x="14782800" y="3350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157480</xdr:rowOff>
    </xdr:from>
    <xdr:to>
      <xdr:col>73</xdr:col>
      <xdr:colOff>180975</xdr:colOff>
      <xdr:row>19</xdr:row>
      <xdr:rowOff>92710</xdr:rowOff>
    </xdr:to>
    <xdr:cxnSp macro="">
      <xdr:nvCxnSpPr>
        <xdr:cNvPr id="131" name="直線コネクタ 130"/>
        <xdr:cNvCxnSpPr/>
      </xdr:nvCxnSpPr>
      <xdr:spPr>
        <a:xfrm>
          <a:off x="13893800" y="32435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33" name="テキスト ボックス 132"/>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96520</xdr:rowOff>
    </xdr:from>
    <xdr:to>
      <xdr:col>69</xdr:col>
      <xdr:colOff>92075</xdr:colOff>
      <xdr:row>18</xdr:row>
      <xdr:rowOff>157480</xdr:rowOff>
    </xdr:to>
    <xdr:cxnSp macro="">
      <xdr:nvCxnSpPr>
        <xdr:cNvPr id="134" name="直線コネクタ 133"/>
        <xdr:cNvCxnSpPr/>
      </xdr:nvCxnSpPr>
      <xdr:spPr>
        <a:xfrm>
          <a:off x="13004800" y="3182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123207</xdr:rowOff>
    </xdr:from>
    <xdr:ext cx="762000" cy="259045"/>
    <xdr:sp macro="" textlink="">
      <xdr:nvSpPr>
        <xdr:cNvPr id="136" name="テキスト ボックス 135"/>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8" name="テキスト ボックス 137"/>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11430</xdr:rowOff>
    </xdr:from>
    <xdr:to>
      <xdr:col>82</xdr:col>
      <xdr:colOff>158750</xdr:colOff>
      <xdr:row>19</xdr:row>
      <xdr:rowOff>113030</xdr:rowOff>
    </xdr:to>
    <xdr:sp macro="" textlink="">
      <xdr:nvSpPr>
        <xdr:cNvPr id="144" name="楕円 143"/>
        <xdr:cNvSpPr/>
      </xdr:nvSpPr>
      <xdr:spPr>
        <a:xfrm>
          <a:off x="164592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154957</xdr:rowOff>
    </xdr:from>
    <xdr:ext cx="762000" cy="259045"/>
    <xdr:sp macro="" textlink="">
      <xdr:nvSpPr>
        <xdr:cNvPr id="145" name="物件費該当値テキスト"/>
        <xdr:cNvSpPr txBox="1"/>
      </xdr:nvSpPr>
      <xdr:spPr>
        <a:xfrm>
          <a:off x="165989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87630</xdr:rowOff>
    </xdr:from>
    <xdr:to>
      <xdr:col>78</xdr:col>
      <xdr:colOff>120650</xdr:colOff>
      <xdr:row>20</xdr:row>
      <xdr:rowOff>17780</xdr:rowOff>
    </xdr:to>
    <xdr:sp macro="" textlink="">
      <xdr:nvSpPr>
        <xdr:cNvPr id="146" name="楕円 145"/>
        <xdr:cNvSpPr/>
      </xdr:nvSpPr>
      <xdr:spPr>
        <a:xfrm>
          <a:off x="15621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2557</xdr:rowOff>
    </xdr:from>
    <xdr:ext cx="736600" cy="259045"/>
    <xdr:sp macro="" textlink="">
      <xdr:nvSpPr>
        <xdr:cNvPr id="147" name="テキスト ボックス 146"/>
        <xdr:cNvSpPr txBox="1"/>
      </xdr:nvSpPr>
      <xdr:spPr>
        <a:xfrm>
          <a:off x="15290800" y="343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41910</xdr:rowOff>
    </xdr:from>
    <xdr:to>
      <xdr:col>74</xdr:col>
      <xdr:colOff>31750</xdr:colOff>
      <xdr:row>19</xdr:row>
      <xdr:rowOff>143510</xdr:rowOff>
    </xdr:to>
    <xdr:sp macro="" textlink="">
      <xdr:nvSpPr>
        <xdr:cNvPr id="148" name="楕円 147"/>
        <xdr:cNvSpPr/>
      </xdr:nvSpPr>
      <xdr:spPr>
        <a:xfrm>
          <a:off x="14732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128287</xdr:rowOff>
    </xdr:from>
    <xdr:ext cx="762000" cy="259045"/>
    <xdr:sp macro="" textlink="">
      <xdr:nvSpPr>
        <xdr:cNvPr id="149" name="テキスト ボックス 148"/>
        <xdr:cNvSpPr txBox="1"/>
      </xdr:nvSpPr>
      <xdr:spPr>
        <a:xfrm>
          <a:off x="14401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106680</xdr:rowOff>
    </xdr:from>
    <xdr:to>
      <xdr:col>69</xdr:col>
      <xdr:colOff>142875</xdr:colOff>
      <xdr:row>19</xdr:row>
      <xdr:rowOff>36830</xdr:rowOff>
    </xdr:to>
    <xdr:sp macro="" textlink="">
      <xdr:nvSpPr>
        <xdr:cNvPr id="150" name="楕円 149"/>
        <xdr:cNvSpPr/>
      </xdr:nvSpPr>
      <xdr:spPr>
        <a:xfrm>
          <a:off x="13843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21607</xdr:rowOff>
    </xdr:from>
    <xdr:ext cx="762000" cy="259045"/>
    <xdr:sp macro="" textlink="">
      <xdr:nvSpPr>
        <xdr:cNvPr id="151" name="テキスト ボックス 150"/>
        <xdr:cNvSpPr txBox="1"/>
      </xdr:nvSpPr>
      <xdr:spPr>
        <a:xfrm>
          <a:off x="13512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45720</xdr:rowOff>
    </xdr:from>
    <xdr:to>
      <xdr:col>65</xdr:col>
      <xdr:colOff>53975</xdr:colOff>
      <xdr:row>18</xdr:row>
      <xdr:rowOff>147320</xdr:rowOff>
    </xdr:to>
    <xdr:sp macro="" textlink="">
      <xdr:nvSpPr>
        <xdr:cNvPr id="152" name="楕円 151"/>
        <xdr:cNvSpPr/>
      </xdr:nvSpPr>
      <xdr:spPr>
        <a:xfrm>
          <a:off x="12954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132097</xdr:rowOff>
    </xdr:from>
    <xdr:ext cx="762000" cy="259045"/>
    <xdr:sp macro="" textlink="">
      <xdr:nvSpPr>
        <xdr:cNvPr id="153" name="テキスト ボックス 152"/>
        <xdr:cNvSpPr txBox="1"/>
      </xdr:nvSpPr>
      <xdr:spPr>
        <a:xfrm>
          <a:off x="12623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扶助費は、全国平均及び類似団体平均を下回っているが、前年度と比較して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ている。現在、待機児童解消のため保育施設の整備等を推進しており、また、高齢化の進展により、扶助費のさらなる増加が予想されるところである。扶助費の増加は本市に限らず、社会情勢上やむを得ない面もあるが、単独事業の見直しを図る等、引き続き適正な水準を保てるよう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101600</xdr:rowOff>
    </xdr:to>
    <xdr:cxnSp macro="">
      <xdr:nvCxnSpPr>
        <xdr:cNvPr id="186" name="直線コネクタ 185"/>
        <xdr:cNvCxnSpPr/>
      </xdr:nvCxnSpPr>
      <xdr:spPr>
        <a:xfrm>
          <a:off x="3987800" y="9309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7"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57150</xdr:rowOff>
    </xdr:from>
    <xdr:to>
      <xdr:col>19</xdr:col>
      <xdr:colOff>187325</xdr:colOff>
      <xdr:row>54</xdr:row>
      <xdr:rowOff>50800</xdr:rowOff>
    </xdr:to>
    <xdr:cxnSp macro="">
      <xdr:nvCxnSpPr>
        <xdr:cNvPr id="189" name="直線コネクタ 188"/>
        <xdr:cNvCxnSpPr/>
      </xdr:nvCxnSpPr>
      <xdr:spPr>
        <a:xfrm>
          <a:off x="3098800" y="91440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191" name="テキスト ボックス 190"/>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44450</xdr:rowOff>
    </xdr:from>
    <xdr:to>
      <xdr:col>15</xdr:col>
      <xdr:colOff>98425</xdr:colOff>
      <xdr:row>53</xdr:row>
      <xdr:rowOff>57150</xdr:rowOff>
    </xdr:to>
    <xdr:cxnSp macro="">
      <xdr:nvCxnSpPr>
        <xdr:cNvPr id="192" name="直線コネクタ 191"/>
        <xdr:cNvCxnSpPr/>
      </xdr:nvCxnSpPr>
      <xdr:spPr>
        <a:xfrm>
          <a:off x="2209800" y="913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4" name="テキスト ボックス 193"/>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44450</xdr:rowOff>
    </xdr:from>
    <xdr:to>
      <xdr:col>11</xdr:col>
      <xdr:colOff>9525</xdr:colOff>
      <xdr:row>53</xdr:row>
      <xdr:rowOff>95250</xdr:rowOff>
    </xdr:to>
    <xdr:cxnSp macro="">
      <xdr:nvCxnSpPr>
        <xdr:cNvPr id="195" name="直線コネクタ 194"/>
        <xdr:cNvCxnSpPr/>
      </xdr:nvCxnSpPr>
      <xdr:spPr>
        <a:xfrm flipV="1">
          <a:off x="1320800" y="9131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7" name="テキスト ボックス 196"/>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199" name="テキスト ボックス 198"/>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50800</xdr:rowOff>
    </xdr:from>
    <xdr:to>
      <xdr:col>24</xdr:col>
      <xdr:colOff>76200</xdr:colOff>
      <xdr:row>54</xdr:row>
      <xdr:rowOff>152400</xdr:rowOff>
    </xdr:to>
    <xdr:sp macro="" textlink="">
      <xdr:nvSpPr>
        <xdr:cNvPr id="205" name="楕円 204"/>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67327</xdr:rowOff>
    </xdr:from>
    <xdr:ext cx="762000" cy="259045"/>
    <xdr:sp macro="" textlink="">
      <xdr:nvSpPr>
        <xdr:cNvPr id="206" name="扶助費該当値テキスト"/>
        <xdr:cNvSpPr txBox="1"/>
      </xdr:nvSpPr>
      <xdr:spPr>
        <a:xfrm>
          <a:off x="4914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7" name="楕円 206"/>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8" name="テキスト ボックス 207"/>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6350</xdr:rowOff>
    </xdr:from>
    <xdr:to>
      <xdr:col>15</xdr:col>
      <xdr:colOff>149225</xdr:colOff>
      <xdr:row>53</xdr:row>
      <xdr:rowOff>107950</xdr:rowOff>
    </xdr:to>
    <xdr:sp macro="" textlink="">
      <xdr:nvSpPr>
        <xdr:cNvPr id="209" name="楕円 208"/>
        <xdr:cNvSpPr/>
      </xdr:nvSpPr>
      <xdr:spPr>
        <a:xfrm>
          <a:off x="3048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118127</xdr:rowOff>
    </xdr:from>
    <xdr:ext cx="762000" cy="259045"/>
    <xdr:sp macro="" textlink="">
      <xdr:nvSpPr>
        <xdr:cNvPr id="210" name="テキスト ボックス 209"/>
        <xdr:cNvSpPr txBox="1"/>
      </xdr:nvSpPr>
      <xdr:spPr>
        <a:xfrm>
          <a:off x="2717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165100</xdr:rowOff>
    </xdr:from>
    <xdr:to>
      <xdr:col>11</xdr:col>
      <xdr:colOff>60325</xdr:colOff>
      <xdr:row>53</xdr:row>
      <xdr:rowOff>95250</xdr:rowOff>
    </xdr:to>
    <xdr:sp macro="" textlink="">
      <xdr:nvSpPr>
        <xdr:cNvPr id="211" name="楕円 210"/>
        <xdr:cNvSpPr/>
      </xdr:nvSpPr>
      <xdr:spPr>
        <a:xfrm>
          <a:off x="21590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105427</xdr:rowOff>
    </xdr:from>
    <xdr:ext cx="762000" cy="259045"/>
    <xdr:sp macro="" textlink="">
      <xdr:nvSpPr>
        <xdr:cNvPr id="212" name="テキスト ボックス 211"/>
        <xdr:cNvSpPr txBox="1"/>
      </xdr:nvSpPr>
      <xdr:spPr>
        <a:xfrm>
          <a:off x="18288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44450</xdr:rowOff>
    </xdr:from>
    <xdr:to>
      <xdr:col>6</xdr:col>
      <xdr:colOff>171450</xdr:colOff>
      <xdr:row>53</xdr:row>
      <xdr:rowOff>146050</xdr:rowOff>
    </xdr:to>
    <xdr:sp macro="" textlink="">
      <xdr:nvSpPr>
        <xdr:cNvPr id="213" name="楕円 212"/>
        <xdr:cNvSpPr/>
      </xdr:nvSpPr>
      <xdr:spPr>
        <a:xfrm>
          <a:off x="1270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156227</xdr:rowOff>
    </xdr:from>
    <xdr:ext cx="762000" cy="259045"/>
    <xdr:sp macro="" textlink="">
      <xdr:nvSpPr>
        <xdr:cNvPr id="214" name="テキスト ボックス 213"/>
        <xdr:cNvSpPr txBox="1"/>
      </xdr:nvSpPr>
      <xdr:spPr>
        <a:xfrm>
          <a:off x="939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その他については類似団体及び全国平均をやや上回っており、前年度と比較すると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ポイント上昇している。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これは、国民健康保険特別会計や介護保険特別会計への繰出金が多額となっているためであるが、今後も各会計の経費節減を図り、繰出金の抑制に努めるとともに、施設の老朽化の進展から今後の維持補修費は増加要因であるため、公共施設等総合管理計画に基づき最適化を図り、経費の節減、平準化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8890</xdr:rowOff>
    </xdr:to>
    <xdr:cxnSp macro="">
      <xdr:nvCxnSpPr>
        <xdr:cNvPr id="247" name="直線コネクタ 246"/>
        <xdr:cNvCxnSpPr/>
      </xdr:nvCxnSpPr>
      <xdr:spPr>
        <a:xfrm>
          <a:off x="15671800" y="9773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24130</xdr:rowOff>
    </xdr:to>
    <xdr:cxnSp macro="">
      <xdr:nvCxnSpPr>
        <xdr:cNvPr id="250" name="直線コネクタ 249"/>
        <xdr:cNvCxnSpPr/>
      </xdr:nvCxnSpPr>
      <xdr:spPr>
        <a:xfrm flipV="1">
          <a:off x="14782800" y="977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52" name="テキスト ボックス 251"/>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157480</xdr:rowOff>
    </xdr:from>
    <xdr:to>
      <xdr:col>73</xdr:col>
      <xdr:colOff>180975</xdr:colOff>
      <xdr:row>57</xdr:row>
      <xdr:rowOff>24130</xdr:rowOff>
    </xdr:to>
    <xdr:cxnSp macro="">
      <xdr:nvCxnSpPr>
        <xdr:cNvPr id="253" name="直線コネクタ 252"/>
        <xdr:cNvCxnSpPr/>
      </xdr:nvCxnSpPr>
      <xdr:spPr>
        <a:xfrm>
          <a:off x="13893800" y="9758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55" name="テキスト ボックス 254"/>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57</xdr:row>
      <xdr:rowOff>31750</xdr:rowOff>
    </xdr:to>
    <xdr:cxnSp macro="">
      <xdr:nvCxnSpPr>
        <xdr:cNvPr id="256" name="直線コネクタ 255"/>
        <xdr:cNvCxnSpPr/>
      </xdr:nvCxnSpPr>
      <xdr:spPr>
        <a:xfrm flipV="1">
          <a:off x="13004800" y="975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58" name="テキスト ボックス 257"/>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60" name="テキスト ボックス 259"/>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66" name="楕円 265"/>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101617</xdr:rowOff>
    </xdr:from>
    <xdr:ext cx="762000" cy="259045"/>
    <xdr:sp macro="" textlink="">
      <xdr:nvSpPr>
        <xdr:cNvPr id="267" name="その他該当値テキスト"/>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68" name="楕円 267"/>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69" name="テキスト ボックス 268"/>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0" name="楕円 269"/>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71" name="テキスト ボックス 27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72" name="楕円 271"/>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73" name="テキスト ボックス 272"/>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4" name="楕円 273"/>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75" name="テキスト ボックス 274"/>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補助費等は、前年度と比較して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ポイント上昇しており、類似団体平均及び全国平均を上回っている状況が続いている。これは、下水道事業会計や広域消防組合への負担金が多額となっているためである。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下水道事業会計については平成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年３月に経営戦略を策定したところであり、また、平成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年度から全庁的な補助金等見直しを実施する予定であり、より一層の適正化・最適化に努めていく。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39915</xdr:rowOff>
    </xdr:from>
    <xdr:to>
      <xdr:col>82</xdr:col>
      <xdr:colOff>107950</xdr:colOff>
      <xdr:row>38</xdr:row>
      <xdr:rowOff>50800</xdr:rowOff>
    </xdr:to>
    <xdr:cxnSp macro="">
      <xdr:nvCxnSpPr>
        <xdr:cNvPr id="310" name="直線コネクタ 309"/>
        <xdr:cNvCxnSpPr/>
      </xdr:nvCxnSpPr>
      <xdr:spPr>
        <a:xfrm>
          <a:off x="15671800" y="65550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138991</xdr:rowOff>
    </xdr:from>
    <xdr:ext cx="762000" cy="259045"/>
    <xdr:sp macro="" textlink="">
      <xdr:nvSpPr>
        <xdr:cNvPr id="311" name="補助費等平均値テキスト"/>
        <xdr:cNvSpPr txBox="1"/>
      </xdr:nvSpPr>
      <xdr:spPr>
        <a:xfrm>
          <a:off x="16598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18143</xdr:rowOff>
    </xdr:from>
    <xdr:to>
      <xdr:col>78</xdr:col>
      <xdr:colOff>69850</xdr:colOff>
      <xdr:row>38</xdr:row>
      <xdr:rowOff>39915</xdr:rowOff>
    </xdr:to>
    <xdr:cxnSp macro="">
      <xdr:nvCxnSpPr>
        <xdr:cNvPr id="313" name="直線コネクタ 312"/>
        <xdr:cNvCxnSpPr/>
      </xdr:nvCxnSpPr>
      <xdr:spPr>
        <a:xfrm>
          <a:off x="14782800" y="6533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84563</xdr:rowOff>
    </xdr:from>
    <xdr:ext cx="736600" cy="259045"/>
    <xdr:sp macro="" textlink="">
      <xdr:nvSpPr>
        <xdr:cNvPr id="315" name="テキスト ボックス 314"/>
        <xdr:cNvSpPr txBox="1"/>
      </xdr:nvSpPr>
      <xdr:spPr>
        <a:xfrm>
          <a:off x="15290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167822</xdr:rowOff>
    </xdr:from>
    <xdr:to>
      <xdr:col>73</xdr:col>
      <xdr:colOff>180975</xdr:colOff>
      <xdr:row>38</xdr:row>
      <xdr:rowOff>18143</xdr:rowOff>
    </xdr:to>
    <xdr:cxnSp macro="">
      <xdr:nvCxnSpPr>
        <xdr:cNvPr id="316" name="直線コネクタ 315"/>
        <xdr:cNvCxnSpPr/>
      </xdr:nvCxnSpPr>
      <xdr:spPr>
        <a:xfrm>
          <a:off x="13893800" y="6511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51905</xdr:rowOff>
    </xdr:from>
    <xdr:ext cx="762000" cy="259045"/>
    <xdr:sp macro="" textlink="">
      <xdr:nvSpPr>
        <xdr:cNvPr id="318" name="テキスト ボックス 317"/>
        <xdr:cNvSpPr txBox="1"/>
      </xdr:nvSpPr>
      <xdr:spPr>
        <a:xfrm>
          <a:off x="14401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91622</xdr:rowOff>
    </xdr:from>
    <xdr:to>
      <xdr:col>69</xdr:col>
      <xdr:colOff>92075</xdr:colOff>
      <xdr:row>37</xdr:row>
      <xdr:rowOff>167822</xdr:rowOff>
    </xdr:to>
    <xdr:cxnSp macro="">
      <xdr:nvCxnSpPr>
        <xdr:cNvPr id="319" name="直線コネクタ 318"/>
        <xdr:cNvCxnSpPr/>
      </xdr:nvCxnSpPr>
      <xdr:spPr>
        <a:xfrm>
          <a:off x="13004800" y="64352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62791</xdr:rowOff>
    </xdr:from>
    <xdr:ext cx="762000" cy="259045"/>
    <xdr:sp macro="" textlink="">
      <xdr:nvSpPr>
        <xdr:cNvPr id="323" name="テキスト ボックス 322"/>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29" name="楕円 328"/>
        <xdr:cNvSpPr/>
      </xdr:nvSpPr>
      <xdr:spPr>
        <a:xfrm>
          <a:off x="16459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143527</xdr:rowOff>
    </xdr:from>
    <xdr:ext cx="762000" cy="259045"/>
    <xdr:sp macro="" textlink="">
      <xdr:nvSpPr>
        <xdr:cNvPr id="330" name="補助費等該当値テキスト"/>
        <xdr:cNvSpPr txBox="1"/>
      </xdr:nvSpPr>
      <xdr:spPr>
        <a:xfrm>
          <a:off x="16598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160565</xdr:rowOff>
    </xdr:from>
    <xdr:to>
      <xdr:col>78</xdr:col>
      <xdr:colOff>120650</xdr:colOff>
      <xdr:row>38</xdr:row>
      <xdr:rowOff>90715</xdr:rowOff>
    </xdr:to>
    <xdr:sp macro="" textlink="">
      <xdr:nvSpPr>
        <xdr:cNvPr id="331" name="楕円 330"/>
        <xdr:cNvSpPr/>
      </xdr:nvSpPr>
      <xdr:spPr>
        <a:xfrm>
          <a:off x="15621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75492</xdr:rowOff>
    </xdr:from>
    <xdr:ext cx="736600" cy="259045"/>
    <xdr:sp macro="" textlink="">
      <xdr:nvSpPr>
        <xdr:cNvPr id="332" name="テキスト ボックス 331"/>
        <xdr:cNvSpPr txBox="1"/>
      </xdr:nvSpPr>
      <xdr:spPr>
        <a:xfrm>
          <a:off x="15290800" y="659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138793</xdr:rowOff>
    </xdr:from>
    <xdr:to>
      <xdr:col>74</xdr:col>
      <xdr:colOff>31750</xdr:colOff>
      <xdr:row>38</xdr:row>
      <xdr:rowOff>68943</xdr:rowOff>
    </xdr:to>
    <xdr:sp macro="" textlink="">
      <xdr:nvSpPr>
        <xdr:cNvPr id="333" name="楕円 332"/>
        <xdr:cNvSpPr/>
      </xdr:nvSpPr>
      <xdr:spPr>
        <a:xfrm>
          <a:off x="14732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53720</xdr:rowOff>
    </xdr:from>
    <xdr:ext cx="762000" cy="259045"/>
    <xdr:sp macro="" textlink="">
      <xdr:nvSpPr>
        <xdr:cNvPr id="334" name="テキスト ボックス 333"/>
        <xdr:cNvSpPr txBox="1"/>
      </xdr:nvSpPr>
      <xdr:spPr>
        <a:xfrm>
          <a:off x="14401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117022</xdr:rowOff>
    </xdr:from>
    <xdr:to>
      <xdr:col>69</xdr:col>
      <xdr:colOff>142875</xdr:colOff>
      <xdr:row>38</xdr:row>
      <xdr:rowOff>47172</xdr:rowOff>
    </xdr:to>
    <xdr:sp macro="" textlink="">
      <xdr:nvSpPr>
        <xdr:cNvPr id="335" name="楕円 334"/>
        <xdr:cNvSpPr/>
      </xdr:nvSpPr>
      <xdr:spPr>
        <a:xfrm>
          <a:off x="13843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31949</xdr:rowOff>
    </xdr:from>
    <xdr:ext cx="762000" cy="259045"/>
    <xdr:sp macro="" textlink="">
      <xdr:nvSpPr>
        <xdr:cNvPr id="336" name="テキスト ボックス 335"/>
        <xdr:cNvSpPr txBox="1"/>
      </xdr:nvSpPr>
      <xdr:spPr>
        <a:xfrm>
          <a:off x="13512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40822</xdr:rowOff>
    </xdr:from>
    <xdr:to>
      <xdr:col>65</xdr:col>
      <xdr:colOff>53975</xdr:colOff>
      <xdr:row>37</xdr:row>
      <xdr:rowOff>142422</xdr:rowOff>
    </xdr:to>
    <xdr:sp macro="" textlink="">
      <xdr:nvSpPr>
        <xdr:cNvPr id="337" name="楕円 336"/>
        <xdr:cNvSpPr/>
      </xdr:nvSpPr>
      <xdr:spPr>
        <a:xfrm>
          <a:off x="12954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127199</xdr:rowOff>
    </xdr:from>
    <xdr:ext cx="762000" cy="259045"/>
    <xdr:sp macro="" textlink="">
      <xdr:nvSpPr>
        <xdr:cNvPr id="338" name="テキスト ボックス 337"/>
        <xdr:cNvSpPr txBox="1"/>
      </xdr:nvSpPr>
      <xdr:spPr>
        <a:xfrm>
          <a:off x="12623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公債費は、類似団体平均及び全国平均を下回っているが、前年度と比較して、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これは、元利償還金の一部償還完了によるものであり、今後も、計画的な償還を継続し、地方財政措置の厚い起債の活用を基本とすることにより、良好な水準を保てるよう努めていく。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16511</xdr:rowOff>
    </xdr:from>
    <xdr:to>
      <xdr:col>24</xdr:col>
      <xdr:colOff>25400</xdr:colOff>
      <xdr:row>77</xdr:row>
      <xdr:rowOff>39370</xdr:rowOff>
    </xdr:to>
    <xdr:cxnSp macro="">
      <xdr:nvCxnSpPr>
        <xdr:cNvPr id="371" name="直線コネクタ 370"/>
        <xdr:cNvCxnSpPr/>
      </xdr:nvCxnSpPr>
      <xdr:spPr>
        <a:xfrm flipV="1">
          <a:off x="3987800" y="132181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113047</xdr:rowOff>
    </xdr:from>
    <xdr:ext cx="762000" cy="259045"/>
    <xdr:sp macro="" textlink="">
      <xdr:nvSpPr>
        <xdr:cNvPr id="372" name="公債費平均値テキスト"/>
        <xdr:cNvSpPr txBox="1"/>
      </xdr:nvSpPr>
      <xdr:spPr>
        <a:xfrm>
          <a:off x="4914900" y="1331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77</xdr:row>
      <xdr:rowOff>39370</xdr:rowOff>
    </xdr:to>
    <xdr:cxnSp macro="">
      <xdr:nvCxnSpPr>
        <xdr:cNvPr id="374" name="直線コネクタ 373"/>
        <xdr:cNvCxnSpPr/>
      </xdr:nvCxnSpPr>
      <xdr:spPr>
        <a:xfrm>
          <a:off x="3098800" y="13187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6" name="テキスト ボックス 375"/>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24130</xdr:rowOff>
    </xdr:to>
    <xdr:cxnSp macro="">
      <xdr:nvCxnSpPr>
        <xdr:cNvPr id="377" name="直線コネクタ 376"/>
        <xdr:cNvCxnSpPr/>
      </xdr:nvCxnSpPr>
      <xdr:spPr>
        <a:xfrm flipV="1">
          <a:off x="2209800" y="13187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79" name="テキスト ボックス 378"/>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39370</xdr:rowOff>
    </xdr:to>
    <xdr:cxnSp macro="">
      <xdr:nvCxnSpPr>
        <xdr:cNvPr id="380" name="直線コネクタ 379"/>
        <xdr:cNvCxnSpPr/>
      </xdr:nvCxnSpPr>
      <xdr:spPr>
        <a:xfrm flipV="1">
          <a:off x="1320800" y="13225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82" name="テキスト ボックス 381"/>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170197</xdr:rowOff>
    </xdr:from>
    <xdr:ext cx="762000" cy="259045"/>
    <xdr:sp macro="" textlink="">
      <xdr:nvSpPr>
        <xdr:cNvPr id="384" name="テキスト ボックス 383"/>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137161</xdr:rowOff>
    </xdr:from>
    <xdr:to>
      <xdr:col>24</xdr:col>
      <xdr:colOff>76200</xdr:colOff>
      <xdr:row>77</xdr:row>
      <xdr:rowOff>67311</xdr:rowOff>
    </xdr:to>
    <xdr:sp macro="" textlink="">
      <xdr:nvSpPr>
        <xdr:cNvPr id="390" name="楕円 389"/>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153688</xdr:rowOff>
    </xdr:from>
    <xdr:ext cx="762000" cy="259045"/>
    <xdr:sp macro="" textlink="">
      <xdr:nvSpPr>
        <xdr:cNvPr id="391" name="公債費該当値テキスト"/>
        <xdr:cNvSpPr txBox="1"/>
      </xdr:nvSpPr>
      <xdr:spPr>
        <a:xfrm>
          <a:off x="4914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160020</xdr:rowOff>
    </xdr:from>
    <xdr:to>
      <xdr:col>20</xdr:col>
      <xdr:colOff>38100</xdr:colOff>
      <xdr:row>77</xdr:row>
      <xdr:rowOff>90170</xdr:rowOff>
    </xdr:to>
    <xdr:sp macro="" textlink="">
      <xdr:nvSpPr>
        <xdr:cNvPr id="392" name="楕円 391"/>
        <xdr:cNvSpPr/>
      </xdr:nvSpPr>
      <xdr:spPr>
        <a:xfrm>
          <a:off x="3937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100347</xdr:rowOff>
    </xdr:from>
    <xdr:ext cx="736600" cy="259045"/>
    <xdr:sp macro="" textlink="">
      <xdr:nvSpPr>
        <xdr:cNvPr id="393" name="テキスト ボックス 39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94" name="楕円 393"/>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95" name="テキスト ボックス 394"/>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6" name="楕円 395"/>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97" name="テキスト ボックス 396"/>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98" name="楕円 397"/>
        <xdr:cNvSpPr/>
      </xdr:nvSpPr>
      <xdr:spPr>
        <a:xfrm>
          <a:off x="1270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99" name="テキスト ボックス 398"/>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公債費以外については、前年度と比較して、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類似団体平均及び全国平均を上回っている。これは、主に扶助費の影響によるものであり、現時点では全国平均及び類似団体平均を下回っているが、子育て施策の推進及び高齢化の進展により今後増加が見込まれるため、単独事業の見直しを図る等、引き続き適正な水準を保てるよう努めていくとともに、補助金や使用料・手数料等の見直しを進め、一層の合理化に努めていく。</a:t>
          </a:r>
        </a:p>
        <a:p>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146050</xdr:rowOff>
    </xdr:from>
    <xdr:to>
      <xdr:col>82</xdr:col>
      <xdr:colOff>107950</xdr:colOff>
      <xdr:row>77</xdr:row>
      <xdr:rowOff>168911</xdr:rowOff>
    </xdr:to>
    <xdr:cxnSp macro="">
      <xdr:nvCxnSpPr>
        <xdr:cNvPr id="432" name="直線コネクタ 431"/>
        <xdr:cNvCxnSpPr/>
      </xdr:nvCxnSpPr>
      <xdr:spPr>
        <a:xfrm>
          <a:off x="15671800" y="133477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8889</xdr:rowOff>
    </xdr:from>
    <xdr:to>
      <xdr:col>78</xdr:col>
      <xdr:colOff>69850</xdr:colOff>
      <xdr:row>77</xdr:row>
      <xdr:rowOff>146050</xdr:rowOff>
    </xdr:to>
    <xdr:cxnSp macro="">
      <xdr:nvCxnSpPr>
        <xdr:cNvPr id="435" name="直線コネクタ 434"/>
        <xdr:cNvCxnSpPr/>
      </xdr:nvCxnSpPr>
      <xdr:spPr>
        <a:xfrm>
          <a:off x="14782800" y="132105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123207</xdr:rowOff>
    </xdr:from>
    <xdr:ext cx="736600" cy="259045"/>
    <xdr:sp macro="" textlink="">
      <xdr:nvSpPr>
        <xdr:cNvPr id="437" name="テキスト ボックス 436"/>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96520</xdr:rowOff>
    </xdr:from>
    <xdr:to>
      <xdr:col>73</xdr:col>
      <xdr:colOff>180975</xdr:colOff>
      <xdr:row>77</xdr:row>
      <xdr:rowOff>8889</xdr:rowOff>
    </xdr:to>
    <xdr:cxnSp macro="">
      <xdr:nvCxnSpPr>
        <xdr:cNvPr id="438" name="直線コネクタ 437"/>
        <xdr:cNvCxnSpPr/>
      </xdr:nvCxnSpPr>
      <xdr:spPr>
        <a:xfrm>
          <a:off x="13893800" y="131267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40" name="テキスト ボックス 439"/>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5080</xdr:rowOff>
    </xdr:from>
    <xdr:to>
      <xdr:col>69</xdr:col>
      <xdr:colOff>92075</xdr:colOff>
      <xdr:row>76</xdr:row>
      <xdr:rowOff>96520</xdr:rowOff>
    </xdr:to>
    <xdr:cxnSp macro="">
      <xdr:nvCxnSpPr>
        <xdr:cNvPr id="441" name="直線コネクタ 440"/>
        <xdr:cNvCxnSpPr/>
      </xdr:nvCxnSpPr>
      <xdr:spPr>
        <a:xfrm>
          <a:off x="13004800" y="13035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127017</xdr:rowOff>
    </xdr:from>
    <xdr:ext cx="762000" cy="259045"/>
    <xdr:sp macro="" textlink="">
      <xdr:nvSpPr>
        <xdr:cNvPr id="443" name="テキスト ボックス 442"/>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45" name="テキスト ボックス 444"/>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118111</xdr:rowOff>
    </xdr:from>
    <xdr:to>
      <xdr:col>82</xdr:col>
      <xdr:colOff>158750</xdr:colOff>
      <xdr:row>78</xdr:row>
      <xdr:rowOff>48261</xdr:rowOff>
    </xdr:to>
    <xdr:sp macro="" textlink="">
      <xdr:nvSpPr>
        <xdr:cNvPr id="451" name="楕円 450"/>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90188</xdr:rowOff>
    </xdr:from>
    <xdr:ext cx="762000" cy="259045"/>
    <xdr:sp macro="" textlink="">
      <xdr:nvSpPr>
        <xdr:cNvPr id="452" name="公債費以外該当値テキスト"/>
        <xdr:cNvSpPr txBox="1"/>
      </xdr:nvSpPr>
      <xdr:spPr>
        <a:xfrm>
          <a:off x="16598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95250</xdr:rowOff>
    </xdr:from>
    <xdr:to>
      <xdr:col>78</xdr:col>
      <xdr:colOff>120650</xdr:colOff>
      <xdr:row>78</xdr:row>
      <xdr:rowOff>25400</xdr:rowOff>
    </xdr:to>
    <xdr:sp macro="" textlink="">
      <xdr:nvSpPr>
        <xdr:cNvPr id="453" name="楕円 452"/>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10177</xdr:rowOff>
    </xdr:from>
    <xdr:ext cx="736600" cy="259045"/>
    <xdr:sp macro="" textlink="">
      <xdr:nvSpPr>
        <xdr:cNvPr id="454" name="テキスト ボックス 453"/>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129539</xdr:rowOff>
    </xdr:from>
    <xdr:to>
      <xdr:col>74</xdr:col>
      <xdr:colOff>31750</xdr:colOff>
      <xdr:row>77</xdr:row>
      <xdr:rowOff>59689</xdr:rowOff>
    </xdr:to>
    <xdr:sp macro="" textlink="">
      <xdr:nvSpPr>
        <xdr:cNvPr id="455" name="楕円 454"/>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44466</xdr:rowOff>
    </xdr:from>
    <xdr:ext cx="762000" cy="259045"/>
    <xdr:sp macro="" textlink="">
      <xdr:nvSpPr>
        <xdr:cNvPr id="456" name="テキスト ボックス 455"/>
        <xdr:cNvSpPr txBox="1"/>
      </xdr:nvSpPr>
      <xdr:spPr>
        <a:xfrm>
          <a:off x="14401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45720</xdr:rowOff>
    </xdr:from>
    <xdr:to>
      <xdr:col>69</xdr:col>
      <xdr:colOff>142875</xdr:colOff>
      <xdr:row>76</xdr:row>
      <xdr:rowOff>147320</xdr:rowOff>
    </xdr:to>
    <xdr:sp macro="" textlink="">
      <xdr:nvSpPr>
        <xdr:cNvPr id="457" name="楕円 456"/>
        <xdr:cNvSpPr/>
      </xdr:nvSpPr>
      <xdr:spPr>
        <a:xfrm>
          <a:off x="13843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58" name="テキスト ボックス 457"/>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125730</xdr:rowOff>
    </xdr:from>
    <xdr:to>
      <xdr:col>65</xdr:col>
      <xdr:colOff>53975</xdr:colOff>
      <xdr:row>76</xdr:row>
      <xdr:rowOff>55880</xdr:rowOff>
    </xdr:to>
    <xdr:sp macro="" textlink="">
      <xdr:nvSpPr>
        <xdr:cNvPr id="459" name="楕円 458"/>
        <xdr:cNvSpPr/>
      </xdr:nvSpPr>
      <xdr:spPr>
        <a:xfrm>
          <a:off x="12954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40657</xdr:rowOff>
    </xdr:from>
    <xdr:ext cx="762000" cy="259045"/>
    <xdr:sp macro="" textlink="">
      <xdr:nvSpPr>
        <xdr:cNvPr id="460" name="テキスト ボックス 459"/>
        <xdr:cNvSpPr txBox="1"/>
      </xdr:nvSpPr>
      <xdr:spPr>
        <a:xfrm>
          <a:off x="12623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160726</xdr:rowOff>
    </xdr:from>
    <xdr:to>
      <xdr:col>29</xdr:col>
      <xdr:colOff>127000</xdr:colOff>
      <xdr:row>17</xdr:row>
      <xdr:rowOff>14102</xdr:rowOff>
    </xdr:to>
    <xdr:cxnSp macro="">
      <xdr:nvCxnSpPr>
        <xdr:cNvPr id="48" name="直線コネクタ 47"/>
        <xdr:cNvCxnSpPr/>
      </xdr:nvCxnSpPr>
      <xdr:spPr bwMode="auto">
        <a:xfrm flipV="1">
          <a:off x="5003800" y="2951551"/>
          <a:ext cx="647700" cy="24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145503</xdr:rowOff>
    </xdr:from>
    <xdr:ext cx="762000" cy="259045"/>
    <xdr:sp macro="" textlink="">
      <xdr:nvSpPr>
        <xdr:cNvPr id="49" name="人口1人当たり決算額の推移平均値テキスト130"/>
        <xdr:cNvSpPr txBox="1"/>
      </xdr:nvSpPr>
      <xdr:spPr>
        <a:xfrm>
          <a:off x="5740400" y="2936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153502</xdr:rowOff>
    </xdr:from>
    <xdr:to>
      <xdr:col>26</xdr:col>
      <xdr:colOff>50800</xdr:colOff>
      <xdr:row>17</xdr:row>
      <xdr:rowOff>14102</xdr:rowOff>
    </xdr:to>
    <xdr:cxnSp macro="">
      <xdr:nvCxnSpPr>
        <xdr:cNvPr id="51" name="直線コネクタ 50"/>
        <xdr:cNvCxnSpPr/>
      </xdr:nvCxnSpPr>
      <xdr:spPr bwMode="auto">
        <a:xfrm>
          <a:off x="4305300" y="2944327"/>
          <a:ext cx="698500" cy="32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63715</xdr:rowOff>
    </xdr:from>
    <xdr:ext cx="736600" cy="259045"/>
    <xdr:sp macro="" textlink="">
      <xdr:nvSpPr>
        <xdr:cNvPr id="53" name="テキスト ボックス 52"/>
        <xdr:cNvSpPr txBox="1"/>
      </xdr:nvSpPr>
      <xdr:spPr>
        <a:xfrm>
          <a:off x="4622800" y="302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153502</xdr:rowOff>
    </xdr:from>
    <xdr:to>
      <xdr:col>22</xdr:col>
      <xdr:colOff>114300</xdr:colOff>
      <xdr:row>17</xdr:row>
      <xdr:rowOff>16617</xdr:rowOff>
    </xdr:to>
    <xdr:cxnSp macro="">
      <xdr:nvCxnSpPr>
        <xdr:cNvPr id="54" name="直線コネクタ 53"/>
        <xdr:cNvCxnSpPr/>
      </xdr:nvCxnSpPr>
      <xdr:spPr bwMode="auto">
        <a:xfrm flipV="1">
          <a:off x="3606800" y="2944327"/>
          <a:ext cx="698500" cy="34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60926</xdr:rowOff>
    </xdr:from>
    <xdr:ext cx="762000" cy="259045"/>
    <xdr:sp macro="" textlink="">
      <xdr:nvSpPr>
        <xdr:cNvPr id="56" name="テキスト ボックス 55"/>
        <xdr:cNvSpPr txBox="1"/>
      </xdr:nvSpPr>
      <xdr:spPr>
        <a:xfrm>
          <a:off x="3924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16617</xdr:rowOff>
    </xdr:from>
    <xdr:to>
      <xdr:col>18</xdr:col>
      <xdr:colOff>177800</xdr:colOff>
      <xdr:row>17</xdr:row>
      <xdr:rowOff>154508</xdr:rowOff>
    </xdr:to>
    <xdr:cxnSp macro="">
      <xdr:nvCxnSpPr>
        <xdr:cNvPr id="57" name="直線コネクタ 56"/>
        <xdr:cNvCxnSpPr/>
      </xdr:nvCxnSpPr>
      <xdr:spPr bwMode="auto">
        <a:xfrm flipV="1">
          <a:off x="2908300" y="2978892"/>
          <a:ext cx="698500" cy="137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77843</xdr:rowOff>
    </xdr:from>
    <xdr:ext cx="762000" cy="259045"/>
    <xdr:sp macro="" textlink="">
      <xdr:nvSpPr>
        <xdr:cNvPr id="59" name="テキスト ボックス 58"/>
        <xdr:cNvSpPr txBox="1"/>
      </xdr:nvSpPr>
      <xdr:spPr>
        <a:xfrm>
          <a:off x="32258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11208</xdr:rowOff>
    </xdr:from>
    <xdr:ext cx="762000" cy="259045"/>
    <xdr:sp macro="" textlink="">
      <xdr:nvSpPr>
        <xdr:cNvPr id="61" name="テキスト ボックス 60"/>
        <xdr:cNvSpPr txBox="1"/>
      </xdr:nvSpPr>
      <xdr:spPr>
        <a:xfrm>
          <a:off x="2527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109926</xdr:rowOff>
    </xdr:from>
    <xdr:to>
      <xdr:col>29</xdr:col>
      <xdr:colOff>177800</xdr:colOff>
      <xdr:row>17</xdr:row>
      <xdr:rowOff>40076</xdr:rowOff>
    </xdr:to>
    <xdr:sp macro="" textlink="">
      <xdr:nvSpPr>
        <xdr:cNvPr id="67" name="楕円 66"/>
        <xdr:cNvSpPr/>
      </xdr:nvSpPr>
      <xdr:spPr bwMode="auto">
        <a:xfrm>
          <a:off x="5600700" y="2900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126453</xdr:rowOff>
    </xdr:from>
    <xdr:ext cx="762000" cy="259045"/>
    <xdr:sp macro="" textlink="">
      <xdr:nvSpPr>
        <xdr:cNvPr id="68" name="人口1人当たり決算額の推移該当値テキスト130"/>
        <xdr:cNvSpPr txBox="1"/>
      </xdr:nvSpPr>
      <xdr:spPr>
        <a:xfrm>
          <a:off x="5740400" y="2745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134752</xdr:rowOff>
    </xdr:from>
    <xdr:to>
      <xdr:col>26</xdr:col>
      <xdr:colOff>101600</xdr:colOff>
      <xdr:row>17</xdr:row>
      <xdr:rowOff>64902</xdr:rowOff>
    </xdr:to>
    <xdr:sp macro="" textlink="">
      <xdr:nvSpPr>
        <xdr:cNvPr id="69" name="楕円 68"/>
        <xdr:cNvSpPr/>
      </xdr:nvSpPr>
      <xdr:spPr bwMode="auto">
        <a:xfrm>
          <a:off x="4953000" y="2925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75079</xdr:rowOff>
    </xdr:from>
    <xdr:ext cx="736600" cy="259045"/>
    <xdr:sp macro="" textlink="">
      <xdr:nvSpPr>
        <xdr:cNvPr id="70" name="テキスト ボックス 69"/>
        <xdr:cNvSpPr txBox="1"/>
      </xdr:nvSpPr>
      <xdr:spPr>
        <a:xfrm>
          <a:off x="4622800" y="2694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102702</xdr:rowOff>
    </xdr:from>
    <xdr:to>
      <xdr:col>22</xdr:col>
      <xdr:colOff>165100</xdr:colOff>
      <xdr:row>17</xdr:row>
      <xdr:rowOff>32852</xdr:rowOff>
    </xdr:to>
    <xdr:sp macro="" textlink="">
      <xdr:nvSpPr>
        <xdr:cNvPr id="71" name="楕円 70"/>
        <xdr:cNvSpPr/>
      </xdr:nvSpPr>
      <xdr:spPr bwMode="auto">
        <a:xfrm>
          <a:off x="4254500" y="2893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43029</xdr:rowOff>
    </xdr:from>
    <xdr:ext cx="762000" cy="259045"/>
    <xdr:sp macro="" textlink="">
      <xdr:nvSpPr>
        <xdr:cNvPr id="72" name="テキスト ボックス 71"/>
        <xdr:cNvSpPr txBox="1"/>
      </xdr:nvSpPr>
      <xdr:spPr>
        <a:xfrm>
          <a:off x="3924300" y="266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137267</xdr:rowOff>
    </xdr:from>
    <xdr:to>
      <xdr:col>19</xdr:col>
      <xdr:colOff>38100</xdr:colOff>
      <xdr:row>17</xdr:row>
      <xdr:rowOff>67417</xdr:rowOff>
    </xdr:to>
    <xdr:sp macro="" textlink="">
      <xdr:nvSpPr>
        <xdr:cNvPr id="73" name="楕円 72"/>
        <xdr:cNvSpPr/>
      </xdr:nvSpPr>
      <xdr:spPr bwMode="auto">
        <a:xfrm>
          <a:off x="3556000" y="2928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77594</xdr:rowOff>
    </xdr:from>
    <xdr:ext cx="762000" cy="259045"/>
    <xdr:sp macro="" textlink="">
      <xdr:nvSpPr>
        <xdr:cNvPr id="74" name="テキスト ボックス 73"/>
        <xdr:cNvSpPr txBox="1"/>
      </xdr:nvSpPr>
      <xdr:spPr>
        <a:xfrm>
          <a:off x="3225800" y="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103708</xdr:rowOff>
    </xdr:from>
    <xdr:to>
      <xdr:col>15</xdr:col>
      <xdr:colOff>101600</xdr:colOff>
      <xdr:row>18</xdr:row>
      <xdr:rowOff>33858</xdr:rowOff>
    </xdr:to>
    <xdr:sp macro="" textlink="">
      <xdr:nvSpPr>
        <xdr:cNvPr id="75" name="楕円 74"/>
        <xdr:cNvSpPr/>
      </xdr:nvSpPr>
      <xdr:spPr bwMode="auto">
        <a:xfrm>
          <a:off x="2857500" y="3065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18635</xdr:rowOff>
    </xdr:from>
    <xdr:ext cx="762000" cy="259045"/>
    <xdr:sp macro="" textlink="">
      <xdr:nvSpPr>
        <xdr:cNvPr id="76" name="テキスト ボックス 75"/>
        <xdr:cNvSpPr txBox="1"/>
      </xdr:nvSpPr>
      <xdr:spPr>
        <a:xfrm>
          <a:off x="2527300" y="3152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155004</xdr:rowOff>
    </xdr:from>
    <xdr:to>
      <xdr:col>29</xdr:col>
      <xdr:colOff>127000</xdr:colOff>
      <xdr:row>35</xdr:row>
      <xdr:rowOff>204953</xdr:rowOff>
    </xdr:to>
    <xdr:cxnSp macro="">
      <xdr:nvCxnSpPr>
        <xdr:cNvPr id="109" name="直線コネクタ 108"/>
        <xdr:cNvCxnSpPr/>
      </xdr:nvCxnSpPr>
      <xdr:spPr bwMode="auto">
        <a:xfrm>
          <a:off x="5003800" y="6765354"/>
          <a:ext cx="647700" cy="49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295953</xdr:rowOff>
    </xdr:from>
    <xdr:ext cx="762000" cy="259045"/>
    <xdr:sp macro="" textlink="">
      <xdr:nvSpPr>
        <xdr:cNvPr id="110" name="人口1人当たり決算額の推移平均値テキスト445"/>
        <xdr:cNvSpPr txBox="1"/>
      </xdr:nvSpPr>
      <xdr:spPr>
        <a:xfrm>
          <a:off x="5740400" y="6563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155004</xdr:rowOff>
    </xdr:from>
    <xdr:to>
      <xdr:col>26</xdr:col>
      <xdr:colOff>50800</xdr:colOff>
      <xdr:row>35</xdr:row>
      <xdr:rowOff>191694</xdr:rowOff>
    </xdr:to>
    <xdr:cxnSp macro="">
      <xdr:nvCxnSpPr>
        <xdr:cNvPr id="112" name="直線コネクタ 111"/>
        <xdr:cNvCxnSpPr/>
      </xdr:nvCxnSpPr>
      <xdr:spPr bwMode="auto">
        <a:xfrm flipV="1">
          <a:off x="4305300" y="6765354"/>
          <a:ext cx="698500" cy="36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188625</xdr:rowOff>
    </xdr:from>
    <xdr:ext cx="736600" cy="259045"/>
    <xdr:sp macro="" textlink="">
      <xdr:nvSpPr>
        <xdr:cNvPr id="114" name="テキスト ボックス 113"/>
        <xdr:cNvSpPr txBox="1"/>
      </xdr:nvSpPr>
      <xdr:spPr>
        <a:xfrm>
          <a:off x="4622800" y="6456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191694</xdr:rowOff>
    </xdr:from>
    <xdr:to>
      <xdr:col>22</xdr:col>
      <xdr:colOff>114300</xdr:colOff>
      <xdr:row>35</xdr:row>
      <xdr:rowOff>293574</xdr:rowOff>
    </xdr:to>
    <xdr:cxnSp macro="">
      <xdr:nvCxnSpPr>
        <xdr:cNvPr id="115" name="直線コネクタ 114"/>
        <xdr:cNvCxnSpPr/>
      </xdr:nvCxnSpPr>
      <xdr:spPr bwMode="auto">
        <a:xfrm flipV="1">
          <a:off x="3606800" y="6802044"/>
          <a:ext cx="698500" cy="10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169994</xdr:rowOff>
    </xdr:from>
    <xdr:ext cx="762000" cy="259045"/>
    <xdr:sp macro="" textlink="">
      <xdr:nvSpPr>
        <xdr:cNvPr id="117" name="テキスト ボックス 116"/>
        <xdr:cNvSpPr txBox="1"/>
      </xdr:nvSpPr>
      <xdr:spPr>
        <a:xfrm>
          <a:off x="3924300" y="643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258788</xdr:rowOff>
    </xdr:from>
    <xdr:to>
      <xdr:col>18</xdr:col>
      <xdr:colOff>177800</xdr:colOff>
      <xdr:row>35</xdr:row>
      <xdr:rowOff>293574</xdr:rowOff>
    </xdr:to>
    <xdr:cxnSp macro="">
      <xdr:nvCxnSpPr>
        <xdr:cNvPr id="118" name="直線コネクタ 117"/>
        <xdr:cNvCxnSpPr/>
      </xdr:nvCxnSpPr>
      <xdr:spPr bwMode="auto">
        <a:xfrm>
          <a:off x="2908300" y="6869138"/>
          <a:ext cx="698500" cy="34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166336</xdr:rowOff>
    </xdr:from>
    <xdr:ext cx="762000" cy="259045"/>
    <xdr:sp macro="" textlink="">
      <xdr:nvSpPr>
        <xdr:cNvPr id="120" name="テキスト ボックス 119"/>
        <xdr:cNvSpPr txBox="1"/>
      </xdr:nvSpPr>
      <xdr:spPr>
        <a:xfrm>
          <a:off x="3225800" y="64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105224</xdr:rowOff>
    </xdr:from>
    <xdr:ext cx="762000" cy="259045"/>
    <xdr:sp macro="" textlink="">
      <xdr:nvSpPr>
        <xdr:cNvPr id="122" name="テキスト ボックス 121"/>
        <xdr:cNvSpPr txBox="1"/>
      </xdr:nvSpPr>
      <xdr:spPr>
        <a:xfrm>
          <a:off x="2527300" y="637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154153</xdr:rowOff>
    </xdr:from>
    <xdr:to>
      <xdr:col>29</xdr:col>
      <xdr:colOff>177800</xdr:colOff>
      <xdr:row>35</xdr:row>
      <xdr:rowOff>255753</xdr:rowOff>
    </xdr:to>
    <xdr:sp macro="" textlink="">
      <xdr:nvSpPr>
        <xdr:cNvPr id="128" name="楕円 127"/>
        <xdr:cNvSpPr/>
      </xdr:nvSpPr>
      <xdr:spPr bwMode="auto">
        <a:xfrm>
          <a:off x="5600700" y="6764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126230</xdr:rowOff>
    </xdr:from>
    <xdr:ext cx="762000" cy="259045"/>
    <xdr:sp macro="" textlink="">
      <xdr:nvSpPr>
        <xdr:cNvPr id="129" name="人口1人当たり決算額の推移該当値テキスト445"/>
        <xdr:cNvSpPr txBox="1"/>
      </xdr:nvSpPr>
      <xdr:spPr>
        <a:xfrm>
          <a:off x="5740400" y="673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104204</xdr:rowOff>
    </xdr:from>
    <xdr:to>
      <xdr:col>26</xdr:col>
      <xdr:colOff>101600</xdr:colOff>
      <xdr:row>35</xdr:row>
      <xdr:rowOff>205804</xdr:rowOff>
    </xdr:to>
    <xdr:sp macro="" textlink="">
      <xdr:nvSpPr>
        <xdr:cNvPr id="130" name="楕円 129"/>
        <xdr:cNvSpPr/>
      </xdr:nvSpPr>
      <xdr:spPr bwMode="auto">
        <a:xfrm>
          <a:off x="4953000" y="6714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190581</xdr:rowOff>
    </xdr:from>
    <xdr:ext cx="736600" cy="259045"/>
    <xdr:sp macro="" textlink="">
      <xdr:nvSpPr>
        <xdr:cNvPr id="131" name="テキスト ボックス 130"/>
        <xdr:cNvSpPr txBox="1"/>
      </xdr:nvSpPr>
      <xdr:spPr>
        <a:xfrm>
          <a:off x="4622800" y="6800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140894</xdr:rowOff>
    </xdr:from>
    <xdr:to>
      <xdr:col>22</xdr:col>
      <xdr:colOff>165100</xdr:colOff>
      <xdr:row>35</xdr:row>
      <xdr:rowOff>242494</xdr:rowOff>
    </xdr:to>
    <xdr:sp macro="" textlink="">
      <xdr:nvSpPr>
        <xdr:cNvPr id="132" name="楕円 131"/>
        <xdr:cNvSpPr/>
      </xdr:nvSpPr>
      <xdr:spPr bwMode="auto">
        <a:xfrm>
          <a:off x="4254500" y="6751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227271</xdr:rowOff>
    </xdr:from>
    <xdr:ext cx="762000" cy="259045"/>
    <xdr:sp macro="" textlink="">
      <xdr:nvSpPr>
        <xdr:cNvPr id="133" name="テキスト ボックス 132"/>
        <xdr:cNvSpPr txBox="1"/>
      </xdr:nvSpPr>
      <xdr:spPr>
        <a:xfrm>
          <a:off x="3924300" y="68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242774</xdr:rowOff>
    </xdr:from>
    <xdr:to>
      <xdr:col>19</xdr:col>
      <xdr:colOff>38100</xdr:colOff>
      <xdr:row>36</xdr:row>
      <xdr:rowOff>1474</xdr:rowOff>
    </xdr:to>
    <xdr:sp macro="" textlink="">
      <xdr:nvSpPr>
        <xdr:cNvPr id="134" name="楕円 133"/>
        <xdr:cNvSpPr/>
      </xdr:nvSpPr>
      <xdr:spPr bwMode="auto">
        <a:xfrm>
          <a:off x="3556000" y="6853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329151</xdr:rowOff>
    </xdr:from>
    <xdr:ext cx="762000" cy="259045"/>
    <xdr:sp macro="" textlink="">
      <xdr:nvSpPr>
        <xdr:cNvPr id="135" name="テキスト ボックス 134"/>
        <xdr:cNvSpPr txBox="1"/>
      </xdr:nvSpPr>
      <xdr:spPr>
        <a:xfrm>
          <a:off x="3225800" y="693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207988</xdr:rowOff>
    </xdr:from>
    <xdr:to>
      <xdr:col>15</xdr:col>
      <xdr:colOff>101600</xdr:colOff>
      <xdr:row>35</xdr:row>
      <xdr:rowOff>309588</xdr:rowOff>
    </xdr:to>
    <xdr:sp macro="" textlink="">
      <xdr:nvSpPr>
        <xdr:cNvPr id="136" name="楕円 135"/>
        <xdr:cNvSpPr/>
      </xdr:nvSpPr>
      <xdr:spPr bwMode="auto">
        <a:xfrm>
          <a:off x="2857500" y="6818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294365</xdr:rowOff>
    </xdr:from>
    <xdr:ext cx="762000" cy="259045"/>
    <xdr:sp macro="" textlink="">
      <xdr:nvSpPr>
        <xdr:cNvPr id="137" name="テキスト ボックス 136"/>
        <xdr:cNvSpPr txBox="1"/>
      </xdr:nvSpPr>
      <xdr:spPr>
        <a:xfrm>
          <a:off x="2527300" y="690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325,683
323,206
757.20
141,926,828
137,710,465
3,888,432
67,407,452
85,192,914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135661</xdr:rowOff>
    </xdr:from>
    <xdr:to>
      <xdr:col>24</xdr:col>
      <xdr:colOff>63500</xdr:colOff>
      <xdr:row>37</xdr:row>
      <xdr:rowOff>156083</xdr:rowOff>
    </xdr:to>
    <xdr:cxnSp macro="">
      <xdr:nvCxnSpPr>
        <xdr:cNvPr id="61" name="直線コネクタ 60"/>
        <xdr:cNvCxnSpPr/>
      </xdr:nvCxnSpPr>
      <xdr:spPr>
        <a:xfrm flipV="1">
          <a:off x="3797300" y="6479311"/>
          <a:ext cx="8382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24147</xdr:rowOff>
    </xdr:from>
    <xdr:ext cx="534377" cy="259045"/>
    <xdr:sp macro="" textlink="">
      <xdr:nvSpPr>
        <xdr:cNvPr id="62" name="人件費平均値テキスト"/>
        <xdr:cNvSpPr txBox="1"/>
      </xdr:nvSpPr>
      <xdr:spPr>
        <a:xfrm>
          <a:off x="4686300" y="585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152273</xdr:rowOff>
    </xdr:from>
    <xdr:to>
      <xdr:col>19</xdr:col>
      <xdr:colOff>177800</xdr:colOff>
      <xdr:row>37</xdr:row>
      <xdr:rowOff>156083</xdr:rowOff>
    </xdr:to>
    <xdr:cxnSp macro="">
      <xdr:nvCxnSpPr>
        <xdr:cNvPr id="64" name="直線コネクタ 63"/>
        <xdr:cNvCxnSpPr/>
      </xdr:nvCxnSpPr>
      <xdr:spPr>
        <a:xfrm>
          <a:off x="2908300" y="6495923"/>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126788</xdr:rowOff>
    </xdr:from>
    <xdr:ext cx="534377" cy="259045"/>
    <xdr:sp macro="" textlink="">
      <xdr:nvSpPr>
        <xdr:cNvPr id="66" name="テキスト ボックス 65"/>
        <xdr:cNvSpPr txBox="1"/>
      </xdr:nvSpPr>
      <xdr:spPr>
        <a:xfrm>
          <a:off x="3530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120078</xdr:rowOff>
    </xdr:from>
    <xdr:to>
      <xdr:col>15</xdr:col>
      <xdr:colOff>50800</xdr:colOff>
      <xdr:row>37</xdr:row>
      <xdr:rowOff>152273</xdr:rowOff>
    </xdr:to>
    <xdr:cxnSp macro="">
      <xdr:nvCxnSpPr>
        <xdr:cNvPr id="67" name="直線コネクタ 66"/>
        <xdr:cNvCxnSpPr/>
      </xdr:nvCxnSpPr>
      <xdr:spPr>
        <a:xfrm>
          <a:off x="2019300" y="6463728"/>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113911</xdr:rowOff>
    </xdr:from>
    <xdr:ext cx="534377" cy="259045"/>
    <xdr:sp macro="" textlink="">
      <xdr:nvSpPr>
        <xdr:cNvPr id="69" name="テキスト ボックス 68"/>
        <xdr:cNvSpPr txBox="1"/>
      </xdr:nvSpPr>
      <xdr:spPr>
        <a:xfrm>
          <a:off x="2641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120078</xdr:rowOff>
    </xdr:from>
    <xdr:to>
      <xdr:col>10</xdr:col>
      <xdr:colOff>114300</xdr:colOff>
      <xdr:row>37</xdr:row>
      <xdr:rowOff>169228</xdr:rowOff>
    </xdr:to>
    <xdr:cxnSp macro="">
      <xdr:nvCxnSpPr>
        <xdr:cNvPr id="70" name="直線コネクタ 69"/>
        <xdr:cNvCxnSpPr/>
      </xdr:nvCxnSpPr>
      <xdr:spPr>
        <a:xfrm flipV="1">
          <a:off x="1130300" y="6463728"/>
          <a:ext cx="889000" cy="4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123740</xdr:rowOff>
    </xdr:from>
    <xdr:ext cx="534377" cy="259045"/>
    <xdr:sp macro="" textlink="">
      <xdr:nvSpPr>
        <xdr:cNvPr id="72" name="テキスト ボックス 71"/>
        <xdr:cNvSpPr txBox="1"/>
      </xdr:nvSpPr>
      <xdr:spPr>
        <a:xfrm>
          <a:off x="1752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147019</xdr:rowOff>
    </xdr:from>
    <xdr:ext cx="534377" cy="259045"/>
    <xdr:sp macro="" textlink="">
      <xdr:nvSpPr>
        <xdr:cNvPr id="74" name="テキスト ボックス 73"/>
        <xdr:cNvSpPr txBox="1"/>
      </xdr:nvSpPr>
      <xdr:spPr>
        <a:xfrm>
          <a:off x="863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84861</xdr:rowOff>
    </xdr:from>
    <xdr:to>
      <xdr:col>24</xdr:col>
      <xdr:colOff>114300</xdr:colOff>
      <xdr:row>38</xdr:row>
      <xdr:rowOff>15011</xdr:rowOff>
    </xdr:to>
    <xdr:sp macro="" textlink="">
      <xdr:nvSpPr>
        <xdr:cNvPr id="80" name="楕円 79"/>
        <xdr:cNvSpPr/>
      </xdr:nvSpPr>
      <xdr:spPr>
        <a:xfrm>
          <a:off x="4584700" y="64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63288</xdr:rowOff>
    </xdr:from>
    <xdr:ext cx="534377" cy="259045"/>
    <xdr:sp macro="" textlink="">
      <xdr:nvSpPr>
        <xdr:cNvPr id="81" name="人件費該当値テキスト"/>
        <xdr:cNvSpPr txBox="1"/>
      </xdr:nvSpPr>
      <xdr:spPr>
        <a:xfrm>
          <a:off x="4686300" y="640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105283</xdr:rowOff>
    </xdr:from>
    <xdr:to>
      <xdr:col>20</xdr:col>
      <xdr:colOff>38100</xdr:colOff>
      <xdr:row>38</xdr:row>
      <xdr:rowOff>35433</xdr:rowOff>
    </xdr:to>
    <xdr:sp macro="" textlink="">
      <xdr:nvSpPr>
        <xdr:cNvPr id="82" name="楕円 81"/>
        <xdr:cNvSpPr/>
      </xdr:nvSpPr>
      <xdr:spPr>
        <a:xfrm>
          <a:off x="3746500" y="64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26560</xdr:rowOff>
    </xdr:from>
    <xdr:ext cx="534377" cy="259045"/>
    <xdr:sp macro="" textlink="">
      <xdr:nvSpPr>
        <xdr:cNvPr id="83" name="テキスト ボックス 82"/>
        <xdr:cNvSpPr txBox="1"/>
      </xdr:nvSpPr>
      <xdr:spPr>
        <a:xfrm>
          <a:off x="3530111" y="654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101473</xdr:rowOff>
    </xdr:from>
    <xdr:to>
      <xdr:col>15</xdr:col>
      <xdr:colOff>101600</xdr:colOff>
      <xdr:row>38</xdr:row>
      <xdr:rowOff>31623</xdr:rowOff>
    </xdr:to>
    <xdr:sp macro="" textlink="">
      <xdr:nvSpPr>
        <xdr:cNvPr id="84" name="楕円 83"/>
        <xdr:cNvSpPr/>
      </xdr:nvSpPr>
      <xdr:spPr>
        <a:xfrm>
          <a:off x="2857500" y="64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22750</xdr:rowOff>
    </xdr:from>
    <xdr:ext cx="534377" cy="259045"/>
    <xdr:sp macro="" textlink="">
      <xdr:nvSpPr>
        <xdr:cNvPr id="85" name="テキスト ボックス 84"/>
        <xdr:cNvSpPr txBox="1"/>
      </xdr:nvSpPr>
      <xdr:spPr>
        <a:xfrm>
          <a:off x="2641111" y="65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69278</xdr:rowOff>
    </xdr:from>
    <xdr:to>
      <xdr:col>10</xdr:col>
      <xdr:colOff>165100</xdr:colOff>
      <xdr:row>37</xdr:row>
      <xdr:rowOff>170878</xdr:rowOff>
    </xdr:to>
    <xdr:sp macro="" textlink="">
      <xdr:nvSpPr>
        <xdr:cNvPr id="86" name="楕円 85"/>
        <xdr:cNvSpPr/>
      </xdr:nvSpPr>
      <xdr:spPr>
        <a:xfrm>
          <a:off x="1968500" y="641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162006</xdr:rowOff>
    </xdr:from>
    <xdr:ext cx="534377" cy="259045"/>
    <xdr:sp macro="" textlink="">
      <xdr:nvSpPr>
        <xdr:cNvPr id="87" name="テキスト ボックス 86"/>
        <xdr:cNvSpPr txBox="1"/>
      </xdr:nvSpPr>
      <xdr:spPr>
        <a:xfrm>
          <a:off x="1752111" y="650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118428</xdr:rowOff>
    </xdr:from>
    <xdr:to>
      <xdr:col>6</xdr:col>
      <xdr:colOff>38100</xdr:colOff>
      <xdr:row>38</xdr:row>
      <xdr:rowOff>48578</xdr:rowOff>
    </xdr:to>
    <xdr:sp macro="" textlink="">
      <xdr:nvSpPr>
        <xdr:cNvPr id="88" name="楕円 87"/>
        <xdr:cNvSpPr/>
      </xdr:nvSpPr>
      <xdr:spPr>
        <a:xfrm>
          <a:off x="1079500" y="646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39705</xdr:rowOff>
    </xdr:from>
    <xdr:ext cx="534377" cy="259045"/>
    <xdr:sp macro="" textlink="">
      <xdr:nvSpPr>
        <xdr:cNvPr id="89" name="テキスト ボックス 88"/>
        <xdr:cNvSpPr txBox="1"/>
      </xdr:nvSpPr>
      <xdr:spPr>
        <a:xfrm>
          <a:off x="863111" y="655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157139</xdr:rowOff>
    </xdr:from>
    <xdr:to>
      <xdr:col>24</xdr:col>
      <xdr:colOff>62865</xdr:colOff>
      <xdr:row>59</xdr:row>
      <xdr:rowOff>61780</xdr:rowOff>
    </xdr:to>
    <xdr:cxnSp macro="">
      <xdr:nvCxnSpPr>
        <xdr:cNvPr id="116" name="直線コネクタ 115"/>
        <xdr:cNvCxnSpPr/>
      </xdr:nvCxnSpPr>
      <xdr:spPr>
        <a:xfrm flipV="1">
          <a:off x="4633595" y="9758339"/>
          <a:ext cx="1270" cy="418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65607</xdr:rowOff>
    </xdr:from>
    <xdr:ext cx="534377" cy="259045"/>
    <xdr:sp macro="" textlink="">
      <xdr:nvSpPr>
        <xdr:cNvPr id="117" name="物件費最小値テキスト"/>
        <xdr:cNvSpPr txBox="1"/>
      </xdr:nvSpPr>
      <xdr:spPr>
        <a:xfrm>
          <a:off x="4686300" y="1018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61780</xdr:rowOff>
    </xdr:from>
    <xdr:to>
      <xdr:col>24</xdr:col>
      <xdr:colOff>152400</xdr:colOff>
      <xdr:row>59</xdr:row>
      <xdr:rowOff>61780</xdr:rowOff>
    </xdr:to>
    <xdr:cxnSp macro="">
      <xdr:nvCxnSpPr>
        <xdr:cNvPr id="118" name="直線コネクタ 117"/>
        <xdr:cNvCxnSpPr/>
      </xdr:nvCxnSpPr>
      <xdr:spPr>
        <a:xfrm>
          <a:off x="4546600" y="1017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103816</xdr:rowOff>
    </xdr:from>
    <xdr:ext cx="534377" cy="259045"/>
    <xdr:sp macro="" textlink="">
      <xdr:nvSpPr>
        <xdr:cNvPr id="119" name="物件費最大値テキスト"/>
        <xdr:cNvSpPr txBox="1"/>
      </xdr:nvSpPr>
      <xdr:spPr>
        <a:xfrm>
          <a:off x="4686300" y="953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157139</xdr:rowOff>
    </xdr:from>
    <xdr:to>
      <xdr:col>24</xdr:col>
      <xdr:colOff>152400</xdr:colOff>
      <xdr:row>56</xdr:row>
      <xdr:rowOff>157139</xdr:rowOff>
    </xdr:to>
    <xdr:cxnSp macro="">
      <xdr:nvCxnSpPr>
        <xdr:cNvPr id="120" name="直線コネクタ 119"/>
        <xdr:cNvCxnSpPr/>
      </xdr:nvCxnSpPr>
      <xdr:spPr>
        <a:xfrm>
          <a:off x="4546600" y="975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169015</xdr:rowOff>
    </xdr:from>
    <xdr:to>
      <xdr:col>24</xdr:col>
      <xdr:colOff>63500</xdr:colOff>
      <xdr:row>57</xdr:row>
      <xdr:rowOff>122751</xdr:rowOff>
    </xdr:to>
    <xdr:cxnSp macro="">
      <xdr:nvCxnSpPr>
        <xdr:cNvPr id="121" name="直線コネクタ 120"/>
        <xdr:cNvCxnSpPr/>
      </xdr:nvCxnSpPr>
      <xdr:spPr>
        <a:xfrm>
          <a:off x="3797300" y="8912965"/>
          <a:ext cx="838200" cy="98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11211</xdr:rowOff>
    </xdr:from>
    <xdr:ext cx="534377" cy="259045"/>
    <xdr:sp macro="" textlink="">
      <xdr:nvSpPr>
        <xdr:cNvPr id="122" name="物件費平均値テキスト"/>
        <xdr:cNvSpPr txBox="1"/>
      </xdr:nvSpPr>
      <xdr:spPr>
        <a:xfrm>
          <a:off x="4686300" y="9955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32784</xdr:rowOff>
    </xdr:from>
    <xdr:to>
      <xdr:col>24</xdr:col>
      <xdr:colOff>114300</xdr:colOff>
      <xdr:row>58</xdr:row>
      <xdr:rowOff>134384</xdr:rowOff>
    </xdr:to>
    <xdr:sp macro="" textlink="">
      <xdr:nvSpPr>
        <xdr:cNvPr id="123" name="フローチャート: 判断 122"/>
        <xdr:cNvSpPr/>
      </xdr:nvSpPr>
      <xdr:spPr>
        <a:xfrm>
          <a:off x="4584700" y="997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169015</xdr:rowOff>
    </xdr:from>
    <xdr:to>
      <xdr:col>19</xdr:col>
      <xdr:colOff>177800</xdr:colOff>
      <xdr:row>52</xdr:row>
      <xdr:rowOff>66711</xdr:rowOff>
    </xdr:to>
    <xdr:cxnSp macro="">
      <xdr:nvCxnSpPr>
        <xdr:cNvPr id="124" name="直線コネクタ 123"/>
        <xdr:cNvCxnSpPr/>
      </xdr:nvCxnSpPr>
      <xdr:spPr>
        <a:xfrm flipV="1">
          <a:off x="2908300" y="8912965"/>
          <a:ext cx="889000" cy="6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20265</xdr:rowOff>
    </xdr:from>
    <xdr:to>
      <xdr:col>20</xdr:col>
      <xdr:colOff>38100</xdr:colOff>
      <xdr:row>58</xdr:row>
      <xdr:rowOff>121865</xdr:rowOff>
    </xdr:to>
    <xdr:sp macro="" textlink="">
      <xdr:nvSpPr>
        <xdr:cNvPr id="125" name="フローチャート: 判断 124"/>
        <xdr:cNvSpPr/>
      </xdr:nvSpPr>
      <xdr:spPr>
        <a:xfrm>
          <a:off x="3746500" y="996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112992</xdr:rowOff>
    </xdr:from>
    <xdr:ext cx="534377" cy="259045"/>
    <xdr:sp macro="" textlink="">
      <xdr:nvSpPr>
        <xdr:cNvPr id="126" name="テキスト ボックス 125"/>
        <xdr:cNvSpPr txBox="1"/>
      </xdr:nvSpPr>
      <xdr:spPr>
        <a:xfrm>
          <a:off x="3530111" y="1005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137196</xdr:rowOff>
    </xdr:from>
    <xdr:to>
      <xdr:col>15</xdr:col>
      <xdr:colOff>50800</xdr:colOff>
      <xdr:row>52</xdr:row>
      <xdr:rowOff>66711</xdr:rowOff>
    </xdr:to>
    <xdr:cxnSp macro="">
      <xdr:nvCxnSpPr>
        <xdr:cNvPr id="127" name="直線コネクタ 126"/>
        <xdr:cNvCxnSpPr/>
      </xdr:nvCxnSpPr>
      <xdr:spPr>
        <a:xfrm>
          <a:off x="2019300" y="8709696"/>
          <a:ext cx="889000" cy="2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28342</xdr:rowOff>
    </xdr:from>
    <xdr:to>
      <xdr:col>15</xdr:col>
      <xdr:colOff>101600</xdr:colOff>
      <xdr:row>58</xdr:row>
      <xdr:rowOff>129942</xdr:rowOff>
    </xdr:to>
    <xdr:sp macro="" textlink="">
      <xdr:nvSpPr>
        <xdr:cNvPr id="128" name="フローチャート: 判断 127"/>
        <xdr:cNvSpPr/>
      </xdr:nvSpPr>
      <xdr:spPr>
        <a:xfrm>
          <a:off x="2857500" y="997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121069</xdr:rowOff>
    </xdr:from>
    <xdr:ext cx="534377" cy="259045"/>
    <xdr:sp macro="" textlink="">
      <xdr:nvSpPr>
        <xdr:cNvPr id="129" name="テキスト ボックス 128"/>
        <xdr:cNvSpPr txBox="1"/>
      </xdr:nvSpPr>
      <xdr:spPr>
        <a:xfrm>
          <a:off x="2641111" y="1006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137196</xdr:rowOff>
    </xdr:from>
    <xdr:to>
      <xdr:col>10</xdr:col>
      <xdr:colOff>114300</xdr:colOff>
      <xdr:row>53</xdr:row>
      <xdr:rowOff>3454</xdr:rowOff>
    </xdr:to>
    <xdr:cxnSp macro="">
      <xdr:nvCxnSpPr>
        <xdr:cNvPr id="130" name="直線コネクタ 129"/>
        <xdr:cNvCxnSpPr/>
      </xdr:nvCxnSpPr>
      <xdr:spPr>
        <a:xfrm flipV="1">
          <a:off x="1130300" y="8709696"/>
          <a:ext cx="889000" cy="38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30128</xdr:rowOff>
    </xdr:from>
    <xdr:to>
      <xdr:col>10</xdr:col>
      <xdr:colOff>165100</xdr:colOff>
      <xdr:row>58</xdr:row>
      <xdr:rowOff>131728</xdr:rowOff>
    </xdr:to>
    <xdr:sp macro="" textlink="">
      <xdr:nvSpPr>
        <xdr:cNvPr id="131" name="フローチャート: 判断 130"/>
        <xdr:cNvSpPr/>
      </xdr:nvSpPr>
      <xdr:spPr>
        <a:xfrm>
          <a:off x="1968500" y="997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122855</xdr:rowOff>
    </xdr:from>
    <xdr:ext cx="534377" cy="259045"/>
    <xdr:sp macro="" textlink="">
      <xdr:nvSpPr>
        <xdr:cNvPr id="132" name="テキスト ボックス 131"/>
        <xdr:cNvSpPr txBox="1"/>
      </xdr:nvSpPr>
      <xdr:spPr>
        <a:xfrm>
          <a:off x="1752111" y="1006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61424</xdr:rowOff>
    </xdr:from>
    <xdr:to>
      <xdr:col>6</xdr:col>
      <xdr:colOff>38100</xdr:colOff>
      <xdr:row>58</xdr:row>
      <xdr:rowOff>163024</xdr:rowOff>
    </xdr:to>
    <xdr:sp macro="" textlink="">
      <xdr:nvSpPr>
        <xdr:cNvPr id="133" name="フローチャート: 判断 132"/>
        <xdr:cNvSpPr/>
      </xdr:nvSpPr>
      <xdr:spPr>
        <a:xfrm>
          <a:off x="1079500" y="1000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154151</xdr:rowOff>
    </xdr:from>
    <xdr:ext cx="534377" cy="259045"/>
    <xdr:sp macro="" textlink="">
      <xdr:nvSpPr>
        <xdr:cNvPr id="134" name="テキスト ボックス 133"/>
        <xdr:cNvSpPr txBox="1"/>
      </xdr:nvSpPr>
      <xdr:spPr>
        <a:xfrm>
          <a:off x="863111" y="1009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71951</xdr:rowOff>
    </xdr:from>
    <xdr:to>
      <xdr:col>24</xdr:col>
      <xdr:colOff>114300</xdr:colOff>
      <xdr:row>58</xdr:row>
      <xdr:rowOff>2101</xdr:rowOff>
    </xdr:to>
    <xdr:sp macro="" textlink="">
      <xdr:nvSpPr>
        <xdr:cNvPr id="140" name="楕円 139"/>
        <xdr:cNvSpPr/>
      </xdr:nvSpPr>
      <xdr:spPr>
        <a:xfrm>
          <a:off x="4584700" y="984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94828</xdr:rowOff>
    </xdr:from>
    <xdr:ext cx="534377" cy="259045"/>
    <xdr:sp macro="" textlink="">
      <xdr:nvSpPr>
        <xdr:cNvPr id="141" name="物件費該当値テキスト"/>
        <xdr:cNvSpPr txBox="1"/>
      </xdr:nvSpPr>
      <xdr:spPr>
        <a:xfrm>
          <a:off x="4686300" y="969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118215</xdr:rowOff>
    </xdr:from>
    <xdr:to>
      <xdr:col>20</xdr:col>
      <xdr:colOff>38100</xdr:colOff>
      <xdr:row>52</xdr:row>
      <xdr:rowOff>48365</xdr:rowOff>
    </xdr:to>
    <xdr:sp macro="" textlink="">
      <xdr:nvSpPr>
        <xdr:cNvPr id="142" name="楕円 141"/>
        <xdr:cNvSpPr/>
      </xdr:nvSpPr>
      <xdr:spPr>
        <a:xfrm>
          <a:off x="3746500" y="886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64892</xdr:rowOff>
    </xdr:from>
    <xdr:ext cx="599010" cy="259045"/>
    <xdr:sp macro="" textlink="">
      <xdr:nvSpPr>
        <xdr:cNvPr id="143" name="テキスト ボックス 142"/>
        <xdr:cNvSpPr txBox="1"/>
      </xdr:nvSpPr>
      <xdr:spPr>
        <a:xfrm>
          <a:off x="3497795" y="863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15911</xdr:rowOff>
    </xdr:from>
    <xdr:to>
      <xdr:col>15</xdr:col>
      <xdr:colOff>101600</xdr:colOff>
      <xdr:row>52</xdr:row>
      <xdr:rowOff>117511</xdr:rowOff>
    </xdr:to>
    <xdr:sp macro="" textlink="">
      <xdr:nvSpPr>
        <xdr:cNvPr id="144" name="楕円 143"/>
        <xdr:cNvSpPr/>
      </xdr:nvSpPr>
      <xdr:spPr>
        <a:xfrm>
          <a:off x="2857500" y="893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134038</xdr:rowOff>
    </xdr:from>
    <xdr:ext cx="599010" cy="259045"/>
    <xdr:sp macro="" textlink="">
      <xdr:nvSpPr>
        <xdr:cNvPr id="145" name="テキスト ボックス 144"/>
        <xdr:cNvSpPr txBox="1"/>
      </xdr:nvSpPr>
      <xdr:spPr>
        <a:xfrm>
          <a:off x="2608795" y="870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86396</xdr:rowOff>
    </xdr:from>
    <xdr:to>
      <xdr:col>10</xdr:col>
      <xdr:colOff>165100</xdr:colOff>
      <xdr:row>51</xdr:row>
      <xdr:rowOff>16546</xdr:rowOff>
    </xdr:to>
    <xdr:sp macro="" textlink="">
      <xdr:nvSpPr>
        <xdr:cNvPr id="146" name="楕円 145"/>
        <xdr:cNvSpPr/>
      </xdr:nvSpPr>
      <xdr:spPr>
        <a:xfrm>
          <a:off x="1968500" y="86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33073</xdr:rowOff>
    </xdr:from>
    <xdr:ext cx="599010" cy="259045"/>
    <xdr:sp macro="" textlink="">
      <xdr:nvSpPr>
        <xdr:cNvPr id="147" name="テキスト ボックス 146"/>
        <xdr:cNvSpPr txBox="1"/>
      </xdr:nvSpPr>
      <xdr:spPr>
        <a:xfrm>
          <a:off x="1719795" y="843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124104</xdr:rowOff>
    </xdr:from>
    <xdr:to>
      <xdr:col>6</xdr:col>
      <xdr:colOff>38100</xdr:colOff>
      <xdr:row>53</xdr:row>
      <xdr:rowOff>54254</xdr:rowOff>
    </xdr:to>
    <xdr:sp macro="" textlink="">
      <xdr:nvSpPr>
        <xdr:cNvPr id="148" name="楕円 147"/>
        <xdr:cNvSpPr/>
      </xdr:nvSpPr>
      <xdr:spPr>
        <a:xfrm>
          <a:off x="1079500" y="903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70781</xdr:rowOff>
    </xdr:from>
    <xdr:ext cx="599010" cy="259045"/>
    <xdr:sp macro="" textlink="">
      <xdr:nvSpPr>
        <xdr:cNvPr id="149" name="テキスト ボックス 148"/>
        <xdr:cNvSpPr txBox="1"/>
      </xdr:nvSpPr>
      <xdr:spPr>
        <a:xfrm>
          <a:off x="830795" y="881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71" name="直線コネクタ 170"/>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2"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3" name="直線コネクタ 172"/>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4"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5" name="直線コネクタ 174"/>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43231</xdr:rowOff>
    </xdr:from>
    <xdr:to>
      <xdr:col>24</xdr:col>
      <xdr:colOff>63500</xdr:colOff>
      <xdr:row>74</xdr:row>
      <xdr:rowOff>76881</xdr:rowOff>
    </xdr:to>
    <xdr:cxnSp macro="">
      <xdr:nvCxnSpPr>
        <xdr:cNvPr id="176" name="直線コネクタ 175"/>
        <xdr:cNvCxnSpPr/>
      </xdr:nvCxnSpPr>
      <xdr:spPr>
        <a:xfrm>
          <a:off x="3797300" y="12730531"/>
          <a:ext cx="838200" cy="3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23801</xdr:rowOff>
    </xdr:from>
    <xdr:ext cx="469744" cy="259045"/>
    <xdr:sp macro="" textlink="">
      <xdr:nvSpPr>
        <xdr:cNvPr id="177" name="維持補修費平均値テキスト"/>
        <xdr:cNvSpPr txBox="1"/>
      </xdr:nvSpPr>
      <xdr:spPr>
        <a:xfrm>
          <a:off x="4686300" y="1305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8" name="フローチャート: 判断 177"/>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43231</xdr:rowOff>
    </xdr:from>
    <xdr:to>
      <xdr:col>19</xdr:col>
      <xdr:colOff>177800</xdr:colOff>
      <xdr:row>74</xdr:row>
      <xdr:rowOff>53198</xdr:rowOff>
    </xdr:to>
    <xdr:cxnSp macro="">
      <xdr:nvCxnSpPr>
        <xdr:cNvPr id="179" name="直線コネクタ 178"/>
        <xdr:cNvCxnSpPr/>
      </xdr:nvCxnSpPr>
      <xdr:spPr>
        <a:xfrm flipV="1">
          <a:off x="2908300" y="12730531"/>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80" name="フローチャート: 判断 179"/>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148251</xdr:rowOff>
    </xdr:from>
    <xdr:ext cx="469744" cy="259045"/>
    <xdr:sp macro="" textlink="">
      <xdr:nvSpPr>
        <xdr:cNvPr id="181" name="テキスト ボックス 180"/>
        <xdr:cNvSpPr txBox="1"/>
      </xdr:nvSpPr>
      <xdr:spPr>
        <a:xfrm>
          <a:off x="3562428" y="131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53198</xdr:rowOff>
    </xdr:from>
    <xdr:to>
      <xdr:col>15</xdr:col>
      <xdr:colOff>50800</xdr:colOff>
      <xdr:row>74</xdr:row>
      <xdr:rowOff>132202</xdr:rowOff>
    </xdr:to>
    <xdr:cxnSp macro="">
      <xdr:nvCxnSpPr>
        <xdr:cNvPr id="182" name="直線コネクタ 181"/>
        <xdr:cNvCxnSpPr/>
      </xdr:nvCxnSpPr>
      <xdr:spPr>
        <a:xfrm flipV="1">
          <a:off x="2019300" y="12740498"/>
          <a:ext cx="889000" cy="7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3" name="フローチャート: 判断 182"/>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154286</xdr:rowOff>
    </xdr:from>
    <xdr:ext cx="469744" cy="259045"/>
    <xdr:sp macro="" textlink="">
      <xdr:nvSpPr>
        <xdr:cNvPr id="184" name="テキスト ボックス 183"/>
        <xdr:cNvSpPr txBox="1"/>
      </xdr:nvSpPr>
      <xdr:spPr>
        <a:xfrm>
          <a:off x="2673428" y="1318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84744</xdr:rowOff>
    </xdr:from>
    <xdr:to>
      <xdr:col>10</xdr:col>
      <xdr:colOff>114300</xdr:colOff>
      <xdr:row>74</xdr:row>
      <xdr:rowOff>132202</xdr:rowOff>
    </xdr:to>
    <xdr:cxnSp macro="">
      <xdr:nvCxnSpPr>
        <xdr:cNvPr id="185" name="直線コネクタ 184"/>
        <xdr:cNvCxnSpPr/>
      </xdr:nvCxnSpPr>
      <xdr:spPr>
        <a:xfrm>
          <a:off x="1130300" y="12600594"/>
          <a:ext cx="889000" cy="21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6" name="フローチャート: 判断 185"/>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160779</xdr:rowOff>
    </xdr:from>
    <xdr:ext cx="469744" cy="259045"/>
    <xdr:sp macro="" textlink="">
      <xdr:nvSpPr>
        <xdr:cNvPr id="187" name="テキスト ボックス 186"/>
        <xdr:cNvSpPr txBox="1"/>
      </xdr:nvSpPr>
      <xdr:spPr>
        <a:xfrm>
          <a:off x="1784428" y="1319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8" name="フローチャート: 判断 187"/>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138650</xdr:rowOff>
    </xdr:from>
    <xdr:ext cx="469744" cy="259045"/>
    <xdr:sp macro="" textlink="">
      <xdr:nvSpPr>
        <xdr:cNvPr id="189" name="テキスト ボックス 188"/>
        <xdr:cNvSpPr txBox="1"/>
      </xdr:nvSpPr>
      <xdr:spPr>
        <a:xfrm>
          <a:off x="895428" y="1316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26081</xdr:rowOff>
    </xdr:from>
    <xdr:to>
      <xdr:col>24</xdr:col>
      <xdr:colOff>114300</xdr:colOff>
      <xdr:row>74</xdr:row>
      <xdr:rowOff>127681</xdr:rowOff>
    </xdr:to>
    <xdr:sp macro="" textlink="">
      <xdr:nvSpPr>
        <xdr:cNvPr id="195" name="楕円 194"/>
        <xdr:cNvSpPr/>
      </xdr:nvSpPr>
      <xdr:spPr>
        <a:xfrm>
          <a:off x="4584700" y="1271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48958</xdr:rowOff>
    </xdr:from>
    <xdr:ext cx="469744" cy="259045"/>
    <xdr:sp macro="" textlink="">
      <xdr:nvSpPr>
        <xdr:cNvPr id="196" name="維持補修費該当値テキスト"/>
        <xdr:cNvSpPr txBox="1"/>
      </xdr:nvSpPr>
      <xdr:spPr>
        <a:xfrm>
          <a:off x="4686300" y="1256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163881</xdr:rowOff>
    </xdr:from>
    <xdr:to>
      <xdr:col>20</xdr:col>
      <xdr:colOff>38100</xdr:colOff>
      <xdr:row>74</xdr:row>
      <xdr:rowOff>94031</xdr:rowOff>
    </xdr:to>
    <xdr:sp macro="" textlink="">
      <xdr:nvSpPr>
        <xdr:cNvPr id="197" name="楕円 196"/>
        <xdr:cNvSpPr/>
      </xdr:nvSpPr>
      <xdr:spPr>
        <a:xfrm>
          <a:off x="3746500" y="1267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110558</xdr:rowOff>
    </xdr:from>
    <xdr:ext cx="469744" cy="259045"/>
    <xdr:sp macro="" textlink="">
      <xdr:nvSpPr>
        <xdr:cNvPr id="198" name="テキスト ボックス 197"/>
        <xdr:cNvSpPr txBox="1"/>
      </xdr:nvSpPr>
      <xdr:spPr>
        <a:xfrm>
          <a:off x="3562428" y="1245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2398</xdr:rowOff>
    </xdr:from>
    <xdr:to>
      <xdr:col>15</xdr:col>
      <xdr:colOff>101600</xdr:colOff>
      <xdr:row>74</xdr:row>
      <xdr:rowOff>103998</xdr:rowOff>
    </xdr:to>
    <xdr:sp macro="" textlink="">
      <xdr:nvSpPr>
        <xdr:cNvPr id="199" name="楕円 198"/>
        <xdr:cNvSpPr/>
      </xdr:nvSpPr>
      <xdr:spPr>
        <a:xfrm>
          <a:off x="2857500" y="1268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120525</xdr:rowOff>
    </xdr:from>
    <xdr:ext cx="469744" cy="259045"/>
    <xdr:sp macro="" textlink="">
      <xdr:nvSpPr>
        <xdr:cNvPr id="200" name="テキスト ボックス 199"/>
        <xdr:cNvSpPr txBox="1"/>
      </xdr:nvSpPr>
      <xdr:spPr>
        <a:xfrm>
          <a:off x="2673428" y="1246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81402</xdr:rowOff>
    </xdr:from>
    <xdr:to>
      <xdr:col>10</xdr:col>
      <xdr:colOff>165100</xdr:colOff>
      <xdr:row>75</xdr:row>
      <xdr:rowOff>11552</xdr:rowOff>
    </xdr:to>
    <xdr:sp macro="" textlink="">
      <xdr:nvSpPr>
        <xdr:cNvPr id="201" name="楕円 200"/>
        <xdr:cNvSpPr/>
      </xdr:nvSpPr>
      <xdr:spPr>
        <a:xfrm>
          <a:off x="1968500" y="1276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28079</xdr:rowOff>
    </xdr:from>
    <xdr:ext cx="469744" cy="259045"/>
    <xdr:sp macro="" textlink="">
      <xdr:nvSpPr>
        <xdr:cNvPr id="202" name="テキスト ボックス 201"/>
        <xdr:cNvSpPr txBox="1"/>
      </xdr:nvSpPr>
      <xdr:spPr>
        <a:xfrm>
          <a:off x="1784428" y="1254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33944</xdr:rowOff>
    </xdr:from>
    <xdr:to>
      <xdr:col>6</xdr:col>
      <xdr:colOff>38100</xdr:colOff>
      <xdr:row>73</xdr:row>
      <xdr:rowOff>135544</xdr:rowOff>
    </xdr:to>
    <xdr:sp macro="" textlink="">
      <xdr:nvSpPr>
        <xdr:cNvPr id="203" name="楕円 202"/>
        <xdr:cNvSpPr/>
      </xdr:nvSpPr>
      <xdr:spPr>
        <a:xfrm>
          <a:off x="1079500" y="1254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152071</xdr:rowOff>
    </xdr:from>
    <xdr:ext cx="469744" cy="259045"/>
    <xdr:sp macro="" textlink="">
      <xdr:nvSpPr>
        <xdr:cNvPr id="204" name="テキスト ボックス 203"/>
        <xdr:cNvSpPr txBox="1"/>
      </xdr:nvSpPr>
      <xdr:spPr>
        <a:xfrm>
          <a:off x="895428" y="123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9" name="直線コネクタ 228"/>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30"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31" name="直線コネクタ 230"/>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2"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3" name="直線コネクタ 232"/>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47016</xdr:rowOff>
    </xdr:from>
    <xdr:to>
      <xdr:col>24</xdr:col>
      <xdr:colOff>63500</xdr:colOff>
      <xdr:row>98</xdr:row>
      <xdr:rowOff>47561</xdr:rowOff>
    </xdr:to>
    <xdr:cxnSp macro="">
      <xdr:nvCxnSpPr>
        <xdr:cNvPr id="234" name="直線コネクタ 233"/>
        <xdr:cNvCxnSpPr/>
      </xdr:nvCxnSpPr>
      <xdr:spPr>
        <a:xfrm>
          <a:off x="3797300" y="16849116"/>
          <a:ext cx="8382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73462</xdr:rowOff>
    </xdr:from>
    <xdr:ext cx="599010" cy="259045"/>
    <xdr:sp macro="" textlink="">
      <xdr:nvSpPr>
        <xdr:cNvPr id="235" name="扶助費平均値テキスト"/>
        <xdr:cNvSpPr txBox="1"/>
      </xdr:nvSpPr>
      <xdr:spPr>
        <a:xfrm>
          <a:off x="4686300" y="16189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6" name="フローチャート: 判断 235"/>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47016</xdr:rowOff>
    </xdr:from>
    <xdr:to>
      <xdr:col>19</xdr:col>
      <xdr:colOff>177800</xdr:colOff>
      <xdr:row>98</xdr:row>
      <xdr:rowOff>135700</xdr:rowOff>
    </xdr:to>
    <xdr:cxnSp macro="">
      <xdr:nvCxnSpPr>
        <xdr:cNvPr id="237" name="直線コネクタ 236"/>
        <xdr:cNvCxnSpPr/>
      </xdr:nvCxnSpPr>
      <xdr:spPr>
        <a:xfrm flipV="1">
          <a:off x="2908300" y="16849116"/>
          <a:ext cx="889000" cy="8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8" name="フローチャート: 判断 237"/>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22877</xdr:rowOff>
    </xdr:from>
    <xdr:ext cx="599010" cy="259045"/>
    <xdr:sp macro="" textlink="">
      <xdr:nvSpPr>
        <xdr:cNvPr id="239" name="テキスト ボックス 238"/>
        <xdr:cNvSpPr txBox="1"/>
      </xdr:nvSpPr>
      <xdr:spPr>
        <a:xfrm>
          <a:off x="3497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135700</xdr:rowOff>
    </xdr:from>
    <xdr:to>
      <xdr:col>15</xdr:col>
      <xdr:colOff>50800</xdr:colOff>
      <xdr:row>98</xdr:row>
      <xdr:rowOff>139649</xdr:rowOff>
    </xdr:to>
    <xdr:cxnSp macro="">
      <xdr:nvCxnSpPr>
        <xdr:cNvPr id="240" name="直線コネクタ 239"/>
        <xdr:cNvCxnSpPr/>
      </xdr:nvCxnSpPr>
      <xdr:spPr>
        <a:xfrm flipV="1">
          <a:off x="2019300" y="16937800"/>
          <a:ext cx="889000"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41" name="フローチャート: 判断 240"/>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88409</xdr:rowOff>
    </xdr:from>
    <xdr:ext cx="599010" cy="259045"/>
    <xdr:sp macro="" textlink="">
      <xdr:nvSpPr>
        <xdr:cNvPr id="242" name="テキスト ボックス 241"/>
        <xdr:cNvSpPr txBox="1"/>
      </xdr:nvSpPr>
      <xdr:spPr>
        <a:xfrm>
          <a:off x="2608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139649</xdr:rowOff>
    </xdr:from>
    <xdr:to>
      <xdr:col>10</xdr:col>
      <xdr:colOff>114300</xdr:colOff>
      <xdr:row>99</xdr:row>
      <xdr:rowOff>19368</xdr:rowOff>
    </xdr:to>
    <xdr:cxnSp macro="">
      <xdr:nvCxnSpPr>
        <xdr:cNvPr id="243" name="直線コネクタ 242"/>
        <xdr:cNvCxnSpPr/>
      </xdr:nvCxnSpPr>
      <xdr:spPr>
        <a:xfrm flipV="1">
          <a:off x="1130300" y="16941749"/>
          <a:ext cx="889000" cy="5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4" name="フローチャート: 判断 243"/>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126179</xdr:rowOff>
    </xdr:from>
    <xdr:ext cx="534377" cy="259045"/>
    <xdr:sp macro="" textlink="">
      <xdr:nvSpPr>
        <xdr:cNvPr id="245" name="テキスト ボックス 244"/>
        <xdr:cNvSpPr txBox="1"/>
      </xdr:nvSpPr>
      <xdr:spPr>
        <a:xfrm>
          <a:off x="1752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6" name="フローチャート: 判断 245"/>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24249</xdr:rowOff>
    </xdr:from>
    <xdr:ext cx="534377" cy="259045"/>
    <xdr:sp macro="" textlink="">
      <xdr:nvSpPr>
        <xdr:cNvPr id="247" name="テキスト ボックス 246"/>
        <xdr:cNvSpPr txBox="1"/>
      </xdr:nvSpPr>
      <xdr:spPr>
        <a:xfrm>
          <a:off x="863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168211</xdr:rowOff>
    </xdr:from>
    <xdr:to>
      <xdr:col>24</xdr:col>
      <xdr:colOff>114300</xdr:colOff>
      <xdr:row>98</xdr:row>
      <xdr:rowOff>98361</xdr:rowOff>
    </xdr:to>
    <xdr:sp macro="" textlink="">
      <xdr:nvSpPr>
        <xdr:cNvPr id="253" name="楕円 252"/>
        <xdr:cNvSpPr/>
      </xdr:nvSpPr>
      <xdr:spPr>
        <a:xfrm>
          <a:off x="4584700" y="1679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83138</xdr:rowOff>
    </xdr:from>
    <xdr:ext cx="534377" cy="259045"/>
    <xdr:sp macro="" textlink="">
      <xdr:nvSpPr>
        <xdr:cNvPr id="254" name="扶助費該当値テキスト"/>
        <xdr:cNvSpPr txBox="1"/>
      </xdr:nvSpPr>
      <xdr:spPr>
        <a:xfrm>
          <a:off x="4686300" y="1671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167666</xdr:rowOff>
    </xdr:from>
    <xdr:to>
      <xdr:col>20</xdr:col>
      <xdr:colOff>38100</xdr:colOff>
      <xdr:row>98</xdr:row>
      <xdr:rowOff>97816</xdr:rowOff>
    </xdr:to>
    <xdr:sp macro="" textlink="">
      <xdr:nvSpPr>
        <xdr:cNvPr id="255" name="楕円 254"/>
        <xdr:cNvSpPr/>
      </xdr:nvSpPr>
      <xdr:spPr>
        <a:xfrm>
          <a:off x="3746500" y="1679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88943</xdr:rowOff>
    </xdr:from>
    <xdr:ext cx="534377" cy="259045"/>
    <xdr:sp macro="" textlink="">
      <xdr:nvSpPr>
        <xdr:cNvPr id="256" name="テキスト ボックス 255"/>
        <xdr:cNvSpPr txBox="1"/>
      </xdr:nvSpPr>
      <xdr:spPr>
        <a:xfrm>
          <a:off x="3530111" y="1689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84900</xdr:rowOff>
    </xdr:from>
    <xdr:to>
      <xdr:col>15</xdr:col>
      <xdr:colOff>101600</xdr:colOff>
      <xdr:row>99</xdr:row>
      <xdr:rowOff>15050</xdr:rowOff>
    </xdr:to>
    <xdr:sp macro="" textlink="">
      <xdr:nvSpPr>
        <xdr:cNvPr id="257" name="楕円 256"/>
        <xdr:cNvSpPr/>
      </xdr:nvSpPr>
      <xdr:spPr>
        <a:xfrm>
          <a:off x="2857500" y="168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6177</xdr:rowOff>
    </xdr:from>
    <xdr:ext cx="534377" cy="259045"/>
    <xdr:sp macro="" textlink="">
      <xdr:nvSpPr>
        <xdr:cNvPr id="258" name="テキスト ボックス 257"/>
        <xdr:cNvSpPr txBox="1"/>
      </xdr:nvSpPr>
      <xdr:spPr>
        <a:xfrm>
          <a:off x="2641111" y="1697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88849</xdr:rowOff>
    </xdr:from>
    <xdr:to>
      <xdr:col>10</xdr:col>
      <xdr:colOff>165100</xdr:colOff>
      <xdr:row>99</xdr:row>
      <xdr:rowOff>18999</xdr:rowOff>
    </xdr:to>
    <xdr:sp macro="" textlink="">
      <xdr:nvSpPr>
        <xdr:cNvPr id="259" name="楕円 258"/>
        <xdr:cNvSpPr/>
      </xdr:nvSpPr>
      <xdr:spPr>
        <a:xfrm>
          <a:off x="1968500" y="1689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10126</xdr:rowOff>
    </xdr:from>
    <xdr:ext cx="534377" cy="259045"/>
    <xdr:sp macro="" textlink="">
      <xdr:nvSpPr>
        <xdr:cNvPr id="260" name="テキスト ボックス 259"/>
        <xdr:cNvSpPr txBox="1"/>
      </xdr:nvSpPr>
      <xdr:spPr>
        <a:xfrm>
          <a:off x="1752111" y="1698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140018</xdr:rowOff>
    </xdr:from>
    <xdr:to>
      <xdr:col>6</xdr:col>
      <xdr:colOff>38100</xdr:colOff>
      <xdr:row>99</xdr:row>
      <xdr:rowOff>70168</xdr:rowOff>
    </xdr:to>
    <xdr:sp macro="" textlink="">
      <xdr:nvSpPr>
        <xdr:cNvPr id="261" name="楕円 260"/>
        <xdr:cNvSpPr/>
      </xdr:nvSpPr>
      <xdr:spPr>
        <a:xfrm>
          <a:off x="1079500" y="169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61295</xdr:rowOff>
    </xdr:from>
    <xdr:ext cx="534377" cy="259045"/>
    <xdr:sp macro="" textlink="">
      <xdr:nvSpPr>
        <xdr:cNvPr id="262" name="テキスト ボックス 261"/>
        <xdr:cNvSpPr txBox="1"/>
      </xdr:nvSpPr>
      <xdr:spPr>
        <a:xfrm>
          <a:off x="863111" y="1703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9" name="直線コネクタ 288"/>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90"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91" name="直線コネクタ 290"/>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2"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3" name="直線コネクタ 292"/>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104561</xdr:rowOff>
    </xdr:from>
    <xdr:to>
      <xdr:col>55</xdr:col>
      <xdr:colOff>0</xdr:colOff>
      <xdr:row>34</xdr:row>
      <xdr:rowOff>139602</xdr:rowOff>
    </xdr:to>
    <xdr:cxnSp macro="">
      <xdr:nvCxnSpPr>
        <xdr:cNvPr id="294" name="直線コネクタ 293"/>
        <xdr:cNvCxnSpPr/>
      </xdr:nvCxnSpPr>
      <xdr:spPr>
        <a:xfrm flipV="1">
          <a:off x="9639300" y="5933861"/>
          <a:ext cx="838200" cy="3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123889</xdr:rowOff>
    </xdr:from>
    <xdr:ext cx="534377" cy="259045"/>
    <xdr:sp macro="" textlink="">
      <xdr:nvSpPr>
        <xdr:cNvPr id="295" name="補助費等平均値テキスト"/>
        <xdr:cNvSpPr txBox="1"/>
      </xdr:nvSpPr>
      <xdr:spPr>
        <a:xfrm>
          <a:off x="10528300" y="612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6" name="フローチャート: 判断 295"/>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91172</xdr:rowOff>
    </xdr:from>
    <xdr:to>
      <xdr:col>50</xdr:col>
      <xdr:colOff>114300</xdr:colOff>
      <xdr:row>34</xdr:row>
      <xdr:rowOff>139602</xdr:rowOff>
    </xdr:to>
    <xdr:cxnSp macro="">
      <xdr:nvCxnSpPr>
        <xdr:cNvPr id="297" name="直線コネクタ 296"/>
        <xdr:cNvCxnSpPr/>
      </xdr:nvCxnSpPr>
      <xdr:spPr>
        <a:xfrm>
          <a:off x="8750300" y="5920472"/>
          <a:ext cx="889000" cy="4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8" name="フローチャート: 判断 297"/>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41887</xdr:rowOff>
    </xdr:from>
    <xdr:ext cx="534377" cy="259045"/>
    <xdr:sp macro="" textlink="">
      <xdr:nvSpPr>
        <xdr:cNvPr id="299" name="テキスト ボックス 298"/>
        <xdr:cNvSpPr txBox="1"/>
      </xdr:nvSpPr>
      <xdr:spPr>
        <a:xfrm>
          <a:off x="9372111" y="621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91172</xdr:rowOff>
    </xdr:from>
    <xdr:to>
      <xdr:col>45</xdr:col>
      <xdr:colOff>177800</xdr:colOff>
      <xdr:row>34</xdr:row>
      <xdr:rowOff>159751</xdr:rowOff>
    </xdr:to>
    <xdr:cxnSp macro="">
      <xdr:nvCxnSpPr>
        <xdr:cNvPr id="300" name="直線コネクタ 299"/>
        <xdr:cNvCxnSpPr/>
      </xdr:nvCxnSpPr>
      <xdr:spPr>
        <a:xfrm flipV="1">
          <a:off x="7861300" y="592047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301" name="フローチャート: 判断 300"/>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41920</xdr:rowOff>
    </xdr:from>
    <xdr:ext cx="534377" cy="259045"/>
    <xdr:sp macro="" textlink="">
      <xdr:nvSpPr>
        <xdr:cNvPr id="302" name="テキスト ボックス 301"/>
        <xdr:cNvSpPr txBox="1"/>
      </xdr:nvSpPr>
      <xdr:spPr>
        <a:xfrm>
          <a:off x="8483111" y="62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159751</xdr:rowOff>
    </xdr:from>
    <xdr:to>
      <xdr:col>41</xdr:col>
      <xdr:colOff>50800</xdr:colOff>
      <xdr:row>35</xdr:row>
      <xdr:rowOff>10835</xdr:rowOff>
    </xdr:to>
    <xdr:cxnSp macro="">
      <xdr:nvCxnSpPr>
        <xdr:cNvPr id="303" name="直線コネクタ 302"/>
        <xdr:cNvCxnSpPr/>
      </xdr:nvCxnSpPr>
      <xdr:spPr>
        <a:xfrm flipV="1">
          <a:off x="6972300" y="5989051"/>
          <a:ext cx="8890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4" name="フローチャート: 判断 303"/>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48908</xdr:rowOff>
    </xdr:from>
    <xdr:ext cx="534377" cy="259045"/>
    <xdr:sp macro="" textlink="">
      <xdr:nvSpPr>
        <xdr:cNvPr id="305" name="テキスト ボックス 304"/>
        <xdr:cNvSpPr txBox="1"/>
      </xdr:nvSpPr>
      <xdr:spPr>
        <a:xfrm>
          <a:off x="7594111" y="62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6" name="フローチャート: 判断 305"/>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48712</xdr:rowOff>
    </xdr:from>
    <xdr:ext cx="534377" cy="259045"/>
    <xdr:sp macro="" textlink="">
      <xdr:nvSpPr>
        <xdr:cNvPr id="307" name="テキスト ボックス 306"/>
        <xdr:cNvSpPr txBox="1"/>
      </xdr:nvSpPr>
      <xdr:spPr>
        <a:xfrm>
          <a:off x="6705111" y="62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53761</xdr:rowOff>
    </xdr:from>
    <xdr:to>
      <xdr:col>55</xdr:col>
      <xdr:colOff>50800</xdr:colOff>
      <xdr:row>34</xdr:row>
      <xdr:rowOff>155361</xdr:rowOff>
    </xdr:to>
    <xdr:sp macro="" textlink="">
      <xdr:nvSpPr>
        <xdr:cNvPr id="313" name="楕円 312"/>
        <xdr:cNvSpPr/>
      </xdr:nvSpPr>
      <xdr:spPr>
        <a:xfrm>
          <a:off x="10426700" y="588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76638</xdr:rowOff>
    </xdr:from>
    <xdr:ext cx="534377" cy="259045"/>
    <xdr:sp macro="" textlink="">
      <xdr:nvSpPr>
        <xdr:cNvPr id="314" name="補助費等該当値テキスト"/>
        <xdr:cNvSpPr txBox="1"/>
      </xdr:nvSpPr>
      <xdr:spPr>
        <a:xfrm>
          <a:off x="10528300" y="573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88802</xdr:rowOff>
    </xdr:from>
    <xdr:to>
      <xdr:col>50</xdr:col>
      <xdr:colOff>165100</xdr:colOff>
      <xdr:row>35</xdr:row>
      <xdr:rowOff>18952</xdr:rowOff>
    </xdr:to>
    <xdr:sp macro="" textlink="">
      <xdr:nvSpPr>
        <xdr:cNvPr id="315" name="楕円 314"/>
        <xdr:cNvSpPr/>
      </xdr:nvSpPr>
      <xdr:spPr>
        <a:xfrm>
          <a:off x="9588500" y="591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35479</xdr:rowOff>
    </xdr:from>
    <xdr:ext cx="534377" cy="259045"/>
    <xdr:sp macro="" textlink="">
      <xdr:nvSpPr>
        <xdr:cNvPr id="316" name="テキスト ボックス 315"/>
        <xdr:cNvSpPr txBox="1"/>
      </xdr:nvSpPr>
      <xdr:spPr>
        <a:xfrm>
          <a:off x="9372111" y="569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40372</xdr:rowOff>
    </xdr:from>
    <xdr:to>
      <xdr:col>46</xdr:col>
      <xdr:colOff>38100</xdr:colOff>
      <xdr:row>34</xdr:row>
      <xdr:rowOff>141972</xdr:rowOff>
    </xdr:to>
    <xdr:sp macro="" textlink="">
      <xdr:nvSpPr>
        <xdr:cNvPr id="317" name="楕円 316"/>
        <xdr:cNvSpPr/>
      </xdr:nvSpPr>
      <xdr:spPr>
        <a:xfrm>
          <a:off x="8699500" y="586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158499</xdr:rowOff>
    </xdr:from>
    <xdr:ext cx="534377" cy="259045"/>
    <xdr:sp macro="" textlink="">
      <xdr:nvSpPr>
        <xdr:cNvPr id="318" name="テキスト ボックス 317"/>
        <xdr:cNvSpPr txBox="1"/>
      </xdr:nvSpPr>
      <xdr:spPr>
        <a:xfrm>
          <a:off x="8483111" y="56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108951</xdr:rowOff>
    </xdr:from>
    <xdr:to>
      <xdr:col>41</xdr:col>
      <xdr:colOff>101600</xdr:colOff>
      <xdr:row>35</xdr:row>
      <xdr:rowOff>39101</xdr:rowOff>
    </xdr:to>
    <xdr:sp macro="" textlink="">
      <xdr:nvSpPr>
        <xdr:cNvPr id="319" name="楕円 318"/>
        <xdr:cNvSpPr/>
      </xdr:nvSpPr>
      <xdr:spPr>
        <a:xfrm>
          <a:off x="7810500" y="593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55628</xdr:rowOff>
    </xdr:from>
    <xdr:ext cx="534377" cy="259045"/>
    <xdr:sp macro="" textlink="">
      <xdr:nvSpPr>
        <xdr:cNvPr id="320" name="テキスト ボックス 319"/>
        <xdr:cNvSpPr txBox="1"/>
      </xdr:nvSpPr>
      <xdr:spPr>
        <a:xfrm>
          <a:off x="7594111" y="571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131485</xdr:rowOff>
    </xdr:from>
    <xdr:to>
      <xdr:col>36</xdr:col>
      <xdr:colOff>165100</xdr:colOff>
      <xdr:row>35</xdr:row>
      <xdr:rowOff>61635</xdr:rowOff>
    </xdr:to>
    <xdr:sp macro="" textlink="">
      <xdr:nvSpPr>
        <xdr:cNvPr id="321" name="楕円 320"/>
        <xdr:cNvSpPr/>
      </xdr:nvSpPr>
      <xdr:spPr>
        <a:xfrm>
          <a:off x="6921500" y="596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78162</xdr:rowOff>
    </xdr:from>
    <xdr:ext cx="534377" cy="259045"/>
    <xdr:sp macro="" textlink="">
      <xdr:nvSpPr>
        <xdr:cNvPr id="322" name="テキスト ボックス 321"/>
        <xdr:cNvSpPr txBox="1"/>
      </xdr:nvSpPr>
      <xdr:spPr>
        <a:xfrm>
          <a:off x="6705111" y="573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7" name="直線コネクタ 346"/>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8"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9" name="直線コネクタ 348"/>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50"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51" name="直線コネクタ 350"/>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39059</xdr:rowOff>
    </xdr:from>
    <xdr:to>
      <xdr:col>55</xdr:col>
      <xdr:colOff>0</xdr:colOff>
      <xdr:row>55</xdr:row>
      <xdr:rowOff>78492</xdr:rowOff>
    </xdr:to>
    <xdr:cxnSp macro="">
      <xdr:nvCxnSpPr>
        <xdr:cNvPr id="352" name="直線コネクタ 351"/>
        <xdr:cNvCxnSpPr/>
      </xdr:nvCxnSpPr>
      <xdr:spPr>
        <a:xfrm>
          <a:off x="9639300" y="9468809"/>
          <a:ext cx="8382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122800</xdr:rowOff>
    </xdr:from>
    <xdr:ext cx="534377" cy="259045"/>
    <xdr:sp macro="" textlink="">
      <xdr:nvSpPr>
        <xdr:cNvPr id="353" name="普通建設事業費平均値テキスト"/>
        <xdr:cNvSpPr txBox="1"/>
      </xdr:nvSpPr>
      <xdr:spPr>
        <a:xfrm>
          <a:off x="10528300" y="9552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4" name="フローチャート: 判断 353"/>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72530</xdr:rowOff>
    </xdr:from>
    <xdr:to>
      <xdr:col>50</xdr:col>
      <xdr:colOff>114300</xdr:colOff>
      <xdr:row>55</xdr:row>
      <xdr:rowOff>39059</xdr:rowOff>
    </xdr:to>
    <xdr:cxnSp macro="">
      <xdr:nvCxnSpPr>
        <xdr:cNvPr id="355" name="直線コネクタ 354"/>
        <xdr:cNvCxnSpPr/>
      </xdr:nvCxnSpPr>
      <xdr:spPr>
        <a:xfrm>
          <a:off x="8750300" y="9330830"/>
          <a:ext cx="889000" cy="13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6" name="フローチャート: 判断 355"/>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97902</xdr:rowOff>
    </xdr:from>
    <xdr:ext cx="534377" cy="259045"/>
    <xdr:sp macro="" textlink="">
      <xdr:nvSpPr>
        <xdr:cNvPr id="357" name="テキスト ボックス 356"/>
        <xdr:cNvSpPr txBox="1"/>
      </xdr:nvSpPr>
      <xdr:spPr>
        <a:xfrm>
          <a:off x="9372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72530</xdr:rowOff>
    </xdr:from>
    <xdr:to>
      <xdr:col>45</xdr:col>
      <xdr:colOff>177800</xdr:colOff>
      <xdr:row>56</xdr:row>
      <xdr:rowOff>62719</xdr:rowOff>
    </xdr:to>
    <xdr:cxnSp macro="">
      <xdr:nvCxnSpPr>
        <xdr:cNvPr id="358" name="直線コネクタ 357"/>
        <xdr:cNvCxnSpPr/>
      </xdr:nvCxnSpPr>
      <xdr:spPr>
        <a:xfrm flipV="1">
          <a:off x="7861300" y="9330830"/>
          <a:ext cx="889000" cy="33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9" name="フローチャート: 判断 358"/>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12463</xdr:rowOff>
    </xdr:from>
    <xdr:ext cx="534377" cy="259045"/>
    <xdr:sp macro="" textlink="">
      <xdr:nvSpPr>
        <xdr:cNvPr id="360" name="テキスト ボックス 359"/>
        <xdr:cNvSpPr txBox="1"/>
      </xdr:nvSpPr>
      <xdr:spPr>
        <a:xfrm>
          <a:off x="8483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62719</xdr:rowOff>
    </xdr:from>
    <xdr:to>
      <xdr:col>41</xdr:col>
      <xdr:colOff>50800</xdr:colOff>
      <xdr:row>57</xdr:row>
      <xdr:rowOff>166408</xdr:rowOff>
    </xdr:to>
    <xdr:cxnSp macro="">
      <xdr:nvCxnSpPr>
        <xdr:cNvPr id="361" name="直線コネクタ 360"/>
        <xdr:cNvCxnSpPr/>
      </xdr:nvCxnSpPr>
      <xdr:spPr>
        <a:xfrm flipV="1">
          <a:off x="6972300" y="9663919"/>
          <a:ext cx="889000" cy="27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2" name="フローチャート: 判断 361"/>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23899</xdr:rowOff>
    </xdr:from>
    <xdr:ext cx="534377" cy="259045"/>
    <xdr:sp macro="" textlink="">
      <xdr:nvSpPr>
        <xdr:cNvPr id="363" name="テキスト ボックス 362"/>
        <xdr:cNvSpPr txBox="1"/>
      </xdr:nvSpPr>
      <xdr:spPr>
        <a:xfrm>
          <a:off x="7594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4" name="フローチャート: 判断 363"/>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98880</xdr:rowOff>
    </xdr:from>
    <xdr:ext cx="534377" cy="259045"/>
    <xdr:sp macro="" textlink="">
      <xdr:nvSpPr>
        <xdr:cNvPr id="365" name="テキスト ボックス 364"/>
        <xdr:cNvSpPr txBox="1"/>
      </xdr:nvSpPr>
      <xdr:spPr>
        <a:xfrm>
          <a:off x="6705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27692</xdr:rowOff>
    </xdr:from>
    <xdr:to>
      <xdr:col>55</xdr:col>
      <xdr:colOff>50800</xdr:colOff>
      <xdr:row>55</xdr:row>
      <xdr:rowOff>129292</xdr:rowOff>
    </xdr:to>
    <xdr:sp macro="" textlink="">
      <xdr:nvSpPr>
        <xdr:cNvPr id="371" name="楕円 370"/>
        <xdr:cNvSpPr/>
      </xdr:nvSpPr>
      <xdr:spPr>
        <a:xfrm>
          <a:off x="10426700" y="94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50569</xdr:rowOff>
    </xdr:from>
    <xdr:ext cx="534377" cy="259045"/>
    <xdr:sp macro="" textlink="">
      <xdr:nvSpPr>
        <xdr:cNvPr id="372" name="普通建設事業費該当値テキスト"/>
        <xdr:cNvSpPr txBox="1"/>
      </xdr:nvSpPr>
      <xdr:spPr>
        <a:xfrm>
          <a:off x="10528300" y="930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159709</xdr:rowOff>
    </xdr:from>
    <xdr:to>
      <xdr:col>50</xdr:col>
      <xdr:colOff>165100</xdr:colOff>
      <xdr:row>55</xdr:row>
      <xdr:rowOff>89859</xdr:rowOff>
    </xdr:to>
    <xdr:sp macro="" textlink="">
      <xdr:nvSpPr>
        <xdr:cNvPr id="373" name="楕円 372"/>
        <xdr:cNvSpPr/>
      </xdr:nvSpPr>
      <xdr:spPr>
        <a:xfrm>
          <a:off x="9588500" y="941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106386</xdr:rowOff>
    </xdr:from>
    <xdr:ext cx="534377" cy="259045"/>
    <xdr:sp macro="" textlink="">
      <xdr:nvSpPr>
        <xdr:cNvPr id="374" name="テキスト ボックス 373"/>
        <xdr:cNvSpPr txBox="1"/>
      </xdr:nvSpPr>
      <xdr:spPr>
        <a:xfrm>
          <a:off x="9372111" y="919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21730</xdr:rowOff>
    </xdr:from>
    <xdr:to>
      <xdr:col>46</xdr:col>
      <xdr:colOff>38100</xdr:colOff>
      <xdr:row>54</xdr:row>
      <xdr:rowOff>123330</xdr:rowOff>
    </xdr:to>
    <xdr:sp macro="" textlink="">
      <xdr:nvSpPr>
        <xdr:cNvPr id="375" name="楕円 374"/>
        <xdr:cNvSpPr/>
      </xdr:nvSpPr>
      <xdr:spPr>
        <a:xfrm>
          <a:off x="8699500" y="928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139857</xdr:rowOff>
    </xdr:from>
    <xdr:ext cx="534377" cy="259045"/>
    <xdr:sp macro="" textlink="">
      <xdr:nvSpPr>
        <xdr:cNvPr id="376" name="テキスト ボックス 375"/>
        <xdr:cNvSpPr txBox="1"/>
      </xdr:nvSpPr>
      <xdr:spPr>
        <a:xfrm>
          <a:off x="8483111" y="905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11919</xdr:rowOff>
    </xdr:from>
    <xdr:to>
      <xdr:col>41</xdr:col>
      <xdr:colOff>101600</xdr:colOff>
      <xdr:row>56</xdr:row>
      <xdr:rowOff>113519</xdr:rowOff>
    </xdr:to>
    <xdr:sp macro="" textlink="">
      <xdr:nvSpPr>
        <xdr:cNvPr id="377" name="楕円 376"/>
        <xdr:cNvSpPr/>
      </xdr:nvSpPr>
      <xdr:spPr>
        <a:xfrm>
          <a:off x="7810500" y="96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104646</xdr:rowOff>
    </xdr:from>
    <xdr:ext cx="534377" cy="259045"/>
    <xdr:sp macro="" textlink="">
      <xdr:nvSpPr>
        <xdr:cNvPr id="378" name="テキスト ボックス 377"/>
        <xdr:cNvSpPr txBox="1"/>
      </xdr:nvSpPr>
      <xdr:spPr>
        <a:xfrm>
          <a:off x="7594111" y="97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115608</xdr:rowOff>
    </xdr:from>
    <xdr:to>
      <xdr:col>36</xdr:col>
      <xdr:colOff>165100</xdr:colOff>
      <xdr:row>58</xdr:row>
      <xdr:rowOff>45758</xdr:rowOff>
    </xdr:to>
    <xdr:sp macro="" textlink="">
      <xdr:nvSpPr>
        <xdr:cNvPr id="379" name="楕円 378"/>
        <xdr:cNvSpPr/>
      </xdr:nvSpPr>
      <xdr:spPr>
        <a:xfrm>
          <a:off x="6921500" y="98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36885</xdr:rowOff>
    </xdr:from>
    <xdr:ext cx="534377" cy="259045"/>
    <xdr:sp macro="" textlink="">
      <xdr:nvSpPr>
        <xdr:cNvPr id="380" name="テキスト ボックス 379"/>
        <xdr:cNvSpPr txBox="1"/>
      </xdr:nvSpPr>
      <xdr:spPr>
        <a:xfrm>
          <a:off x="6705111" y="998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4" name="直線コネクタ 403"/>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5"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6" name="直線コネクタ 405"/>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7"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8" name="直線コネクタ 407"/>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40754</xdr:rowOff>
    </xdr:from>
    <xdr:to>
      <xdr:col>55</xdr:col>
      <xdr:colOff>0</xdr:colOff>
      <xdr:row>73</xdr:row>
      <xdr:rowOff>127965</xdr:rowOff>
    </xdr:to>
    <xdr:cxnSp macro="">
      <xdr:nvCxnSpPr>
        <xdr:cNvPr id="409" name="直線コネクタ 408"/>
        <xdr:cNvCxnSpPr/>
      </xdr:nvCxnSpPr>
      <xdr:spPr>
        <a:xfrm flipV="1">
          <a:off x="9639300" y="12556604"/>
          <a:ext cx="838200" cy="8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55973</xdr:rowOff>
    </xdr:from>
    <xdr:ext cx="534377" cy="259045"/>
    <xdr:sp macro="" textlink="">
      <xdr:nvSpPr>
        <xdr:cNvPr id="410" name="普通建設事業費 （ うち新規整備　）平均値テキスト"/>
        <xdr:cNvSpPr txBox="1"/>
      </xdr:nvSpPr>
      <xdr:spPr>
        <a:xfrm>
          <a:off x="10528300" y="13086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11" name="フローチャート: 判断 410"/>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125794</xdr:rowOff>
    </xdr:from>
    <xdr:to>
      <xdr:col>50</xdr:col>
      <xdr:colOff>114300</xdr:colOff>
      <xdr:row>73</xdr:row>
      <xdr:rowOff>127965</xdr:rowOff>
    </xdr:to>
    <xdr:cxnSp macro="">
      <xdr:nvCxnSpPr>
        <xdr:cNvPr id="412" name="直線コネクタ 411"/>
        <xdr:cNvCxnSpPr/>
      </xdr:nvCxnSpPr>
      <xdr:spPr>
        <a:xfrm>
          <a:off x="8750300" y="12641644"/>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3" name="フローチャート: 判断 412"/>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110417</xdr:rowOff>
    </xdr:from>
    <xdr:ext cx="534377" cy="259045"/>
    <xdr:sp macro="" textlink="">
      <xdr:nvSpPr>
        <xdr:cNvPr id="414" name="テキスト ボックス 413"/>
        <xdr:cNvSpPr txBox="1"/>
      </xdr:nvSpPr>
      <xdr:spPr>
        <a:xfrm>
          <a:off x="9372111" y="1314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125794</xdr:rowOff>
    </xdr:from>
    <xdr:to>
      <xdr:col>45</xdr:col>
      <xdr:colOff>177800</xdr:colOff>
      <xdr:row>75</xdr:row>
      <xdr:rowOff>159550</xdr:rowOff>
    </xdr:to>
    <xdr:cxnSp macro="">
      <xdr:nvCxnSpPr>
        <xdr:cNvPr id="415" name="直線コネクタ 414"/>
        <xdr:cNvCxnSpPr/>
      </xdr:nvCxnSpPr>
      <xdr:spPr>
        <a:xfrm flipV="1">
          <a:off x="7861300" y="12641644"/>
          <a:ext cx="889000" cy="37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6" name="フローチャート: 判断 415"/>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83900</xdr:rowOff>
    </xdr:from>
    <xdr:ext cx="534377" cy="259045"/>
    <xdr:sp macro="" textlink="">
      <xdr:nvSpPr>
        <xdr:cNvPr id="417" name="テキスト ボックス 416"/>
        <xdr:cNvSpPr txBox="1"/>
      </xdr:nvSpPr>
      <xdr:spPr>
        <a:xfrm>
          <a:off x="8483111" y="129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8" name="フローチャート: 判断 417"/>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75468</xdr:rowOff>
    </xdr:from>
    <xdr:ext cx="534377" cy="259045"/>
    <xdr:sp macro="" textlink="">
      <xdr:nvSpPr>
        <xdr:cNvPr id="419" name="テキスト ボックス 418"/>
        <xdr:cNvSpPr txBox="1"/>
      </xdr:nvSpPr>
      <xdr:spPr>
        <a:xfrm>
          <a:off x="7594111" y="1259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161404</xdr:rowOff>
    </xdr:from>
    <xdr:to>
      <xdr:col>55</xdr:col>
      <xdr:colOff>50800</xdr:colOff>
      <xdr:row>73</xdr:row>
      <xdr:rowOff>91554</xdr:rowOff>
    </xdr:to>
    <xdr:sp macro="" textlink="">
      <xdr:nvSpPr>
        <xdr:cNvPr id="425" name="楕円 424"/>
        <xdr:cNvSpPr/>
      </xdr:nvSpPr>
      <xdr:spPr>
        <a:xfrm>
          <a:off x="10426700" y="1250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12831</xdr:rowOff>
    </xdr:from>
    <xdr:ext cx="534377" cy="259045"/>
    <xdr:sp macro="" textlink="">
      <xdr:nvSpPr>
        <xdr:cNvPr id="426" name="普通建設事業費 （ うち新規整備　）該当値テキスト"/>
        <xdr:cNvSpPr txBox="1"/>
      </xdr:nvSpPr>
      <xdr:spPr>
        <a:xfrm>
          <a:off x="10528300" y="123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77165</xdr:rowOff>
    </xdr:from>
    <xdr:to>
      <xdr:col>50</xdr:col>
      <xdr:colOff>165100</xdr:colOff>
      <xdr:row>74</xdr:row>
      <xdr:rowOff>7315</xdr:rowOff>
    </xdr:to>
    <xdr:sp macro="" textlink="">
      <xdr:nvSpPr>
        <xdr:cNvPr id="427" name="楕円 426"/>
        <xdr:cNvSpPr/>
      </xdr:nvSpPr>
      <xdr:spPr>
        <a:xfrm>
          <a:off x="9588500" y="125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23842</xdr:rowOff>
    </xdr:from>
    <xdr:ext cx="534377" cy="259045"/>
    <xdr:sp macro="" textlink="">
      <xdr:nvSpPr>
        <xdr:cNvPr id="428" name="テキスト ボックス 427"/>
        <xdr:cNvSpPr txBox="1"/>
      </xdr:nvSpPr>
      <xdr:spPr>
        <a:xfrm>
          <a:off x="9372111" y="1236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74994</xdr:rowOff>
    </xdr:from>
    <xdr:to>
      <xdr:col>46</xdr:col>
      <xdr:colOff>38100</xdr:colOff>
      <xdr:row>74</xdr:row>
      <xdr:rowOff>5144</xdr:rowOff>
    </xdr:to>
    <xdr:sp macro="" textlink="">
      <xdr:nvSpPr>
        <xdr:cNvPr id="429" name="楕円 428"/>
        <xdr:cNvSpPr/>
      </xdr:nvSpPr>
      <xdr:spPr>
        <a:xfrm>
          <a:off x="8699500" y="1259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21671</xdr:rowOff>
    </xdr:from>
    <xdr:ext cx="534377" cy="259045"/>
    <xdr:sp macro="" textlink="">
      <xdr:nvSpPr>
        <xdr:cNvPr id="430" name="テキスト ボックス 429"/>
        <xdr:cNvSpPr txBox="1"/>
      </xdr:nvSpPr>
      <xdr:spPr>
        <a:xfrm>
          <a:off x="8483111" y="1236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108750</xdr:rowOff>
    </xdr:from>
    <xdr:to>
      <xdr:col>41</xdr:col>
      <xdr:colOff>101600</xdr:colOff>
      <xdr:row>76</xdr:row>
      <xdr:rowOff>38900</xdr:rowOff>
    </xdr:to>
    <xdr:sp macro="" textlink="">
      <xdr:nvSpPr>
        <xdr:cNvPr id="431" name="楕円 430"/>
        <xdr:cNvSpPr/>
      </xdr:nvSpPr>
      <xdr:spPr>
        <a:xfrm>
          <a:off x="7810500" y="129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30027</xdr:rowOff>
    </xdr:from>
    <xdr:ext cx="534377" cy="259045"/>
    <xdr:sp macro="" textlink="">
      <xdr:nvSpPr>
        <xdr:cNvPr id="432" name="テキスト ボックス 431"/>
        <xdr:cNvSpPr txBox="1"/>
      </xdr:nvSpPr>
      <xdr:spPr>
        <a:xfrm>
          <a:off x="7594111" y="1306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6" name="テキスト ボックス 44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8" name="テキスト ボックス 44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0" name="テキスト ボックス 44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4" name="直線コネクタ 453"/>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5"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6" name="直線コネクタ 455"/>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7"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8" name="直線コネクタ 457"/>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97089</xdr:rowOff>
    </xdr:from>
    <xdr:to>
      <xdr:col>55</xdr:col>
      <xdr:colOff>0</xdr:colOff>
      <xdr:row>95</xdr:row>
      <xdr:rowOff>107468</xdr:rowOff>
    </xdr:to>
    <xdr:cxnSp macro="">
      <xdr:nvCxnSpPr>
        <xdr:cNvPr id="459" name="直線コネクタ 458"/>
        <xdr:cNvCxnSpPr/>
      </xdr:nvCxnSpPr>
      <xdr:spPr>
        <a:xfrm>
          <a:off x="9639300" y="16384839"/>
          <a:ext cx="838200" cy="1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55518</xdr:rowOff>
    </xdr:from>
    <xdr:ext cx="534377" cy="259045"/>
    <xdr:sp macro="" textlink="">
      <xdr:nvSpPr>
        <xdr:cNvPr id="460" name="普通建設事業費 （ うち更新整備　）平均値テキスト"/>
        <xdr:cNvSpPr txBox="1"/>
      </xdr:nvSpPr>
      <xdr:spPr>
        <a:xfrm>
          <a:off x="10528300" y="16171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61" name="フローチャート: 判断 460"/>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113776</xdr:rowOff>
    </xdr:from>
    <xdr:to>
      <xdr:col>50</xdr:col>
      <xdr:colOff>114300</xdr:colOff>
      <xdr:row>95</xdr:row>
      <xdr:rowOff>97089</xdr:rowOff>
    </xdr:to>
    <xdr:cxnSp macro="">
      <xdr:nvCxnSpPr>
        <xdr:cNvPr id="462" name="直線コネクタ 461"/>
        <xdr:cNvCxnSpPr/>
      </xdr:nvCxnSpPr>
      <xdr:spPr>
        <a:xfrm>
          <a:off x="8750300" y="16230076"/>
          <a:ext cx="889000" cy="15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3" name="フローチャート: 判断 462"/>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169465</xdr:rowOff>
    </xdr:from>
    <xdr:ext cx="534377" cy="259045"/>
    <xdr:sp macro="" textlink="">
      <xdr:nvSpPr>
        <xdr:cNvPr id="464" name="テキスト ボックス 463"/>
        <xdr:cNvSpPr txBox="1"/>
      </xdr:nvSpPr>
      <xdr:spPr>
        <a:xfrm>
          <a:off x="9372111" y="164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113776</xdr:rowOff>
    </xdr:from>
    <xdr:to>
      <xdr:col>45</xdr:col>
      <xdr:colOff>177800</xdr:colOff>
      <xdr:row>95</xdr:row>
      <xdr:rowOff>107559</xdr:rowOff>
    </xdr:to>
    <xdr:cxnSp macro="">
      <xdr:nvCxnSpPr>
        <xdr:cNvPr id="465" name="直線コネクタ 464"/>
        <xdr:cNvCxnSpPr/>
      </xdr:nvCxnSpPr>
      <xdr:spPr>
        <a:xfrm flipV="1">
          <a:off x="7861300" y="16230076"/>
          <a:ext cx="889000" cy="16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6" name="フローチャート: 判断 465"/>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6337</xdr:rowOff>
    </xdr:from>
    <xdr:ext cx="534377" cy="259045"/>
    <xdr:sp macro="" textlink="">
      <xdr:nvSpPr>
        <xdr:cNvPr id="467" name="テキスト ボックス 466"/>
        <xdr:cNvSpPr txBox="1"/>
      </xdr:nvSpPr>
      <xdr:spPr>
        <a:xfrm>
          <a:off x="8483111" y="164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8" name="フローチャート: 判断 467"/>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19321</xdr:rowOff>
    </xdr:from>
    <xdr:ext cx="534377" cy="259045"/>
    <xdr:sp macro="" textlink="">
      <xdr:nvSpPr>
        <xdr:cNvPr id="469" name="テキスト ボックス 468"/>
        <xdr:cNvSpPr txBox="1"/>
      </xdr:nvSpPr>
      <xdr:spPr>
        <a:xfrm>
          <a:off x="7594111" y="164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56668</xdr:rowOff>
    </xdr:from>
    <xdr:to>
      <xdr:col>55</xdr:col>
      <xdr:colOff>50800</xdr:colOff>
      <xdr:row>95</xdr:row>
      <xdr:rowOff>158268</xdr:rowOff>
    </xdr:to>
    <xdr:sp macro="" textlink="">
      <xdr:nvSpPr>
        <xdr:cNvPr id="475" name="楕円 474"/>
        <xdr:cNvSpPr/>
      </xdr:nvSpPr>
      <xdr:spPr>
        <a:xfrm>
          <a:off x="10426700" y="163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35095</xdr:rowOff>
    </xdr:from>
    <xdr:ext cx="534377" cy="259045"/>
    <xdr:sp macro="" textlink="">
      <xdr:nvSpPr>
        <xdr:cNvPr id="476" name="普通建設事業費 （ うち更新整備　）該当値テキスト"/>
        <xdr:cNvSpPr txBox="1"/>
      </xdr:nvSpPr>
      <xdr:spPr>
        <a:xfrm>
          <a:off x="10528300" y="163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46289</xdr:rowOff>
    </xdr:from>
    <xdr:to>
      <xdr:col>50</xdr:col>
      <xdr:colOff>165100</xdr:colOff>
      <xdr:row>95</xdr:row>
      <xdr:rowOff>147889</xdr:rowOff>
    </xdr:to>
    <xdr:sp macro="" textlink="">
      <xdr:nvSpPr>
        <xdr:cNvPr id="477" name="楕円 476"/>
        <xdr:cNvSpPr/>
      </xdr:nvSpPr>
      <xdr:spPr>
        <a:xfrm>
          <a:off x="9588500" y="1633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164416</xdr:rowOff>
    </xdr:from>
    <xdr:ext cx="534377" cy="259045"/>
    <xdr:sp macro="" textlink="">
      <xdr:nvSpPr>
        <xdr:cNvPr id="478" name="テキスト ボックス 477"/>
        <xdr:cNvSpPr txBox="1"/>
      </xdr:nvSpPr>
      <xdr:spPr>
        <a:xfrm>
          <a:off x="9372111" y="1610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62976</xdr:rowOff>
    </xdr:from>
    <xdr:to>
      <xdr:col>46</xdr:col>
      <xdr:colOff>38100</xdr:colOff>
      <xdr:row>94</xdr:row>
      <xdr:rowOff>164576</xdr:rowOff>
    </xdr:to>
    <xdr:sp macro="" textlink="">
      <xdr:nvSpPr>
        <xdr:cNvPr id="479" name="楕円 478"/>
        <xdr:cNvSpPr/>
      </xdr:nvSpPr>
      <xdr:spPr>
        <a:xfrm>
          <a:off x="8699500" y="1617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9653</xdr:rowOff>
    </xdr:from>
    <xdr:ext cx="534377" cy="259045"/>
    <xdr:sp macro="" textlink="">
      <xdr:nvSpPr>
        <xdr:cNvPr id="480" name="テキスト ボックス 479"/>
        <xdr:cNvSpPr txBox="1"/>
      </xdr:nvSpPr>
      <xdr:spPr>
        <a:xfrm>
          <a:off x="8483111" y="1595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56759</xdr:rowOff>
    </xdr:from>
    <xdr:to>
      <xdr:col>41</xdr:col>
      <xdr:colOff>101600</xdr:colOff>
      <xdr:row>95</xdr:row>
      <xdr:rowOff>158359</xdr:rowOff>
    </xdr:to>
    <xdr:sp macro="" textlink="">
      <xdr:nvSpPr>
        <xdr:cNvPr id="481" name="楕円 480"/>
        <xdr:cNvSpPr/>
      </xdr:nvSpPr>
      <xdr:spPr>
        <a:xfrm>
          <a:off x="7810500" y="163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3436</xdr:rowOff>
    </xdr:from>
    <xdr:ext cx="534377" cy="259045"/>
    <xdr:sp macro="" textlink="">
      <xdr:nvSpPr>
        <xdr:cNvPr id="482" name="テキスト ボックス 481"/>
        <xdr:cNvSpPr txBox="1"/>
      </xdr:nvSpPr>
      <xdr:spPr>
        <a:xfrm>
          <a:off x="7594111" y="1611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4" name="テキスト ボックス 50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8" name="直線コネクタ 507"/>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9"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11"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2" name="直線コネクタ 511"/>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28143</xdr:rowOff>
    </xdr:from>
    <xdr:to>
      <xdr:col>85</xdr:col>
      <xdr:colOff>127000</xdr:colOff>
      <xdr:row>30</xdr:row>
      <xdr:rowOff>30625</xdr:rowOff>
    </xdr:to>
    <xdr:cxnSp macro="">
      <xdr:nvCxnSpPr>
        <xdr:cNvPr id="513" name="直線コネクタ 512"/>
        <xdr:cNvCxnSpPr/>
      </xdr:nvCxnSpPr>
      <xdr:spPr>
        <a:xfrm flipV="1">
          <a:off x="15481300" y="5171643"/>
          <a:ext cx="8382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152921</xdr:rowOff>
    </xdr:from>
    <xdr:ext cx="469744" cy="259045"/>
    <xdr:sp macro="" textlink="">
      <xdr:nvSpPr>
        <xdr:cNvPr id="514" name="災害復旧事業費平均値テキスト"/>
        <xdr:cNvSpPr txBox="1"/>
      </xdr:nvSpPr>
      <xdr:spPr>
        <a:xfrm>
          <a:off x="16370300" y="6668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5" name="フローチャート: 判断 514"/>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30625</xdr:rowOff>
    </xdr:from>
    <xdr:to>
      <xdr:col>81</xdr:col>
      <xdr:colOff>50800</xdr:colOff>
      <xdr:row>32</xdr:row>
      <xdr:rowOff>107435</xdr:rowOff>
    </xdr:to>
    <xdr:cxnSp macro="">
      <xdr:nvCxnSpPr>
        <xdr:cNvPr id="516" name="直線コネクタ 515"/>
        <xdr:cNvCxnSpPr/>
      </xdr:nvCxnSpPr>
      <xdr:spPr>
        <a:xfrm flipV="1">
          <a:off x="14592300" y="5174125"/>
          <a:ext cx="889000" cy="4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7" name="フローチャート: 判断 516"/>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96163</xdr:rowOff>
    </xdr:from>
    <xdr:ext cx="469744" cy="259045"/>
    <xdr:sp macro="" textlink="">
      <xdr:nvSpPr>
        <xdr:cNvPr id="518" name="テキスト ボックス 517"/>
        <xdr:cNvSpPr txBox="1"/>
      </xdr:nvSpPr>
      <xdr:spPr>
        <a:xfrm>
          <a:off x="15246428" y="678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107435</xdr:rowOff>
    </xdr:from>
    <xdr:to>
      <xdr:col>76</xdr:col>
      <xdr:colOff>114300</xdr:colOff>
      <xdr:row>35</xdr:row>
      <xdr:rowOff>13153</xdr:rowOff>
    </xdr:to>
    <xdr:cxnSp macro="">
      <xdr:nvCxnSpPr>
        <xdr:cNvPr id="519" name="直線コネクタ 518"/>
        <xdr:cNvCxnSpPr/>
      </xdr:nvCxnSpPr>
      <xdr:spPr>
        <a:xfrm flipV="1">
          <a:off x="13703300" y="5593835"/>
          <a:ext cx="889000" cy="42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20" name="フローチャート: 判断 519"/>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107234</xdr:rowOff>
    </xdr:from>
    <xdr:ext cx="469744" cy="259045"/>
    <xdr:sp macro="" textlink="">
      <xdr:nvSpPr>
        <xdr:cNvPr id="521" name="テキスト ボックス 520"/>
        <xdr:cNvSpPr txBox="1"/>
      </xdr:nvSpPr>
      <xdr:spPr>
        <a:xfrm>
          <a:off x="14357428" y="679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13153</xdr:rowOff>
    </xdr:from>
    <xdr:to>
      <xdr:col>71</xdr:col>
      <xdr:colOff>177800</xdr:colOff>
      <xdr:row>35</xdr:row>
      <xdr:rowOff>152142</xdr:rowOff>
    </xdr:to>
    <xdr:cxnSp macro="">
      <xdr:nvCxnSpPr>
        <xdr:cNvPr id="522" name="直線コネクタ 521"/>
        <xdr:cNvCxnSpPr/>
      </xdr:nvCxnSpPr>
      <xdr:spPr>
        <a:xfrm flipV="1">
          <a:off x="12814300" y="6013903"/>
          <a:ext cx="889000" cy="1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3" name="フローチャート: 判断 522"/>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109291</xdr:rowOff>
    </xdr:from>
    <xdr:ext cx="378565" cy="259045"/>
    <xdr:sp macro="" textlink="">
      <xdr:nvSpPr>
        <xdr:cNvPr id="524" name="テキスト ボックス 523"/>
        <xdr:cNvSpPr txBox="1"/>
      </xdr:nvSpPr>
      <xdr:spPr>
        <a:xfrm>
          <a:off x="13514017" y="679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5" name="フローチャート: 判断 524"/>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108377</xdr:rowOff>
    </xdr:from>
    <xdr:ext cx="378565" cy="259045"/>
    <xdr:sp macro="" textlink="">
      <xdr:nvSpPr>
        <xdr:cNvPr id="526" name="テキスト ボックス 525"/>
        <xdr:cNvSpPr txBox="1"/>
      </xdr:nvSpPr>
      <xdr:spPr>
        <a:xfrm>
          <a:off x="12625017" y="679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148793</xdr:rowOff>
    </xdr:from>
    <xdr:to>
      <xdr:col>85</xdr:col>
      <xdr:colOff>177800</xdr:colOff>
      <xdr:row>30</xdr:row>
      <xdr:rowOff>78943</xdr:rowOff>
    </xdr:to>
    <xdr:sp macro="" textlink="">
      <xdr:nvSpPr>
        <xdr:cNvPr id="532" name="楕円 531"/>
        <xdr:cNvSpPr/>
      </xdr:nvSpPr>
      <xdr:spPr>
        <a:xfrm>
          <a:off x="16268700" y="512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101820</xdr:rowOff>
    </xdr:from>
    <xdr:ext cx="534377" cy="259045"/>
    <xdr:sp macro="" textlink="">
      <xdr:nvSpPr>
        <xdr:cNvPr id="533" name="災害復旧事業費該当値テキスト"/>
        <xdr:cNvSpPr txBox="1"/>
      </xdr:nvSpPr>
      <xdr:spPr>
        <a:xfrm>
          <a:off x="16370300" y="507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151275</xdr:rowOff>
    </xdr:from>
    <xdr:to>
      <xdr:col>81</xdr:col>
      <xdr:colOff>101600</xdr:colOff>
      <xdr:row>30</xdr:row>
      <xdr:rowOff>81425</xdr:rowOff>
    </xdr:to>
    <xdr:sp macro="" textlink="">
      <xdr:nvSpPr>
        <xdr:cNvPr id="534" name="楕円 533"/>
        <xdr:cNvSpPr/>
      </xdr:nvSpPr>
      <xdr:spPr>
        <a:xfrm>
          <a:off x="15430500" y="51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97952</xdr:rowOff>
    </xdr:from>
    <xdr:ext cx="534377" cy="259045"/>
    <xdr:sp macro="" textlink="">
      <xdr:nvSpPr>
        <xdr:cNvPr id="535" name="テキスト ボックス 534"/>
        <xdr:cNvSpPr txBox="1"/>
      </xdr:nvSpPr>
      <xdr:spPr>
        <a:xfrm>
          <a:off x="15214111" y="489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56635</xdr:rowOff>
    </xdr:from>
    <xdr:to>
      <xdr:col>76</xdr:col>
      <xdr:colOff>165100</xdr:colOff>
      <xdr:row>32</xdr:row>
      <xdr:rowOff>158235</xdr:rowOff>
    </xdr:to>
    <xdr:sp macro="" textlink="">
      <xdr:nvSpPr>
        <xdr:cNvPr id="536" name="楕円 535"/>
        <xdr:cNvSpPr/>
      </xdr:nvSpPr>
      <xdr:spPr>
        <a:xfrm>
          <a:off x="14541500" y="554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3312</xdr:rowOff>
    </xdr:from>
    <xdr:ext cx="534377" cy="259045"/>
    <xdr:sp macro="" textlink="">
      <xdr:nvSpPr>
        <xdr:cNvPr id="537" name="テキスト ボックス 536"/>
        <xdr:cNvSpPr txBox="1"/>
      </xdr:nvSpPr>
      <xdr:spPr>
        <a:xfrm>
          <a:off x="14325111" y="531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133803</xdr:rowOff>
    </xdr:from>
    <xdr:to>
      <xdr:col>72</xdr:col>
      <xdr:colOff>38100</xdr:colOff>
      <xdr:row>35</xdr:row>
      <xdr:rowOff>63953</xdr:rowOff>
    </xdr:to>
    <xdr:sp macro="" textlink="">
      <xdr:nvSpPr>
        <xdr:cNvPr id="538" name="楕円 537"/>
        <xdr:cNvSpPr/>
      </xdr:nvSpPr>
      <xdr:spPr>
        <a:xfrm>
          <a:off x="13652500" y="596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80480</xdr:rowOff>
    </xdr:from>
    <xdr:ext cx="534377" cy="259045"/>
    <xdr:sp macro="" textlink="">
      <xdr:nvSpPr>
        <xdr:cNvPr id="539" name="テキスト ボックス 538"/>
        <xdr:cNvSpPr txBox="1"/>
      </xdr:nvSpPr>
      <xdr:spPr>
        <a:xfrm>
          <a:off x="13436111" y="573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101342</xdr:rowOff>
    </xdr:from>
    <xdr:to>
      <xdr:col>67</xdr:col>
      <xdr:colOff>101600</xdr:colOff>
      <xdr:row>36</xdr:row>
      <xdr:rowOff>31492</xdr:rowOff>
    </xdr:to>
    <xdr:sp macro="" textlink="">
      <xdr:nvSpPr>
        <xdr:cNvPr id="540" name="楕円 539"/>
        <xdr:cNvSpPr/>
      </xdr:nvSpPr>
      <xdr:spPr>
        <a:xfrm>
          <a:off x="12763500" y="610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48019</xdr:rowOff>
    </xdr:from>
    <xdr:ext cx="534377" cy="259045"/>
    <xdr:sp macro="" textlink="">
      <xdr:nvSpPr>
        <xdr:cNvPr id="541" name="テキスト ボックス 540"/>
        <xdr:cNvSpPr txBox="1"/>
      </xdr:nvSpPr>
      <xdr:spPr>
        <a:xfrm>
          <a:off x="12547111" y="587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1" name="テキスト ボックス 60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3" name="テキスト ボックス 60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5" name="テキスト ボックス 60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7" name="テキスト ボックス 60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9" name="テキスト ボックス 60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1" name="テキスト ボックス 61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3" name="テキスト ボックス 61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7" name="直線コネクタ 616"/>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8"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9" name="直線コネクタ 618"/>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20"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21" name="直線コネクタ 620"/>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88265</xdr:rowOff>
    </xdr:from>
    <xdr:to>
      <xdr:col>85</xdr:col>
      <xdr:colOff>127000</xdr:colOff>
      <xdr:row>75</xdr:row>
      <xdr:rowOff>99401</xdr:rowOff>
    </xdr:to>
    <xdr:cxnSp macro="">
      <xdr:nvCxnSpPr>
        <xdr:cNvPr id="622" name="直線コネクタ 621"/>
        <xdr:cNvCxnSpPr/>
      </xdr:nvCxnSpPr>
      <xdr:spPr>
        <a:xfrm>
          <a:off x="15481300" y="12947015"/>
          <a:ext cx="8382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12368</xdr:rowOff>
    </xdr:from>
    <xdr:ext cx="534377" cy="259045"/>
    <xdr:sp macro="" textlink="">
      <xdr:nvSpPr>
        <xdr:cNvPr id="623" name="公債費平均値テキスト"/>
        <xdr:cNvSpPr txBox="1"/>
      </xdr:nvSpPr>
      <xdr:spPr>
        <a:xfrm>
          <a:off x="16370300" y="1252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4" name="フローチャート: 判断 623"/>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88265</xdr:rowOff>
    </xdr:from>
    <xdr:to>
      <xdr:col>81</xdr:col>
      <xdr:colOff>50800</xdr:colOff>
      <xdr:row>75</xdr:row>
      <xdr:rowOff>108807</xdr:rowOff>
    </xdr:to>
    <xdr:cxnSp macro="">
      <xdr:nvCxnSpPr>
        <xdr:cNvPr id="625" name="直線コネクタ 624"/>
        <xdr:cNvCxnSpPr/>
      </xdr:nvCxnSpPr>
      <xdr:spPr>
        <a:xfrm flipV="1">
          <a:off x="14592300" y="12947015"/>
          <a:ext cx="889000" cy="2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6" name="フローチャート: 判断 625"/>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95339</xdr:rowOff>
    </xdr:from>
    <xdr:ext cx="534377" cy="259045"/>
    <xdr:sp macro="" textlink="">
      <xdr:nvSpPr>
        <xdr:cNvPr id="627" name="テキスト ボックス 626"/>
        <xdr:cNvSpPr txBox="1"/>
      </xdr:nvSpPr>
      <xdr:spPr>
        <a:xfrm>
          <a:off x="15214111" y="124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87873</xdr:rowOff>
    </xdr:from>
    <xdr:to>
      <xdr:col>76</xdr:col>
      <xdr:colOff>114300</xdr:colOff>
      <xdr:row>75</xdr:row>
      <xdr:rowOff>108807</xdr:rowOff>
    </xdr:to>
    <xdr:cxnSp macro="">
      <xdr:nvCxnSpPr>
        <xdr:cNvPr id="628" name="直線コネクタ 627"/>
        <xdr:cNvCxnSpPr/>
      </xdr:nvCxnSpPr>
      <xdr:spPr>
        <a:xfrm>
          <a:off x="13703300" y="12946623"/>
          <a:ext cx="889000" cy="2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9" name="フローチャート: 判断 628"/>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89755</xdr:rowOff>
    </xdr:from>
    <xdr:ext cx="534377" cy="259045"/>
    <xdr:sp macro="" textlink="">
      <xdr:nvSpPr>
        <xdr:cNvPr id="630" name="テキスト ボックス 629"/>
        <xdr:cNvSpPr txBox="1"/>
      </xdr:nvSpPr>
      <xdr:spPr>
        <a:xfrm>
          <a:off x="14325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71120</xdr:rowOff>
    </xdr:from>
    <xdr:to>
      <xdr:col>71</xdr:col>
      <xdr:colOff>177800</xdr:colOff>
      <xdr:row>75</xdr:row>
      <xdr:rowOff>87873</xdr:rowOff>
    </xdr:to>
    <xdr:cxnSp macro="">
      <xdr:nvCxnSpPr>
        <xdr:cNvPr id="631" name="直線コネクタ 630"/>
        <xdr:cNvCxnSpPr/>
      </xdr:nvCxnSpPr>
      <xdr:spPr>
        <a:xfrm>
          <a:off x="12814300" y="12929870"/>
          <a:ext cx="889000" cy="1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2" name="フローチャート: 判断 631"/>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17550</xdr:rowOff>
    </xdr:from>
    <xdr:ext cx="534377" cy="259045"/>
    <xdr:sp macro="" textlink="">
      <xdr:nvSpPr>
        <xdr:cNvPr id="633" name="テキスト ボックス 632"/>
        <xdr:cNvSpPr txBox="1"/>
      </xdr:nvSpPr>
      <xdr:spPr>
        <a:xfrm>
          <a:off x="13436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4" name="フローチャート: 判断 633"/>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3149</xdr:rowOff>
    </xdr:from>
    <xdr:ext cx="534377" cy="259045"/>
    <xdr:sp macro="" textlink="">
      <xdr:nvSpPr>
        <xdr:cNvPr id="635" name="テキスト ボックス 634"/>
        <xdr:cNvSpPr txBox="1"/>
      </xdr:nvSpPr>
      <xdr:spPr>
        <a:xfrm>
          <a:off x="12547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48601</xdr:rowOff>
    </xdr:from>
    <xdr:to>
      <xdr:col>85</xdr:col>
      <xdr:colOff>177800</xdr:colOff>
      <xdr:row>75</xdr:row>
      <xdr:rowOff>150202</xdr:rowOff>
    </xdr:to>
    <xdr:sp macro="" textlink="">
      <xdr:nvSpPr>
        <xdr:cNvPr id="641" name="楕円 640"/>
        <xdr:cNvSpPr/>
      </xdr:nvSpPr>
      <xdr:spPr>
        <a:xfrm>
          <a:off x="16268700" y="129073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27028</xdr:rowOff>
    </xdr:from>
    <xdr:ext cx="534377" cy="259045"/>
    <xdr:sp macro="" textlink="">
      <xdr:nvSpPr>
        <xdr:cNvPr id="642" name="公債費該当値テキスト"/>
        <xdr:cNvSpPr txBox="1"/>
      </xdr:nvSpPr>
      <xdr:spPr>
        <a:xfrm>
          <a:off x="16370300" y="1288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37465</xdr:rowOff>
    </xdr:from>
    <xdr:to>
      <xdr:col>81</xdr:col>
      <xdr:colOff>101600</xdr:colOff>
      <xdr:row>75</xdr:row>
      <xdr:rowOff>139065</xdr:rowOff>
    </xdr:to>
    <xdr:sp macro="" textlink="">
      <xdr:nvSpPr>
        <xdr:cNvPr id="643" name="楕円 642"/>
        <xdr:cNvSpPr/>
      </xdr:nvSpPr>
      <xdr:spPr>
        <a:xfrm>
          <a:off x="15430500" y="1289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130191</xdr:rowOff>
    </xdr:from>
    <xdr:ext cx="534377" cy="259045"/>
    <xdr:sp macro="" textlink="">
      <xdr:nvSpPr>
        <xdr:cNvPr id="644" name="テキスト ボックス 643"/>
        <xdr:cNvSpPr txBox="1"/>
      </xdr:nvSpPr>
      <xdr:spPr>
        <a:xfrm>
          <a:off x="15214111" y="1298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58007</xdr:rowOff>
    </xdr:from>
    <xdr:to>
      <xdr:col>76</xdr:col>
      <xdr:colOff>165100</xdr:colOff>
      <xdr:row>75</xdr:row>
      <xdr:rowOff>159606</xdr:rowOff>
    </xdr:to>
    <xdr:sp macro="" textlink="">
      <xdr:nvSpPr>
        <xdr:cNvPr id="645" name="楕円 644"/>
        <xdr:cNvSpPr/>
      </xdr:nvSpPr>
      <xdr:spPr>
        <a:xfrm>
          <a:off x="14541500" y="12916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150733</xdr:rowOff>
    </xdr:from>
    <xdr:ext cx="534377" cy="259045"/>
    <xdr:sp macro="" textlink="">
      <xdr:nvSpPr>
        <xdr:cNvPr id="646" name="テキスト ボックス 645"/>
        <xdr:cNvSpPr txBox="1"/>
      </xdr:nvSpPr>
      <xdr:spPr>
        <a:xfrm>
          <a:off x="14325111" y="1300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37073</xdr:rowOff>
    </xdr:from>
    <xdr:to>
      <xdr:col>72</xdr:col>
      <xdr:colOff>38100</xdr:colOff>
      <xdr:row>75</xdr:row>
      <xdr:rowOff>138673</xdr:rowOff>
    </xdr:to>
    <xdr:sp macro="" textlink="">
      <xdr:nvSpPr>
        <xdr:cNvPr id="647" name="楕円 646"/>
        <xdr:cNvSpPr/>
      </xdr:nvSpPr>
      <xdr:spPr>
        <a:xfrm>
          <a:off x="13652500" y="1289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129801</xdr:rowOff>
    </xdr:from>
    <xdr:ext cx="534377" cy="259045"/>
    <xdr:sp macro="" textlink="">
      <xdr:nvSpPr>
        <xdr:cNvPr id="648" name="テキスト ボックス 647"/>
        <xdr:cNvSpPr txBox="1"/>
      </xdr:nvSpPr>
      <xdr:spPr>
        <a:xfrm>
          <a:off x="13436111" y="1298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20320</xdr:rowOff>
    </xdr:from>
    <xdr:to>
      <xdr:col>67</xdr:col>
      <xdr:colOff>101600</xdr:colOff>
      <xdr:row>75</xdr:row>
      <xdr:rowOff>121920</xdr:rowOff>
    </xdr:to>
    <xdr:sp macro="" textlink="">
      <xdr:nvSpPr>
        <xdr:cNvPr id="649" name="楕円 648"/>
        <xdr:cNvSpPr/>
      </xdr:nvSpPr>
      <xdr:spPr>
        <a:xfrm>
          <a:off x="12763500" y="128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113047</xdr:rowOff>
    </xdr:from>
    <xdr:ext cx="534377" cy="259045"/>
    <xdr:sp macro="" textlink="">
      <xdr:nvSpPr>
        <xdr:cNvPr id="650" name="テキスト ボックス 649"/>
        <xdr:cNvSpPr txBox="1"/>
      </xdr:nvSpPr>
      <xdr:spPr>
        <a:xfrm>
          <a:off x="12547111" y="1297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8" name="テキスト ボックス 66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2" name="直線コネクタ 671"/>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3"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4" name="直線コネクタ 673"/>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5"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6" name="直線コネクタ 675"/>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150764</xdr:rowOff>
    </xdr:from>
    <xdr:to>
      <xdr:col>85</xdr:col>
      <xdr:colOff>127000</xdr:colOff>
      <xdr:row>95</xdr:row>
      <xdr:rowOff>59415</xdr:rowOff>
    </xdr:to>
    <xdr:cxnSp macro="">
      <xdr:nvCxnSpPr>
        <xdr:cNvPr id="677" name="直線コネクタ 676"/>
        <xdr:cNvCxnSpPr/>
      </xdr:nvCxnSpPr>
      <xdr:spPr>
        <a:xfrm flipV="1">
          <a:off x="15481300" y="16267064"/>
          <a:ext cx="838200" cy="8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152550</xdr:rowOff>
    </xdr:from>
    <xdr:ext cx="469744" cy="259045"/>
    <xdr:sp macro="" textlink="">
      <xdr:nvSpPr>
        <xdr:cNvPr id="678" name="積立金平均値テキスト"/>
        <xdr:cNvSpPr txBox="1"/>
      </xdr:nvSpPr>
      <xdr:spPr>
        <a:xfrm>
          <a:off x="16370300" y="1661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9" name="フローチャート: 判断 678"/>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39939</xdr:rowOff>
    </xdr:from>
    <xdr:to>
      <xdr:col>81</xdr:col>
      <xdr:colOff>50800</xdr:colOff>
      <xdr:row>95</xdr:row>
      <xdr:rowOff>59415</xdr:rowOff>
    </xdr:to>
    <xdr:cxnSp macro="">
      <xdr:nvCxnSpPr>
        <xdr:cNvPr id="680" name="直線コネクタ 679"/>
        <xdr:cNvCxnSpPr/>
      </xdr:nvCxnSpPr>
      <xdr:spPr>
        <a:xfrm>
          <a:off x="14592300" y="15813339"/>
          <a:ext cx="889000" cy="53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81" name="フローチャート: 判断 680"/>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61017</xdr:rowOff>
    </xdr:from>
    <xdr:ext cx="469744" cy="259045"/>
    <xdr:sp macro="" textlink="">
      <xdr:nvSpPr>
        <xdr:cNvPr id="682" name="テキスト ボックス 681"/>
        <xdr:cNvSpPr txBox="1"/>
      </xdr:nvSpPr>
      <xdr:spPr>
        <a:xfrm>
          <a:off x="15246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134533</xdr:rowOff>
    </xdr:from>
    <xdr:to>
      <xdr:col>76</xdr:col>
      <xdr:colOff>114300</xdr:colOff>
      <xdr:row>92</xdr:row>
      <xdr:rowOff>39939</xdr:rowOff>
    </xdr:to>
    <xdr:cxnSp macro="">
      <xdr:nvCxnSpPr>
        <xdr:cNvPr id="683" name="直線コネクタ 682"/>
        <xdr:cNvCxnSpPr/>
      </xdr:nvCxnSpPr>
      <xdr:spPr>
        <a:xfrm>
          <a:off x="13703300" y="15736483"/>
          <a:ext cx="889000" cy="7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4" name="フローチャート: 判断 683"/>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42639</xdr:rowOff>
    </xdr:from>
    <xdr:ext cx="469744" cy="259045"/>
    <xdr:sp macro="" textlink="">
      <xdr:nvSpPr>
        <xdr:cNvPr id="685" name="テキスト ボックス 684"/>
        <xdr:cNvSpPr txBox="1"/>
      </xdr:nvSpPr>
      <xdr:spPr>
        <a:xfrm>
          <a:off x="14357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132705</xdr:rowOff>
    </xdr:from>
    <xdr:to>
      <xdr:col>71</xdr:col>
      <xdr:colOff>177800</xdr:colOff>
      <xdr:row>91</xdr:row>
      <xdr:rowOff>134533</xdr:rowOff>
    </xdr:to>
    <xdr:cxnSp macro="">
      <xdr:nvCxnSpPr>
        <xdr:cNvPr id="686" name="直線コネクタ 685"/>
        <xdr:cNvCxnSpPr/>
      </xdr:nvCxnSpPr>
      <xdr:spPr>
        <a:xfrm>
          <a:off x="12814300" y="1573465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7" name="フローチャート: 判断 686"/>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133118</xdr:rowOff>
    </xdr:from>
    <xdr:ext cx="469744" cy="259045"/>
    <xdr:sp macro="" textlink="">
      <xdr:nvSpPr>
        <xdr:cNvPr id="688" name="テキスト ボックス 687"/>
        <xdr:cNvSpPr txBox="1"/>
      </xdr:nvSpPr>
      <xdr:spPr>
        <a:xfrm>
          <a:off x="13468428" y="1659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9" name="フローチャート: 判断 688"/>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80494</xdr:rowOff>
    </xdr:from>
    <xdr:ext cx="469744" cy="259045"/>
    <xdr:sp macro="" textlink="">
      <xdr:nvSpPr>
        <xdr:cNvPr id="690" name="テキスト ボックス 689"/>
        <xdr:cNvSpPr txBox="1"/>
      </xdr:nvSpPr>
      <xdr:spPr>
        <a:xfrm>
          <a:off x="12579428" y="1653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99964</xdr:rowOff>
    </xdr:from>
    <xdr:to>
      <xdr:col>85</xdr:col>
      <xdr:colOff>177800</xdr:colOff>
      <xdr:row>95</xdr:row>
      <xdr:rowOff>30114</xdr:rowOff>
    </xdr:to>
    <xdr:sp macro="" textlink="">
      <xdr:nvSpPr>
        <xdr:cNvPr id="696" name="楕円 695"/>
        <xdr:cNvSpPr/>
      </xdr:nvSpPr>
      <xdr:spPr>
        <a:xfrm>
          <a:off x="16268700" y="1621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122841</xdr:rowOff>
    </xdr:from>
    <xdr:ext cx="534377" cy="259045"/>
    <xdr:sp macro="" textlink="">
      <xdr:nvSpPr>
        <xdr:cNvPr id="697" name="積立金該当値テキスト"/>
        <xdr:cNvSpPr txBox="1"/>
      </xdr:nvSpPr>
      <xdr:spPr>
        <a:xfrm>
          <a:off x="16370300" y="160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8615</xdr:rowOff>
    </xdr:from>
    <xdr:to>
      <xdr:col>81</xdr:col>
      <xdr:colOff>101600</xdr:colOff>
      <xdr:row>95</xdr:row>
      <xdr:rowOff>110215</xdr:rowOff>
    </xdr:to>
    <xdr:sp macro="" textlink="">
      <xdr:nvSpPr>
        <xdr:cNvPr id="698" name="楕円 697"/>
        <xdr:cNvSpPr/>
      </xdr:nvSpPr>
      <xdr:spPr>
        <a:xfrm>
          <a:off x="15430500" y="1629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126742</xdr:rowOff>
    </xdr:from>
    <xdr:ext cx="534377" cy="259045"/>
    <xdr:sp macro="" textlink="">
      <xdr:nvSpPr>
        <xdr:cNvPr id="699" name="テキスト ボックス 698"/>
        <xdr:cNvSpPr txBox="1"/>
      </xdr:nvSpPr>
      <xdr:spPr>
        <a:xfrm>
          <a:off x="15214111" y="1607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160589</xdr:rowOff>
    </xdr:from>
    <xdr:to>
      <xdr:col>76</xdr:col>
      <xdr:colOff>165100</xdr:colOff>
      <xdr:row>92</xdr:row>
      <xdr:rowOff>90739</xdr:rowOff>
    </xdr:to>
    <xdr:sp macro="" textlink="">
      <xdr:nvSpPr>
        <xdr:cNvPr id="700" name="楕円 699"/>
        <xdr:cNvSpPr/>
      </xdr:nvSpPr>
      <xdr:spPr>
        <a:xfrm>
          <a:off x="14541500" y="1576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107266</xdr:rowOff>
    </xdr:from>
    <xdr:ext cx="534377" cy="259045"/>
    <xdr:sp macro="" textlink="">
      <xdr:nvSpPr>
        <xdr:cNvPr id="701" name="テキスト ボックス 700"/>
        <xdr:cNvSpPr txBox="1"/>
      </xdr:nvSpPr>
      <xdr:spPr>
        <a:xfrm>
          <a:off x="14325111" y="1553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83733</xdr:rowOff>
    </xdr:from>
    <xdr:to>
      <xdr:col>72</xdr:col>
      <xdr:colOff>38100</xdr:colOff>
      <xdr:row>92</xdr:row>
      <xdr:rowOff>13883</xdr:rowOff>
    </xdr:to>
    <xdr:sp macro="" textlink="">
      <xdr:nvSpPr>
        <xdr:cNvPr id="702" name="楕円 701"/>
        <xdr:cNvSpPr/>
      </xdr:nvSpPr>
      <xdr:spPr>
        <a:xfrm>
          <a:off x="13652500" y="1568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30410</xdr:rowOff>
    </xdr:from>
    <xdr:ext cx="534377" cy="259045"/>
    <xdr:sp macro="" textlink="">
      <xdr:nvSpPr>
        <xdr:cNvPr id="703" name="テキスト ボックス 702"/>
        <xdr:cNvSpPr txBox="1"/>
      </xdr:nvSpPr>
      <xdr:spPr>
        <a:xfrm>
          <a:off x="13436111" y="1546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81905</xdr:rowOff>
    </xdr:from>
    <xdr:to>
      <xdr:col>67</xdr:col>
      <xdr:colOff>101600</xdr:colOff>
      <xdr:row>92</xdr:row>
      <xdr:rowOff>12055</xdr:rowOff>
    </xdr:to>
    <xdr:sp macro="" textlink="">
      <xdr:nvSpPr>
        <xdr:cNvPr id="704" name="楕円 703"/>
        <xdr:cNvSpPr/>
      </xdr:nvSpPr>
      <xdr:spPr>
        <a:xfrm>
          <a:off x="12763500" y="1568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28582</xdr:rowOff>
    </xdr:from>
    <xdr:ext cx="534377" cy="259045"/>
    <xdr:sp macro="" textlink="">
      <xdr:nvSpPr>
        <xdr:cNvPr id="705" name="テキスト ボックス 704"/>
        <xdr:cNvSpPr txBox="1"/>
      </xdr:nvSpPr>
      <xdr:spPr>
        <a:xfrm>
          <a:off x="12547111" y="1545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1" name="テキスト ボックス 72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3" name="テキスト ボックス 72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9" name="直線コネクタ 728"/>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2"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3" name="直線コネクタ 732"/>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35306</xdr:rowOff>
    </xdr:from>
    <xdr:to>
      <xdr:col>116</xdr:col>
      <xdr:colOff>63500</xdr:colOff>
      <xdr:row>33</xdr:row>
      <xdr:rowOff>106299</xdr:rowOff>
    </xdr:to>
    <xdr:cxnSp macro="">
      <xdr:nvCxnSpPr>
        <xdr:cNvPr id="734" name="直線コネクタ 733"/>
        <xdr:cNvCxnSpPr/>
      </xdr:nvCxnSpPr>
      <xdr:spPr>
        <a:xfrm flipV="1">
          <a:off x="21323300" y="5693156"/>
          <a:ext cx="8382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68851</xdr:rowOff>
    </xdr:from>
    <xdr:ext cx="469744" cy="259045"/>
    <xdr:sp macro="" textlink="">
      <xdr:nvSpPr>
        <xdr:cNvPr id="735" name="投資及び出資金平均値テキスト"/>
        <xdr:cNvSpPr txBox="1"/>
      </xdr:nvSpPr>
      <xdr:spPr>
        <a:xfrm>
          <a:off x="22212300" y="6412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6" name="フローチャート: 判断 735"/>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106299</xdr:rowOff>
    </xdr:from>
    <xdr:to>
      <xdr:col>111</xdr:col>
      <xdr:colOff>177800</xdr:colOff>
      <xdr:row>34</xdr:row>
      <xdr:rowOff>15240</xdr:rowOff>
    </xdr:to>
    <xdr:cxnSp macro="">
      <xdr:nvCxnSpPr>
        <xdr:cNvPr id="737" name="直線コネクタ 736"/>
        <xdr:cNvCxnSpPr/>
      </xdr:nvCxnSpPr>
      <xdr:spPr>
        <a:xfrm flipV="1">
          <a:off x="20434300" y="5764149"/>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8" name="フローチャート: 判断 737"/>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15384</xdr:rowOff>
    </xdr:from>
    <xdr:ext cx="469744" cy="259045"/>
    <xdr:sp macro="" textlink="">
      <xdr:nvSpPr>
        <xdr:cNvPr id="739" name="テキスト ボックス 738"/>
        <xdr:cNvSpPr txBox="1"/>
      </xdr:nvSpPr>
      <xdr:spPr>
        <a:xfrm>
          <a:off x="21088428" y="65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15240</xdr:rowOff>
    </xdr:from>
    <xdr:to>
      <xdr:col>107</xdr:col>
      <xdr:colOff>50800</xdr:colOff>
      <xdr:row>34</xdr:row>
      <xdr:rowOff>132080</xdr:rowOff>
    </xdr:to>
    <xdr:cxnSp macro="">
      <xdr:nvCxnSpPr>
        <xdr:cNvPr id="740" name="直線コネクタ 739"/>
        <xdr:cNvCxnSpPr/>
      </xdr:nvCxnSpPr>
      <xdr:spPr>
        <a:xfrm flipV="1">
          <a:off x="19545300" y="5844540"/>
          <a:ext cx="8890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41" name="フローチャート: 判断 740"/>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24655</xdr:rowOff>
    </xdr:from>
    <xdr:ext cx="469744" cy="259045"/>
    <xdr:sp macro="" textlink="">
      <xdr:nvSpPr>
        <xdr:cNvPr id="742" name="テキスト ボックス 741"/>
        <xdr:cNvSpPr txBox="1"/>
      </xdr:nvSpPr>
      <xdr:spPr>
        <a:xfrm>
          <a:off x="20199428"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132080</xdr:rowOff>
    </xdr:from>
    <xdr:to>
      <xdr:col>102</xdr:col>
      <xdr:colOff>114300</xdr:colOff>
      <xdr:row>35</xdr:row>
      <xdr:rowOff>57023</xdr:rowOff>
    </xdr:to>
    <xdr:cxnSp macro="">
      <xdr:nvCxnSpPr>
        <xdr:cNvPr id="743" name="直線コネクタ 742"/>
        <xdr:cNvCxnSpPr/>
      </xdr:nvCxnSpPr>
      <xdr:spPr>
        <a:xfrm flipV="1">
          <a:off x="18656300" y="5961380"/>
          <a:ext cx="889000" cy="9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4" name="フローチャート: 判断 743"/>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9669</xdr:rowOff>
    </xdr:from>
    <xdr:ext cx="469744" cy="259045"/>
    <xdr:sp macro="" textlink="">
      <xdr:nvSpPr>
        <xdr:cNvPr id="745" name="テキスト ボックス 744"/>
        <xdr:cNvSpPr txBox="1"/>
      </xdr:nvSpPr>
      <xdr:spPr>
        <a:xfrm>
          <a:off x="19310428" y="652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6" name="フローチャート: 判断 745"/>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84853</xdr:rowOff>
    </xdr:from>
    <xdr:ext cx="469744" cy="259045"/>
    <xdr:sp macro="" textlink="">
      <xdr:nvSpPr>
        <xdr:cNvPr id="747" name="テキスト ボックス 746"/>
        <xdr:cNvSpPr txBox="1"/>
      </xdr:nvSpPr>
      <xdr:spPr>
        <a:xfrm>
          <a:off x="18421428" y="659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155956</xdr:rowOff>
    </xdr:from>
    <xdr:to>
      <xdr:col>116</xdr:col>
      <xdr:colOff>114300</xdr:colOff>
      <xdr:row>33</xdr:row>
      <xdr:rowOff>86106</xdr:rowOff>
    </xdr:to>
    <xdr:sp macro="" textlink="">
      <xdr:nvSpPr>
        <xdr:cNvPr id="753" name="楕円 752"/>
        <xdr:cNvSpPr/>
      </xdr:nvSpPr>
      <xdr:spPr>
        <a:xfrm>
          <a:off x="22110700" y="564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7383</xdr:rowOff>
    </xdr:from>
    <xdr:ext cx="469744" cy="259045"/>
    <xdr:sp macro="" textlink="">
      <xdr:nvSpPr>
        <xdr:cNvPr id="754" name="投資及び出資金該当値テキスト"/>
        <xdr:cNvSpPr txBox="1"/>
      </xdr:nvSpPr>
      <xdr:spPr>
        <a:xfrm>
          <a:off x="22212300" y="549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55499</xdr:rowOff>
    </xdr:from>
    <xdr:to>
      <xdr:col>112</xdr:col>
      <xdr:colOff>38100</xdr:colOff>
      <xdr:row>33</xdr:row>
      <xdr:rowOff>157099</xdr:rowOff>
    </xdr:to>
    <xdr:sp macro="" textlink="">
      <xdr:nvSpPr>
        <xdr:cNvPr id="755" name="楕円 754"/>
        <xdr:cNvSpPr/>
      </xdr:nvSpPr>
      <xdr:spPr>
        <a:xfrm>
          <a:off x="21272500" y="571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2176</xdr:rowOff>
    </xdr:from>
    <xdr:ext cx="469744" cy="259045"/>
    <xdr:sp macro="" textlink="">
      <xdr:nvSpPr>
        <xdr:cNvPr id="756" name="テキスト ボックス 755"/>
        <xdr:cNvSpPr txBox="1"/>
      </xdr:nvSpPr>
      <xdr:spPr>
        <a:xfrm>
          <a:off x="21088428" y="548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135890</xdr:rowOff>
    </xdr:from>
    <xdr:to>
      <xdr:col>107</xdr:col>
      <xdr:colOff>101600</xdr:colOff>
      <xdr:row>34</xdr:row>
      <xdr:rowOff>66040</xdr:rowOff>
    </xdr:to>
    <xdr:sp macro="" textlink="">
      <xdr:nvSpPr>
        <xdr:cNvPr id="757" name="楕円 756"/>
        <xdr:cNvSpPr/>
      </xdr:nvSpPr>
      <xdr:spPr>
        <a:xfrm>
          <a:off x="203835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82567</xdr:rowOff>
    </xdr:from>
    <xdr:ext cx="469744" cy="259045"/>
    <xdr:sp macro="" textlink="">
      <xdr:nvSpPr>
        <xdr:cNvPr id="758" name="テキスト ボックス 757"/>
        <xdr:cNvSpPr txBox="1"/>
      </xdr:nvSpPr>
      <xdr:spPr>
        <a:xfrm>
          <a:off x="20199428" y="556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81280</xdr:rowOff>
    </xdr:from>
    <xdr:to>
      <xdr:col>102</xdr:col>
      <xdr:colOff>165100</xdr:colOff>
      <xdr:row>35</xdr:row>
      <xdr:rowOff>11430</xdr:rowOff>
    </xdr:to>
    <xdr:sp macro="" textlink="">
      <xdr:nvSpPr>
        <xdr:cNvPr id="759" name="楕円 758"/>
        <xdr:cNvSpPr/>
      </xdr:nvSpPr>
      <xdr:spPr>
        <a:xfrm>
          <a:off x="19494500"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27957</xdr:rowOff>
    </xdr:from>
    <xdr:ext cx="469744" cy="259045"/>
    <xdr:sp macro="" textlink="">
      <xdr:nvSpPr>
        <xdr:cNvPr id="760" name="テキスト ボックス 759"/>
        <xdr:cNvSpPr txBox="1"/>
      </xdr:nvSpPr>
      <xdr:spPr>
        <a:xfrm>
          <a:off x="19310428" y="56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6223</xdr:rowOff>
    </xdr:from>
    <xdr:to>
      <xdr:col>98</xdr:col>
      <xdr:colOff>38100</xdr:colOff>
      <xdr:row>35</xdr:row>
      <xdr:rowOff>107823</xdr:rowOff>
    </xdr:to>
    <xdr:sp macro="" textlink="">
      <xdr:nvSpPr>
        <xdr:cNvPr id="761" name="楕円 760"/>
        <xdr:cNvSpPr/>
      </xdr:nvSpPr>
      <xdr:spPr>
        <a:xfrm>
          <a:off x="18605500" y="600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124350</xdr:rowOff>
    </xdr:from>
    <xdr:ext cx="469744" cy="259045"/>
    <xdr:sp macro="" textlink="">
      <xdr:nvSpPr>
        <xdr:cNvPr id="762" name="テキスト ボックス 761"/>
        <xdr:cNvSpPr txBox="1"/>
      </xdr:nvSpPr>
      <xdr:spPr>
        <a:xfrm>
          <a:off x="18421428" y="578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2" name="テキスト ボックス 78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6" name="直線コネクタ 785"/>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7"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8" name="直線コネクタ 787"/>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9"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90" name="直線コネクタ 789"/>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19114</xdr:rowOff>
    </xdr:from>
    <xdr:to>
      <xdr:col>116</xdr:col>
      <xdr:colOff>63500</xdr:colOff>
      <xdr:row>57</xdr:row>
      <xdr:rowOff>56871</xdr:rowOff>
    </xdr:to>
    <xdr:cxnSp macro="">
      <xdr:nvCxnSpPr>
        <xdr:cNvPr id="791" name="直線コネクタ 790"/>
        <xdr:cNvCxnSpPr/>
      </xdr:nvCxnSpPr>
      <xdr:spPr>
        <a:xfrm>
          <a:off x="21323300" y="9791764"/>
          <a:ext cx="838200" cy="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43972</xdr:rowOff>
    </xdr:from>
    <xdr:ext cx="469744" cy="259045"/>
    <xdr:sp macro="" textlink="">
      <xdr:nvSpPr>
        <xdr:cNvPr id="792" name="貸付金平均値テキスト"/>
        <xdr:cNvSpPr txBox="1"/>
      </xdr:nvSpPr>
      <xdr:spPr>
        <a:xfrm>
          <a:off x="22212300" y="9816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3" name="フローチャート: 判断 792"/>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169799</xdr:rowOff>
    </xdr:from>
    <xdr:to>
      <xdr:col>111</xdr:col>
      <xdr:colOff>177800</xdr:colOff>
      <xdr:row>57</xdr:row>
      <xdr:rowOff>19114</xdr:rowOff>
    </xdr:to>
    <xdr:cxnSp macro="">
      <xdr:nvCxnSpPr>
        <xdr:cNvPr id="794" name="直線コネクタ 793"/>
        <xdr:cNvCxnSpPr/>
      </xdr:nvCxnSpPr>
      <xdr:spPr>
        <a:xfrm>
          <a:off x="20434300" y="9770999"/>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5" name="フローチャート: 判断 794"/>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128973</xdr:rowOff>
    </xdr:from>
    <xdr:ext cx="469744" cy="259045"/>
    <xdr:sp macro="" textlink="">
      <xdr:nvSpPr>
        <xdr:cNvPr id="796" name="テキスト ボックス 795"/>
        <xdr:cNvSpPr txBox="1"/>
      </xdr:nvSpPr>
      <xdr:spPr>
        <a:xfrm>
          <a:off x="21088428" y="990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50317</xdr:rowOff>
    </xdr:from>
    <xdr:to>
      <xdr:col>107</xdr:col>
      <xdr:colOff>50800</xdr:colOff>
      <xdr:row>56</xdr:row>
      <xdr:rowOff>169799</xdr:rowOff>
    </xdr:to>
    <xdr:cxnSp macro="">
      <xdr:nvCxnSpPr>
        <xdr:cNvPr id="797" name="直線コネクタ 796"/>
        <xdr:cNvCxnSpPr/>
      </xdr:nvCxnSpPr>
      <xdr:spPr>
        <a:xfrm>
          <a:off x="19545300" y="9651517"/>
          <a:ext cx="889000" cy="11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8" name="フローチャート: 判断 797"/>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126801</xdr:rowOff>
    </xdr:from>
    <xdr:ext cx="469744" cy="259045"/>
    <xdr:sp macro="" textlink="">
      <xdr:nvSpPr>
        <xdr:cNvPr id="799" name="テキスト ボックス 798"/>
        <xdr:cNvSpPr txBox="1"/>
      </xdr:nvSpPr>
      <xdr:spPr>
        <a:xfrm>
          <a:off x="20199428" y="989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19838</xdr:rowOff>
    </xdr:from>
    <xdr:to>
      <xdr:col>102</xdr:col>
      <xdr:colOff>114300</xdr:colOff>
      <xdr:row>56</xdr:row>
      <xdr:rowOff>50317</xdr:rowOff>
    </xdr:to>
    <xdr:cxnSp macro="">
      <xdr:nvCxnSpPr>
        <xdr:cNvPr id="800" name="直線コネクタ 799"/>
        <xdr:cNvCxnSpPr/>
      </xdr:nvCxnSpPr>
      <xdr:spPr>
        <a:xfrm>
          <a:off x="18656300" y="9621038"/>
          <a:ext cx="8890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801" name="フローチャート: 判断 800"/>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79595</xdr:rowOff>
    </xdr:from>
    <xdr:ext cx="469744" cy="259045"/>
    <xdr:sp macro="" textlink="">
      <xdr:nvSpPr>
        <xdr:cNvPr id="802" name="テキスト ボックス 801"/>
        <xdr:cNvSpPr txBox="1"/>
      </xdr:nvSpPr>
      <xdr:spPr>
        <a:xfrm>
          <a:off x="19310428" y="98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3" name="フローチャート: 判断 802"/>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55021</xdr:rowOff>
    </xdr:from>
    <xdr:ext cx="469744" cy="259045"/>
    <xdr:sp macro="" textlink="">
      <xdr:nvSpPr>
        <xdr:cNvPr id="804" name="テキスト ボックス 803"/>
        <xdr:cNvSpPr txBox="1"/>
      </xdr:nvSpPr>
      <xdr:spPr>
        <a:xfrm>
          <a:off x="18421428" y="982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6071</xdr:rowOff>
    </xdr:from>
    <xdr:to>
      <xdr:col>116</xdr:col>
      <xdr:colOff>114300</xdr:colOff>
      <xdr:row>57</xdr:row>
      <xdr:rowOff>107671</xdr:rowOff>
    </xdr:to>
    <xdr:sp macro="" textlink="">
      <xdr:nvSpPr>
        <xdr:cNvPr id="810" name="楕円 809"/>
        <xdr:cNvSpPr/>
      </xdr:nvSpPr>
      <xdr:spPr>
        <a:xfrm>
          <a:off x="22110700" y="977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28948</xdr:rowOff>
    </xdr:from>
    <xdr:ext cx="469744" cy="259045"/>
    <xdr:sp macro="" textlink="">
      <xdr:nvSpPr>
        <xdr:cNvPr id="811" name="貸付金該当値テキスト"/>
        <xdr:cNvSpPr txBox="1"/>
      </xdr:nvSpPr>
      <xdr:spPr>
        <a:xfrm>
          <a:off x="22212300" y="963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139764</xdr:rowOff>
    </xdr:from>
    <xdr:to>
      <xdr:col>112</xdr:col>
      <xdr:colOff>38100</xdr:colOff>
      <xdr:row>57</xdr:row>
      <xdr:rowOff>69914</xdr:rowOff>
    </xdr:to>
    <xdr:sp macro="" textlink="">
      <xdr:nvSpPr>
        <xdr:cNvPr id="812" name="楕円 811"/>
        <xdr:cNvSpPr/>
      </xdr:nvSpPr>
      <xdr:spPr>
        <a:xfrm>
          <a:off x="21272500" y="974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86441</xdr:rowOff>
    </xdr:from>
    <xdr:ext cx="469744" cy="259045"/>
    <xdr:sp macro="" textlink="">
      <xdr:nvSpPr>
        <xdr:cNvPr id="813" name="テキスト ボックス 812"/>
        <xdr:cNvSpPr txBox="1"/>
      </xdr:nvSpPr>
      <xdr:spPr>
        <a:xfrm>
          <a:off x="21088428" y="951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118999</xdr:rowOff>
    </xdr:from>
    <xdr:to>
      <xdr:col>107</xdr:col>
      <xdr:colOff>101600</xdr:colOff>
      <xdr:row>57</xdr:row>
      <xdr:rowOff>49149</xdr:rowOff>
    </xdr:to>
    <xdr:sp macro="" textlink="">
      <xdr:nvSpPr>
        <xdr:cNvPr id="814" name="楕円 813"/>
        <xdr:cNvSpPr/>
      </xdr:nvSpPr>
      <xdr:spPr>
        <a:xfrm>
          <a:off x="20383500" y="972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65676</xdr:rowOff>
    </xdr:from>
    <xdr:ext cx="534377" cy="259045"/>
    <xdr:sp macro="" textlink="">
      <xdr:nvSpPr>
        <xdr:cNvPr id="815" name="テキスト ボックス 814"/>
        <xdr:cNvSpPr txBox="1"/>
      </xdr:nvSpPr>
      <xdr:spPr>
        <a:xfrm>
          <a:off x="20167111" y="94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170967</xdr:rowOff>
    </xdr:from>
    <xdr:to>
      <xdr:col>102</xdr:col>
      <xdr:colOff>165100</xdr:colOff>
      <xdr:row>56</xdr:row>
      <xdr:rowOff>101117</xdr:rowOff>
    </xdr:to>
    <xdr:sp macro="" textlink="">
      <xdr:nvSpPr>
        <xdr:cNvPr id="816" name="楕円 815"/>
        <xdr:cNvSpPr/>
      </xdr:nvSpPr>
      <xdr:spPr>
        <a:xfrm>
          <a:off x="19494500" y="960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117644</xdr:rowOff>
    </xdr:from>
    <xdr:ext cx="534377" cy="259045"/>
    <xdr:sp macro="" textlink="">
      <xdr:nvSpPr>
        <xdr:cNvPr id="817" name="テキスト ボックス 816"/>
        <xdr:cNvSpPr txBox="1"/>
      </xdr:nvSpPr>
      <xdr:spPr>
        <a:xfrm>
          <a:off x="19278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140488</xdr:rowOff>
    </xdr:from>
    <xdr:to>
      <xdr:col>98</xdr:col>
      <xdr:colOff>38100</xdr:colOff>
      <xdr:row>56</xdr:row>
      <xdr:rowOff>70638</xdr:rowOff>
    </xdr:to>
    <xdr:sp macro="" textlink="">
      <xdr:nvSpPr>
        <xdr:cNvPr id="818" name="楕円 817"/>
        <xdr:cNvSpPr/>
      </xdr:nvSpPr>
      <xdr:spPr>
        <a:xfrm>
          <a:off x="18605500" y="957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87165</xdr:rowOff>
    </xdr:from>
    <xdr:ext cx="534377" cy="259045"/>
    <xdr:sp macro="" textlink="">
      <xdr:nvSpPr>
        <xdr:cNvPr id="819" name="テキスト ボックス 818"/>
        <xdr:cNvSpPr txBox="1"/>
      </xdr:nvSpPr>
      <xdr:spPr>
        <a:xfrm>
          <a:off x="18389111" y="934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0" name="テキスト ボックス 82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0" name="テキスト ボックス 839"/>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2" name="テキスト ボックス 841"/>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6" name="直線コネクタ 845"/>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7"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8" name="直線コネクタ 847"/>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9"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50" name="直線コネクタ 849"/>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160959</xdr:rowOff>
    </xdr:from>
    <xdr:to>
      <xdr:col>116</xdr:col>
      <xdr:colOff>63500</xdr:colOff>
      <xdr:row>77</xdr:row>
      <xdr:rowOff>11130</xdr:rowOff>
    </xdr:to>
    <xdr:cxnSp macro="">
      <xdr:nvCxnSpPr>
        <xdr:cNvPr id="851" name="直線コネクタ 850"/>
        <xdr:cNvCxnSpPr/>
      </xdr:nvCxnSpPr>
      <xdr:spPr>
        <a:xfrm>
          <a:off x="21323300" y="13191159"/>
          <a:ext cx="838200" cy="2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47541</xdr:rowOff>
    </xdr:from>
    <xdr:ext cx="534377" cy="259045"/>
    <xdr:sp macro="" textlink="">
      <xdr:nvSpPr>
        <xdr:cNvPr id="852" name="繰出金平均値テキスト"/>
        <xdr:cNvSpPr txBox="1"/>
      </xdr:nvSpPr>
      <xdr:spPr>
        <a:xfrm>
          <a:off x="22212300" y="12906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3" name="フローチャート: 判断 852"/>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156485</xdr:rowOff>
    </xdr:from>
    <xdr:to>
      <xdr:col>111</xdr:col>
      <xdr:colOff>177800</xdr:colOff>
      <xdr:row>76</xdr:row>
      <xdr:rowOff>160959</xdr:rowOff>
    </xdr:to>
    <xdr:cxnSp macro="">
      <xdr:nvCxnSpPr>
        <xdr:cNvPr id="854" name="直線コネクタ 853"/>
        <xdr:cNvCxnSpPr/>
      </xdr:nvCxnSpPr>
      <xdr:spPr>
        <a:xfrm>
          <a:off x="20434300" y="13186685"/>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5" name="フローチャート: 判断 854"/>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149452</xdr:rowOff>
    </xdr:from>
    <xdr:ext cx="534377" cy="259045"/>
    <xdr:sp macro="" textlink="">
      <xdr:nvSpPr>
        <xdr:cNvPr id="856" name="テキスト ボックス 855"/>
        <xdr:cNvSpPr txBox="1"/>
      </xdr:nvSpPr>
      <xdr:spPr>
        <a:xfrm>
          <a:off x="21056111" y="128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156485</xdr:rowOff>
    </xdr:from>
    <xdr:to>
      <xdr:col>107</xdr:col>
      <xdr:colOff>50800</xdr:colOff>
      <xdr:row>77</xdr:row>
      <xdr:rowOff>58024</xdr:rowOff>
    </xdr:to>
    <xdr:cxnSp macro="">
      <xdr:nvCxnSpPr>
        <xdr:cNvPr id="857" name="直線コネクタ 856"/>
        <xdr:cNvCxnSpPr/>
      </xdr:nvCxnSpPr>
      <xdr:spPr>
        <a:xfrm flipV="1">
          <a:off x="19545300" y="13186685"/>
          <a:ext cx="889000" cy="7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8" name="フローチャート: 判断 857"/>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154025</xdr:rowOff>
    </xdr:from>
    <xdr:ext cx="534377" cy="259045"/>
    <xdr:sp macro="" textlink="">
      <xdr:nvSpPr>
        <xdr:cNvPr id="859" name="テキスト ボックス 858"/>
        <xdr:cNvSpPr txBox="1"/>
      </xdr:nvSpPr>
      <xdr:spPr>
        <a:xfrm>
          <a:off x="20167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58024</xdr:rowOff>
    </xdr:from>
    <xdr:to>
      <xdr:col>102</xdr:col>
      <xdr:colOff>114300</xdr:colOff>
      <xdr:row>77</xdr:row>
      <xdr:rowOff>121510</xdr:rowOff>
    </xdr:to>
    <xdr:cxnSp macro="">
      <xdr:nvCxnSpPr>
        <xdr:cNvPr id="860" name="直線コネクタ 859"/>
        <xdr:cNvCxnSpPr/>
      </xdr:nvCxnSpPr>
      <xdr:spPr>
        <a:xfrm flipV="1">
          <a:off x="18656300" y="13259674"/>
          <a:ext cx="889000" cy="6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61" name="フローチャート: 判断 860"/>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64446</xdr:rowOff>
    </xdr:from>
    <xdr:ext cx="534377" cy="259045"/>
    <xdr:sp macro="" textlink="">
      <xdr:nvSpPr>
        <xdr:cNvPr id="862" name="テキスト ボックス 861"/>
        <xdr:cNvSpPr txBox="1"/>
      </xdr:nvSpPr>
      <xdr:spPr>
        <a:xfrm>
          <a:off x="19278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3" name="フローチャート: 判断 862"/>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95634</xdr:rowOff>
    </xdr:from>
    <xdr:ext cx="534377" cy="259045"/>
    <xdr:sp macro="" textlink="">
      <xdr:nvSpPr>
        <xdr:cNvPr id="864" name="テキスト ボックス 863"/>
        <xdr:cNvSpPr txBox="1"/>
      </xdr:nvSpPr>
      <xdr:spPr>
        <a:xfrm>
          <a:off x="18389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131780</xdr:rowOff>
    </xdr:from>
    <xdr:to>
      <xdr:col>116</xdr:col>
      <xdr:colOff>114300</xdr:colOff>
      <xdr:row>77</xdr:row>
      <xdr:rowOff>61930</xdr:rowOff>
    </xdr:to>
    <xdr:sp macro="" textlink="">
      <xdr:nvSpPr>
        <xdr:cNvPr id="870" name="楕円 869"/>
        <xdr:cNvSpPr/>
      </xdr:nvSpPr>
      <xdr:spPr>
        <a:xfrm>
          <a:off x="22110700" y="131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110207</xdr:rowOff>
    </xdr:from>
    <xdr:ext cx="534377" cy="259045"/>
    <xdr:sp macro="" textlink="">
      <xdr:nvSpPr>
        <xdr:cNvPr id="871" name="繰出金該当値テキスト"/>
        <xdr:cNvSpPr txBox="1"/>
      </xdr:nvSpPr>
      <xdr:spPr>
        <a:xfrm>
          <a:off x="22212300" y="1314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110159</xdr:rowOff>
    </xdr:from>
    <xdr:to>
      <xdr:col>112</xdr:col>
      <xdr:colOff>38100</xdr:colOff>
      <xdr:row>77</xdr:row>
      <xdr:rowOff>40309</xdr:rowOff>
    </xdr:to>
    <xdr:sp macro="" textlink="">
      <xdr:nvSpPr>
        <xdr:cNvPr id="872" name="楕円 871"/>
        <xdr:cNvSpPr/>
      </xdr:nvSpPr>
      <xdr:spPr>
        <a:xfrm>
          <a:off x="21272500" y="1314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31436</xdr:rowOff>
    </xdr:from>
    <xdr:ext cx="534377" cy="259045"/>
    <xdr:sp macro="" textlink="">
      <xdr:nvSpPr>
        <xdr:cNvPr id="873" name="テキスト ボックス 872"/>
        <xdr:cNvSpPr txBox="1"/>
      </xdr:nvSpPr>
      <xdr:spPr>
        <a:xfrm>
          <a:off x="21056111" y="132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105685</xdr:rowOff>
    </xdr:from>
    <xdr:to>
      <xdr:col>107</xdr:col>
      <xdr:colOff>101600</xdr:colOff>
      <xdr:row>77</xdr:row>
      <xdr:rowOff>35835</xdr:rowOff>
    </xdr:to>
    <xdr:sp macro="" textlink="">
      <xdr:nvSpPr>
        <xdr:cNvPr id="874" name="楕円 873"/>
        <xdr:cNvSpPr/>
      </xdr:nvSpPr>
      <xdr:spPr>
        <a:xfrm>
          <a:off x="20383500" y="1313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26962</xdr:rowOff>
    </xdr:from>
    <xdr:ext cx="534377" cy="259045"/>
    <xdr:sp macro="" textlink="">
      <xdr:nvSpPr>
        <xdr:cNvPr id="875" name="テキスト ボックス 874"/>
        <xdr:cNvSpPr txBox="1"/>
      </xdr:nvSpPr>
      <xdr:spPr>
        <a:xfrm>
          <a:off x="20167111" y="13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7224</xdr:rowOff>
    </xdr:from>
    <xdr:to>
      <xdr:col>102</xdr:col>
      <xdr:colOff>165100</xdr:colOff>
      <xdr:row>77</xdr:row>
      <xdr:rowOff>108824</xdr:rowOff>
    </xdr:to>
    <xdr:sp macro="" textlink="">
      <xdr:nvSpPr>
        <xdr:cNvPr id="876" name="楕円 875"/>
        <xdr:cNvSpPr/>
      </xdr:nvSpPr>
      <xdr:spPr>
        <a:xfrm>
          <a:off x="19494500" y="1320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99951</xdr:rowOff>
    </xdr:from>
    <xdr:ext cx="534377" cy="259045"/>
    <xdr:sp macro="" textlink="">
      <xdr:nvSpPr>
        <xdr:cNvPr id="877" name="テキスト ボックス 876"/>
        <xdr:cNvSpPr txBox="1"/>
      </xdr:nvSpPr>
      <xdr:spPr>
        <a:xfrm>
          <a:off x="19278111" y="1330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70710</xdr:rowOff>
    </xdr:from>
    <xdr:to>
      <xdr:col>98</xdr:col>
      <xdr:colOff>38100</xdr:colOff>
      <xdr:row>78</xdr:row>
      <xdr:rowOff>860</xdr:rowOff>
    </xdr:to>
    <xdr:sp macro="" textlink="">
      <xdr:nvSpPr>
        <xdr:cNvPr id="878" name="楕円 877"/>
        <xdr:cNvSpPr/>
      </xdr:nvSpPr>
      <xdr:spPr>
        <a:xfrm>
          <a:off x="18605500" y="1327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163437</xdr:rowOff>
    </xdr:from>
    <xdr:ext cx="534377" cy="259045"/>
    <xdr:sp macro="" textlink="">
      <xdr:nvSpPr>
        <xdr:cNvPr id="879" name="テキスト ボックス 878"/>
        <xdr:cNvSpPr txBox="1"/>
      </xdr:nvSpPr>
      <xdr:spPr>
        <a:xfrm>
          <a:off x="18389111" y="1336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solidFill>
                <a:schemeClr val="tx1"/>
              </a:solidFill>
              <a:latin typeface="ＭＳ Ｐゴシック" panose="020B0600070205080204" pitchFamily="50" charset="-128"/>
              <a:ea typeface="ＭＳ Ｐゴシック" panose="020B0600070205080204" pitchFamily="50" charset="-128"/>
            </a:rPr>
            <a:t>422,836</a:t>
          </a:r>
          <a:r>
            <a:rPr kumimoji="1" lang="ja-JP" altLang="en-US" sz="1200">
              <a:solidFill>
                <a:schemeClr val="tx1"/>
              </a:solidFill>
              <a:latin typeface="ＭＳ Ｐゴシック" panose="020B0600070205080204" pitchFamily="50" charset="-128"/>
              <a:ea typeface="ＭＳ Ｐゴシック" panose="020B0600070205080204" pitchFamily="50" charset="-128"/>
            </a:rPr>
            <a:t>円となっている。主な構成費目である災害復旧事業費（一人当たり</a:t>
          </a:r>
          <a:r>
            <a:rPr kumimoji="1" lang="en-US" altLang="ja-JP" sz="1200">
              <a:solidFill>
                <a:schemeClr val="tx1"/>
              </a:solidFill>
              <a:latin typeface="ＭＳ Ｐゴシック" panose="020B0600070205080204" pitchFamily="50" charset="-128"/>
              <a:ea typeface="ＭＳ Ｐゴシック" panose="020B0600070205080204" pitchFamily="50" charset="-128"/>
            </a:rPr>
            <a:t>49,416</a:t>
          </a:r>
          <a:r>
            <a:rPr kumimoji="1" lang="ja-JP" altLang="en-US" sz="1200">
              <a:solidFill>
                <a:schemeClr val="tx1"/>
              </a:solidFill>
              <a:latin typeface="ＭＳ Ｐゴシック" panose="020B0600070205080204" pitchFamily="50" charset="-128"/>
              <a:ea typeface="ＭＳ Ｐゴシック" panose="020B0600070205080204" pitchFamily="50" charset="-128"/>
            </a:rPr>
            <a:t>円）については、類似団体に比較して突出しているが、東京電力福島第一原子力発電所事故による除染や放射性物質対策に対する経費の影響である（全国平均と福島県平均の差を参照）。同事故によるこのような異常値は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32</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年度まで続く見込みである。なお、物件費が前年度から大きく減少しているのは、一般住宅等の除染事業が終了したことによる。</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solidFill>
                <a:schemeClr val="tx1"/>
              </a:solidFill>
              <a:latin typeface="ＭＳ Ｐゴシック" panose="020B0600070205080204" pitchFamily="50" charset="-128"/>
              <a:ea typeface="ＭＳ Ｐゴシック" panose="020B0600070205080204" pitchFamily="50" charset="-128"/>
            </a:rPr>
            <a:t>　投資及び出資金の数値についても類似団体と比較して突出しているが、本市ではゲリラ豪雨による甚大な浸水被害が発生したことから、「郡山市ゲリラ豪雨対策９年プラン」に基づき、雨水貯留管の整備等を下水道事業会計で実施しており、同会計に対する出資金が多額になっていることによるものである。新規整備の普通建設事業費は、都市計画道路や屋内水泳場の整備等により類似団体と比較して高い水準にある。人件費は住民一人当たり</a:t>
          </a:r>
          <a:r>
            <a:rPr kumimoji="1" lang="en-US" altLang="ja-JP" sz="1200">
              <a:solidFill>
                <a:schemeClr val="tx1"/>
              </a:solidFill>
              <a:latin typeface="ＭＳ Ｐゴシック" panose="020B0600070205080204" pitchFamily="50" charset="-128"/>
              <a:ea typeface="ＭＳ Ｐゴシック" panose="020B0600070205080204" pitchFamily="50" charset="-128"/>
            </a:rPr>
            <a:t>46,606</a:t>
          </a:r>
          <a:r>
            <a:rPr kumimoji="1" lang="ja-JP" altLang="en-US" sz="1200">
              <a:solidFill>
                <a:schemeClr val="tx1"/>
              </a:solidFill>
              <a:latin typeface="ＭＳ Ｐゴシック" panose="020B0600070205080204" pitchFamily="50" charset="-128"/>
              <a:ea typeface="ＭＳ Ｐゴシック" panose="020B0600070205080204" pitchFamily="50" charset="-128"/>
            </a:rPr>
            <a:t>円と類似団体に比べ低くなっているが、これは、人口一人当たりの職員数が少ないことによる。また、公債費についても</a:t>
          </a:r>
          <a:r>
            <a:rPr kumimoji="1" lang="en-US" altLang="ja-JP" sz="1200">
              <a:solidFill>
                <a:schemeClr val="tx1"/>
              </a:solidFill>
              <a:latin typeface="ＭＳ Ｐゴシック" panose="020B0600070205080204" pitchFamily="50" charset="-128"/>
              <a:ea typeface="ＭＳ Ｐゴシック" panose="020B0600070205080204" pitchFamily="50" charset="-128"/>
            </a:rPr>
            <a:t>30,984</a:t>
          </a:r>
          <a:r>
            <a:rPr kumimoji="1" lang="ja-JP" altLang="en-US" sz="1200">
              <a:solidFill>
                <a:schemeClr val="tx1"/>
              </a:solidFill>
              <a:latin typeface="ＭＳ Ｐゴシック" panose="020B0600070205080204" pitchFamily="50" charset="-128"/>
              <a:ea typeface="ＭＳ Ｐゴシック" panose="020B0600070205080204" pitchFamily="50" charset="-128"/>
            </a:rPr>
            <a:t>円と同様に類似団体と比較して低い水準となっているが、財政措置の厚い起債の活用を基本とし、地方債の発行抑制に努めてきたことによるものである。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28</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決算から作成している事業別財務諸表の活用、公共施設等総合管理計画に基づく各施設の最適化・長寿命化、民間委託の推進、補助金等の全庁的な見直し、地方債の発行抑制（財政措置の厚い起債の活用を基本とする）、事務のカイゼン及び定員・給与の適正化等により健全な財政運営を</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継続していく</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325,683
323,206
757.20
141,926,828
137,710,465
3,888,432
67,407,452
85,192,914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17780</xdr:rowOff>
    </xdr:from>
    <xdr:to>
      <xdr:col>24</xdr:col>
      <xdr:colOff>63500</xdr:colOff>
      <xdr:row>34</xdr:row>
      <xdr:rowOff>51526</xdr:rowOff>
    </xdr:to>
    <xdr:cxnSp macro="">
      <xdr:nvCxnSpPr>
        <xdr:cNvPr id="63" name="直線コネクタ 62"/>
        <xdr:cNvCxnSpPr/>
      </xdr:nvCxnSpPr>
      <xdr:spPr>
        <a:xfrm>
          <a:off x="3797300" y="5847080"/>
          <a:ext cx="8382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171269</xdr:rowOff>
    </xdr:from>
    <xdr:to>
      <xdr:col>19</xdr:col>
      <xdr:colOff>177800</xdr:colOff>
      <xdr:row>34</xdr:row>
      <xdr:rowOff>17780</xdr:rowOff>
    </xdr:to>
    <xdr:cxnSp macro="">
      <xdr:nvCxnSpPr>
        <xdr:cNvPr id="66" name="直線コネクタ 65"/>
        <xdr:cNvCxnSpPr/>
      </xdr:nvCxnSpPr>
      <xdr:spPr>
        <a:xfrm>
          <a:off x="2908300" y="5657669"/>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150586</xdr:rowOff>
    </xdr:from>
    <xdr:to>
      <xdr:col>15</xdr:col>
      <xdr:colOff>50800</xdr:colOff>
      <xdr:row>32</xdr:row>
      <xdr:rowOff>171269</xdr:rowOff>
    </xdr:to>
    <xdr:cxnSp macro="">
      <xdr:nvCxnSpPr>
        <xdr:cNvPr id="69" name="直線コネクタ 68"/>
        <xdr:cNvCxnSpPr/>
      </xdr:nvCxnSpPr>
      <xdr:spPr>
        <a:xfrm>
          <a:off x="2019300" y="563698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144616</xdr:rowOff>
    </xdr:from>
    <xdr:ext cx="469744" cy="259045"/>
    <xdr:sp macro="" textlink="">
      <xdr:nvSpPr>
        <xdr:cNvPr id="71" name="テキスト ボックス 70"/>
        <xdr:cNvSpPr txBox="1"/>
      </xdr:nvSpPr>
      <xdr:spPr>
        <a:xfrm>
          <a:off x="2673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150586</xdr:rowOff>
    </xdr:from>
    <xdr:to>
      <xdr:col>10</xdr:col>
      <xdr:colOff>114300</xdr:colOff>
      <xdr:row>33</xdr:row>
      <xdr:rowOff>8527</xdr:rowOff>
    </xdr:to>
    <xdr:cxnSp macro="">
      <xdr:nvCxnSpPr>
        <xdr:cNvPr id="72" name="直線コネクタ 71"/>
        <xdr:cNvCxnSpPr/>
      </xdr:nvCxnSpPr>
      <xdr:spPr>
        <a:xfrm flipV="1">
          <a:off x="1130300" y="563698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14531</xdr:rowOff>
    </xdr:from>
    <xdr:ext cx="469744" cy="259045"/>
    <xdr:sp macro="" textlink="">
      <xdr:nvSpPr>
        <xdr:cNvPr id="74" name="テキスト ボックス 73"/>
        <xdr:cNvSpPr txBox="1"/>
      </xdr:nvSpPr>
      <xdr:spPr>
        <a:xfrm>
          <a:off x="1784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34126</xdr:rowOff>
    </xdr:from>
    <xdr:ext cx="469744" cy="259045"/>
    <xdr:sp macro="" textlink="">
      <xdr:nvSpPr>
        <xdr:cNvPr id="76" name="テキスト ボックス 75"/>
        <xdr:cNvSpPr txBox="1"/>
      </xdr:nvSpPr>
      <xdr:spPr>
        <a:xfrm>
          <a:off x="895428"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726</xdr:rowOff>
    </xdr:from>
    <xdr:to>
      <xdr:col>24</xdr:col>
      <xdr:colOff>114300</xdr:colOff>
      <xdr:row>34</xdr:row>
      <xdr:rowOff>102326</xdr:rowOff>
    </xdr:to>
    <xdr:sp macro="" textlink="">
      <xdr:nvSpPr>
        <xdr:cNvPr id="82" name="楕円 81"/>
        <xdr:cNvSpPr/>
      </xdr:nvSpPr>
      <xdr:spPr>
        <a:xfrm>
          <a:off x="4584700" y="583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23603</xdr:rowOff>
    </xdr:from>
    <xdr:ext cx="469744" cy="259045"/>
    <xdr:sp macro="" textlink="">
      <xdr:nvSpPr>
        <xdr:cNvPr id="83" name="議会費該当値テキスト"/>
        <xdr:cNvSpPr txBox="1"/>
      </xdr:nvSpPr>
      <xdr:spPr>
        <a:xfrm>
          <a:off x="4686300" y="568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138430</xdr:rowOff>
    </xdr:from>
    <xdr:to>
      <xdr:col>20</xdr:col>
      <xdr:colOff>38100</xdr:colOff>
      <xdr:row>34</xdr:row>
      <xdr:rowOff>68580</xdr:rowOff>
    </xdr:to>
    <xdr:sp macro="" textlink="">
      <xdr:nvSpPr>
        <xdr:cNvPr id="84" name="楕円 83"/>
        <xdr:cNvSpPr/>
      </xdr:nvSpPr>
      <xdr:spPr>
        <a:xfrm>
          <a:off x="3746500" y="57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85107</xdr:rowOff>
    </xdr:from>
    <xdr:ext cx="469744" cy="259045"/>
    <xdr:sp macro="" textlink="">
      <xdr:nvSpPr>
        <xdr:cNvPr id="85" name="テキスト ボックス 84"/>
        <xdr:cNvSpPr txBox="1"/>
      </xdr:nvSpPr>
      <xdr:spPr>
        <a:xfrm>
          <a:off x="3562428" y="557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120469</xdr:rowOff>
    </xdr:from>
    <xdr:to>
      <xdr:col>15</xdr:col>
      <xdr:colOff>101600</xdr:colOff>
      <xdr:row>33</xdr:row>
      <xdr:rowOff>50619</xdr:rowOff>
    </xdr:to>
    <xdr:sp macro="" textlink="">
      <xdr:nvSpPr>
        <xdr:cNvPr id="86" name="楕円 85"/>
        <xdr:cNvSpPr/>
      </xdr:nvSpPr>
      <xdr:spPr>
        <a:xfrm>
          <a:off x="2857500" y="56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67146</xdr:rowOff>
    </xdr:from>
    <xdr:ext cx="469744" cy="259045"/>
    <xdr:sp macro="" textlink="">
      <xdr:nvSpPr>
        <xdr:cNvPr id="87" name="テキスト ボックス 86"/>
        <xdr:cNvSpPr txBox="1"/>
      </xdr:nvSpPr>
      <xdr:spPr>
        <a:xfrm>
          <a:off x="2673428" y="53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99786</xdr:rowOff>
    </xdr:from>
    <xdr:to>
      <xdr:col>10</xdr:col>
      <xdr:colOff>165100</xdr:colOff>
      <xdr:row>33</xdr:row>
      <xdr:rowOff>29936</xdr:rowOff>
    </xdr:to>
    <xdr:sp macro="" textlink="">
      <xdr:nvSpPr>
        <xdr:cNvPr id="88" name="楕円 87"/>
        <xdr:cNvSpPr/>
      </xdr:nvSpPr>
      <xdr:spPr>
        <a:xfrm>
          <a:off x="1968500" y="558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46463</xdr:rowOff>
    </xdr:from>
    <xdr:ext cx="469744" cy="259045"/>
    <xdr:sp macro="" textlink="">
      <xdr:nvSpPr>
        <xdr:cNvPr id="89" name="テキスト ボックス 88"/>
        <xdr:cNvSpPr txBox="1"/>
      </xdr:nvSpPr>
      <xdr:spPr>
        <a:xfrm>
          <a:off x="1784428" y="536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129177</xdr:rowOff>
    </xdr:from>
    <xdr:to>
      <xdr:col>6</xdr:col>
      <xdr:colOff>38100</xdr:colOff>
      <xdr:row>33</xdr:row>
      <xdr:rowOff>59327</xdr:rowOff>
    </xdr:to>
    <xdr:sp macro="" textlink="">
      <xdr:nvSpPr>
        <xdr:cNvPr id="90" name="楕円 89"/>
        <xdr:cNvSpPr/>
      </xdr:nvSpPr>
      <xdr:spPr>
        <a:xfrm>
          <a:off x="1079500" y="56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75854</xdr:rowOff>
    </xdr:from>
    <xdr:ext cx="469744" cy="259045"/>
    <xdr:sp macro="" textlink="">
      <xdr:nvSpPr>
        <xdr:cNvPr id="91" name="テキスト ボックス 90"/>
        <xdr:cNvSpPr txBox="1"/>
      </xdr:nvSpPr>
      <xdr:spPr>
        <a:xfrm>
          <a:off x="895428" y="539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90943</xdr:rowOff>
    </xdr:from>
    <xdr:to>
      <xdr:col>24</xdr:col>
      <xdr:colOff>63500</xdr:colOff>
      <xdr:row>55</xdr:row>
      <xdr:rowOff>34348</xdr:rowOff>
    </xdr:to>
    <xdr:cxnSp macro="">
      <xdr:nvCxnSpPr>
        <xdr:cNvPr id="123" name="直線コネクタ 122"/>
        <xdr:cNvCxnSpPr/>
      </xdr:nvCxnSpPr>
      <xdr:spPr>
        <a:xfrm flipV="1">
          <a:off x="3797300" y="9349243"/>
          <a:ext cx="838200" cy="11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54591</xdr:rowOff>
    </xdr:from>
    <xdr:ext cx="534377" cy="259045"/>
    <xdr:sp macro="" textlink="">
      <xdr:nvSpPr>
        <xdr:cNvPr id="124" name="総務費平均値テキスト"/>
        <xdr:cNvSpPr txBox="1"/>
      </xdr:nvSpPr>
      <xdr:spPr>
        <a:xfrm>
          <a:off x="4686300" y="965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37843</xdr:rowOff>
    </xdr:from>
    <xdr:to>
      <xdr:col>19</xdr:col>
      <xdr:colOff>177800</xdr:colOff>
      <xdr:row>55</xdr:row>
      <xdr:rowOff>34348</xdr:rowOff>
    </xdr:to>
    <xdr:cxnSp macro="">
      <xdr:nvCxnSpPr>
        <xdr:cNvPr id="126" name="直線コネクタ 125"/>
        <xdr:cNvCxnSpPr/>
      </xdr:nvCxnSpPr>
      <xdr:spPr>
        <a:xfrm>
          <a:off x="2908300" y="9124693"/>
          <a:ext cx="889000" cy="33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113700</xdr:rowOff>
    </xdr:from>
    <xdr:ext cx="534377" cy="259045"/>
    <xdr:sp macro="" textlink="">
      <xdr:nvSpPr>
        <xdr:cNvPr id="128" name="テキスト ボックス 127"/>
        <xdr:cNvSpPr txBox="1"/>
      </xdr:nvSpPr>
      <xdr:spPr>
        <a:xfrm>
          <a:off x="3530111" y="971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167916</xdr:rowOff>
    </xdr:from>
    <xdr:to>
      <xdr:col>15</xdr:col>
      <xdr:colOff>50800</xdr:colOff>
      <xdr:row>53</xdr:row>
      <xdr:rowOff>37843</xdr:rowOff>
    </xdr:to>
    <xdr:cxnSp macro="">
      <xdr:nvCxnSpPr>
        <xdr:cNvPr id="129" name="直線コネクタ 128"/>
        <xdr:cNvCxnSpPr/>
      </xdr:nvCxnSpPr>
      <xdr:spPr>
        <a:xfrm>
          <a:off x="2019300" y="9083316"/>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89273</xdr:rowOff>
    </xdr:from>
    <xdr:ext cx="534377" cy="259045"/>
    <xdr:sp macro="" textlink="">
      <xdr:nvSpPr>
        <xdr:cNvPr id="131" name="テキスト ボックス 130"/>
        <xdr:cNvSpPr txBox="1"/>
      </xdr:nvSpPr>
      <xdr:spPr>
        <a:xfrm>
          <a:off x="2641111" y="969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167916</xdr:rowOff>
    </xdr:from>
    <xdr:to>
      <xdr:col>10</xdr:col>
      <xdr:colOff>114300</xdr:colOff>
      <xdr:row>53</xdr:row>
      <xdr:rowOff>126767</xdr:rowOff>
    </xdr:to>
    <xdr:cxnSp macro="">
      <xdr:nvCxnSpPr>
        <xdr:cNvPr id="132" name="直線コネクタ 131"/>
        <xdr:cNvCxnSpPr/>
      </xdr:nvCxnSpPr>
      <xdr:spPr>
        <a:xfrm flipV="1">
          <a:off x="1130300" y="9083316"/>
          <a:ext cx="889000" cy="13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83623</xdr:rowOff>
    </xdr:from>
    <xdr:ext cx="534377" cy="259045"/>
    <xdr:sp macro="" textlink="">
      <xdr:nvSpPr>
        <xdr:cNvPr id="134" name="テキスト ボックス 133"/>
        <xdr:cNvSpPr txBox="1"/>
      </xdr:nvSpPr>
      <xdr:spPr>
        <a:xfrm>
          <a:off x="1752111" y="96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33429</xdr:rowOff>
    </xdr:from>
    <xdr:ext cx="534377" cy="259045"/>
    <xdr:sp macro="" textlink="">
      <xdr:nvSpPr>
        <xdr:cNvPr id="136" name="テキスト ボックス 135"/>
        <xdr:cNvSpPr txBox="1"/>
      </xdr:nvSpPr>
      <xdr:spPr>
        <a:xfrm>
          <a:off x="863111" y="96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40143</xdr:rowOff>
    </xdr:from>
    <xdr:to>
      <xdr:col>24</xdr:col>
      <xdr:colOff>114300</xdr:colOff>
      <xdr:row>54</xdr:row>
      <xdr:rowOff>141743</xdr:rowOff>
    </xdr:to>
    <xdr:sp macro="" textlink="">
      <xdr:nvSpPr>
        <xdr:cNvPr id="142" name="楕円 141"/>
        <xdr:cNvSpPr/>
      </xdr:nvSpPr>
      <xdr:spPr>
        <a:xfrm>
          <a:off x="4584700" y="929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63020</xdr:rowOff>
    </xdr:from>
    <xdr:ext cx="534377" cy="259045"/>
    <xdr:sp macro="" textlink="">
      <xdr:nvSpPr>
        <xdr:cNvPr id="143" name="総務費該当値テキスト"/>
        <xdr:cNvSpPr txBox="1"/>
      </xdr:nvSpPr>
      <xdr:spPr>
        <a:xfrm>
          <a:off x="4686300" y="914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154998</xdr:rowOff>
    </xdr:from>
    <xdr:to>
      <xdr:col>20</xdr:col>
      <xdr:colOff>38100</xdr:colOff>
      <xdr:row>55</xdr:row>
      <xdr:rowOff>85148</xdr:rowOff>
    </xdr:to>
    <xdr:sp macro="" textlink="">
      <xdr:nvSpPr>
        <xdr:cNvPr id="144" name="楕円 143"/>
        <xdr:cNvSpPr/>
      </xdr:nvSpPr>
      <xdr:spPr>
        <a:xfrm>
          <a:off x="3746500" y="94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101675</xdr:rowOff>
    </xdr:from>
    <xdr:ext cx="534377" cy="259045"/>
    <xdr:sp macro="" textlink="">
      <xdr:nvSpPr>
        <xdr:cNvPr id="145" name="テキスト ボックス 144"/>
        <xdr:cNvSpPr txBox="1"/>
      </xdr:nvSpPr>
      <xdr:spPr>
        <a:xfrm>
          <a:off x="3530111" y="918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158493</xdr:rowOff>
    </xdr:from>
    <xdr:to>
      <xdr:col>15</xdr:col>
      <xdr:colOff>101600</xdr:colOff>
      <xdr:row>53</xdr:row>
      <xdr:rowOff>88643</xdr:rowOff>
    </xdr:to>
    <xdr:sp macro="" textlink="">
      <xdr:nvSpPr>
        <xdr:cNvPr id="146" name="楕円 145"/>
        <xdr:cNvSpPr/>
      </xdr:nvSpPr>
      <xdr:spPr>
        <a:xfrm>
          <a:off x="2857500" y="907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105170</xdr:rowOff>
    </xdr:from>
    <xdr:ext cx="534377" cy="259045"/>
    <xdr:sp macro="" textlink="">
      <xdr:nvSpPr>
        <xdr:cNvPr id="147" name="テキスト ボックス 146"/>
        <xdr:cNvSpPr txBox="1"/>
      </xdr:nvSpPr>
      <xdr:spPr>
        <a:xfrm>
          <a:off x="2641111" y="88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117116</xdr:rowOff>
    </xdr:from>
    <xdr:to>
      <xdr:col>10</xdr:col>
      <xdr:colOff>165100</xdr:colOff>
      <xdr:row>53</xdr:row>
      <xdr:rowOff>47266</xdr:rowOff>
    </xdr:to>
    <xdr:sp macro="" textlink="">
      <xdr:nvSpPr>
        <xdr:cNvPr id="148" name="楕円 147"/>
        <xdr:cNvSpPr/>
      </xdr:nvSpPr>
      <xdr:spPr>
        <a:xfrm>
          <a:off x="1968500" y="903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63793</xdr:rowOff>
    </xdr:from>
    <xdr:ext cx="534377" cy="259045"/>
    <xdr:sp macro="" textlink="">
      <xdr:nvSpPr>
        <xdr:cNvPr id="149" name="テキスト ボックス 148"/>
        <xdr:cNvSpPr txBox="1"/>
      </xdr:nvSpPr>
      <xdr:spPr>
        <a:xfrm>
          <a:off x="1752111" y="880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75967</xdr:rowOff>
    </xdr:from>
    <xdr:to>
      <xdr:col>6</xdr:col>
      <xdr:colOff>38100</xdr:colOff>
      <xdr:row>54</xdr:row>
      <xdr:rowOff>6117</xdr:rowOff>
    </xdr:to>
    <xdr:sp macro="" textlink="">
      <xdr:nvSpPr>
        <xdr:cNvPr id="150" name="楕円 149"/>
        <xdr:cNvSpPr/>
      </xdr:nvSpPr>
      <xdr:spPr>
        <a:xfrm>
          <a:off x="1079500" y="916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22644</xdr:rowOff>
    </xdr:from>
    <xdr:ext cx="534377" cy="259045"/>
    <xdr:sp macro="" textlink="">
      <xdr:nvSpPr>
        <xdr:cNvPr id="151" name="テキスト ボックス 150"/>
        <xdr:cNvSpPr txBox="1"/>
      </xdr:nvSpPr>
      <xdr:spPr>
        <a:xfrm>
          <a:off x="863111" y="893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30772</xdr:rowOff>
    </xdr:from>
    <xdr:to>
      <xdr:col>24</xdr:col>
      <xdr:colOff>63500</xdr:colOff>
      <xdr:row>78</xdr:row>
      <xdr:rowOff>165773</xdr:rowOff>
    </xdr:to>
    <xdr:cxnSp macro="">
      <xdr:nvCxnSpPr>
        <xdr:cNvPr id="181" name="直線コネクタ 180"/>
        <xdr:cNvCxnSpPr/>
      </xdr:nvCxnSpPr>
      <xdr:spPr>
        <a:xfrm>
          <a:off x="3797300" y="12375172"/>
          <a:ext cx="838200" cy="116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162856</xdr:rowOff>
    </xdr:from>
    <xdr:ext cx="599010" cy="259045"/>
    <xdr:sp macro="" textlink="">
      <xdr:nvSpPr>
        <xdr:cNvPr id="182" name="民生費平均値テキスト"/>
        <xdr:cNvSpPr txBox="1"/>
      </xdr:nvSpPr>
      <xdr:spPr>
        <a:xfrm>
          <a:off x="4686300" y="1285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30772</xdr:rowOff>
    </xdr:from>
    <xdr:to>
      <xdr:col>19</xdr:col>
      <xdr:colOff>177800</xdr:colOff>
      <xdr:row>73</xdr:row>
      <xdr:rowOff>52350</xdr:rowOff>
    </xdr:to>
    <xdr:cxnSp macro="">
      <xdr:nvCxnSpPr>
        <xdr:cNvPr id="184" name="直線コネクタ 183"/>
        <xdr:cNvCxnSpPr/>
      </xdr:nvCxnSpPr>
      <xdr:spPr>
        <a:xfrm flipV="1">
          <a:off x="2908300" y="12375172"/>
          <a:ext cx="889000" cy="19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74159</xdr:rowOff>
    </xdr:from>
    <xdr:ext cx="599010" cy="259045"/>
    <xdr:sp macro="" textlink="">
      <xdr:nvSpPr>
        <xdr:cNvPr id="186" name="テキスト ボックス 185"/>
        <xdr:cNvSpPr txBox="1"/>
      </xdr:nvSpPr>
      <xdr:spPr>
        <a:xfrm>
          <a:off x="3497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71348</xdr:rowOff>
    </xdr:from>
    <xdr:to>
      <xdr:col>15</xdr:col>
      <xdr:colOff>50800</xdr:colOff>
      <xdr:row>73</xdr:row>
      <xdr:rowOff>52350</xdr:rowOff>
    </xdr:to>
    <xdr:cxnSp macro="">
      <xdr:nvCxnSpPr>
        <xdr:cNvPr id="187" name="直線コネクタ 186"/>
        <xdr:cNvCxnSpPr/>
      </xdr:nvCxnSpPr>
      <xdr:spPr>
        <a:xfrm>
          <a:off x="2019300" y="12244298"/>
          <a:ext cx="889000" cy="32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155909</xdr:rowOff>
    </xdr:from>
    <xdr:ext cx="599010" cy="259045"/>
    <xdr:sp macro="" textlink="">
      <xdr:nvSpPr>
        <xdr:cNvPr id="189" name="テキスト ボックス 188"/>
        <xdr:cNvSpPr txBox="1"/>
      </xdr:nvSpPr>
      <xdr:spPr>
        <a:xfrm>
          <a:off x="2608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71348</xdr:rowOff>
    </xdr:from>
    <xdr:to>
      <xdr:col>10</xdr:col>
      <xdr:colOff>114300</xdr:colOff>
      <xdr:row>74</xdr:row>
      <xdr:rowOff>3149</xdr:rowOff>
    </xdr:to>
    <xdr:cxnSp macro="">
      <xdr:nvCxnSpPr>
        <xdr:cNvPr id="190" name="直線コネクタ 189"/>
        <xdr:cNvCxnSpPr/>
      </xdr:nvCxnSpPr>
      <xdr:spPr>
        <a:xfrm flipV="1">
          <a:off x="1130300" y="12244298"/>
          <a:ext cx="889000" cy="44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23232</xdr:rowOff>
    </xdr:from>
    <xdr:ext cx="599010" cy="259045"/>
    <xdr:sp macro="" textlink="">
      <xdr:nvSpPr>
        <xdr:cNvPr id="192" name="テキスト ボックス 191"/>
        <xdr:cNvSpPr txBox="1"/>
      </xdr:nvSpPr>
      <xdr:spPr>
        <a:xfrm>
          <a:off x="1719795"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141152</xdr:rowOff>
    </xdr:from>
    <xdr:ext cx="599010" cy="259045"/>
    <xdr:sp macro="" textlink="">
      <xdr:nvSpPr>
        <xdr:cNvPr id="194" name="テキスト ボックス 193"/>
        <xdr:cNvSpPr txBox="1"/>
      </xdr:nvSpPr>
      <xdr:spPr>
        <a:xfrm>
          <a:off x="830795" y="1334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114973</xdr:rowOff>
    </xdr:from>
    <xdr:to>
      <xdr:col>24</xdr:col>
      <xdr:colOff>114300</xdr:colOff>
      <xdr:row>79</xdr:row>
      <xdr:rowOff>45123</xdr:rowOff>
    </xdr:to>
    <xdr:sp macro="" textlink="">
      <xdr:nvSpPr>
        <xdr:cNvPr id="200" name="楕円 199"/>
        <xdr:cNvSpPr/>
      </xdr:nvSpPr>
      <xdr:spPr>
        <a:xfrm>
          <a:off x="4584700" y="1348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29900</xdr:rowOff>
    </xdr:from>
    <xdr:ext cx="599010" cy="259045"/>
    <xdr:sp macro="" textlink="">
      <xdr:nvSpPr>
        <xdr:cNvPr id="201" name="民生費該当値テキスト"/>
        <xdr:cNvSpPr txBox="1"/>
      </xdr:nvSpPr>
      <xdr:spPr>
        <a:xfrm>
          <a:off x="4686300" y="1340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151422</xdr:rowOff>
    </xdr:from>
    <xdr:to>
      <xdr:col>20</xdr:col>
      <xdr:colOff>38100</xdr:colOff>
      <xdr:row>72</xdr:row>
      <xdr:rowOff>81572</xdr:rowOff>
    </xdr:to>
    <xdr:sp macro="" textlink="">
      <xdr:nvSpPr>
        <xdr:cNvPr id="202" name="楕円 201"/>
        <xdr:cNvSpPr/>
      </xdr:nvSpPr>
      <xdr:spPr>
        <a:xfrm>
          <a:off x="3746500" y="123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98099</xdr:rowOff>
    </xdr:from>
    <xdr:ext cx="599010" cy="259045"/>
    <xdr:sp macro="" textlink="">
      <xdr:nvSpPr>
        <xdr:cNvPr id="203" name="テキスト ボックス 202"/>
        <xdr:cNvSpPr txBox="1"/>
      </xdr:nvSpPr>
      <xdr:spPr>
        <a:xfrm>
          <a:off x="3497795" y="1209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1550</xdr:rowOff>
    </xdr:from>
    <xdr:to>
      <xdr:col>15</xdr:col>
      <xdr:colOff>101600</xdr:colOff>
      <xdr:row>73</xdr:row>
      <xdr:rowOff>103150</xdr:rowOff>
    </xdr:to>
    <xdr:sp macro="" textlink="">
      <xdr:nvSpPr>
        <xdr:cNvPr id="204" name="楕円 203"/>
        <xdr:cNvSpPr/>
      </xdr:nvSpPr>
      <xdr:spPr>
        <a:xfrm>
          <a:off x="2857500" y="1251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119677</xdr:rowOff>
    </xdr:from>
    <xdr:ext cx="599010" cy="259045"/>
    <xdr:sp macro="" textlink="">
      <xdr:nvSpPr>
        <xdr:cNvPr id="205" name="テキスト ボックス 204"/>
        <xdr:cNvSpPr txBox="1"/>
      </xdr:nvSpPr>
      <xdr:spPr>
        <a:xfrm>
          <a:off x="2608795" y="12292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20548</xdr:rowOff>
    </xdr:from>
    <xdr:to>
      <xdr:col>10</xdr:col>
      <xdr:colOff>165100</xdr:colOff>
      <xdr:row>71</xdr:row>
      <xdr:rowOff>122148</xdr:rowOff>
    </xdr:to>
    <xdr:sp macro="" textlink="">
      <xdr:nvSpPr>
        <xdr:cNvPr id="206" name="楕円 205"/>
        <xdr:cNvSpPr/>
      </xdr:nvSpPr>
      <xdr:spPr>
        <a:xfrm>
          <a:off x="1968500" y="1219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138675</xdr:rowOff>
    </xdr:from>
    <xdr:ext cx="599010" cy="259045"/>
    <xdr:sp macro="" textlink="">
      <xdr:nvSpPr>
        <xdr:cNvPr id="207" name="テキスト ボックス 206"/>
        <xdr:cNvSpPr txBox="1"/>
      </xdr:nvSpPr>
      <xdr:spPr>
        <a:xfrm>
          <a:off x="1719795" y="1196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123799</xdr:rowOff>
    </xdr:from>
    <xdr:to>
      <xdr:col>6</xdr:col>
      <xdr:colOff>38100</xdr:colOff>
      <xdr:row>74</xdr:row>
      <xdr:rowOff>53949</xdr:rowOff>
    </xdr:to>
    <xdr:sp macro="" textlink="">
      <xdr:nvSpPr>
        <xdr:cNvPr id="208" name="楕円 207"/>
        <xdr:cNvSpPr/>
      </xdr:nvSpPr>
      <xdr:spPr>
        <a:xfrm>
          <a:off x="1079500" y="1263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70476</xdr:rowOff>
    </xdr:from>
    <xdr:ext cx="599010" cy="259045"/>
    <xdr:sp macro="" textlink="">
      <xdr:nvSpPr>
        <xdr:cNvPr id="209" name="テキスト ボックス 208"/>
        <xdr:cNvSpPr txBox="1"/>
      </xdr:nvSpPr>
      <xdr:spPr>
        <a:xfrm>
          <a:off x="830795" y="12414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10747</xdr:rowOff>
    </xdr:from>
    <xdr:to>
      <xdr:col>24</xdr:col>
      <xdr:colOff>63500</xdr:colOff>
      <xdr:row>97</xdr:row>
      <xdr:rowOff>17742</xdr:rowOff>
    </xdr:to>
    <xdr:cxnSp macro="">
      <xdr:nvCxnSpPr>
        <xdr:cNvPr id="237" name="直線コネクタ 236"/>
        <xdr:cNvCxnSpPr/>
      </xdr:nvCxnSpPr>
      <xdr:spPr>
        <a:xfrm flipV="1">
          <a:off x="3797300" y="16641397"/>
          <a:ext cx="8382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125345</xdr:rowOff>
    </xdr:from>
    <xdr:ext cx="534377" cy="259045"/>
    <xdr:sp macro="" textlink="">
      <xdr:nvSpPr>
        <xdr:cNvPr id="238" name="衛生費平均値テキスト"/>
        <xdr:cNvSpPr txBox="1"/>
      </xdr:nvSpPr>
      <xdr:spPr>
        <a:xfrm>
          <a:off x="4686300" y="16584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71760</xdr:rowOff>
    </xdr:from>
    <xdr:to>
      <xdr:col>19</xdr:col>
      <xdr:colOff>177800</xdr:colOff>
      <xdr:row>97</xdr:row>
      <xdr:rowOff>17742</xdr:rowOff>
    </xdr:to>
    <xdr:cxnSp macro="">
      <xdr:nvCxnSpPr>
        <xdr:cNvPr id="240" name="直線コネクタ 239"/>
        <xdr:cNvCxnSpPr/>
      </xdr:nvCxnSpPr>
      <xdr:spPr>
        <a:xfrm>
          <a:off x="2908300" y="16530960"/>
          <a:ext cx="889000" cy="11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67693</xdr:rowOff>
    </xdr:from>
    <xdr:ext cx="534377" cy="259045"/>
    <xdr:sp macro="" textlink="">
      <xdr:nvSpPr>
        <xdr:cNvPr id="242" name="テキスト ボックス 241"/>
        <xdr:cNvSpPr txBox="1"/>
      </xdr:nvSpPr>
      <xdr:spPr>
        <a:xfrm>
          <a:off x="3530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71760</xdr:rowOff>
    </xdr:from>
    <xdr:to>
      <xdr:col>15</xdr:col>
      <xdr:colOff>50800</xdr:colOff>
      <xdr:row>97</xdr:row>
      <xdr:rowOff>134169</xdr:rowOff>
    </xdr:to>
    <xdr:cxnSp macro="">
      <xdr:nvCxnSpPr>
        <xdr:cNvPr id="243" name="直線コネクタ 242"/>
        <xdr:cNvCxnSpPr/>
      </xdr:nvCxnSpPr>
      <xdr:spPr>
        <a:xfrm flipV="1">
          <a:off x="2019300" y="16530960"/>
          <a:ext cx="889000" cy="23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38112</xdr:rowOff>
    </xdr:from>
    <xdr:ext cx="534377" cy="259045"/>
    <xdr:sp macro="" textlink="">
      <xdr:nvSpPr>
        <xdr:cNvPr id="245" name="テキスト ボックス 244"/>
        <xdr:cNvSpPr txBox="1"/>
      </xdr:nvSpPr>
      <xdr:spPr>
        <a:xfrm>
          <a:off x="2641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134169</xdr:rowOff>
    </xdr:from>
    <xdr:to>
      <xdr:col>10</xdr:col>
      <xdr:colOff>114300</xdr:colOff>
      <xdr:row>98</xdr:row>
      <xdr:rowOff>8164</xdr:rowOff>
    </xdr:to>
    <xdr:cxnSp macro="">
      <xdr:nvCxnSpPr>
        <xdr:cNvPr id="246" name="直線コネクタ 245"/>
        <xdr:cNvCxnSpPr/>
      </xdr:nvCxnSpPr>
      <xdr:spPr>
        <a:xfrm flipV="1">
          <a:off x="1130300" y="16764819"/>
          <a:ext cx="889000" cy="4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104843</xdr:rowOff>
    </xdr:from>
    <xdr:ext cx="534377" cy="259045"/>
    <xdr:sp macro="" textlink="">
      <xdr:nvSpPr>
        <xdr:cNvPr id="248" name="テキスト ボックス 247"/>
        <xdr:cNvSpPr txBox="1"/>
      </xdr:nvSpPr>
      <xdr:spPr>
        <a:xfrm>
          <a:off x="1752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139133</xdr:rowOff>
    </xdr:from>
    <xdr:ext cx="534377" cy="259045"/>
    <xdr:sp macro="" textlink="">
      <xdr:nvSpPr>
        <xdr:cNvPr id="250" name="テキスト ボックス 249"/>
        <xdr:cNvSpPr txBox="1"/>
      </xdr:nvSpPr>
      <xdr:spPr>
        <a:xfrm>
          <a:off x="863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131397</xdr:rowOff>
    </xdr:from>
    <xdr:to>
      <xdr:col>24</xdr:col>
      <xdr:colOff>114300</xdr:colOff>
      <xdr:row>97</xdr:row>
      <xdr:rowOff>61547</xdr:rowOff>
    </xdr:to>
    <xdr:sp macro="" textlink="">
      <xdr:nvSpPr>
        <xdr:cNvPr id="256" name="楕円 255"/>
        <xdr:cNvSpPr/>
      </xdr:nvSpPr>
      <xdr:spPr>
        <a:xfrm>
          <a:off x="4584700" y="1659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154274</xdr:rowOff>
    </xdr:from>
    <xdr:ext cx="534377" cy="259045"/>
    <xdr:sp macro="" textlink="">
      <xdr:nvSpPr>
        <xdr:cNvPr id="257" name="衛生費該当値テキスト"/>
        <xdr:cNvSpPr txBox="1"/>
      </xdr:nvSpPr>
      <xdr:spPr>
        <a:xfrm>
          <a:off x="4686300" y="1644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138392</xdr:rowOff>
    </xdr:from>
    <xdr:to>
      <xdr:col>20</xdr:col>
      <xdr:colOff>38100</xdr:colOff>
      <xdr:row>97</xdr:row>
      <xdr:rowOff>68542</xdr:rowOff>
    </xdr:to>
    <xdr:sp macro="" textlink="">
      <xdr:nvSpPr>
        <xdr:cNvPr id="258" name="楕円 257"/>
        <xdr:cNvSpPr/>
      </xdr:nvSpPr>
      <xdr:spPr>
        <a:xfrm>
          <a:off x="3746500" y="1659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85069</xdr:rowOff>
    </xdr:from>
    <xdr:ext cx="534377" cy="259045"/>
    <xdr:sp macro="" textlink="">
      <xdr:nvSpPr>
        <xdr:cNvPr id="259" name="テキスト ボックス 258"/>
        <xdr:cNvSpPr txBox="1"/>
      </xdr:nvSpPr>
      <xdr:spPr>
        <a:xfrm>
          <a:off x="3530111" y="1637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20960</xdr:rowOff>
    </xdr:from>
    <xdr:to>
      <xdr:col>15</xdr:col>
      <xdr:colOff>101600</xdr:colOff>
      <xdr:row>96</xdr:row>
      <xdr:rowOff>122560</xdr:rowOff>
    </xdr:to>
    <xdr:sp macro="" textlink="">
      <xdr:nvSpPr>
        <xdr:cNvPr id="260" name="楕円 259"/>
        <xdr:cNvSpPr/>
      </xdr:nvSpPr>
      <xdr:spPr>
        <a:xfrm>
          <a:off x="2857500" y="1648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139087</xdr:rowOff>
    </xdr:from>
    <xdr:ext cx="534377" cy="259045"/>
    <xdr:sp macro="" textlink="">
      <xdr:nvSpPr>
        <xdr:cNvPr id="261" name="テキスト ボックス 260"/>
        <xdr:cNvSpPr txBox="1"/>
      </xdr:nvSpPr>
      <xdr:spPr>
        <a:xfrm>
          <a:off x="2641111" y="1625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83369</xdr:rowOff>
    </xdr:from>
    <xdr:to>
      <xdr:col>10</xdr:col>
      <xdr:colOff>165100</xdr:colOff>
      <xdr:row>98</xdr:row>
      <xdr:rowOff>13519</xdr:rowOff>
    </xdr:to>
    <xdr:sp macro="" textlink="">
      <xdr:nvSpPr>
        <xdr:cNvPr id="262" name="楕円 261"/>
        <xdr:cNvSpPr/>
      </xdr:nvSpPr>
      <xdr:spPr>
        <a:xfrm>
          <a:off x="1968500" y="1671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4646</xdr:rowOff>
    </xdr:from>
    <xdr:ext cx="534377" cy="259045"/>
    <xdr:sp macro="" textlink="">
      <xdr:nvSpPr>
        <xdr:cNvPr id="263" name="テキスト ボックス 262"/>
        <xdr:cNvSpPr txBox="1"/>
      </xdr:nvSpPr>
      <xdr:spPr>
        <a:xfrm>
          <a:off x="1752111" y="1680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128814</xdr:rowOff>
    </xdr:from>
    <xdr:to>
      <xdr:col>6</xdr:col>
      <xdr:colOff>38100</xdr:colOff>
      <xdr:row>98</xdr:row>
      <xdr:rowOff>58964</xdr:rowOff>
    </xdr:to>
    <xdr:sp macro="" textlink="">
      <xdr:nvSpPr>
        <xdr:cNvPr id="264" name="楕円 263"/>
        <xdr:cNvSpPr/>
      </xdr:nvSpPr>
      <xdr:spPr>
        <a:xfrm>
          <a:off x="1079500" y="1675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50091</xdr:rowOff>
    </xdr:from>
    <xdr:ext cx="534377" cy="259045"/>
    <xdr:sp macro="" textlink="">
      <xdr:nvSpPr>
        <xdr:cNvPr id="265" name="テキスト ボックス 264"/>
        <xdr:cNvSpPr txBox="1"/>
      </xdr:nvSpPr>
      <xdr:spPr>
        <a:xfrm>
          <a:off x="863111" y="1685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7" name="直線コネクタ 286"/>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0"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1" name="直線コネクタ 290"/>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4826</xdr:rowOff>
    </xdr:from>
    <xdr:to>
      <xdr:col>55</xdr:col>
      <xdr:colOff>0</xdr:colOff>
      <xdr:row>37</xdr:row>
      <xdr:rowOff>25857</xdr:rowOff>
    </xdr:to>
    <xdr:cxnSp macro="">
      <xdr:nvCxnSpPr>
        <xdr:cNvPr id="292" name="直線コネクタ 291"/>
        <xdr:cNvCxnSpPr/>
      </xdr:nvCxnSpPr>
      <xdr:spPr>
        <a:xfrm>
          <a:off x="9639300" y="6348476"/>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152011</xdr:rowOff>
    </xdr:from>
    <xdr:ext cx="378565" cy="259045"/>
    <xdr:sp macro="" textlink="">
      <xdr:nvSpPr>
        <xdr:cNvPr id="293" name="労働費平均値テキスト"/>
        <xdr:cNvSpPr txBox="1"/>
      </xdr:nvSpPr>
      <xdr:spPr>
        <a:xfrm>
          <a:off x="10528300" y="6152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4" name="フローチャート: 判断 293"/>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25400</xdr:rowOff>
    </xdr:from>
    <xdr:to>
      <xdr:col>50</xdr:col>
      <xdr:colOff>114300</xdr:colOff>
      <xdr:row>37</xdr:row>
      <xdr:rowOff>4826</xdr:rowOff>
    </xdr:to>
    <xdr:cxnSp macro="">
      <xdr:nvCxnSpPr>
        <xdr:cNvPr id="295" name="直線コネクタ 294"/>
        <xdr:cNvCxnSpPr/>
      </xdr:nvCxnSpPr>
      <xdr:spPr>
        <a:xfrm>
          <a:off x="8750300" y="5511800"/>
          <a:ext cx="889000" cy="83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6" name="フローチャート: 判断 295"/>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63923</xdr:rowOff>
    </xdr:from>
    <xdr:ext cx="378565" cy="259045"/>
    <xdr:sp macro="" textlink="">
      <xdr:nvSpPr>
        <xdr:cNvPr id="297" name="テキスト ボックス 296"/>
        <xdr:cNvSpPr txBox="1"/>
      </xdr:nvSpPr>
      <xdr:spPr>
        <a:xfrm>
          <a:off x="9450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96266</xdr:rowOff>
    </xdr:from>
    <xdr:to>
      <xdr:col>45</xdr:col>
      <xdr:colOff>177800</xdr:colOff>
      <xdr:row>32</xdr:row>
      <xdr:rowOff>25400</xdr:rowOff>
    </xdr:to>
    <xdr:cxnSp macro="">
      <xdr:nvCxnSpPr>
        <xdr:cNvPr id="298" name="直線コネクタ 297"/>
        <xdr:cNvCxnSpPr/>
      </xdr:nvCxnSpPr>
      <xdr:spPr>
        <a:xfrm>
          <a:off x="7861300" y="5239766"/>
          <a:ext cx="889000" cy="27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9" name="フローチャート: 判断 298"/>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168825</xdr:rowOff>
    </xdr:from>
    <xdr:ext cx="378565" cy="259045"/>
    <xdr:sp macro="" textlink="">
      <xdr:nvSpPr>
        <xdr:cNvPr id="300" name="テキスト ボックス 299"/>
        <xdr:cNvSpPr txBox="1"/>
      </xdr:nvSpPr>
      <xdr:spPr>
        <a:xfrm>
          <a:off x="8561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96266</xdr:rowOff>
    </xdr:from>
    <xdr:to>
      <xdr:col>41</xdr:col>
      <xdr:colOff>50800</xdr:colOff>
      <xdr:row>30</xdr:row>
      <xdr:rowOff>151587</xdr:rowOff>
    </xdr:to>
    <xdr:cxnSp macro="">
      <xdr:nvCxnSpPr>
        <xdr:cNvPr id="301" name="直線コネクタ 300"/>
        <xdr:cNvCxnSpPr/>
      </xdr:nvCxnSpPr>
      <xdr:spPr>
        <a:xfrm flipV="1">
          <a:off x="6972300" y="5239766"/>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2" name="フローチャート: 判断 301"/>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86987</xdr:rowOff>
    </xdr:from>
    <xdr:ext cx="378565" cy="259045"/>
    <xdr:sp macro="" textlink="">
      <xdr:nvSpPr>
        <xdr:cNvPr id="303" name="テキスト ボックス 302"/>
        <xdr:cNvSpPr txBox="1"/>
      </xdr:nvSpPr>
      <xdr:spPr>
        <a:xfrm>
          <a:off x="7672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4" name="フローチャート: 判断 303"/>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158310</xdr:rowOff>
    </xdr:from>
    <xdr:ext cx="469744" cy="259045"/>
    <xdr:sp macro="" textlink="">
      <xdr:nvSpPr>
        <xdr:cNvPr id="305" name="テキスト ボックス 304"/>
        <xdr:cNvSpPr txBox="1"/>
      </xdr:nvSpPr>
      <xdr:spPr>
        <a:xfrm>
          <a:off x="6737428" y="61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146507</xdr:rowOff>
    </xdr:from>
    <xdr:to>
      <xdr:col>55</xdr:col>
      <xdr:colOff>50800</xdr:colOff>
      <xdr:row>37</xdr:row>
      <xdr:rowOff>76657</xdr:rowOff>
    </xdr:to>
    <xdr:sp macro="" textlink="">
      <xdr:nvSpPr>
        <xdr:cNvPr id="311" name="楕円 310"/>
        <xdr:cNvSpPr/>
      </xdr:nvSpPr>
      <xdr:spPr>
        <a:xfrm>
          <a:off x="10426700" y="63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124934</xdr:rowOff>
    </xdr:from>
    <xdr:ext cx="378565" cy="259045"/>
    <xdr:sp macro="" textlink="">
      <xdr:nvSpPr>
        <xdr:cNvPr id="312" name="労働費該当値テキスト"/>
        <xdr:cNvSpPr txBox="1"/>
      </xdr:nvSpPr>
      <xdr:spPr>
        <a:xfrm>
          <a:off x="10528300" y="6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125476</xdr:rowOff>
    </xdr:from>
    <xdr:to>
      <xdr:col>50</xdr:col>
      <xdr:colOff>165100</xdr:colOff>
      <xdr:row>37</xdr:row>
      <xdr:rowOff>55626</xdr:rowOff>
    </xdr:to>
    <xdr:sp macro="" textlink="">
      <xdr:nvSpPr>
        <xdr:cNvPr id="313" name="楕円 312"/>
        <xdr:cNvSpPr/>
      </xdr:nvSpPr>
      <xdr:spPr>
        <a:xfrm>
          <a:off x="9588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46753</xdr:rowOff>
    </xdr:from>
    <xdr:ext cx="378565" cy="259045"/>
    <xdr:sp macro="" textlink="">
      <xdr:nvSpPr>
        <xdr:cNvPr id="314" name="テキスト ボックス 313"/>
        <xdr:cNvSpPr txBox="1"/>
      </xdr:nvSpPr>
      <xdr:spPr>
        <a:xfrm>
          <a:off x="9450017" y="6390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146050</xdr:rowOff>
    </xdr:from>
    <xdr:to>
      <xdr:col>46</xdr:col>
      <xdr:colOff>38100</xdr:colOff>
      <xdr:row>32</xdr:row>
      <xdr:rowOff>76200</xdr:rowOff>
    </xdr:to>
    <xdr:sp macro="" textlink="">
      <xdr:nvSpPr>
        <xdr:cNvPr id="315" name="楕円 314"/>
        <xdr:cNvSpPr/>
      </xdr:nvSpPr>
      <xdr:spPr>
        <a:xfrm>
          <a:off x="8699500" y="54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92727</xdr:rowOff>
    </xdr:from>
    <xdr:ext cx="469744" cy="259045"/>
    <xdr:sp macro="" textlink="">
      <xdr:nvSpPr>
        <xdr:cNvPr id="316" name="テキスト ボックス 315"/>
        <xdr:cNvSpPr txBox="1"/>
      </xdr:nvSpPr>
      <xdr:spPr>
        <a:xfrm>
          <a:off x="8515428" y="52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45466</xdr:rowOff>
    </xdr:from>
    <xdr:to>
      <xdr:col>41</xdr:col>
      <xdr:colOff>101600</xdr:colOff>
      <xdr:row>30</xdr:row>
      <xdr:rowOff>147066</xdr:rowOff>
    </xdr:to>
    <xdr:sp macro="" textlink="">
      <xdr:nvSpPr>
        <xdr:cNvPr id="317" name="楕円 316"/>
        <xdr:cNvSpPr/>
      </xdr:nvSpPr>
      <xdr:spPr>
        <a:xfrm>
          <a:off x="7810500" y="518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28</xdr:row>
      <xdr:rowOff>163593</xdr:rowOff>
    </xdr:from>
    <xdr:ext cx="469744" cy="259045"/>
    <xdr:sp macro="" textlink="">
      <xdr:nvSpPr>
        <xdr:cNvPr id="318" name="テキスト ボックス 317"/>
        <xdr:cNvSpPr txBox="1"/>
      </xdr:nvSpPr>
      <xdr:spPr>
        <a:xfrm>
          <a:off x="7626428" y="496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100787</xdr:rowOff>
    </xdr:from>
    <xdr:to>
      <xdr:col>36</xdr:col>
      <xdr:colOff>165100</xdr:colOff>
      <xdr:row>31</xdr:row>
      <xdr:rowOff>30937</xdr:rowOff>
    </xdr:to>
    <xdr:sp macro="" textlink="">
      <xdr:nvSpPr>
        <xdr:cNvPr id="319" name="楕円 318"/>
        <xdr:cNvSpPr/>
      </xdr:nvSpPr>
      <xdr:spPr>
        <a:xfrm>
          <a:off x="6921500" y="52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47464</xdr:rowOff>
    </xdr:from>
    <xdr:ext cx="469744" cy="259045"/>
    <xdr:sp macro="" textlink="">
      <xdr:nvSpPr>
        <xdr:cNvPr id="320" name="テキスト ボックス 319"/>
        <xdr:cNvSpPr txBox="1"/>
      </xdr:nvSpPr>
      <xdr:spPr>
        <a:xfrm>
          <a:off x="6737428" y="5019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2" name="直線コネクタ 341"/>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3"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4" name="直線コネクタ 343"/>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5"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6" name="直線コネクタ 345"/>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32532</xdr:rowOff>
    </xdr:from>
    <xdr:to>
      <xdr:col>55</xdr:col>
      <xdr:colOff>0</xdr:colOff>
      <xdr:row>53</xdr:row>
      <xdr:rowOff>39574</xdr:rowOff>
    </xdr:to>
    <xdr:cxnSp macro="">
      <xdr:nvCxnSpPr>
        <xdr:cNvPr id="347" name="直線コネクタ 346"/>
        <xdr:cNvCxnSpPr/>
      </xdr:nvCxnSpPr>
      <xdr:spPr>
        <a:xfrm>
          <a:off x="9639300" y="8947932"/>
          <a:ext cx="838200" cy="17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138468</xdr:rowOff>
    </xdr:from>
    <xdr:ext cx="469744" cy="259045"/>
    <xdr:sp macro="" textlink="">
      <xdr:nvSpPr>
        <xdr:cNvPr id="348" name="農林水産業費平均値テキスト"/>
        <xdr:cNvSpPr txBox="1"/>
      </xdr:nvSpPr>
      <xdr:spPr>
        <a:xfrm>
          <a:off x="10528300" y="9568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9" name="フローチャート: 判断 348"/>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32532</xdr:rowOff>
    </xdr:from>
    <xdr:to>
      <xdr:col>50</xdr:col>
      <xdr:colOff>114300</xdr:colOff>
      <xdr:row>52</xdr:row>
      <xdr:rowOff>93614</xdr:rowOff>
    </xdr:to>
    <xdr:cxnSp macro="">
      <xdr:nvCxnSpPr>
        <xdr:cNvPr id="350" name="直線コネクタ 349"/>
        <xdr:cNvCxnSpPr/>
      </xdr:nvCxnSpPr>
      <xdr:spPr>
        <a:xfrm flipV="1">
          <a:off x="8750300" y="8947932"/>
          <a:ext cx="889000" cy="6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1" name="フローチャート: 判断 350"/>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66595</xdr:rowOff>
    </xdr:from>
    <xdr:ext cx="469744" cy="259045"/>
    <xdr:sp macro="" textlink="">
      <xdr:nvSpPr>
        <xdr:cNvPr id="352" name="テキスト ボックス 351"/>
        <xdr:cNvSpPr txBox="1"/>
      </xdr:nvSpPr>
      <xdr:spPr>
        <a:xfrm>
          <a:off x="9404428" y="966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93614</xdr:rowOff>
    </xdr:from>
    <xdr:to>
      <xdr:col>45</xdr:col>
      <xdr:colOff>177800</xdr:colOff>
      <xdr:row>53</xdr:row>
      <xdr:rowOff>92334</xdr:rowOff>
    </xdr:to>
    <xdr:cxnSp macro="">
      <xdr:nvCxnSpPr>
        <xdr:cNvPr id="353" name="直線コネクタ 352"/>
        <xdr:cNvCxnSpPr/>
      </xdr:nvCxnSpPr>
      <xdr:spPr>
        <a:xfrm flipV="1">
          <a:off x="7861300" y="9009014"/>
          <a:ext cx="889000" cy="17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4" name="フローチャート: 判断 353"/>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81774</xdr:rowOff>
    </xdr:from>
    <xdr:ext cx="469744" cy="259045"/>
    <xdr:sp macro="" textlink="">
      <xdr:nvSpPr>
        <xdr:cNvPr id="355" name="テキスト ボックス 354"/>
        <xdr:cNvSpPr txBox="1"/>
      </xdr:nvSpPr>
      <xdr:spPr>
        <a:xfrm>
          <a:off x="8515428" y="968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92334</xdr:rowOff>
    </xdr:from>
    <xdr:to>
      <xdr:col>41</xdr:col>
      <xdr:colOff>50800</xdr:colOff>
      <xdr:row>54</xdr:row>
      <xdr:rowOff>120680</xdr:rowOff>
    </xdr:to>
    <xdr:cxnSp macro="">
      <xdr:nvCxnSpPr>
        <xdr:cNvPr id="356" name="直線コネクタ 355"/>
        <xdr:cNvCxnSpPr/>
      </xdr:nvCxnSpPr>
      <xdr:spPr>
        <a:xfrm flipV="1">
          <a:off x="6972300" y="9179184"/>
          <a:ext cx="889000" cy="19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7" name="フローチャート: 判断 356"/>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72813</xdr:rowOff>
    </xdr:from>
    <xdr:ext cx="469744" cy="259045"/>
    <xdr:sp macro="" textlink="">
      <xdr:nvSpPr>
        <xdr:cNvPr id="358" name="テキスト ボックス 357"/>
        <xdr:cNvSpPr txBox="1"/>
      </xdr:nvSpPr>
      <xdr:spPr>
        <a:xfrm>
          <a:off x="7626428" y="967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9" name="フローチャート: 判断 358"/>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109298</xdr:rowOff>
    </xdr:from>
    <xdr:ext cx="469744" cy="259045"/>
    <xdr:sp macro="" textlink="">
      <xdr:nvSpPr>
        <xdr:cNvPr id="360" name="テキスト ボックス 359"/>
        <xdr:cNvSpPr txBox="1"/>
      </xdr:nvSpPr>
      <xdr:spPr>
        <a:xfrm>
          <a:off x="6737428" y="971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160224</xdr:rowOff>
    </xdr:from>
    <xdr:to>
      <xdr:col>55</xdr:col>
      <xdr:colOff>50800</xdr:colOff>
      <xdr:row>53</xdr:row>
      <xdr:rowOff>90374</xdr:rowOff>
    </xdr:to>
    <xdr:sp macro="" textlink="">
      <xdr:nvSpPr>
        <xdr:cNvPr id="366" name="楕円 365"/>
        <xdr:cNvSpPr/>
      </xdr:nvSpPr>
      <xdr:spPr>
        <a:xfrm>
          <a:off x="10426700" y="907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11651</xdr:rowOff>
    </xdr:from>
    <xdr:ext cx="534377" cy="259045"/>
    <xdr:sp macro="" textlink="">
      <xdr:nvSpPr>
        <xdr:cNvPr id="367" name="農林水産業費該当値テキスト"/>
        <xdr:cNvSpPr txBox="1"/>
      </xdr:nvSpPr>
      <xdr:spPr>
        <a:xfrm>
          <a:off x="10528300" y="892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153182</xdr:rowOff>
    </xdr:from>
    <xdr:to>
      <xdr:col>50</xdr:col>
      <xdr:colOff>165100</xdr:colOff>
      <xdr:row>52</xdr:row>
      <xdr:rowOff>83332</xdr:rowOff>
    </xdr:to>
    <xdr:sp macro="" textlink="">
      <xdr:nvSpPr>
        <xdr:cNvPr id="368" name="楕円 367"/>
        <xdr:cNvSpPr/>
      </xdr:nvSpPr>
      <xdr:spPr>
        <a:xfrm>
          <a:off x="9588500" y="889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99859</xdr:rowOff>
    </xdr:from>
    <xdr:ext cx="534377" cy="259045"/>
    <xdr:sp macro="" textlink="">
      <xdr:nvSpPr>
        <xdr:cNvPr id="369" name="テキスト ボックス 368"/>
        <xdr:cNvSpPr txBox="1"/>
      </xdr:nvSpPr>
      <xdr:spPr>
        <a:xfrm>
          <a:off x="9372111" y="867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42814</xdr:rowOff>
    </xdr:from>
    <xdr:to>
      <xdr:col>46</xdr:col>
      <xdr:colOff>38100</xdr:colOff>
      <xdr:row>52</xdr:row>
      <xdr:rowOff>144414</xdr:rowOff>
    </xdr:to>
    <xdr:sp macro="" textlink="">
      <xdr:nvSpPr>
        <xdr:cNvPr id="370" name="楕円 369"/>
        <xdr:cNvSpPr/>
      </xdr:nvSpPr>
      <xdr:spPr>
        <a:xfrm>
          <a:off x="8699500" y="895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160941</xdr:rowOff>
    </xdr:from>
    <xdr:ext cx="534377" cy="259045"/>
    <xdr:sp macro="" textlink="">
      <xdr:nvSpPr>
        <xdr:cNvPr id="371" name="テキスト ボックス 370"/>
        <xdr:cNvSpPr txBox="1"/>
      </xdr:nvSpPr>
      <xdr:spPr>
        <a:xfrm>
          <a:off x="8483111" y="873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41534</xdr:rowOff>
    </xdr:from>
    <xdr:to>
      <xdr:col>41</xdr:col>
      <xdr:colOff>101600</xdr:colOff>
      <xdr:row>53</xdr:row>
      <xdr:rowOff>143134</xdr:rowOff>
    </xdr:to>
    <xdr:sp macro="" textlink="">
      <xdr:nvSpPr>
        <xdr:cNvPr id="372" name="楕円 371"/>
        <xdr:cNvSpPr/>
      </xdr:nvSpPr>
      <xdr:spPr>
        <a:xfrm>
          <a:off x="7810500" y="91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51</xdr:row>
      <xdr:rowOff>159661</xdr:rowOff>
    </xdr:from>
    <xdr:ext cx="469744" cy="259045"/>
    <xdr:sp macro="" textlink="">
      <xdr:nvSpPr>
        <xdr:cNvPr id="373" name="テキスト ボックス 372"/>
        <xdr:cNvSpPr txBox="1"/>
      </xdr:nvSpPr>
      <xdr:spPr>
        <a:xfrm>
          <a:off x="7626428" y="89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69880</xdr:rowOff>
    </xdr:from>
    <xdr:to>
      <xdr:col>36</xdr:col>
      <xdr:colOff>165100</xdr:colOff>
      <xdr:row>55</xdr:row>
      <xdr:rowOff>30</xdr:rowOff>
    </xdr:to>
    <xdr:sp macro="" textlink="">
      <xdr:nvSpPr>
        <xdr:cNvPr id="374" name="楕円 373"/>
        <xdr:cNvSpPr/>
      </xdr:nvSpPr>
      <xdr:spPr>
        <a:xfrm>
          <a:off x="6921500" y="93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16557</xdr:rowOff>
    </xdr:from>
    <xdr:ext cx="469744" cy="259045"/>
    <xdr:sp macro="" textlink="">
      <xdr:nvSpPr>
        <xdr:cNvPr id="375" name="テキスト ボックス 374"/>
        <xdr:cNvSpPr txBox="1"/>
      </xdr:nvSpPr>
      <xdr:spPr>
        <a:xfrm>
          <a:off x="6737428" y="910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1" name="直線コネクタ 400"/>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2"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3" name="直線コネクタ 402"/>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4"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5" name="直線コネクタ 404"/>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130164</xdr:rowOff>
    </xdr:from>
    <xdr:to>
      <xdr:col>55</xdr:col>
      <xdr:colOff>0</xdr:colOff>
      <xdr:row>76</xdr:row>
      <xdr:rowOff>127780</xdr:rowOff>
    </xdr:to>
    <xdr:cxnSp macro="">
      <xdr:nvCxnSpPr>
        <xdr:cNvPr id="406" name="直線コネクタ 405"/>
        <xdr:cNvCxnSpPr/>
      </xdr:nvCxnSpPr>
      <xdr:spPr>
        <a:xfrm>
          <a:off x="9639300" y="12988914"/>
          <a:ext cx="838200" cy="16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20628</xdr:rowOff>
    </xdr:from>
    <xdr:ext cx="534377" cy="259045"/>
    <xdr:sp macro="" textlink="">
      <xdr:nvSpPr>
        <xdr:cNvPr id="407" name="商工費平均値テキスト"/>
        <xdr:cNvSpPr txBox="1"/>
      </xdr:nvSpPr>
      <xdr:spPr>
        <a:xfrm>
          <a:off x="10528300" y="13222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8" name="フローチャート: 判断 407"/>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130164</xdr:rowOff>
    </xdr:from>
    <xdr:to>
      <xdr:col>50</xdr:col>
      <xdr:colOff>114300</xdr:colOff>
      <xdr:row>75</xdr:row>
      <xdr:rowOff>152926</xdr:rowOff>
    </xdr:to>
    <xdr:cxnSp macro="">
      <xdr:nvCxnSpPr>
        <xdr:cNvPr id="409" name="直線コネクタ 408"/>
        <xdr:cNvCxnSpPr/>
      </xdr:nvCxnSpPr>
      <xdr:spPr>
        <a:xfrm flipV="1">
          <a:off x="8750300" y="12988914"/>
          <a:ext cx="889000" cy="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0" name="フローチャート: 判断 409"/>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117194</xdr:rowOff>
    </xdr:from>
    <xdr:ext cx="534377" cy="259045"/>
    <xdr:sp macro="" textlink="">
      <xdr:nvSpPr>
        <xdr:cNvPr id="411" name="テキスト ボックス 410"/>
        <xdr:cNvSpPr txBox="1"/>
      </xdr:nvSpPr>
      <xdr:spPr>
        <a:xfrm>
          <a:off x="9372111" y="13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152926</xdr:rowOff>
    </xdr:from>
    <xdr:to>
      <xdr:col>45</xdr:col>
      <xdr:colOff>177800</xdr:colOff>
      <xdr:row>75</xdr:row>
      <xdr:rowOff>155212</xdr:rowOff>
    </xdr:to>
    <xdr:cxnSp macro="">
      <xdr:nvCxnSpPr>
        <xdr:cNvPr id="412" name="直線コネクタ 411"/>
        <xdr:cNvCxnSpPr/>
      </xdr:nvCxnSpPr>
      <xdr:spPr>
        <a:xfrm flipV="1">
          <a:off x="7861300" y="1301167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3" name="フローチャート: 判断 412"/>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80095</xdr:rowOff>
    </xdr:from>
    <xdr:ext cx="534377" cy="259045"/>
    <xdr:sp macro="" textlink="">
      <xdr:nvSpPr>
        <xdr:cNvPr id="414" name="テキスト ボックス 413"/>
        <xdr:cNvSpPr txBox="1"/>
      </xdr:nvSpPr>
      <xdr:spPr>
        <a:xfrm>
          <a:off x="8483111" y="1328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119910</xdr:rowOff>
    </xdr:from>
    <xdr:to>
      <xdr:col>41</xdr:col>
      <xdr:colOff>50800</xdr:colOff>
      <xdr:row>75</xdr:row>
      <xdr:rowOff>155212</xdr:rowOff>
    </xdr:to>
    <xdr:cxnSp macro="">
      <xdr:nvCxnSpPr>
        <xdr:cNvPr id="415" name="直線コネクタ 414"/>
        <xdr:cNvCxnSpPr/>
      </xdr:nvCxnSpPr>
      <xdr:spPr>
        <a:xfrm>
          <a:off x="6972300" y="12978660"/>
          <a:ext cx="889000" cy="3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6" name="フローチャート: 判断 415"/>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85517</xdr:rowOff>
    </xdr:from>
    <xdr:ext cx="534377" cy="259045"/>
    <xdr:sp macro="" textlink="">
      <xdr:nvSpPr>
        <xdr:cNvPr id="417" name="テキスト ボックス 416"/>
        <xdr:cNvSpPr txBox="1"/>
      </xdr:nvSpPr>
      <xdr:spPr>
        <a:xfrm>
          <a:off x="7594111" y="1328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8" name="フローチャート: 判断 417"/>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74120</xdr:rowOff>
    </xdr:from>
    <xdr:ext cx="534377" cy="259045"/>
    <xdr:sp macro="" textlink="">
      <xdr:nvSpPr>
        <xdr:cNvPr id="419" name="テキスト ボックス 418"/>
        <xdr:cNvSpPr txBox="1"/>
      </xdr:nvSpPr>
      <xdr:spPr>
        <a:xfrm>
          <a:off x="6705111" y="1327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76980</xdr:rowOff>
    </xdr:from>
    <xdr:to>
      <xdr:col>55</xdr:col>
      <xdr:colOff>50800</xdr:colOff>
      <xdr:row>77</xdr:row>
      <xdr:rowOff>7130</xdr:rowOff>
    </xdr:to>
    <xdr:sp macro="" textlink="">
      <xdr:nvSpPr>
        <xdr:cNvPr id="425" name="楕円 424"/>
        <xdr:cNvSpPr/>
      </xdr:nvSpPr>
      <xdr:spPr>
        <a:xfrm>
          <a:off x="10426700" y="1310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99857</xdr:rowOff>
    </xdr:from>
    <xdr:ext cx="534377" cy="259045"/>
    <xdr:sp macro="" textlink="">
      <xdr:nvSpPr>
        <xdr:cNvPr id="426" name="商工費該当値テキスト"/>
        <xdr:cNvSpPr txBox="1"/>
      </xdr:nvSpPr>
      <xdr:spPr>
        <a:xfrm>
          <a:off x="10528300" y="1295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79364</xdr:rowOff>
    </xdr:from>
    <xdr:to>
      <xdr:col>50</xdr:col>
      <xdr:colOff>165100</xdr:colOff>
      <xdr:row>76</xdr:row>
      <xdr:rowOff>9514</xdr:rowOff>
    </xdr:to>
    <xdr:sp macro="" textlink="">
      <xdr:nvSpPr>
        <xdr:cNvPr id="427" name="楕円 426"/>
        <xdr:cNvSpPr/>
      </xdr:nvSpPr>
      <xdr:spPr>
        <a:xfrm>
          <a:off x="9588500" y="12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26041</xdr:rowOff>
    </xdr:from>
    <xdr:ext cx="534377" cy="259045"/>
    <xdr:sp macro="" textlink="">
      <xdr:nvSpPr>
        <xdr:cNvPr id="428" name="テキスト ボックス 427"/>
        <xdr:cNvSpPr txBox="1"/>
      </xdr:nvSpPr>
      <xdr:spPr>
        <a:xfrm>
          <a:off x="9372111" y="1271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102126</xdr:rowOff>
    </xdr:from>
    <xdr:to>
      <xdr:col>46</xdr:col>
      <xdr:colOff>38100</xdr:colOff>
      <xdr:row>76</xdr:row>
      <xdr:rowOff>32277</xdr:rowOff>
    </xdr:to>
    <xdr:sp macro="" textlink="">
      <xdr:nvSpPr>
        <xdr:cNvPr id="429" name="楕円 428"/>
        <xdr:cNvSpPr/>
      </xdr:nvSpPr>
      <xdr:spPr>
        <a:xfrm>
          <a:off x="8699500" y="129608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48803</xdr:rowOff>
    </xdr:from>
    <xdr:ext cx="534377" cy="259045"/>
    <xdr:sp macro="" textlink="">
      <xdr:nvSpPr>
        <xdr:cNvPr id="430" name="テキスト ボックス 429"/>
        <xdr:cNvSpPr txBox="1"/>
      </xdr:nvSpPr>
      <xdr:spPr>
        <a:xfrm>
          <a:off x="8483111" y="1273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104412</xdr:rowOff>
    </xdr:from>
    <xdr:to>
      <xdr:col>41</xdr:col>
      <xdr:colOff>101600</xdr:colOff>
      <xdr:row>76</xdr:row>
      <xdr:rowOff>34562</xdr:rowOff>
    </xdr:to>
    <xdr:sp macro="" textlink="">
      <xdr:nvSpPr>
        <xdr:cNvPr id="431" name="楕円 430"/>
        <xdr:cNvSpPr/>
      </xdr:nvSpPr>
      <xdr:spPr>
        <a:xfrm>
          <a:off x="7810500" y="129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51089</xdr:rowOff>
    </xdr:from>
    <xdr:ext cx="534377" cy="259045"/>
    <xdr:sp macro="" textlink="">
      <xdr:nvSpPr>
        <xdr:cNvPr id="432" name="テキスト ボックス 431"/>
        <xdr:cNvSpPr txBox="1"/>
      </xdr:nvSpPr>
      <xdr:spPr>
        <a:xfrm>
          <a:off x="7594111" y="1273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69110</xdr:rowOff>
    </xdr:from>
    <xdr:to>
      <xdr:col>36</xdr:col>
      <xdr:colOff>165100</xdr:colOff>
      <xdr:row>75</xdr:row>
      <xdr:rowOff>170709</xdr:rowOff>
    </xdr:to>
    <xdr:sp macro="" textlink="">
      <xdr:nvSpPr>
        <xdr:cNvPr id="433" name="楕円 432"/>
        <xdr:cNvSpPr/>
      </xdr:nvSpPr>
      <xdr:spPr>
        <a:xfrm>
          <a:off x="6921500" y="129278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15787</xdr:rowOff>
    </xdr:from>
    <xdr:ext cx="534377" cy="259045"/>
    <xdr:sp macro="" textlink="">
      <xdr:nvSpPr>
        <xdr:cNvPr id="434" name="テキスト ボックス 433"/>
        <xdr:cNvSpPr txBox="1"/>
      </xdr:nvSpPr>
      <xdr:spPr>
        <a:xfrm>
          <a:off x="6705111" y="1270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9" name="直線コネクタ 458"/>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0"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1" name="直線コネクタ 460"/>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2"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3" name="直線コネクタ 462"/>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105277</xdr:rowOff>
    </xdr:from>
    <xdr:to>
      <xdr:col>55</xdr:col>
      <xdr:colOff>0</xdr:colOff>
      <xdr:row>95</xdr:row>
      <xdr:rowOff>150521</xdr:rowOff>
    </xdr:to>
    <xdr:cxnSp macro="">
      <xdr:nvCxnSpPr>
        <xdr:cNvPr id="464" name="直線コネクタ 463"/>
        <xdr:cNvCxnSpPr/>
      </xdr:nvCxnSpPr>
      <xdr:spPr>
        <a:xfrm flipV="1">
          <a:off x="9639300" y="16393027"/>
          <a:ext cx="8382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23798</xdr:rowOff>
    </xdr:from>
    <xdr:ext cx="534377" cy="259045"/>
    <xdr:sp macro="" textlink="">
      <xdr:nvSpPr>
        <xdr:cNvPr id="465" name="土木費平均値テキスト"/>
        <xdr:cNvSpPr txBox="1"/>
      </xdr:nvSpPr>
      <xdr:spPr>
        <a:xfrm>
          <a:off x="10528300" y="1648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6" name="フローチャート: 判断 465"/>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150521</xdr:rowOff>
    </xdr:from>
    <xdr:to>
      <xdr:col>50</xdr:col>
      <xdr:colOff>114300</xdr:colOff>
      <xdr:row>96</xdr:row>
      <xdr:rowOff>110764</xdr:rowOff>
    </xdr:to>
    <xdr:cxnSp macro="">
      <xdr:nvCxnSpPr>
        <xdr:cNvPr id="467" name="直線コネクタ 466"/>
        <xdr:cNvCxnSpPr/>
      </xdr:nvCxnSpPr>
      <xdr:spPr>
        <a:xfrm flipV="1">
          <a:off x="8750300" y="16438271"/>
          <a:ext cx="889000" cy="13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8" name="フローチャート: 判断 467"/>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152404</xdr:rowOff>
    </xdr:from>
    <xdr:ext cx="534377" cy="259045"/>
    <xdr:sp macro="" textlink="">
      <xdr:nvSpPr>
        <xdr:cNvPr id="469" name="テキスト ボックス 468"/>
        <xdr:cNvSpPr txBox="1"/>
      </xdr:nvSpPr>
      <xdr:spPr>
        <a:xfrm>
          <a:off x="9372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94208</xdr:rowOff>
    </xdr:from>
    <xdr:to>
      <xdr:col>45</xdr:col>
      <xdr:colOff>177800</xdr:colOff>
      <xdr:row>96</xdr:row>
      <xdr:rowOff>110764</xdr:rowOff>
    </xdr:to>
    <xdr:cxnSp macro="">
      <xdr:nvCxnSpPr>
        <xdr:cNvPr id="470" name="直線コネクタ 469"/>
        <xdr:cNvCxnSpPr/>
      </xdr:nvCxnSpPr>
      <xdr:spPr>
        <a:xfrm>
          <a:off x="7861300" y="16553408"/>
          <a:ext cx="889000" cy="1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1" name="フローチャート: 判断 470"/>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165740</xdr:rowOff>
    </xdr:from>
    <xdr:ext cx="534377" cy="259045"/>
    <xdr:sp macro="" textlink="">
      <xdr:nvSpPr>
        <xdr:cNvPr id="472" name="テキスト ボックス 471"/>
        <xdr:cNvSpPr txBox="1"/>
      </xdr:nvSpPr>
      <xdr:spPr>
        <a:xfrm>
          <a:off x="8483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94208</xdr:rowOff>
    </xdr:from>
    <xdr:to>
      <xdr:col>41</xdr:col>
      <xdr:colOff>50800</xdr:colOff>
      <xdr:row>96</xdr:row>
      <xdr:rowOff>143396</xdr:rowOff>
    </xdr:to>
    <xdr:cxnSp macro="">
      <xdr:nvCxnSpPr>
        <xdr:cNvPr id="473" name="直線コネクタ 472"/>
        <xdr:cNvCxnSpPr/>
      </xdr:nvCxnSpPr>
      <xdr:spPr>
        <a:xfrm flipV="1">
          <a:off x="6972300" y="16553408"/>
          <a:ext cx="889000" cy="4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4" name="フローチャート: 判断 473"/>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127836</xdr:rowOff>
    </xdr:from>
    <xdr:ext cx="534377" cy="259045"/>
    <xdr:sp macro="" textlink="">
      <xdr:nvSpPr>
        <xdr:cNvPr id="475" name="テキスト ボックス 474"/>
        <xdr:cNvSpPr txBox="1"/>
      </xdr:nvSpPr>
      <xdr:spPr>
        <a:xfrm>
          <a:off x="7594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6" name="フローチャート: 判断 475"/>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125722</xdr:rowOff>
    </xdr:from>
    <xdr:ext cx="534377" cy="259045"/>
    <xdr:sp macro="" textlink="">
      <xdr:nvSpPr>
        <xdr:cNvPr id="477" name="テキスト ボックス 476"/>
        <xdr:cNvSpPr txBox="1"/>
      </xdr:nvSpPr>
      <xdr:spPr>
        <a:xfrm>
          <a:off x="6705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54477</xdr:rowOff>
    </xdr:from>
    <xdr:to>
      <xdr:col>55</xdr:col>
      <xdr:colOff>50800</xdr:colOff>
      <xdr:row>95</xdr:row>
      <xdr:rowOff>156077</xdr:rowOff>
    </xdr:to>
    <xdr:sp macro="" textlink="">
      <xdr:nvSpPr>
        <xdr:cNvPr id="483" name="楕円 482"/>
        <xdr:cNvSpPr/>
      </xdr:nvSpPr>
      <xdr:spPr>
        <a:xfrm>
          <a:off x="10426700" y="1634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77354</xdr:rowOff>
    </xdr:from>
    <xdr:ext cx="534377" cy="259045"/>
    <xdr:sp macro="" textlink="">
      <xdr:nvSpPr>
        <xdr:cNvPr id="484" name="土木費該当値テキスト"/>
        <xdr:cNvSpPr txBox="1"/>
      </xdr:nvSpPr>
      <xdr:spPr>
        <a:xfrm>
          <a:off x="10528300" y="161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99721</xdr:rowOff>
    </xdr:from>
    <xdr:to>
      <xdr:col>50</xdr:col>
      <xdr:colOff>165100</xdr:colOff>
      <xdr:row>96</xdr:row>
      <xdr:rowOff>29871</xdr:rowOff>
    </xdr:to>
    <xdr:sp macro="" textlink="">
      <xdr:nvSpPr>
        <xdr:cNvPr id="485" name="楕円 484"/>
        <xdr:cNvSpPr/>
      </xdr:nvSpPr>
      <xdr:spPr>
        <a:xfrm>
          <a:off x="9588500" y="1638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46398</xdr:rowOff>
    </xdr:from>
    <xdr:ext cx="534377" cy="259045"/>
    <xdr:sp macro="" textlink="">
      <xdr:nvSpPr>
        <xdr:cNvPr id="486" name="テキスト ボックス 485"/>
        <xdr:cNvSpPr txBox="1"/>
      </xdr:nvSpPr>
      <xdr:spPr>
        <a:xfrm>
          <a:off x="9372111" y="1616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59964</xdr:rowOff>
    </xdr:from>
    <xdr:to>
      <xdr:col>46</xdr:col>
      <xdr:colOff>38100</xdr:colOff>
      <xdr:row>96</xdr:row>
      <xdr:rowOff>161564</xdr:rowOff>
    </xdr:to>
    <xdr:sp macro="" textlink="">
      <xdr:nvSpPr>
        <xdr:cNvPr id="487" name="楕円 486"/>
        <xdr:cNvSpPr/>
      </xdr:nvSpPr>
      <xdr:spPr>
        <a:xfrm>
          <a:off x="8699500" y="1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6641</xdr:rowOff>
    </xdr:from>
    <xdr:ext cx="534377" cy="259045"/>
    <xdr:sp macro="" textlink="">
      <xdr:nvSpPr>
        <xdr:cNvPr id="488" name="テキスト ボックス 487"/>
        <xdr:cNvSpPr txBox="1"/>
      </xdr:nvSpPr>
      <xdr:spPr>
        <a:xfrm>
          <a:off x="8483111" y="1629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43408</xdr:rowOff>
    </xdr:from>
    <xdr:to>
      <xdr:col>41</xdr:col>
      <xdr:colOff>101600</xdr:colOff>
      <xdr:row>96</xdr:row>
      <xdr:rowOff>145008</xdr:rowOff>
    </xdr:to>
    <xdr:sp macro="" textlink="">
      <xdr:nvSpPr>
        <xdr:cNvPr id="489" name="楕円 488"/>
        <xdr:cNvSpPr/>
      </xdr:nvSpPr>
      <xdr:spPr>
        <a:xfrm>
          <a:off x="7810500" y="165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136135</xdr:rowOff>
    </xdr:from>
    <xdr:ext cx="534377" cy="259045"/>
    <xdr:sp macro="" textlink="">
      <xdr:nvSpPr>
        <xdr:cNvPr id="490" name="テキスト ボックス 489"/>
        <xdr:cNvSpPr txBox="1"/>
      </xdr:nvSpPr>
      <xdr:spPr>
        <a:xfrm>
          <a:off x="7594111" y="1659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92596</xdr:rowOff>
    </xdr:from>
    <xdr:to>
      <xdr:col>36</xdr:col>
      <xdr:colOff>165100</xdr:colOff>
      <xdr:row>97</xdr:row>
      <xdr:rowOff>22746</xdr:rowOff>
    </xdr:to>
    <xdr:sp macro="" textlink="">
      <xdr:nvSpPr>
        <xdr:cNvPr id="491" name="楕円 490"/>
        <xdr:cNvSpPr/>
      </xdr:nvSpPr>
      <xdr:spPr>
        <a:xfrm>
          <a:off x="6921500" y="1655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13873</xdr:rowOff>
    </xdr:from>
    <xdr:ext cx="534377" cy="259045"/>
    <xdr:sp macro="" textlink="">
      <xdr:nvSpPr>
        <xdr:cNvPr id="492" name="テキスト ボックス 491"/>
        <xdr:cNvSpPr txBox="1"/>
      </xdr:nvSpPr>
      <xdr:spPr>
        <a:xfrm>
          <a:off x="6705111" y="166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19" name="直線コネクタ 518"/>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0"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1" name="直線コネクタ 520"/>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2"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3" name="直線コネクタ 522"/>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77651</xdr:rowOff>
    </xdr:from>
    <xdr:to>
      <xdr:col>85</xdr:col>
      <xdr:colOff>127000</xdr:colOff>
      <xdr:row>36</xdr:row>
      <xdr:rowOff>112105</xdr:rowOff>
    </xdr:to>
    <xdr:cxnSp macro="">
      <xdr:nvCxnSpPr>
        <xdr:cNvPr id="524" name="直線コネクタ 523"/>
        <xdr:cNvCxnSpPr/>
      </xdr:nvCxnSpPr>
      <xdr:spPr>
        <a:xfrm flipV="1">
          <a:off x="15481300" y="5906951"/>
          <a:ext cx="838200" cy="37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74185</xdr:rowOff>
    </xdr:from>
    <xdr:ext cx="534377" cy="259045"/>
    <xdr:sp macro="" textlink="">
      <xdr:nvSpPr>
        <xdr:cNvPr id="525" name="消防費平均値テキスト"/>
        <xdr:cNvSpPr txBox="1"/>
      </xdr:nvSpPr>
      <xdr:spPr>
        <a:xfrm>
          <a:off x="16370300" y="6074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6" name="フローチャート: 判断 525"/>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112105</xdr:rowOff>
    </xdr:from>
    <xdr:to>
      <xdr:col>81</xdr:col>
      <xdr:colOff>50800</xdr:colOff>
      <xdr:row>36</xdr:row>
      <xdr:rowOff>131209</xdr:rowOff>
    </xdr:to>
    <xdr:cxnSp macro="">
      <xdr:nvCxnSpPr>
        <xdr:cNvPr id="527" name="直線コネクタ 526"/>
        <xdr:cNvCxnSpPr/>
      </xdr:nvCxnSpPr>
      <xdr:spPr>
        <a:xfrm flipV="1">
          <a:off x="14592300" y="6284305"/>
          <a:ext cx="8890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28" name="フローチャート: 判断 527"/>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64642</xdr:rowOff>
    </xdr:from>
    <xdr:ext cx="534377" cy="259045"/>
    <xdr:sp macro="" textlink="">
      <xdr:nvSpPr>
        <xdr:cNvPr id="529" name="テキスト ボックス 528"/>
        <xdr:cNvSpPr txBox="1"/>
      </xdr:nvSpPr>
      <xdr:spPr>
        <a:xfrm>
          <a:off x="15214111" y="589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111778</xdr:rowOff>
    </xdr:from>
    <xdr:to>
      <xdr:col>76</xdr:col>
      <xdr:colOff>114300</xdr:colOff>
      <xdr:row>36</xdr:row>
      <xdr:rowOff>131209</xdr:rowOff>
    </xdr:to>
    <xdr:cxnSp macro="">
      <xdr:nvCxnSpPr>
        <xdr:cNvPr id="530" name="直線コネクタ 529"/>
        <xdr:cNvCxnSpPr/>
      </xdr:nvCxnSpPr>
      <xdr:spPr>
        <a:xfrm>
          <a:off x="13703300" y="6283978"/>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1" name="フローチャート: 判断 530"/>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33781</xdr:rowOff>
    </xdr:from>
    <xdr:ext cx="534377" cy="259045"/>
    <xdr:sp macro="" textlink="">
      <xdr:nvSpPr>
        <xdr:cNvPr id="532" name="テキスト ボックス 531"/>
        <xdr:cNvSpPr txBox="1"/>
      </xdr:nvSpPr>
      <xdr:spPr>
        <a:xfrm>
          <a:off x="14325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111778</xdr:rowOff>
    </xdr:from>
    <xdr:to>
      <xdr:col>71</xdr:col>
      <xdr:colOff>177800</xdr:colOff>
      <xdr:row>36</xdr:row>
      <xdr:rowOff>132679</xdr:rowOff>
    </xdr:to>
    <xdr:cxnSp macro="">
      <xdr:nvCxnSpPr>
        <xdr:cNvPr id="533" name="直線コネクタ 532"/>
        <xdr:cNvCxnSpPr/>
      </xdr:nvCxnSpPr>
      <xdr:spPr>
        <a:xfrm flipV="1">
          <a:off x="12814300" y="6283978"/>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4" name="フローチャート: 判断 533"/>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6839</xdr:rowOff>
    </xdr:from>
    <xdr:ext cx="534377" cy="259045"/>
    <xdr:sp macro="" textlink="">
      <xdr:nvSpPr>
        <xdr:cNvPr id="535" name="テキスト ボックス 534"/>
        <xdr:cNvSpPr txBox="1"/>
      </xdr:nvSpPr>
      <xdr:spPr>
        <a:xfrm>
          <a:off x="13436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6" name="フローチャート: 判断 535"/>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106116</xdr:rowOff>
    </xdr:from>
    <xdr:ext cx="534377" cy="259045"/>
    <xdr:sp macro="" textlink="">
      <xdr:nvSpPr>
        <xdr:cNvPr id="537" name="テキスト ボックス 536"/>
        <xdr:cNvSpPr txBox="1"/>
      </xdr:nvSpPr>
      <xdr:spPr>
        <a:xfrm>
          <a:off x="12547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26851</xdr:rowOff>
    </xdr:from>
    <xdr:to>
      <xdr:col>85</xdr:col>
      <xdr:colOff>177800</xdr:colOff>
      <xdr:row>34</xdr:row>
      <xdr:rowOff>128451</xdr:rowOff>
    </xdr:to>
    <xdr:sp macro="" textlink="">
      <xdr:nvSpPr>
        <xdr:cNvPr id="543" name="楕円 542"/>
        <xdr:cNvSpPr/>
      </xdr:nvSpPr>
      <xdr:spPr>
        <a:xfrm>
          <a:off x="16268700" y="58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49728</xdr:rowOff>
    </xdr:from>
    <xdr:ext cx="534377" cy="259045"/>
    <xdr:sp macro="" textlink="">
      <xdr:nvSpPr>
        <xdr:cNvPr id="544" name="消防費該当値テキスト"/>
        <xdr:cNvSpPr txBox="1"/>
      </xdr:nvSpPr>
      <xdr:spPr>
        <a:xfrm>
          <a:off x="16370300" y="570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61305</xdr:rowOff>
    </xdr:from>
    <xdr:to>
      <xdr:col>81</xdr:col>
      <xdr:colOff>101600</xdr:colOff>
      <xdr:row>36</xdr:row>
      <xdr:rowOff>162905</xdr:rowOff>
    </xdr:to>
    <xdr:sp macro="" textlink="">
      <xdr:nvSpPr>
        <xdr:cNvPr id="545" name="楕円 544"/>
        <xdr:cNvSpPr/>
      </xdr:nvSpPr>
      <xdr:spPr>
        <a:xfrm>
          <a:off x="15430500" y="623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154032</xdr:rowOff>
    </xdr:from>
    <xdr:ext cx="534377" cy="259045"/>
    <xdr:sp macro="" textlink="">
      <xdr:nvSpPr>
        <xdr:cNvPr id="546" name="テキスト ボックス 545"/>
        <xdr:cNvSpPr txBox="1"/>
      </xdr:nvSpPr>
      <xdr:spPr>
        <a:xfrm>
          <a:off x="15214111" y="632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80409</xdr:rowOff>
    </xdr:from>
    <xdr:to>
      <xdr:col>76</xdr:col>
      <xdr:colOff>165100</xdr:colOff>
      <xdr:row>37</xdr:row>
      <xdr:rowOff>10559</xdr:rowOff>
    </xdr:to>
    <xdr:sp macro="" textlink="">
      <xdr:nvSpPr>
        <xdr:cNvPr id="547" name="楕円 546"/>
        <xdr:cNvSpPr/>
      </xdr:nvSpPr>
      <xdr:spPr>
        <a:xfrm>
          <a:off x="14541500" y="625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1686</xdr:rowOff>
    </xdr:from>
    <xdr:ext cx="534377" cy="259045"/>
    <xdr:sp macro="" textlink="">
      <xdr:nvSpPr>
        <xdr:cNvPr id="548" name="テキスト ボックス 547"/>
        <xdr:cNvSpPr txBox="1"/>
      </xdr:nvSpPr>
      <xdr:spPr>
        <a:xfrm>
          <a:off x="14325111" y="634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60978</xdr:rowOff>
    </xdr:from>
    <xdr:to>
      <xdr:col>72</xdr:col>
      <xdr:colOff>38100</xdr:colOff>
      <xdr:row>36</xdr:row>
      <xdr:rowOff>162578</xdr:rowOff>
    </xdr:to>
    <xdr:sp macro="" textlink="">
      <xdr:nvSpPr>
        <xdr:cNvPr id="549" name="楕円 548"/>
        <xdr:cNvSpPr/>
      </xdr:nvSpPr>
      <xdr:spPr>
        <a:xfrm>
          <a:off x="13652500" y="623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153705</xdr:rowOff>
    </xdr:from>
    <xdr:ext cx="534377" cy="259045"/>
    <xdr:sp macro="" textlink="">
      <xdr:nvSpPr>
        <xdr:cNvPr id="550" name="テキスト ボックス 549"/>
        <xdr:cNvSpPr txBox="1"/>
      </xdr:nvSpPr>
      <xdr:spPr>
        <a:xfrm>
          <a:off x="13436111" y="632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81879</xdr:rowOff>
    </xdr:from>
    <xdr:to>
      <xdr:col>67</xdr:col>
      <xdr:colOff>101600</xdr:colOff>
      <xdr:row>37</xdr:row>
      <xdr:rowOff>12029</xdr:rowOff>
    </xdr:to>
    <xdr:sp macro="" textlink="">
      <xdr:nvSpPr>
        <xdr:cNvPr id="551" name="楕円 550"/>
        <xdr:cNvSpPr/>
      </xdr:nvSpPr>
      <xdr:spPr>
        <a:xfrm>
          <a:off x="12763500" y="625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3156</xdr:rowOff>
    </xdr:from>
    <xdr:ext cx="534377" cy="259045"/>
    <xdr:sp macro="" textlink="">
      <xdr:nvSpPr>
        <xdr:cNvPr id="552" name="テキスト ボックス 551"/>
        <xdr:cNvSpPr txBox="1"/>
      </xdr:nvSpPr>
      <xdr:spPr>
        <a:xfrm>
          <a:off x="12547111" y="634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5" name="直線コネクタ 574"/>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6"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7" name="直線コネクタ 576"/>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8"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9" name="直線コネクタ 578"/>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148113</xdr:rowOff>
    </xdr:from>
    <xdr:to>
      <xdr:col>85</xdr:col>
      <xdr:colOff>127000</xdr:colOff>
      <xdr:row>54</xdr:row>
      <xdr:rowOff>154422</xdr:rowOff>
    </xdr:to>
    <xdr:cxnSp macro="">
      <xdr:nvCxnSpPr>
        <xdr:cNvPr id="580" name="直線コネクタ 579"/>
        <xdr:cNvCxnSpPr/>
      </xdr:nvCxnSpPr>
      <xdr:spPr>
        <a:xfrm>
          <a:off x="15481300" y="9406413"/>
          <a:ext cx="8382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58411</xdr:rowOff>
    </xdr:from>
    <xdr:ext cx="534377" cy="259045"/>
    <xdr:sp macro="" textlink="">
      <xdr:nvSpPr>
        <xdr:cNvPr id="581" name="教育費平均値テキスト"/>
        <xdr:cNvSpPr txBox="1"/>
      </xdr:nvSpPr>
      <xdr:spPr>
        <a:xfrm>
          <a:off x="16370300" y="9488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2" name="フローチャート: 判断 581"/>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28646</xdr:rowOff>
    </xdr:from>
    <xdr:to>
      <xdr:col>81</xdr:col>
      <xdr:colOff>50800</xdr:colOff>
      <xdr:row>54</xdr:row>
      <xdr:rowOff>148113</xdr:rowOff>
    </xdr:to>
    <xdr:cxnSp macro="">
      <xdr:nvCxnSpPr>
        <xdr:cNvPr id="583" name="直線コネクタ 582"/>
        <xdr:cNvCxnSpPr/>
      </xdr:nvCxnSpPr>
      <xdr:spPr>
        <a:xfrm>
          <a:off x="14592300" y="8944046"/>
          <a:ext cx="889000" cy="46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4" name="フローチャート: 判断 583"/>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54937</xdr:rowOff>
    </xdr:from>
    <xdr:ext cx="534377" cy="259045"/>
    <xdr:sp macro="" textlink="">
      <xdr:nvSpPr>
        <xdr:cNvPr id="585" name="テキスト ボックス 584"/>
        <xdr:cNvSpPr txBox="1"/>
      </xdr:nvSpPr>
      <xdr:spPr>
        <a:xfrm>
          <a:off x="15214111" y="965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28646</xdr:rowOff>
    </xdr:from>
    <xdr:to>
      <xdr:col>76</xdr:col>
      <xdr:colOff>114300</xdr:colOff>
      <xdr:row>53</xdr:row>
      <xdr:rowOff>154513</xdr:rowOff>
    </xdr:to>
    <xdr:cxnSp macro="">
      <xdr:nvCxnSpPr>
        <xdr:cNvPr id="586" name="直線コネクタ 585"/>
        <xdr:cNvCxnSpPr/>
      </xdr:nvCxnSpPr>
      <xdr:spPr>
        <a:xfrm flipV="1">
          <a:off x="13703300" y="8944046"/>
          <a:ext cx="889000" cy="29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7" name="フローチャート: 判断 586"/>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104040</xdr:rowOff>
    </xdr:from>
    <xdr:ext cx="534377" cy="259045"/>
    <xdr:sp macro="" textlink="">
      <xdr:nvSpPr>
        <xdr:cNvPr id="588" name="テキスト ボックス 587"/>
        <xdr:cNvSpPr txBox="1"/>
      </xdr:nvSpPr>
      <xdr:spPr>
        <a:xfrm>
          <a:off x="14325111" y="953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154513</xdr:rowOff>
    </xdr:from>
    <xdr:to>
      <xdr:col>71</xdr:col>
      <xdr:colOff>177800</xdr:colOff>
      <xdr:row>56</xdr:row>
      <xdr:rowOff>83602</xdr:rowOff>
    </xdr:to>
    <xdr:cxnSp macro="">
      <xdr:nvCxnSpPr>
        <xdr:cNvPr id="589" name="直線コネクタ 588"/>
        <xdr:cNvCxnSpPr/>
      </xdr:nvCxnSpPr>
      <xdr:spPr>
        <a:xfrm flipV="1">
          <a:off x="12814300" y="9241363"/>
          <a:ext cx="889000" cy="44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0" name="フローチャート: 判断 589"/>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3228</xdr:rowOff>
    </xdr:from>
    <xdr:ext cx="534377" cy="259045"/>
    <xdr:sp macro="" textlink="">
      <xdr:nvSpPr>
        <xdr:cNvPr id="591" name="テキスト ボックス 590"/>
        <xdr:cNvSpPr txBox="1"/>
      </xdr:nvSpPr>
      <xdr:spPr>
        <a:xfrm>
          <a:off x="13436111" y="960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2" name="フローチャート: 判断 591"/>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138447</xdr:rowOff>
    </xdr:from>
    <xdr:ext cx="534377" cy="259045"/>
    <xdr:sp macro="" textlink="">
      <xdr:nvSpPr>
        <xdr:cNvPr id="593" name="テキスト ボックス 592"/>
        <xdr:cNvSpPr txBox="1"/>
      </xdr:nvSpPr>
      <xdr:spPr>
        <a:xfrm>
          <a:off x="12547111" y="939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103622</xdr:rowOff>
    </xdr:from>
    <xdr:to>
      <xdr:col>85</xdr:col>
      <xdr:colOff>177800</xdr:colOff>
      <xdr:row>55</xdr:row>
      <xdr:rowOff>33772</xdr:rowOff>
    </xdr:to>
    <xdr:sp macro="" textlink="">
      <xdr:nvSpPr>
        <xdr:cNvPr id="599" name="楕円 598"/>
        <xdr:cNvSpPr/>
      </xdr:nvSpPr>
      <xdr:spPr>
        <a:xfrm>
          <a:off x="16268700" y="936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126499</xdr:rowOff>
    </xdr:from>
    <xdr:ext cx="534377" cy="259045"/>
    <xdr:sp macro="" textlink="">
      <xdr:nvSpPr>
        <xdr:cNvPr id="600" name="教育費該当値テキスト"/>
        <xdr:cNvSpPr txBox="1"/>
      </xdr:nvSpPr>
      <xdr:spPr>
        <a:xfrm>
          <a:off x="16370300" y="921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97313</xdr:rowOff>
    </xdr:from>
    <xdr:to>
      <xdr:col>81</xdr:col>
      <xdr:colOff>101600</xdr:colOff>
      <xdr:row>55</xdr:row>
      <xdr:rowOff>27463</xdr:rowOff>
    </xdr:to>
    <xdr:sp macro="" textlink="">
      <xdr:nvSpPr>
        <xdr:cNvPr id="601" name="楕円 600"/>
        <xdr:cNvSpPr/>
      </xdr:nvSpPr>
      <xdr:spPr>
        <a:xfrm>
          <a:off x="15430500" y="93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43990</xdr:rowOff>
    </xdr:from>
    <xdr:ext cx="534377" cy="259045"/>
    <xdr:sp macro="" textlink="">
      <xdr:nvSpPr>
        <xdr:cNvPr id="602" name="テキスト ボックス 601"/>
        <xdr:cNvSpPr txBox="1"/>
      </xdr:nvSpPr>
      <xdr:spPr>
        <a:xfrm>
          <a:off x="15214111" y="91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149296</xdr:rowOff>
    </xdr:from>
    <xdr:to>
      <xdr:col>76</xdr:col>
      <xdr:colOff>165100</xdr:colOff>
      <xdr:row>52</xdr:row>
      <xdr:rowOff>79446</xdr:rowOff>
    </xdr:to>
    <xdr:sp macro="" textlink="">
      <xdr:nvSpPr>
        <xdr:cNvPr id="603" name="楕円 602"/>
        <xdr:cNvSpPr/>
      </xdr:nvSpPr>
      <xdr:spPr>
        <a:xfrm>
          <a:off x="14541500" y="889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95973</xdr:rowOff>
    </xdr:from>
    <xdr:ext cx="534377" cy="259045"/>
    <xdr:sp macro="" textlink="">
      <xdr:nvSpPr>
        <xdr:cNvPr id="604" name="テキスト ボックス 603"/>
        <xdr:cNvSpPr txBox="1"/>
      </xdr:nvSpPr>
      <xdr:spPr>
        <a:xfrm>
          <a:off x="14325111" y="866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103713</xdr:rowOff>
    </xdr:from>
    <xdr:to>
      <xdr:col>72</xdr:col>
      <xdr:colOff>38100</xdr:colOff>
      <xdr:row>54</xdr:row>
      <xdr:rowOff>33863</xdr:rowOff>
    </xdr:to>
    <xdr:sp macro="" textlink="">
      <xdr:nvSpPr>
        <xdr:cNvPr id="605" name="楕円 604"/>
        <xdr:cNvSpPr/>
      </xdr:nvSpPr>
      <xdr:spPr>
        <a:xfrm>
          <a:off x="13652500" y="919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50390</xdr:rowOff>
    </xdr:from>
    <xdr:ext cx="534377" cy="259045"/>
    <xdr:sp macro="" textlink="">
      <xdr:nvSpPr>
        <xdr:cNvPr id="606" name="テキスト ボックス 605"/>
        <xdr:cNvSpPr txBox="1"/>
      </xdr:nvSpPr>
      <xdr:spPr>
        <a:xfrm>
          <a:off x="13436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32802</xdr:rowOff>
    </xdr:from>
    <xdr:to>
      <xdr:col>67</xdr:col>
      <xdr:colOff>101600</xdr:colOff>
      <xdr:row>56</xdr:row>
      <xdr:rowOff>134402</xdr:rowOff>
    </xdr:to>
    <xdr:sp macro="" textlink="">
      <xdr:nvSpPr>
        <xdr:cNvPr id="607" name="楕円 606"/>
        <xdr:cNvSpPr/>
      </xdr:nvSpPr>
      <xdr:spPr>
        <a:xfrm>
          <a:off x="12763500" y="963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125529</xdr:rowOff>
    </xdr:from>
    <xdr:ext cx="534377" cy="259045"/>
    <xdr:sp macro="" textlink="">
      <xdr:nvSpPr>
        <xdr:cNvPr id="608" name="テキスト ボックス 607"/>
        <xdr:cNvSpPr txBox="1"/>
      </xdr:nvSpPr>
      <xdr:spPr>
        <a:xfrm>
          <a:off x="12547111" y="972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4" name="直線コネクタ 633"/>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5"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7"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8" name="直線コネクタ 637"/>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28143</xdr:rowOff>
    </xdr:from>
    <xdr:to>
      <xdr:col>85</xdr:col>
      <xdr:colOff>127000</xdr:colOff>
      <xdr:row>70</xdr:row>
      <xdr:rowOff>30625</xdr:rowOff>
    </xdr:to>
    <xdr:cxnSp macro="">
      <xdr:nvCxnSpPr>
        <xdr:cNvPr id="639" name="直線コネクタ 638"/>
        <xdr:cNvCxnSpPr/>
      </xdr:nvCxnSpPr>
      <xdr:spPr>
        <a:xfrm flipV="1">
          <a:off x="15481300" y="12029643"/>
          <a:ext cx="8382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152922</xdr:rowOff>
    </xdr:from>
    <xdr:ext cx="469744" cy="259045"/>
    <xdr:sp macro="" textlink="">
      <xdr:nvSpPr>
        <xdr:cNvPr id="640" name="災害復旧費平均値テキスト"/>
        <xdr:cNvSpPr txBox="1"/>
      </xdr:nvSpPr>
      <xdr:spPr>
        <a:xfrm>
          <a:off x="16370300" y="1352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1" name="フローチャート: 判断 640"/>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30625</xdr:rowOff>
    </xdr:from>
    <xdr:to>
      <xdr:col>81</xdr:col>
      <xdr:colOff>50800</xdr:colOff>
      <xdr:row>72</xdr:row>
      <xdr:rowOff>107435</xdr:rowOff>
    </xdr:to>
    <xdr:cxnSp macro="">
      <xdr:nvCxnSpPr>
        <xdr:cNvPr id="642" name="直線コネクタ 641"/>
        <xdr:cNvCxnSpPr/>
      </xdr:nvCxnSpPr>
      <xdr:spPr>
        <a:xfrm flipV="1">
          <a:off x="14592300" y="12032125"/>
          <a:ext cx="889000" cy="4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3" name="フローチャート: 判断 642"/>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96164</xdr:rowOff>
    </xdr:from>
    <xdr:ext cx="469744" cy="259045"/>
    <xdr:sp macro="" textlink="">
      <xdr:nvSpPr>
        <xdr:cNvPr id="644" name="テキスト ボックス 643"/>
        <xdr:cNvSpPr txBox="1"/>
      </xdr:nvSpPr>
      <xdr:spPr>
        <a:xfrm>
          <a:off x="15246428" y="1364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107435</xdr:rowOff>
    </xdr:from>
    <xdr:to>
      <xdr:col>76</xdr:col>
      <xdr:colOff>114300</xdr:colOff>
      <xdr:row>75</xdr:row>
      <xdr:rowOff>13153</xdr:rowOff>
    </xdr:to>
    <xdr:cxnSp macro="">
      <xdr:nvCxnSpPr>
        <xdr:cNvPr id="645" name="直線コネクタ 644"/>
        <xdr:cNvCxnSpPr/>
      </xdr:nvCxnSpPr>
      <xdr:spPr>
        <a:xfrm flipV="1">
          <a:off x="13703300" y="12451835"/>
          <a:ext cx="889000" cy="42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6" name="フローチャート: 判断 645"/>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107235</xdr:rowOff>
    </xdr:from>
    <xdr:ext cx="469744" cy="259045"/>
    <xdr:sp macro="" textlink="">
      <xdr:nvSpPr>
        <xdr:cNvPr id="647" name="テキスト ボックス 646"/>
        <xdr:cNvSpPr txBox="1"/>
      </xdr:nvSpPr>
      <xdr:spPr>
        <a:xfrm>
          <a:off x="14357428" y="1365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13153</xdr:rowOff>
    </xdr:from>
    <xdr:to>
      <xdr:col>71</xdr:col>
      <xdr:colOff>177800</xdr:colOff>
      <xdr:row>75</xdr:row>
      <xdr:rowOff>152143</xdr:rowOff>
    </xdr:to>
    <xdr:cxnSp macro="">
      <xdr:nvCxnSpPr>
        <xdr:cNvPr id="648" name="直線コネクタ 647"/>
        <xdr:cNvCxnSpPr/>
      </xdr:nvCxnSpPr>
      <xdr:spPr>
        <a:xfrm flipV="1">
          <a:off x="12814300" y="12871903"/>
          <a:ext cx="889000" cy="13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9" name="フローチャート: 判断 648"/>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109292</xdr:rowOff>
    </xdr:from>
    <xdr:ext cx="378565" cy="259045"/>
    <xdr:sp macro="" textlink="">
      <xdr:nvSpPr>
        <xdr:cNvPr id="650" name="テキスト ボックス 649"/>
        <xdr:cNvSpPr txBox="1"/>
      </xdr:nvSpPr>
      <xdr:spPr>
        <a:xfrm>
          <a:off x="13514017" y="1365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1" name="フローチャート: 判断 650"/>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108377</xdr:rowOff>
    </xdr:from>
    <xdr:ext cx="378565" cy="259045"/>
    <xdr:sp macro="" textlink="">
      <xdr:nvSpPr>
        <xdr:cNvPr id="652" name="テキスト ボックス 651"/>
        <xdr:cNvSpPr txBox="1"/>
      </xdr:nvSpPr>
      <xdr:spPr>
        <a:xfrm>
          <a:off x="12625017" y="1365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148793</xdr:rowOff>
    </xdr:from>
    <xdr:to>
      <xdr:col>85</xdr:col>
      <xdr:colOff>177800</xdr:colOff>
      <xdr:row>70</xdr:row>
      <xdr:rowOff>78943</xdr:rowOff>
    </xdr:to>
    <xdr:sp macro="" textlink="">
      <xdr:nvSpPr>
        <xdr:cNvPr id="658" name="楕円 657"/>
        <xdr:cNvSpPr/>
      </xdr:nvSpPr>
      <xdr:spPr>
        <a:xfrm>
          <a:off x="16268700" y="1197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101820</xdr:rowOff>
    </xdr:from>
    <xdr:ext cx="534377" cy="259045"/>
    <xdr:sp macro="" textlink="">
      <xdr:nvSpPr>
        <xdr:cNvPr id="659" name="災害復旧費該当値テキスト"/>
        <xdr:cNvSpPr txBox="1"/>
      </xdr:nvSpPr>
      <xdr:spPr>
        <a:xfrm>
          <a:off x="16370300" y="11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69</xdr:row>
      <xdr:rowOff>151275</xdr:rowOff>
    </xdr:from>
    <xdr:to>
      <xdr:col>81</xdr:col>
      <xdr:colOff>101600</xdr:colOff>
      <xdr:row>70</xdr:row>
      <xdr:rowOff>81425</xdr:rowOff>
    </xdr:to>
    <xdr:sp macro="" textlink="">
      <xdr:nvSpPr>
        <xdr:cNvPr id="660" name="楕円 659"/>
        <xdr:cNvSpPr/>
      </xdr:nvSpPr>
      <xdr:spPr>
        <a:xfrm>
          <a:off x="15430500" y="119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97952</xdr:rowOff>
    </xdr:from>
    <xdr:ext cx="534377" cy="259045"/>
    <xdr:sp macro="" textlink="">
      <xdr:nvSpPr>
        <xdr:cNvPr id="661" name="テキスト ボックス 660"/>
        <xdr:cNvSpPr txBox="1"/>
      </xdr:nvSpPr>
      <xdr:spPr>
        <a:xfrm>
          <a:off x="15214111" y="1175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56635</xdr:rowOff>
    </xdr:from>
    <xdr:to>
      <xdr:col>76</xdr:col>
      <xdr:colOff>165100</xdr:colOff>
      <xdr:row>72</xdr:row>
      <xdr:rowOff>158235</xdr:rowOff>
    </xdr:to>
    <xdr:sp macro="" textlink="">
      <xdr:nvSpPr>
        <xdr:cNvPr id="662" name="楕円 661"/>
        <xdr:cNvSpPr/>
      </xdr:nvSpPr>
      <xdr:spPr>
        <a:xfrm>
          <a:off x="14541500" y="1240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3312</xdr:rowOff>
    </xdr:from>
    <xdr:ext cx="534377" cy="259045"/>
    <xdr:sp macro="" textlink="">
      <xdr:nvSpPr>
        <xdr:cNvPr id="663" name="テキスト ボックス 662"/>
        <xdr:cNvSpPr txBox="1"/>
      </xdr:nvSpPr>
      <xdr:spPr>
        <a:xfrm>
          <a:off x="14325111" y="1217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133803</xdr:rowOff>
    </xdr:from>
    <xdr:to>
      <xdr:col>72</xdr:col>
      <xdr:colOff>38100</xdr:colOff>
      <xdr:row>75</xdr:row>
      <xdr:rowOff>63953</xdr:rowOff>
    </xdr:to>
    <xdr:sp macro="" textlink="">
      <xdr:nvSpPr>
        <xdr:cNvPr id="664" name="楕円 663"/>
        <xdr:cNvSpPr/>
      </xdr:nvSpPr>
      <xdr:spPr>
        <a:xfrm>
          <a:off x="13652500" y="1282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80480</xdr:rowOff>
    </xdr:from>
    <xdr:ext cx="534377" cy="259045"/>
    <xdr:sp macro="" textlink="">
      <xdr:nvSpPr>
        <xdr:cNvPr id="665" name="テキスト ボックス 664"/>
        <xdr:cNvSpPr txBox="1"/>
      </xdr:nvSpPr>
      <xdr:spPr>
        <a:xfrm>
          <a:off x="13436111" y="1259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101343</xdr:rowOff>
    </xdr:from>
    <xdr:to>
      <xdr:col>67</xdr:col>
      <xdr:colOff>101600</xdr:colOff>
      <xdr:row>76</xdr:row>
      <xdr:rowOff>31493</xdr:rowOff>
    </xdr:to>
    <xdr:sp macro="" textlink="">
      <xdr:nvSpPr>
        <xdr:cNvPr id="666" name="楕円 665"/>
        <xdr:cNvSpPr/>
      </xdr:nvSpPr>
      <xdr:spPr>
        <a:xfrm>
          <a:off x="12763500" y="1296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48020</xdr:rowOff>
    </xdr:from>
    <xdr:ext cx="534377" cy="259045"/>
    <xdr:sp macro="" textlink="">
      <xdr:nvSpPr>
        <xdr:cNvPr id="667" name="テキスト ボックス 666"/>
        <xdr:cNvSpPr txBox="1"/>
      </xdr:nvSpPr>
      <xdr:spPr>
        <a:xfrm>
          <a:off x="12547111" y="1273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4" name="直線コネクタ 693"/>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5"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6" name="直線コネクタ 695"/>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7"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8" name="直線コネクタ 697"/>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88264</xdr:rowOff>
    </xdr:from>
    <xdr:to>
      <xdr:col>85</xdr:col>
      <xdr:colOff>127000</xdr:colOff>
      <xdr:row>95</xdr:row>
      <xdr:rowOff>99402</xdr:rowOff>
    </xdr:to>
    <xdr:cxnSp macro="">
      <xdr:nvCxnSpPr>
        <xdr:cNvPr id="699" name="直線コネクタ 698"/>
        <xdr:cNvCxnSpPr/>
      </xdr:nvCxnSpPr>
      <xdr:spPr>
        <a:xfrm>
          <a:off x="15481300" y="16376014"/>
          <a:ext cx="838200" cy="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12337</xdr:rowOff>
    </xdr:from>
    <xdr:ext cx="534377" cy="259045"/>
    <xdr:sp macro="" textlink="">
      <xdr:nvSpPr>
        <xdr:cNvPr id="700" name="公債費平均値テキスト"/>
        <xdr:cNvSpPr txBox="1"/>
      </xdr:nvSpPr>
      <xdr:spPr>
        <a:xfrm>
          <a:off x="16370300" y="1595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1" name="フローチャート: 判断 700"/>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88264</xdr:rowOff>
    </xdr:from>
    <xdr:to>
      <xdr:col>81</xdr:col>
      <xdr:colOff>50800</xdr:colOff>
      <xdr:row>95</xdr:row>
      <xdr:rowOff>108806</xdr:rowOff>
    </xdr:to>
    <xdr:cxnSp macro="">
      <xdr:nvCxnSpPr>
        <xdr:cNvPr id="702" name="直線コネクタ 701"/>
        <xdr:cNvCxnSpPr/>
      </xdr:nvCxnSpPr>
      <xdr:spPr>
        <a:xfrm flipV="1">
          <a:off x="14592300" y="16376014"/>
          <a:ext cx="889000" cy="2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3" name="フローチャート: 判断 702"/>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95307</xdr:rowOff>
    </xdr:from>
    <xdr:ext cx="534377" cy="259045"/>
    <xdr:sp macro="" textlink="">
      <xdr:nvSpPr>
        <xdr:cNvPr id="704" name="テキスト ボックス 703"/>
        <xdr:cNvSpPr txBox="1"/>
      </xdr:nvSpPr>
      <xdr:spPr>
        <a:xfrm>
          <a:off x="15214111" y="158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87874</xdr:rowOff>
    </xdr:from>
    <xdr:to>
      <xdr:col>76</xdr:col>
      <xdr:colOff>114300</xdr:colOff>
      <xdr:row>95</xdr:row>
      <xdr:rowOff>108806</xdr:rowOff>
    </xdr:to>
    <xdr:cxnSp macro="">
      <xdr:nvCxnSpPr>
        <xdr:cNvPr id="705" name="直線コネクタ 704"/>
        <xdr:cNvCxnSpPr/>
      </xdr:nvCxnSpPr>
      <xdr:spPr>
        <a:xfrm>
          <a:off x="13703300" y="16375624"/>
          <a:ext cx="8890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6" name="フローチャート: 判断 705"/>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89625</xdr:rowOff>
    </xdr:from>
    <xdr:ext cx="534377" cy="259045"/>
    <xdr:sp macro="" textlink="">
      <xdr:nvSpPr>
        <xdr:cNvPr id="707" name="テキスト ボックス 706"/>
        <xdr:cNvSpPr txBox="1"/>
      </xdr:nvSpPr>
      <xdr:spPr>
        <a:xfrm>
          <a:off x="14325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71120</xdr:rowOff>
    </xdr:from>
    <xdr:to>
      <xdr:col>71</xdr:col>
      <xdr:colOff>177800</xdr:colOff>
      <xdr:row>95</xdr:row>
      <xdr:rowOff>87874</xdr:rowOff>
    </xdr:to>
    <xdr:cxnSp macro="">
      <xdr:nvCxnSpPr>
        <xdr:cNvPr id="708" name="直線コネクタ 707"/>
        <xdr:cNvCxnSpPr/>
      </xdr:nvCxnSpPr>
      <xdr:spPr>
        <a:xfrm>
          <a:off x="12814300" y="16358870"/>
          <a:ext cx="889000" cy="1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09" name="フローチャート: 判断 708"/>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17485</xdr:rowOff>
    </xdr:from>
    <xdr:ext cx="534377" cy="259045"/>
    <xdr:sp macro="" textlink="">
      <xdr:nvSpPr>
        <xdr:cNvPr id="710" name="テキスト ボックス 709"/>
        <xdr:cNvSpPr txBox="1"/>
      </xdr:nvSpPr>
      <xdr:spPr>
        <a:xfrm>
          <a:off x="13436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1" name="フローチャート: 判断 710"/>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3018</xdr:rowOff>
    </xdr:from>
    <xdr:ext cx="534377" cy="259045"/>
    <xdr:sp macro="" textlink="">
      <xdr:nvSpPr>
        <xdr:cNvPr id="712" name="テキスト ボックス 711"/>
        <xdr:cNvSpPr txBox="1"/>
      </xdr:nvSpPr>
      <xdr:spPr>
        <a:xfrm>
          <a:off x="12547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48602</xdr:rowOff>
    </xdr:from>
    <xdr:to>
      <xdr:col>85</xdr:col>
      <xdr:colOff>177800</xdr:colOff>
      <xdr:row>95</xdr:row>
      <xdr:rowOff>150202</xdr:rowOff>
    </xdr:to>
    <xdr:sp macro="" textlink="">
      <xdr:nvSpPr>
        <xdr:cNvPr id="718" name="楕円 717"/>
        <xdr:cNvSpPr/>
      </xdr:nvSpPr>
      <xdr:spPr>
        <a:xfrm>
          <a:off x="16268700" y="163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27029</xdr:rowOff>
    </xdr:from>
    <xdr:ext cx="534377" cy="259045"/>
    <xdr:sp macro="" textlink="">
      <xdr:nvSpPr>
        <xdr:cNvPr id="719" name="公債費該当値テキスト"/>
        <xdr:cNvSpPr txBox="1"/>
      </xdr:nvSpPr>
      <xdr:spPr>
        <a:xfrm>
          <a:off x="16370300" y="1631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37464</xdr:rowOff>
    </xdr:from>
    <xdr:to>
      <xdr:col>81</xdr:col>
      <xdr:colOff>101600</xdr:colOff>
      <xdr:row>95</xdr:row>
      <xdr:rowOff>139064</xdr:rowOff>
    </xdr:to>
    <xdr:sp macro="" textlink="">
      <xdr:nvSpPr>
        <xdr:cNvPr id="720" name="楕円 719"/>
        <xdr:cNvSpPr/>
      </xdr:nvSpPr>
      <xdr:spPr>
        <a:xfrm>
          <a:off x="15430500" y="1632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130191</xdr:rowOff>
    </xdr:from>
    <xdr:ext cx="534377" cy="259045"/>
    <xdr:sp macro="" textlink="">
      <xdr:nvSpPr>
        <xdr:cNvPr id="721" name="テキスト ボックス 720"/>
        <xdr:cNvSpPr txBox="1"/>
      </xdr:nvSpPr>
      <xdr:spPr>
        <a:xfrm>
          <a:off x="15214111" y="1641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58006</xdr:rowOff>
    </xdr:from>
    <xdr:to>
      <xdr:col>76</xdr:col>
      <xdr:colOff>165100</xdr:colOff>
      <xdr:row>95</xdr:row>
      <xdr:rowOff>159606</xdr:rowOff>
    </xdr:to>
    <xdr:sp macro="" textlink="">
      <xdr:nvSpPr>
        <xdr:cNvPr id="722" name="楕円 721"/>
        <xdr:cNvSpPr/>
      </xdr:nvSpPr>
      <xdr:spPr>
        <a:xfrm>
          <a:off x="14541500" y="163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150733</xdr:rowOff>
    </xdr:from>
    <xdr:ext cx="534377" cy="259045"/>
    <xdr:sp macro="" textlink="">
      <xdr:nvSpPr>
        <xdr:cNvPr id="723" name="テキスト ボックス 722"/>
        <xdr:cNvSpPr txBox="1"/>
      </xdr:nvSpPr>
      <xdr:spPr>
        <a:xfrm>
          <a:off x="14325111" y="1643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37074</xdr:rowOff>
    </xdr:from>
    <xdr:to>
      <xdr:col>72</xdr:col>
      <xdr:colOff>38100</xdr:colOff>
      <xdr:row>95</xdr:row>
      <xdr:rowOff>138674</xdr:rowOff>
    </xdr:to>
    <xdr:sp macro="" textlink="">
      <xdr:nvSpPr>
        <xdr:cNvPr id="724" name="楕円 723"/>
        <xdr:cNvSpPr/>
      </xdr:nvSpPr>
      <xdr:spPr>
        <a:xfrm>
          <a:off x="13652500" y="1632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129801</xdr:rowOff>
    </xdr:from>
    <xdr:ext cx="534377" cy="259045"/>
    <xdr:sp macro="" textlink="">
      <xdr:nvSpPr>
        <xdr:cNvPr id="725" name="テキスト ボックス 724"/>
        <xdr:cNvSpPr txBox="1"/>
      </xdr:nvSpPr>
      <xdr:spPr>
        <a:xfrm>
          <a:off x="13436111" y="1641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20320</xdr:rowOff>
    </xdr:from>
    <xdr:to>
      <xdr:col>67</xdr:col>
      <xdr:colOff>101600</xdr:colOff>
      <xdr:row>95</xdr:row>
      <xdr:rowOff>121920</xdr:rowOff>
    </xdr:to>
    <xdr:sp macro="" textlink="">
      <xdr:nvSpPr>
        <xdr:cNvPr id="726" name="楕円 725"/>
        <xdr:cNvSpPr/>
      </xdr:nvSpPr>
      <xdr:spPr>
        <a:xfrm>
          <a:off x="12763500" y="163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113047</xdr:rowOff>
    </xdr:from>
    <xdr:ext cx="534377" cy="259045"/>
    <xdr:sp macro="" textlink="">
      <xdr:nvSpPr>
        <xdr:cNvPr id="727" name="テキスト ボックス 726"/>
        <xdr:cNvSpPr txBox="1"/>
      </xdr:nvSpPr>
      <xdr:spPr>
        <a:xfrm>
          <a:off x="12547111" y="1640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1" name="直線コネクタ 750"/>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4"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5" name="直線コネクタ 754"/>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7"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8" name="フローチャート: 判断 757"/>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148844</xdr:rowOff>
    </xdr:from>
    <xdr:to>
      <xdr:col>111</xdr:col>
      <xdr:colOff>177800</xdr:colOff>
      <xdr:row>39</xdr:row>
      <xdr:rowOff>44450</xdr:rowOff>
    </xdr:to>
    <xdr:cxnSp macro="">
      <xdr:nvCxnSpPr>
        <xdr:cNvPr id="759" name="直線コネクタ 758"/>
        <xdr:cNvCxnSpPr/>
      </xdr:nvCxnSpPr>
      <xdr:spPr>
        <a:xfrm>
          <a:off x="20434300" y="6149594"/>
          <a:ext cx="889000" cy="58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0" name="フローチャート: 判断 759"/>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1" name="テキスト ボックス 760"/>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148844</xdr:rowOff>
    </xdr:from>
    <xdr:to>
      <xdr:col>107</xdr:col>
      <xdr:colOff>50800</xdr:colOff>
      <xdr:row>39</xdr:row>
      <xdr:rowOff>22352</xdr:rowOff>
    </xdr:to>
    <xdr:cxnSp macro="">
      <xdr:nvCxnSpPr>
        <xdr:cNvPr id="762" name="直線コネクタ 761"/>
        <xdr:cNvCxnSpPr/>
      </xdr:nvCxnSpPr>
      <xdr:spPr>
        <a:xfrm flipV="1">
          <a:off x="19545300" y="6149594"/>
          <a:ext cx="889000" cy="55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3" name="フローチャート: 判断 762"/>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9986</xdr:rowOff>
    </xdr:from>
    <xdr:ext cx="378565" cy="259045"/>
    <xdr:sp macro="" textlink="">
      <xdr:nvSpPr>
        <xdr:cNvPr id="764" name="テキスト ボックス 763"/>
        <xdr:cNvSpPr txBox="1"/>
      </xdr:nvSpPr>
      <xdr:spPr>
        <a:xfrm>
          <a:off x="20245017" y="6696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22352</xdr:rowOff>
    </xdr:from>
    <xdr:to>
      <xdr:col>102</xdr:col>
      <xdr:colOff>114300</xdr:colOff>
      <xdr:row>39</xdr:row>
      <xdr:rowOff>44450</xdr:rowOff>
    </xdr:to>
    <xdr:cxnSp macro="">
      <xdr:nvCxnSpPr>
        <xdr:cNvPr id="765" name="直線コネクタ 764"/>
        <xdr:cNvCxnSpPr/>
      </xdr:nvCxnSpPr>
      <xdr:spPr>
        <a:xfrm flipV="1">
          <a:off x="18656300" y="6708902"/>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6" name="フローチャート: 判断 765"/>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7" name="テキスト ボックス 766"/>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8" name="フローチャート: 判断 767"/>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46817</xdr:rowOff>
    </xdr:from>
    <xdr:ext cx="378565" cy="259045"/>
    <xdr:sp macro="" textlink="">
      <xdr:nvSpPr>
        <xdr:cNvPr id="769" name="テキスト ボックス 768"/>
        <xdr:cNvSpPr txBox="1"/>
      </xdr:nvSpPr>
      <xdr:spPr>
        <a:xfrm>
          <a:off x="18467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98044</xdr:rowOff>
    </xdr:from>
    <xdr:to>
      <xdr:col>107</xdr:col>
      <xdr:colOff>101600</xdr:colOff>
      <xdr:row>36</xdr:row>
      <xdr:rowOff>28194</xdr:rowOff>
    </xdr:to>
    <xdr:sp macro="" textlink="">
      <xdr:nvSpPr>
        <xdr:cNvPr id="779" name="楕円 778"/>
        <xdr:cNvSpPr/>
      </xdr:nvSpPr>
      <xdr:spPr>
        <a:xfrm>
          <a:off x="20383500" y="60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44721</xdr:rowOff>
    </xdr:from>
    <xdr:ext cx="469744" cy="259045"/>
    <xdr:sp macro="" textlink="">
      <xdr:nvSpPr>
        <xdr:cNvPr id="780" name="テキスト ボックス 779"/>
        <xdr:cNvSpPr txBox="1"/>
      </xdr:nvSpPr>
      <xdr:spPr>
        <a:xfrm>
          <a:off x="20199428" y="587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143002</xdr:rowOff>
    </xdr:from>
    <xdr:to>
      <xdr:col>102</xdr:col>
      <xdr:colOff>165100</xdr:colOff>
      <xdr:row>39</xdr:row>
      <xdr:rowOff>73152</xdr:rowOff>
    </xdr:to>
    <xdr:sp macro="" textlink="">
      <xdr:nvSpPr>
        <xdr:cNvPr id="781" name="楕円 780"/>
        <xdr:cNvSpPr/>
      </xdr:nvSpPr>
      <xdr:spPr>
        <a:xfrm>
          <a:off x="19494500" y="66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64279</xdr:rowOff>
    </xdr:from>
    <xdr:ext cx="378565" cy="259045"/>
    <xdr:sp macro="" textlink="">
      <xdr:nvSpPr>
        <xdr:cNvPr id="782" name="テキスト ボックス 781"/>
        <xdr:cNvSpPr txBox="1"/>
      </xdr:nvSpPr>
      <xdr:spPr>
        <a:xfrm>
          <a:off x="19356017" y="6750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422,836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円となっている。主な構成費目である、災害復旧費が</a:t>
          </a:r>
          <a:r>
            <a:rPr kumimoji="1" lang="en-US" altLang="ja-JP" sz="1300">
              <a:solidFill>
                <a:schemeClr val="tx1"/>
              </a:solidFill>
              <a:latin typeface="ＭＳ Ｐゴシック" panose="020B0600070205080204" pitchFamily="50" charset="-128"/>
              <a:ea typeface="ＭＳ Ｐゴシック" panose="020B0600070205080204" pitchFamily="50" charset="-128"/>
            </a:rPr>
            <a:t>49,416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円となっているが、道路等公共施設の除染のほか、除染事業に伴う除去土壌等の積込場の整備・搬出等によるものである（全国平均と福島県平均の差を参照）。同様に農林水産業費も住民一人当たり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10,470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円となっており、類似団体よりも高い水準となっているが、これはため池放射性物質対策事業費等を実施していることによるものである。東京電力福島第一原子力発電所事故によるこのような異常値は平成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年度まで続く見込みである。消防費も住民一人当たり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13,380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類似団体よりも高い水準となっているが、これは新たな防災情報伝達システムの整備等によるものである。なお、民生費が前年度から大きく減少しているのは、一般住宅等の除染事業が終了したことによるもの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決算から作成している事業別財務諸表の活用、公共施設等総合管理計画に基づく各施設の最適化・長寿命化、民間委託の推進、補助金等の全庁的な見直し、地方債の発行抑制（財政措置の厚い起債の活用を基本とする）、事務のカイゼン及び定員・給与の適正化等により健全な財政運営を継続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平成</a:t>
          </a:r>
          <a:r>
            <a:rPr kumimoji="1" lang="en-US" altLang="ja-JP" sz="1300">
              <a:solidFill>
                <a:sysClr val="windowText" lastClr="000000"/>
              </a:solidFill>
              <a:latin typeface="ＭＳ ゴシック" pitchFamily="49" charset="-128"/>
              <a:ea typeface="ＭＳ ゴシック" pitchFamily="49" charset="-128"/>
            </a:rPr>
            <a:t>29</a:t>
          </a:r>
          <a:r>
            <a:rPr kumimoji="1" lang="ja-JP" altLang="en-US" sz="1300">
              <a:solidFill>
                <a:sysClr val="windowText" lastClr="000000"/>
              </a:solidFill>
              <a:latin typeface="ＭＳ ゴシック" pitchFamily="49" charset="-128"/>
              <a:ea typeface="ＭＳ ゴシック" pitchFamily="49" charset="-128"/>
            </a:rPr>
            <a:t>年度は、東京電力福島第一原子力発電所事故に伴い放出された放射性物質の除染事業が進捗したことにより、歳入が</a:t>
          </a:r>
          <a:r>
            <a:rPr kumimoji="1" lang="en-US" altLang="ja-JP" sz="1300">
              <a:solidFill>
                <a:sysClr val="windowText" lastClr="000000"/>
              </a:solidFill>
              <a:latin typeface="ＭＳ ゴシック" pitchFamily="49" charset="-128"/>
              <a:ea typeface="ＭＳ ゴシック" pitchFamily="49" charset="-128"/>
            </a:rPr>
            <a:t>18.4</a:t>
          </a:r>
          <a:r>
            <a:rPr kumimoji="1" lang="ja-JP" altLang="en-US" sz="1300">
              <a:solidFill>
                <a:sysClr val="windowText" lastClr="000000"/>
              </a:solidFill>
              <a:latin typeface="ＭＳ ゴシック" pitchFamily="49" charset="-128"/>
              <a:ea typeface="ＭＳ ゴシック" pitchFamily="49" charset="-128"/>
            </a:rPr>
            <a:t>％の減、歳出が</a:t>
          </a:r>
          <a:r>
            <a:rPr kumimoji="1" lang="en-US" altLang="ja-JP" sz="1300">
              <a:solidFill>
                <a:sysClr val="windowText" lastClr="000000"/>
              </a:solidFill>
              <a:latin typeface="ＭＳ ゴシック" pitchFamily="49" charset="-128"/>
              <a:ea typeface="ＭＳ ゴシック" pitchFamily="49" charset="-128"/>
            </a:rPr>
            <a:t>18.0</a:t>
          </a:r>
          <a:r>
            <a:rPr kumimoji="1" lang="ja-JP" altLang="en-US" sz="1300">
              <a:solidFill>
                <a:sysClr val="windowText" lastClr="000000"/>
              </a:solidFill>
              <a:latin typeface="ＭＳ ゴシック" pitchFamily="49" charset="-128"/>
              <a:ea typeface="ＭＳ ゴシック" pitchFamily="49" charset="-128"/>
            </a:rPr>
            <a:t>％の減となった。増大する扶助費に財政調整基金を取り崩して対応したこと等により、実質単年度収支は赤字となっている。今後は、さらなる扶助費の増加や老朽化施設の維持補修費の増加等が見込まれることから、歳入確保に加えて、公共施設等総合管理計画に基づく施設の最適化等により実質単年度収支が赤字にならないよう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連結実質赤字比率については、全ての会計で赤字は発生せず黒字決算となっている。</a:t>
          </a:r>
        </a:p>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年度については、水道事業会計等における、計画的な企業債の償還に伴う支払利息の減等により、標準財政規模比の黒字額は前年度からほぼ横ばいとなっている。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今後も引き続き経費節減及び業務の効率化に努め、健全財政の維持に努めていく。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9677;&#29677;&#21729;/02&#36001;&#25919;&#29366;&#27841;&#36039;&#26009;&#38598;/H29&#36001;&#25919;&#29366;&#27841;&#36039;&#26009;&#38598;/&#12304;1.10.30&#12305;&#65323;&#29677;&#26449;&#19978;&#29677;&#38263;&#12363;&#12425;/&#9733;&#12304;&#36001;&#25919;&#29366;&#27841;&#36039;&#26009;&#38598;&#12305;_072036_&#37089;&#23665;&#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N53">
            <v>50</v>
          </cell>
          <cell r="CV53">
            <v>50.4</v>
          </cell>
        </row>
        <row r="55">
          <cell r="AN55" t="str">
            <v>類似団体内平均値</v>
          </cell>
          <cell r="CN55">
            <v>38.9</v>
          </cell>
          <cell r="CV55">
            <v>37.6</v>
          </cell>
        </row>
        <row r="57">
          <cell r="CN57">
            <v>59.3</v>
          </cell>
          <cell r="CV57">
            <v>60</v>
          </cell>
        </row>
        <row r="72">
          <cell r="BP72" t="str">
            <v>H25</v>
          </cell>
          <cell r="BX72" t="str">
            <v>H26</v>
          </cell>
          <cell r="CF72" t="str">
            <v>H27</v>
          </cell>
          <cell r="CN72" t="str">
            <v>H28</v>
          </cell>
          <cell r="CV72" t="str">
            <v>H29</v>
          </cell>
        </row>
        <row r="73">
          <cell r="AN73" t="str">
            <v>当該団体値</v>
          </cell>
        </row>
        <row r="75">
          <cell r="BP75">
            <v>5.9</v>
          </cell>
          <cell r="BX75">
            <v>5</v>
          </cell>
          <cell r="CF75">
            <v>4.5999999999999996</v>
          </cell>
          <cell r="CN75">
            <v>5.0999999999999996</v>
          </cell>
          <cell r="CV75">
            <v>5.6</v>
          </cell>
        </row>
        <row r="77">
          <cell r="AN77" t="str">
            <v>類似団体内平均値</v>
          </cell>
          <cell r="BP77">
            <v>54.4</v>
          </cell>
          <cell r="BX77">
            <v>47</v>
          </cell>
          <cell r="CF77">
            <v>41.4</v>
          </cell>
          <cell r="CN77">
            <v>38.9</v>
          </cell>
          <cell r="CV77">
            <v>37.6</v>
          </cell>
        </row>
        <row r="79">
          <cell r="BP79">
            <v>8.1</v>
          </cell>
          <cell r="BX79">
            <v>7.3</v>
          </cell>
          <cell r="CF79">
            <v>6.7</v>
          </cell>
          <cell r="CN79">
            <v>6.4</v>
          </cell>
          <cell r="CV79">
            <v>6.1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141926828</v>
      </c>
      <c r="BO4" s="372"/>
      <c r="BP4" s="372"/>
      <c r="BQ4" s="372"/>
      <c r="BR4" s="372"/>
      <c r="BS4" s="372"/>
      <c r="BT4" s="372"/>
      <c r="BU4" s="373"/>
      <c r="BV4" s="371">
        <v>173868482</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5.8</v>
      </c>
      <c r="CU4" s="378"/>
      <c r="CV4" s="378"/>
      <c r="CW4" s="378"/>
      <c r="CX4" s="378"/>
      <c r="CY4" s="378"/>
      <c r="CZ4" s="378"/>
      <c r="DA4" s="379"/>
      <c r="DB4" s="377">
        <v>5.9</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137710465</v>
      </c>
      <c r="BO5" s="409"/>
      <c r="BP5" s="409"/>
      <c r="BQ5" s="409"/>
      <c r="BR5" s="409"/>
      <c r="BS5" s="409"/>
      <c r="BT5" s="409"/>
      <c r="BU5" s="410"/>
      <c r="BV5" s="408">
        <v>167859282</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90.6</v>
      </c>
      <c r="CU5" s="406"/>
      <c r="CV5" s="406"/>
      <c r="CW5" s="406"/>
      <c r="CX5" s="406"/>
      <c r="CY5" s="406"/>
      <c r="CZ5" s="406"/>
      <c r="DA5" s="407"/>
      <c r="DB5" s="405">
        <v>90.6</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4216363</v>
      </c>
      <c r="BO6" s="409"/>
      <c r="BP6" s="409"/>
      <c r="BQ6" s="409"/>
      <c r="BR6" s="409"/>
      <c r="BS6" s="409"/>
      <c r="BT6" s="409"/>
      <c r="BU6" s="410"/>
      <c r="BV6" s="408">
        <v>6009200</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97.8</v>
      </c>
      <c r="CU6" s="446"/>
      <c r="CV6" s="446"/>
      <c r="CW6" s="446"/>
      <c r="CX6" s="446"/>
      <c r="CY6" s="446"/>
      <c r="CZ6" s="446"/>
      <c r="DA6" s="447"/>
      <c r="DB6" s="445">
        <v>97.5</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88</v>
      </c>
      <c r="AV7" s="441"/>
      <c r="AW7" s="441"/>
      <c r="AX7" s="441"/>
      <c r="AY7" s="442" t="s">
        <v>100</v>
      </c>
      <c r="AZ7" s="443"/>
      <c r="BA7" s="443"/>
      <c r="BB7" s="443"/>
      <c r="BC7" s="443"/>
      <c r="BD7" s="443"/>
      <c r="BE7" s="443"/>
      <c r="BF7" s="443"/>
      <c r="BG7" s="443"/>
      <c r="BH7" s="443"/>
      <c r="BI7" s="443"/>
      <c r="BJ7" s="443"/>
      <c r="BK7" s="443"/>
      <c r="BL7" s="443"/>
      <c r="BM7" s="444"/>
      <c r="BN7" s="408">
        <v>327931</v>
      </c>
      <c r="BO7" s="409"/>
      <c r="BP7" s="409"/>
      <c r="BQ7" s="409"/>
      <c r="BR7" s="409"/>
      <c r="BS7" s="409"/>
      <c r="BT7" s="409"/>
      <c r="BU7" s="410"/>
      <c r="BV7" s="408">
        <v>2064403</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67407452</v>
      </c>
      <c r="CU7" s="409"/>
      <c r="CV7" s="409"/>
      <c r="CW7" s="409"/>
      <c r="CX7" s="409"/>
      <c r="CY7" s="409"/>
      <c r="CZ7" s="409"/>
      <c r="DA7" s="410"/>
      <c r="DB7" s="408">
        <v>67264598</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3888432</v>
      </c>
      <c r="BO8" s="409"/>
      <c r="BP8" s="409"/>
      <c r="BQ8" s="409"/>
      <c r="BR8" s="409"/>
      <c r="BS8" s="409"/>
      <c r="BT8" s="409"/>
      <c r="BU8" s="410"/>
      <c r="BV8" s="408">
        <v>3944797</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0.8</v>
      </c>
      <c r="CU8" s="449"/>
      <c r="CV8" s="449"/>
      <c r="CW8" s="449"/>
      <c r="CX8" s="449"/>
      <c r="CY8" s="449"/>
      <c r="CZ8" s="449"/>
      <c r="DA8" s="450"/>
      <c r="DB8" s="448">
        <v>0.79</v>
      </c>
      <c r="DC8" s="449"/>
      <c r="DD8" s="449"/>
      <c r="DE8" s="449"/>
      <c r="DF8" s="449"/>
      <c r="DG8" s="449"/>
      <c r="DH8" s="449"/>
      <c r="DI8" s="450"/>
      <c r="DJ8" s="165"/>
      <c r="DK8" s="165"/>
      <c r="DL8" s="165"/>
      <c r="DM8" s="165"/>
      <c r="DN8" s="165"/>
      <c r="DO8" s="165"/>
    </row>
    <row r="9" spans="1:119" ht="18.75" customHeight="1" thickBot="1">
      <c r="A9" s="166"/>
      <c r="B9" s="402" t="s">
        <v>106</v>
      </c>
      <c r="C9" s="403"/>
      <c r="D9" s="403"/>
      <c r="E9" s="403"/>
      <c r="F9" s="403"/>
      <c r="G9" s="403"/>
      <c r="H9" s="403"/>
      <c r="I9" s="403"/>
      <c r="J9" s="403"/>
      <c r="K9" s="451"/>
      <c r="L9" s="452" t="s">
        <v>107</v>
      </c>
      <c r="M9" s="453"/>
      <c r="N9" s="453"/>
      <c r="O9" s="453"/>
      <c r="P9" s="453"/>
      <c r="Q9" s="454"/>
      <c r="R9" s="455">
        <v>335444</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103</v>
      </c>
      <c r="AV9" s="441"/>
      <c r="AW9" s="441"/>
      <c r="AX9" s="441"/>
      <c r="AY9" s="442" t="s">
        <v>110</v>
      </c>
      <c r="AZ9" s="443"/>
      <c r="BA9" s="443"/>
      <c r="BB9" s="443"/>
      <c r="BC9" s="443"/>
      <c r="BD9" s="443"/>
      <c r="BE9" s="443"/>
      <c r="BF9" s="443"/>
      <c r="BG9" s="443"/>
      <c r="BH9" s="443"/>
      <c r="BI9" s="443"/>
      <c r="BJ9" s="443"/>
      <c r="BK9" s="443"/>
      <c r="BL9" s="443"/>
      <c r="BM9" s="444"/>
      <c r="BN9" s="408">
        <v>-56365</v>
      </c>
      <c r="BO9" s="409"/>
      <c r="BP9" s="409"/>
      <c r="BQ9" s="409"/>
      <c r="BR9" s="409"/>
      <c r="BS9" s="409"/>
      <c r="BT9" s="409"/>
      <c r="BU9" s="410"/>
      <c r="BV9" s="408">
        <v>-241237</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11.4</v>
      </c>
      <c r="CU9" s="406"/>
      <c r="CV9" s="406"/>
      <c r="CW9" s="406"/>
      <c r="CX9" s="406"/>
      <c r="CY9" s="406"/>
      <c r="CZ9" s="406"/>
      <c r="DA9" s="407"/>
      <c r="DB9" s="405">
        <v>11.4</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112</v>
      </c>
      <c r="M10" s="438"/>
      <c r="N10" s="438"/>
      <c r="O10" s="438"/>
      <c r="P10" s="438"/>
      <c r="Q10" s="439"/>
      <c r="R10" s="459">
        <v>338712</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4660088</v>
      </c>
      <c r="BO10" s="409"/>
      <c r="BP10" s="409"/>
      <c r="BQ10" s="409"/>
      <c r="BR10" s="409"/>
      <c r="BS10" s="409"/>
      <c r="BT10" s="409"/>
      <c r="BU10" s="410"/>
      <c r="BV10" s="408">
        <v>3960102</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120</v>
      </c>
      <c r="AV11" s="441"/>
      <c r="AW11" s="441"/>
      <c r="AX11" s="441"/>
      <c r="AY11" s="442" t="s">
        <v>121</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124</v>
      </c>
      <c r="DC11" s="449"/>
      <c r="DD11" s="449"/>
      <c r="DE11" s="449"/>
      <c r="DF11" s="449"/>
      <c r="DG11" s="449"/>
      <c r="DH11" s="449"/>
      <c r="DI11" s="450"/>
      <c r="DJ11" s="165"/>
      <c r="DK11" s="165"/>
      <c r="DL11" s="165"/>
      <c r="DM11" s="165"/>
      <c r="DN11" s="165"/>
      <c r="DO11" s="165"/>
    </row>
    <row r="12" spans="1:119" ht="18.75" customHeight="1">
      <c r="A12" s="166"/>
      <c r="B12" s="468" t="s">
        <v>125</v>
      </c>
      <c r="C12" s="469"/>
      <c r="D12" s="469"/>
      <c r="E12" s="469"/>
      <c r="F12" s="469"/>
      <c r="G12" s="469"/>
      <c r="H12" s="469"/>
      <c r="I12" s="469"/>
      <c r="J12" s="469"/>
      <c r="K12" s="470"/>
      <c r="L12" s="477" t="s">
        <v>126</v>
      </c>
      <c r="M12" s="478"/>
      <c r="N12" s="478"/>
      <c r="O12" s="478"/>
      <c r="P12" s="478"/>
      <c r="Q12" s="479"/>
      <c r="R12" s="480">
        <v>325683</v>
      </c>
      <c r="S12" s="481"/>
      <c r="T12" s="481"/>
      <c r="U12" s="481"/>
      <c r="V12" s="482"/>
      <c r="W12" s="483" t="s">
        <v>1</v>
      </c>
      <c r="X12" s="441"/>
      <c r="Y12" s="441"/>
      <c r="Z12" s="441"/>
      <c r="AA12" s="441"/>
      <c r="AB12" s="484"/>
      <c r="AC12" s="440" t="s">
        <v>127</v>
      </c>
      <c r="AD12" s="441"/>
      <c r="AE12" s="441"/>
      <c r="AF12" s="441"/>
      <c r="AG12" s="484"/>
      <c r="AH12" s="440" t="s">
        <v>128</v>
      </c>
      <c r="AI12" s="441"/>
      <c r="AJ12" s="441"/>
      <c r="AK12" s="441"/>
      <c r="AL12" s="485"/>
      <c r="AM12" s="437" t="s">
        <v>129</v>
      </c>
      <c r="AN12" s="438"/>
      <c r="AO12" s="438"/>
      <c r="AP12" s="438"/>
      <c r="AQ12" s="438"/>
      <c r="AR12" s="438"/>
      <c r="AS12" s="438"/>
      <c r="AT12" s="439"/>
      <c r="AU12" s="440" t="s">
        <v>114</v>
      </c>
      <c r="AV12" s="441"/>
      <c r="AW12" s="441"/>
      <c r="AX12" s="441"/>
      <c r="AY12" s="442" t="s">
        <v>130</v>
      </c>
      <c r="AZ12" s="443"/>
      <c r="BA12" s="443"/>
      <c r="BB12" s="443"/>
      <c r="BC12" s="443"/>
      <c r="BD12" s="443"/>
      <c r="BE12" s="443"/>
      <c r="BF12" s="443"/>
      <c r="BG12" s="443"/>
      <c r="BH12" s="443"/>
      <c r="BI12" s="443"/>
      <c r="BJ12" s="443"/>
      <c r="BK12" s="443"/>
      <c r="BL12" s="443"/>
      <c r="BM12" s="444"/>
      <c r="BN12" s="408">
        <v>5160000</v>
      </c>
      <c r="BO12" s="409"/>
      <c r="BP12" s="409"/>
      <c r="BQ12" s="409"/>
      <c r="BR12" s="409"/>
      <c r="BS12" s="409"/>
      <c r="BT12" s="409"/>
      <c r="BU12" s="410"/>
      <c r="BV12" s="408">
        <v>5440000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132</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133</v>
      </c>
      <c r="N13" s="497"/>
      <c r="O13" s="497"/>
      <c r="P13" s="497"/>
      <c r="Q13" s="498"/>
      <c r="R13" s="489">
        <v>323206</v>
      </c>
      <c r="S13" s="490"/>
      <c r="T13" s="490"/>
      <c r="U13" s="490"/>
      <c r="V13" s="491"/>
      <c r="W13" s="424" t="s">
        <v>134</v>
      </c>
      <c r="X13" s="425"/>
      <c r="Y13" s="425"/>
      <c r="Z13" s="425"/>
      <c r="AA13" s="425"/>
      <c r="AB13" s="415"/>
      <c r="AC13" s="459">
        <v>4550</v>
      </c>
      <c r="AD13" s="460"/>
      <c r="AE13" s="460"/>
      <c r="AF13" s="460"/>
      <c r="AG13" s="499"/>
      <c r="AH13" s="459">
        <v>5199</v>
      </c>
      <c r="AI13" s="460"/>
      <c r="AJ13" s="460"/>
      <c r="AK13" s="460"/>
      <c r="AL13" s="461"/>
      <c r="AM13" s="437" t="s">
        <v>135</v>
      </c>
      <c r="AN13" s="438"/>
      <c r="AO13" s="438"/>
      <c r="AP13" s="438"/>
      <c r="AQ13" s="438"/>
      <c r="AR13" s="438"/>
      <c r="AS13" s="438"/>
      <c r="AT13" s="439"/>
      <c r="AU13" s="440" t="s">
        <v>136</v>
      </c>
      <c r="AV13" s="441"/>
      <c r="AW13" s="441"/>
      <c r="AX13" s="441"/>
      <c r="AY13" s="442" t="s">
        <v>137</v>
      </c>
      <c r="AZ13" s="443"/>
      <c r="BA13" s="443"/>
      <c r="BB13" s="443"/>
      <c r="BC13" s="443"/>
      <c r="BD13" s="443"/>
      <c r="BE13" s="443"/>
      <c r="BF13" s="443"/>
      <c r="BG13" s="443"/>
      <c r="BH13" s="443"/>
      <c r="BI13" s="443"/>
      <c r="BJ13" s="443"/>
      <c r="BK13" s="443"/>
      <c r="BL13" s="443"/>
      <c r="BM13" s="444"/>
      <c r="BN13" s="408">
        <v>-556277</v>
      </c>
      <c r="BO13" s="409"/>
      <c r="BP13" s="409"/>
      <c r="BQ13" s="409"/>
      <c r="BR13" s="409"/>
      <c r="BS13" s="409"/>
      <c r="BT13" s="409"/>
      <c r="BU13" s="410"/>
      <c r="BV13" s="408">
        <v>-1721135</v>
      </c>
      <c r="BW13" s="409"/>
      <c r="BX13" s="409"/>
      <c r="BY13" s="409"/>
      <c r="BZ13" s="409"/>
      <c r="CA13" s="409"/>
      <c r="CB13" s="409"/>
      <c r="CC13" s="410"/>
      <c r="CD13" s="411" t="s">
        <v>138</v>
      </c>
      <c r="CE13" s="412"/>
      <c r="CF13" s="412"/>
      <c r="CG13" s="412"/>
      <c r="CH13" s="412"/>
      <c r="CI13" s="412"/>
      <c r="CJ13" s="412"/>
      <c r="CK13" s="412"/>
      <c r="CL13" s="412"/>
      <c r="CM13" s="412"/>
      <c r="CN13" s="412"/>
      <c r="CO13" s="412"/>
      <c r="CP13" s="412"/>
      <c r="CQ13" s="412"/>
      <c r="CR13" s="412"/>
      <c r="CS13" s="413"/>
      <c r="CT13" s="405">
        <v>5.6</v>
      </c>
      <c r="CU13" s="406"/>
      <c r="CV13" s="406"/>
      <c r="CW13" s="406"/>
      <c r="CX13" s="406"/>
      <c r="CY13" s="406"/>
      <c r="CZ13" s="406"/>
      <c r="DA13" s="407"/>
      <c r="DB13" s="405">
        <v>5.0999999999999996</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139</v>
      </c>
      <c r="M14" s="487"/>
      <c r="N14" s="487"/>
      <c r="O14" s="487"/>
      <c r="P14" s="487"/>
      <c r="Q14" s="488"/>
      <c r="R14" s="489">
        <v>326851</v>
      </c>
      <c r="S14" s="490"/>
      <c r="T14" s="490"/>
      <c r="U14" s="490"/>
      <c r="V14" s="491"/>
      <c r="W14" s="398"/>
      <c r="X14" s="399"/>
      <c r="Y14" s="399"/>
      <c r="Z14" s="399"/>
      <c r="AA14" s="399"/>
      <c r="AB14" s="388"/>
      <c r="AC14" s="492">
        <v>3.2</v>
      </c>
      <c r="AD14" s="493"/>
      <c r="AE14" s="493"/>
      <c r="AF14" s="493"/>
      <c r="AG14" s="494"/>
      <c r="AH14" s="492">
        <v>3.7</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140</v>
      </c>
      <c r="CE14" s="501"/>
      <c r="CF14" s="501"/>
      <c r="CG14" s="501"/>
      <c r="CH14" s="501"/>
      <c r="CI14" s="501"/>
      <c r="CJ14" s="501"/>
      <c r="CK14" s="501"/>
      <c r="CL14" s="501"/>
      <c r="CM14" s="501"/>
      <c r="CN14" s="501"/>
      <c r="CO14" s="501"/>
      <c r="CP14" s="501"/>
      <c r="CQ14" s="501"/>
      <c r="CR14" s="501"/>
      <c r="CS14" s="502"/>
      <c r="CT14" s="503" t="s">
        <v>123</v>
      </c>
      <c r="CU14" s="504"/>
      <c r="CV14" s="504"/>
      <c r="CW14" s="504"/>
      <c r="CX14" s="504"/>
      <c r="CY14" s="504"/>
      <c r="CZ14" s="504"/>
      <c r="DA14" s="505"/>
      <c r="DB14" s="503" t="s">
        <v>123</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133</v>
      </c>
      <c r="N15" s="497"/>
      <c r="O15" s="497"/>
      <c r="P15" s="497"/>
      <c r="Q15" s="498"/>
      <c r="R15" s="489">
        <v>324698</v>
      </c>
      <c r="S15" s="490"/>
      <c r="T15" s="490"/>
      <c r="U15" s="490"/>
      <c r="V15" s="491"/>
      <c r="W15" s="424" t="s">
        <v>141</v>
      </c>
      <c r="X15" s="425"/>
      <c r="Y15" s="425"/>
      <c r="Z15" s="425"/>
      <c r="AA15" s="425"/>
      <c r="AB15" s="415"/>
      <c r="AC15" s="459">
        <v>36734</v>
      </c>
      <c r="AD15" s="460"/>
      <c r="AE15" s="460"/>
      <c r="AF15" s="460"/>
      <c r="AG15" s="499"/>
      <c r="AH15" s="459">
        <v>34375</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41533259</v>
      </c>
      <c r="BO15" s="372"/>
      <c r="BP15" s="372"/>
      <c r="BQ15" s="372"/>
      <c r="BR15" s="372"/>
      <c r="BS15" s="372"/>
      <c r="BT15" s="372"/>
      <c r="BU15" s="373"/>
      <c r="BV15" s="371">
        <v>40640203</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25.5</v>
      </c>
      <c r="AD16" s="493"/>
      <c r="AE16" s="493"/>
      <c r="AF16" s="493"/>
      <c r="AG16" s="494"/>
      <c r="AH16" s="492">
        <v>24.7</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51284255</v>
      </c>
      <c r="BO16" s="409"/>
      <c r="BP16" s="409"/>
      <c r="BQ16" s="409"/>
      <c r="BR16" s="409"/>
      <c r="BS16" s="409"/>
      <c r="BT16" s="409"/>
      <c r="BU16" s="410"/>
      <c r="BV16" s="408">
        <v>50996355</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102817</v>
      </c>
      <c r="AD17" s="460"/>
      <c r="AE17" s="460"/>
      <c r="AF17" s="460"/>
      <c r="AG17" s="499"/>
      <c r="AH17" s="459">
        <v>99647</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53300261</v>
      </c>
      <c r="BO17" s="409"/>
      <c r="BP17" s="409"/>
      <c r="BQ17" s="409"/>
      <c r="BR17" s="409"/>
      <c r="BS17" s="409"/>
      <c r="BT17" s="409"/>
      <c r="BU17" s="410"/>
      <c r="BV17" s="408">
        <v>52150331</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151</v>
      </c>
      <c r="C18" s="451"/>
      <c r="D18" s="451"/>
      <c r="E18" s="520"/>
      <c r="F18" s="520"/>
      <c r="G18" s="520"/>
      <c r="H18" s="520"/>
      <c r="I18" s="520"/>
      <c r="J18" s="520"/>
      <c r="K18" s="520"/>
      <c r="L18" s="521">
        <v>757.2</v>
      </c>
      <c r="M18" s="521"/>
      <c r="N18" s="521"/>
      <c r="O18" s="521"/>
      <c r="P18" s="521"/>
      <c r="Q18" s="521"/>
      <c r="R18" s="522"/>
      <c r="S18" s="522"/>
      <c r="T18" s="522"/>
      <c r="U18" s="522"/>
      <c r="V18" s="523"/>
      <c r="W18" s="426"/>
      <c r="X18" s="427"/>
      <c r="Y18" s="427"/>
      <c r="Z18" s="427"/>
      <c r="AA18" s="427"/>
      <c r="AB18" s="418"/>
      <c r="AC18" s="524">
        <v>71.400000000000006</v>
      </c>
      <c r="AD18" s="525"/>
      <c r="AE18" s="525"/>
      <c r="AF18" s="525"/>
      <c r="AG18" s="526"/>
      <c r="AH18" s="524">
        <v>71.599999999999994</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61095898</v>
      </c>
      <c r="BO18" s="409"/>
      <c r="BP18" s="409"/>
      <c r="BQ18" s="409"/>
      <c r="BR18" s="409"/>
      <c r="BS18" s="409"/>
      <c r="BT18" s="409"/>
      <c r="BU18" s="410"/>
      <c r="BV18" s="408">
        <v>60848819</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153</v>
      </c>
      <c r="C19" s="451"/>
      <c r="D19" s="451"/>
      <c r="E19" s="520"/>
      <c r="F19" s="520"/>
      <c r="G19" s="520"/>
      <c r="H19" s="520"/>
      <c r="I19" s="520"/>
      <c r="J19" s="520"/>
      <c r="K19" s="520"/>
      <c r="L19" s="528">
        <v>443</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84472027</v>
      </c>
      <c r="BO19" s="409"/>
      <c r="BP19" s="409"/>
      <c r="BQ19" s="409"/>
      <c r="BR19" s="409"/>
      <c r="BS19" s="409"/>
      <c r="BT19" s="409"/>
      <c r="BU19" s="410"/>
      <c r="BV19" s="408">
        <v>86088157</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155</v>
      </c>
      <c r="C20" s="451"/>
      <c r="D20" s="451"/>
      <c r="E20" s="520"/>
      <c r="F20" s="520"/>
      <c r="G20" s="520"/>
      <c r="H20" s="520"/>
      <c r="I20" s="520"/>
      <c r="J20" s="520"/>
      <c r="K20" s="520"/>
      <c r="L20" s="528">
        <v>138310</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85192914</v>
      </c>
      <c r="BO23" s="409"/>
      <c r="BP23" s="409"/>
      <c r="BQ23" s="409"/>
      <c r="BR23" s="409"/>
      <c r="BS23" s="409"/>
      <c r="BT23" s="409"/>
      <c r="BU23" s="410"/>
      <c r="BV23" s="408">
        <v>84518803</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164</v>
      </c>
      <c r="F24" s="438"/>
      <c r="G24" s="438"/>
      <c r="H24" s="438"/>
      <c r="I24" s="438"/>
      <c r="J24" s="438"/>
      <c r="K24" s="439"/>
      <c r="L24" s="459">
        <v>1</v>
      </c>
      <c r="M24" s="460"/>
      <c r="N24" s="460"/>
      <c r="O24" s="460"/>
      <c r="P24" s="499"/>
      <c r="Q24" s="459">
        <v>10570</v>
      </c>
      <c r="R24" s="460"/>
      <c r="S24" s="460"/>
      <c r="T24" s="460"/>
      <c r="U24" s="460"/>
      <c r="V24" s="499"/>
      <c r="W24" s="558"/>
      <c r="X24" s="546"/>
      <c r="Y24" s="547"/>
      <c r="Z24" s="458" t="s">
        <v>165</v>
      </c>
      <c r="AA24" s="438"/>
      <c r="AB24" s="438"/>
      <c r="AC24" s="438"/>
      <c r="AD24" s="438"/>
      <c r="AE24" s="438"/>
      <c r="AF24" s="438"/>
      <c r="AG24" s="439"/>
      <c r="AH24" s="459">
        <v>1783</v>
      </c>
      <c r="AI24" s="460"/>
      <c r="AJ24" s="460"/>
      <c r="AK24" s="460"/>
      <c r="AL24" s="499"/>
      <c r="AM24" s="459">
        <v>5914211</v>
      </c>
      <c r="AN24" s="460"/>
      <c r="AO24" s="460"/>
      <c r="AP24" s="460"/>
      <c r="AQ24" s="460"/>
      <c r="AR24" s="499"/>
      <c r="AS24" s="459">
        <v>3317</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64670803</v>
      </c>
      <c r="BO24" s="409"/>
      <c r="BP24" s="409"/>
      <c r="BQ24" s="409"/>
      <c r="BR24" s="409"/>
      <c r="BS24" s="409"/>
      <c r="BT24" s="409"/>
      <c r="BU24" s="410"/>
      <c r="BV24" s="408">
        <v>62685377</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167</v>
      </c>
      <c r="F25" s="438"/>
      <c r="G25" s="438"/>
      <c r="H25" s="438"/>
      <c r="I25" s="438"/>
      <c r="J25" s="438"/>
      <c r="K25" s="439"/>
      <c r="L25" s="459">
        <v>2</v>
      </c>
      <c r="M25" s="460"/>
      <c r="N25" s="460"/>
      <c r="O25" s="460"/>
      <c r="P25" s="499"/>
      <c r="Q25" s="459">
        <v>8880</v>
      </c>
      <c r="R25" s="460"/>
      <c r="S25" s="460"/>
      <c r="T25" s="460"/>
      <c r="U25" s="460"/>
      <c r="V25" s="499"/>
      <c r="W25" s="558"/>
      <c r="X25" s="546"/>
      <c r="Y25" s="547"/>
      <c r="Z25" s="458" t="s">
        <v>168</v>
      </c>
      <c r="AA25" s="438"/>
      <c r="AB25" s="438"/>
      <c r="AC25" s="438"/>
      <c r="AD25" s="438"/>
      <c r="AE25" s="438"/>
      <c r="AF25" s="438"/>
      <c r="AG25" s="439"/>
      <c r="AH25" s="459" t="s">
        <v>132</v>
      </c>
      <c r="AI25" s="460"/>
      <c r="AJ25" s="460"/>
      <c r="AK25" s="460"/>
      <c r="AL25" s="499"/>
      <c r="AM25" s="459" t="s">
        <v>132</v>
      </c>
      <c r="AN25" s="460"/>
      <c r="AO25" s="460"/>
      <c r="AP25" s="460"/>
      <c r="AQ25" s="460"/>
      <c r="AR25" s="499"/>
      <c r="AS25" s="459" t="s">
        <v>132</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5746055</v>
      </c>
      <c r="BO25" s="372"/>
      <c r="BP25" s="372"/>
      <c r="BQ25" s="372"/>
      <c r="BR25" s="372"/>
      <c r="BS25" s="372"/>
      <c r="BT25" s="372"/>
      <c r="BU25" s="373"/>
      <c r="BV25" s="371">
        <v>5024772</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170</v>
      </c>
      <c r="F26" s="438"/>
      <c r="G26" s="438"/>
      <c r="H26" s="438"/>
      <c r="I26" s="438"/>
      <c r="J26" s="438"/>
      <c r="K26" s="439"/>
      <c r="L26" s="459">
        <v>1</v>
      </c>
      <c r="M26" s="460"/>
      <c r="N26" s="460"/>
      <c r="O26" s="460"/>
      <c r="P26" s="499"/>
      <c r="Q26" s="459">
        <v>7600</v>
      </c>
      <c r="R26" s="460"/>
      <c r="S26" s="460"/>
      <c r="T26" s="460"/>
      <c r="U26" s="460"/>
      <c r="V26" s="499"/>
      <c r="W26" s="558"/>
      <c r="X26" s="546"/>
      <c r="Y26" s="547"/>
      <c r="Z26" s="458" t="s">
        <v>171</v>
      </c>
      <c r="AA26" s="568"/>
      <c r="AB26" s="568"/>
      <c r="AC26" s="568"/>
      <c r="AD26" s="568"/>
      <c r="AE26" s="568"/>
      <c r="AF26" s="568"/>
      <c r="AG26" s="569"/>
      <c r="AH26" s="459">
        <v>185</v>
      </c>
      <c r="AI26" s="460"/>
      <c r="AJ26" s="460"/>
      <c r="AK26" s="460"/>
      <c r="AL26" s="499"/>
      <c r="AM26" s="459">
        <v>665630</v>
      </c>
      <c r="AN26" s="460"/>
      <c r="AO26" s="460"/>
      <c r="AP26" s="460"/>
      <c r="AQ26" s="460"/>
      <c r="AR26" s="499"/>
      <c r="AS26" s="459">
        <v>3598</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t="s">
        <v>132</v>
      </c>
      <c r="BO26" s="409"/>
      <c r="BP26" s="409"/>
      <c r="BQ26" s="409"/>
      <c r="BR26" s="409"/>
      <c r="BS26" s="409"/>
      <c r="BT26" s="409"/>
      <c r="BU26" s="410"/>
      <c r="BV26" s="408" t="s">
        <v>132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173</v>
      </c>
      <c r="F27" s="438"/>
      <c r="G27" s="438"/>
      <c r="H27" s="438"/>
      <c r="I27" s="438"/>
      <c r="J27" s="438"/>
      <c r="K27" s="439"/>
      <c r="L27" s="459">
        <v>1</v>
      </c>
      <c r="M27" s="460"/>
      <c r="N27" s="460"/>
      <c r="O27" s="460"/>
      <c r="P27" s="499"/>
      <c r="Q27" s="459">
        <v>6850</v>
      </c>
      <c r="R27" s="460"/>
      <c r="S27" s="460"/>
      <c r="T27" s="460"/>
      <c r="U27" s="460"/>
      <c r="V27" s="499"/>
      <c r="W27" s="558"/>
      <c r="X27" s="546"/>
      <c r="Y27" s="547"/>
      <c r="Z27" s="458" t="s">
        <v>174</v>
      </c>
      <c r="AA27" s="438"/>
      <c r="AB27" s="438"/>
      <c r="AC27" s="438"/>
      <c r="AD27" s="438"/>
      <c r="AE27" s="438"/>
      <c r="AF27" s="438"/>
      <c r="AG27" s="439"/>
      <c r="AH27" s="459">
        <v>31</v>
      </c>
      <c r="AI27" s="460"/>
      <c r="AJ27" s="460"/>
      <c r="AK27" s="460"/>
      <c r="AL27" s="499"/>
      <c r="AM27" s="459">
        <v>131502</v>
      </c>
      <c r="AN27" s="460"/>
      <c r="AO27" s="460"/>
      <c r="AP27" s="460"/>
      <c r="AQ27" s="460"/>
      <c r="AR27" s="499"/>
      <c r="AS27" s="459">
        <v>4242</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81">
        <v>1800278</v>
      </c>
      <c r="BO27" s="582"/>
      <c r="BP27" s="582"/>
      <c r="BQ27" s="582"/>
      <c r="BR27" s="582"/>
      <c r="BS27" s="582"/>
      <c r="BT27" s="582"/>
      <c r="BU27" s="583"/>
      <c r="BV27" s="581">
        <v>1800278</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176</v>
      </c>
      <c r="F28" s="438"/>
      <c r="G28" s="438"/>
      <c r="H28" s="438"/>
      <c r="I28" s="438"/>
      <c r="J28" s="438"/>
      <c r="K28" s="439"/>
      <c r="L28" s="459">
        <v>1</v>
      </c>
      <c r="M28" s="460"/>
      <c r="N28" s="460"/>
      <c r="O28" s="460"/>
      <c r="P28" s="499"/>
      <c r="Q28" s="459">
        <v>6380</v>
      </c>
      <c r="R28" s="460"/>
      <c r="S28" s="460"/>
      <c r="T28" s="460"/>
      <c r="U28" s="460"/>
      <c r="V28" s="499"/>
      <c r="W28" s="558"/>
      <c r="X28" s="546"/>
      <c r="Y28" s="547"/>
      <c r="Z28" s="458" t="s">
        <v>177</v>
      </c>
      <c r="AA28" s="438"/>
      <c r="AB28" s="438"/>
      <c r="AC28" s="438"/>
      <c r="AD28" s="438"/>
      <c r="AE28" s="438"/>
      <c r="AF28" s="438"/>
      <c r="AG28" s="439"/>
      <c r="AH28" s="459" t="s">
        <v>132</v>
      </c>
      <c r="AI28" s="460"/>
      <c r="AJ28" s="460"/>
      <c r="AK28" s="460"/>
      <c r="AL28" s="499"/>
      <c r="AM28" s="459" t="s">
        <v>132</v>
      </c>
      <c r="AN28" s="460"/>
      <c r="AO28" s="460"/>
      <c r="AP28" s="460"/>
      <c r="AQ28" s="460"/>
      <c r="AR28" s="499"/>
      <c r="AS28" s="459" t="s">
        <v>132</v>
      </c>
      <c r="AT28" s="460"/>
      <c r="AU28" s="460"/>
      <c r="AV28" s="460"/>
      <c r="AW28" s="460"/>
      <c r="AX28" s="461"/>
      <c r="AY28" s="584" t="s">
        <v>178</v>
      </c>
      <c r="AZ28" s="585"/>
      <c r="BA28" s="585"/>
      <c r="BB28" s="586"/>
      <c r="BC28" s="368" t="s">
        <v>42</v>
      </c>
      <c r="BD28" s="369"/>
      <c r="BE28" s="369"/>
      <c r="BF28" s="369"/>
      <c r="BG28" s="369"/>
      <c r="BH28" s="369"/>
      <c r="BI28" s="369"/>
      <c r="BJ28" s="369"/>
      <c r="BK28" s="369"/>
      <c r="BL28" s="369"/>
      <c r="BM28" s="370"/>
      <c r="BN28" s="371">
        <v>11920465</v>
      </c>
      <c r="BO28" s="372"/>
      <c r="BP28" s="372"/>
      <c r="BQ28" s="372"/>
      <c r="BR28" s="372"/>
      <c r="BS28" s="372"/>
      <c r="BT28" s="372"/>
      <c r="BU28" s="373"/>
      <c r="BV28" s="371">
        <v>12420377</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179</v>
      </c>
      <c r="F29" s="438"/>
      <c r="G29" s="438"/>
      <c r="H29" s="438"/>
      <c r="I29" s="438"/>
      <c r="J29" s="438"/>
      <c r="K29" s="439"/>
      <c r="L29" s="459">
        <v>36</v>
      </c>
      <c r="M29" s="460"/>
      <c r="N29" s="460"/>
      <c r="O29" s="460"/>
      <c r="P29" s="499"/>
      <c r="Q29" s="459">
        <v>6000</v>
      </c>
      <c r="R29" s="460"/>
      <c r="S29" s="460"/>
      <c r="T29" s="460"/>
      <c r="U29" s="460"/>
      <c r="V29" s="499"/>
      <c r="W29" s="559"/>
      <c r="X29" s="560"/>
      <c r="Y29" s="561"/>
      <c r="Z29" s="458" t="s">
        <v>180</v>
      </c>
      <c r="AA29" s="438"/>
      <c r="AB29" s="438"/>
      <c r="AC29" s="438"/>
      <c r="AD29" s="438"/>
      <c r="AE29" s="438"/>
      <c r="AF29" s="438"/>
      <c r="AG29" s="439"/>
      <c r="AH29" s="459">
        <v>1814</v>
      </c>
      <c r="AI29" s="460"/>
      <c r="AJ29" s="460"/>
      <c r="AK29" s="460"/>
      <c r="AL29" s="499"/>
      <c r="AM29" s="459">
        <v>6045713</v>
      </c>
      <c r="AN29" s="460"/>
      <c r="AO29" s="460"/>
      <c r="AP29" s="460"/>
      <c r="AQ29" s="460"/>
      <c r="AR29" s="499"/>
      <c r="AS29" s="459">
        <v>3333</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v>1025330</v>
      </c>
      <c r="BO29" s="409"/>
      <c r="BP29" s="409"/>
      <c r="BQ29" s="409"/>
      <c r="BR29" s="409"/>
      <c r="BS29" s="409"/>
      <c r="BT29" s="409"/>
      <c r="BU29" s="410"/>
      <c r="BV29" s="408">
        <v>1025320</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101.5</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10590800</v>
      </c>
      <c r="BO30" s="582"/>
      <c r="BP30" s="582"/>
      <c r="BQ30" s="582"/>
      <c r="BR30" s="582"/>
      <c r="BS30" s="582"/>
      <c r="BT30" s="582"/>
      <c r="BU30" s="583"/>
      <c r="BV30" s="581">
        <v>12119556</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189</v>
      </c>
      <c r="V33" s="432"/>
      <c r="W33" s="397" t="s">
        <v>190</v>
      </c>
      <c r="X33" s="397"/>
      <c r="Y33" s="397"/>
      <c r="Z33" s="397"/>
      <c r="AA33" s="397"/>
      <c r="AB33" s="397"/>
      <c r="AC33" s="397"/>
      <c r="AD33" s="397"/>
      <c r="AE33" s="397"/>
      <c r="AF33" s="397"/>
      <c r="AG33" s="397"/>
      <c r="AH33" s="397"/>
      <c r="AI33" s="397"/>
      <c r="AJ33" s="397"/>
      <c r="AK33" s="397"/>
      <c r="AL33" s="195"/>
      <c r="AM33" s="432" t="s">
        <v>189</v>
      </c>
      <c r="AN33" s="432"/>
      <c r="AO33" s="397" t="s">
        <v>190</v>
      </c>
      <c r="AP33" s="397"/>
      <c r="AQ33" s="397"/>
      <c r="AR33" s="397"/>
      <c r="AS33" s="397"/>
      <c r="AT33" s="397"/>
      <c r="AU33" s="397"/>
      <c r="AV33" s="397"/>
      <c r="AW33" s="397"/>
      <c r="AX33" s="397"/>
      <c r="AY33" s="397"/>
      <c r="AZ33" s="397"/>
      <c r="BA33" s="397"/>
      <c r="BB33" s="397"/>
      <c r="BC33" s="397"/>
      <c r="BD33" s="196"/>
      <c r="BE33" s="397" t="s">
        <v>191</v>
      </c>
      <c r="BF33" s="397"/>
      <c r="BG33" s="397" t="s">
        <v>192</v>
      </c>
      <c r="BH33" s="397"/>
      <c r="BI33" s="397"/>
      <c r="BJ33" s="397"/>
      <c r="BK33" s="397"/>
      <c r="BL33" s="397"/>
      <c r="BM33" s="397"/>
      <c r="BN33" s="397"/>
      <c r="BO33" s="397"/>
      <c r="BP33" s="397"/>
      <c r="BQ33" s="397"/>
      <c r="BR33" s="397"/>
      <c r="BS33" s="397"/>
      <c r="BT33" s="397"/>
      <c r="BU33" s="397"/>
      <c r="BV33" s="196"/>
      <c r="BW33" s="432" t="s">
        <v>191</v>
      </c>
      <c r="BX33" s="432"/>
      <c r="BY33" s="397" t="s">
        <v>193</v>
      </c>
      <c r="BZ33" s="397"/>
      <c r="CA33" s="397"/>
      <c r="CB33" s="397"/>
      <c r="CC33" s="397"/>
      <c r="CD33" s="397"/>
      <c r="CE33" s="397"/>
      <c r="CF33" s="397"/>
      <c r="CG33" s="397"/>
      <c r="CH33" s="397"/>
      <c r="CI33" s="397"/>
      <c r="CJ33" s="397"/>
      <c r="CK33" s="397"/>
      <c r="CL33" s="397"/>
      <c r="CM33" s="397"/>
      <c r="CN33" s="195"/>
      <c r="CO33" s="432" t="s">
        <v>189</v>
      </c>
      <c r="CP33" s="432"/>
      <c r="CQ33" s="397" t="s">
        <v>194</v>
      </c>
      <c r="CR33" s="397"/>
      <c r="CS33" s="397"/>
      <c r="CT33" s="397"/>
      <c r="CU33" s="397"/>
      <c r="CV33" s="397"/>
      <c r="CW33" s="397"/>
      <c r="CX33" s="397"/>
      <c r="CY33" s="397"/>
      <c r="CZ33" s="397"/>
      <c r="DA33" s="397"/>
      <c r="DB33" s="397"/>
      <c r="DC33" s="397"/>
      <c r="DD33" s="397"/>
      <c r="DE33" s="397"/>
      <c r="DF33" s="195"/>
      <c r="DG33" s="593" t="s">
        <v>195</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11</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15</v>
      </c>
      <c r="AN34" s="594"/>
      <c r="AO34" s="595" t="str">
        <f>IF('各会計、関係団体の財政状況及び健全化判断比率'!B32="","",'各会計、関係団体の財政状況及び健全化判断比率'!B32)</f>
        <v>水道事業会計</v>
      </c>
      <c r="AP34" s="595"/>
      <c r="AQ34" s="595"/>
      <c r="AR34" s="595"/>
      <c r="AS34" s="595"/>
      <c r="AT34" s="595"/>
      <c r="AU34" s="595"/>
      <c r="AV34" s="595"/>
      <c r="AW34" s="595"/>
      <c r="AX34" s="595"/>
      <c r="AY34" s="595"/>
      <c r="AZ34" s="595"/>
      <c r="BA34" s="595"/>
      <c r="BB34" s="595"/>
      <c r="BC34" s="595"/>
      <c r="BD34" s="193"/>
      <c r="BE34" s="594">
        <f>IF(BG34="","",MAX(C34:D43,U34:V43,AM34:AN43)+1)</f>
        <v>19</v>
      </c>
      <c r="BF34" s="594"/>
      <c r="BG34" s="595" t="str">
        <f>IF('各会計、関係団体の財政状況及び健全化判断比率'!B36="","",'各会計、関係団体の財政状況及び健全化判断比率'!B36)</f>
        <v>湖南簡易水道事業特別会計</v>
      </c>
      <c r="BH34" s="595"/>
      <c r="BI34" s="595"/>
      <c r="BJ34" s="595"/>
      <c r="BK34" s="595"/>
      <c r="BL34" s="595"/>
      <c r="BM34" s="595"/>
      <c r="BN34" s="595"/>
      <c r="BO34" s="595"/>
      <c r="BP34" s="595"/>
      <c r="BQ34" s="595"/>
      <c r="BR34" s="595"/>
      <c r="BS34" s="595"/>
      <c r="BT34" s="595"/>
      <c r="BU34" s="595"/>
      <c r="BV34" s="193"/>
      <c r="BW34" s="594">
        <f>IF(BY34="","",MAX(C34:D43,U34:V43,AM34:AN43,BE34:BF43)+1)</f>
        <v>25</v>
      </c>
      <c r="BX34" s="594"/>
      <c r="BY34" s="595" t="str">
        <f>IF('各会計、関係団体の財政状況及び健全化判断比率'!B68="","",'各会計、関係団体の財政状況及び健全化判断比率'!B68)</f>
        <v>郡山地方広域消防組合　一般会計</v>
      </c>
      <c r="BZ34" s="595"/>
      <c r="CA34" s="595"/>
      <c r="CB34" s="595"/>
      <c r="CC34" s="595"/>
      <c r="CD34" s="595"/>
      <c r="CE34" s="595"/>
      <c r="CF34" s="595"/>
      <c r="CG34" s="595"/>
      <c r="CH34" s="595"/>
      <c r="CI34" s="595"/>
      <c r="CJ34" s="595"/>
      <c r="CK34" s="595"/>
      <c r="CL34" s="595"/>
      <c r="CM34" s="595"/>
      <c r="CN34" s="193"/>
      <c r="CO34" s="594">
        <f>IF(CQ34="","",MAX(C34:D43,U34:V43,AM34:AN43,BE34:BF43,BW34:BX43)+1)</f>
        <v>34</v>
      </c>
      <c r="CP34" s="594"/>
      <c r="CQ34" s="595" t="str">
        <f>IF('各会計、関係団体の財政状況及び健全化判断比率'!BS7="","",'各会計、関係団体の財政状況及び健全化判断比率'!BS7)</f>
        <v>郡山市文化・学び振興公社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公共用地先行取得事業特別会計</v>
      </c>
      <c r="F35" s="595"/>
      <c r="G35" s="595"/>
      <c r="H35" s="595"/>
      <c r="I35" s="595"/>
      <c r="J35" s="595"/>
      <c r="K35" s="595"/>
      <c r="L35" s="595"/>
      <c r="M35" s="595"/>
      <c r="N35" s="595"/>
      <c r="O35" s="595"/>
      <c r="P35" s="595"/>
      <c r="Q35" s="595"/>
      <c r="R35" s="595"/>
      <c r="S35" s="595"/>
      <c r="T35" s="193"/>
      <c r="U35" s="594">
        <f>IF(W35="","",U34+1)</f>
        <v>12</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f t="shared" ref="AM35:AM43" si="0">IF(AO35="","",AM34+1)</f>
        <v>16</v>
      </c>
      <c r="AN35" s="594"/>
      <c r="AO35" s="595" t="str">
        <f>IF('各会計、関係団体の財政状況及び健全化判断比率'!B33="","",'各会計、関係団体の財政状況及び健全化判断比率'!B33)</f>
        <v>工業用水道事業会計</v>
      </c>
      <c r="AP35" s="595"/>
      <c r="AQ35" s="595"/>
      <c r="AR35" s="595"/>
      <c r="AS35" s="595"/>
      <c r="AT35" s="595"/>
      <c r="AU35" s="595"/>
      <c r="AV35" s="595"/>
      <c r="AW35" s="595"/>
      <c r="AX35" s="595"/>
      <c r="AY35" s="595"/>
      <c r="AZ35" s="595"/>
      <c r="BA35" s="595"/>
      <c r="BB35" s="595"/>
      <c r="BC35" s="595"/>
      <c r="BD35" s="193"/>
      <c r="BE35" s="594">
        <f t="shared" ref="BE35:BE43" si="1">IF(BG35="","",BE34+1)</f>
        <v>20</v>
      </c>
      <c r="BF35" s="594"/>
      <c r="BG35" s="595" t="str">
        <f>IF('各会計、関係団体の財政状況及び健全化判断比率'!B37="","",'各会計、関係団体の財政状況及び健全化判断比率'!B37)</f>
        <v>中田簡易水道事業特別会計</v>
      </c>
      <c r="BH35" s="595"/>
      <c r="BI35" s="595"/>
      <c r="BJ35" s="595"/>
      <c r="BK35" s="595"/>
      <c r="BL35" s="595"/>
      <c r="BM35" s="595"/>
      <c r="BN35" s="595"/>
      <c r="BO35" s="595"/>
      <c r="BP35" s="595"/>
      <c r="BQ35" s="595"/>
      <c r="BR35" s="595"/>
      <c r="BS35" s="595"/>
      <c r="BT35" s="595"/>
      <c r="BU35" s="595"/>
      <c r="BV35" s="193"/>
      <c r="BW35" s="594">
        <f t="shared" ref="BW35:BW43" si="2">IF(BY35="","",BW34+1)</f>
        <v>26</v>
      </c>
      <c r="BX35" s="594"/>
      <c r="BY35" s="595" t="str">
        <f>IF('各会計、関係団体の財政状況及び健全化判断比率'!B69="","",'各会計、関係団体の財政状況及び健全化判断比率'!B69)</f>
        <v>福島県後期高齢者医療広域連合　一般会計</v>
      </c>
      <c r="BZ35" s="595"/>
      <c r="CA35" s="595"/>
      <c r="CB35" s="595"/>
      <c r="CC35" s="595"/>
      <c r="CD35" s="595"/>
      <c r="CE35" s="595"/>
      <c r="CF35" s="595"/>
      <c r="CG35" s="595"/>
      <c r="CH35" s="595"/>
      <c r="CI35" s="595"/>
      <c r="CJ35" s="595"/>
      <c r="CK35" s="595"/>
      <c r="CL35" s="595"/>
      <c r="CM35" s="595"/>
      <c r="CN35" s="193"/>
      <c r="CO35" s="594">
        <f t="shared" ref="CO35:CO43" si="3">IF(CQ35="","",CO34+1)</f>
        <v>35</v>
      </c>
      <c r="CP35" s="594"/>
      <c r="CQ35" s="595" t="str">
        <f>IF('各会計、関係団体の財政状況及び健全化判断比率'!BS8="","",'各会計、関係団体の財政状況及び健全化判断比率'!BS8)</f>
        <v>郡山市観光交流振興公社</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f>IF(E36="","",C35+1)</f>
        <v>3</v>
      </c>
      <c r="D36" s="594"/>
      <c r="E36" s="595" t="str">
        <f>IF('各会計、関係団体の財政状況及び健全化判断比率'!B9="","",'各会計、関係団体の財政状況及び健全化判断比率'!B9)</f>
        <v>母子父子寡婦福祉資金貸付金特別会計</v>
      </c>
      <c r="F36" s="595"/>
      <c r="G36" s="595"/>
      <c r="H36" s="595"/>
      <c r="I36" s="595"/>
      <c r="J36" s="595"/>
      <c r="K36" s="595"/>
      <c r="L36" s="595"/>
      <c r="M36" s="595"/>
      <c r="N36" s="595"/>
      <c r="O36" s="595"/>
      <c r="P36" s="595"/>
      <c r="Q36" s="595"/>
      <c r="R36" s="595"/>
      <c r="S36" s="595"/>
      <c r="T36" s="193"/>
      <c r="U36" s="594">
        <f t="shared" ref="U36:U43" si="4">IF(W36="","",U35+1)</f>
        <v>13</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f t="shared" si="0"/>
        <v>17</v>
      </c>
      <c r="AN36" s="594"/>
      <c r="AO36" s="595" t="str">
        <f>IF('各会計、関係団体の財政状況及び健全化判断比率'!B34="","",'各会計、関係団体の財政状況及び健全化判断比率'!B34)</f>
        <v>下水道事業会計</v>
      </c>
      <c r="AP36" s="595"/>
      <c r="AQ36" s="595"/>
      <c r="AR36" s="595"/>
      <c r="AS36" s="595"/>
      <c r="AT36" s="595"/>
      <c r="AU36" s="595"/>
      <c r="AV36" s="595"/>
      <c r="AW36" s="595"/>
      <c r="AX36" s="595"/>
      <c r="AY36" s="595"/>
      <c r="AZ36" s="595"/>
      <c r="BA36" s="595"/>
      <c r="BB36" s="595"/>
      <c r="BC36" s="595"/>
      <c r="BD36" s="193"/>
      <c r="BE36" s="594">
        <f t="shared" si="1"/>
        <v>21</v>
      </c>
      <c r="BF36" s="594"/>
      <c r="BG36" s="595" t="str">
        <f>IF('各会計、関係団体の財政状況及び健全化判断比率'!B38="","",'各会計、関係団体の財政状況及び健全化判断比率'!B38)</f>
        <v>熱海中山簡易水道事業特別会計</v>
      </c>
      <c r="BH36" s="595"/>
      <c r="BI36" s="595"/>
      <c r="BJ36" s="595"/>
      <c r="BK36" s="595"/>
      <c r="BL36" s="595"/>
      <c r="BM36" s="595"/>
      <c r="BN36" s="595"/>
      <c r="BO36" s="595"/>
      <c r="BP36" s="595"/>
      <c r="BQ36" s="595"/>
      <c r="BR36" s="595"/>
      <c r="BS36" s="595"/>
      <c r="BT36" s="595"/>
      <c r="BU36" s="595"/>
      <c r="BV36" s="193"/>
      <c r="BW36" s="594">
        <f t="shared" si="2"/>
        <v>27</v>
      </c>
      <c r="BX36" s="594"/>
      <c r="BY36" s="595" t="str">
        <f>IF('各会計、関係団体の財政状況及び健全化判断比率'!B70="","",'各会計、関係団体の財政状況及び健全化判断比率'!B70)</f>
        <v>福島県後期高齢者医療広域連合　後期高齢者医療特別会計</v>
      </c>
      <c r="BZ36" s="595"/>
      <c r="CA36" s="595"/>
      <c r="CB36" s="595"/>
      <c r="CC36" s="595"/>
      <c r="CD36" s="595"/>
      <c r="CE36" s="595"/>
      <c r="CF36" s="595"/>
      <c r="CG36" s="595"/>
      <c r="CH36" s="595"/>
      <c r="CI36" s="595"/>
      <c r="CJ36" s="595"/>
      <c r="CK36" s="595"/>
      <c r="CL36" s="595"/>
      <c r="CM36" s="595"/>
      <c r="CN36" s="193"/>
      <c r="CO36" s="594">
        <f t="shared" si="3"/>
        <v>36</v>
      </c>
      <c r="CP36" s="594"/>
      <c r="CQ36" s="595" t="str">
        <f>IF('各会計、関係団体の財政状況及び健全化判断比率'!BS9="","",'各会計、関係団体の財政状況及び健全化判断比率'!BS9)</f>
        <v>郡山市健康振興財団</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f>IF(E37="","",C36+1)</f>
        <v>4</v>
      </c>
      <c r="D37" s="594"/>
      <c r="E37" s="595" t="str">
        <f>IF('各会計、関係団体の財政状況及び健全化判断比率'!B10="","",'各会計、関係団体の財政状況及び健全化判断比率'!B10)</f>
        <v>郡山駅西口市街地再開発事業特別会計</v>
      </c>
      <c r="F37" s="595"/>
      <c r="G37" s="595"/>
      <c r="H37" s="595"/>
      <c r="I37" s="595"/>
      <c r="J37" s="595"/>
      <c r="K37" s="595"/>
      <c r="L37" s="595"/>
      <c r="M37" s="595"/>
      <c r="N37" s="595"/>
      <c r="O37" s="595"/>
      <c r="P37" s="595"/>
      <c r="Q37" s="595"/>
      <c r="R37" s="595"/>
      <c r="S37" s="595"/>
      <c r="T37" s="193"/>
      <c r="U37" s="594">
        <f t="shared" si="4"/>
        <v>14</v>
      </c>
      <c r="V37" s="594"/>
      <c r="W37" s="595" t="str">
        <f>IF('各会計、関係団体の財政状況及び健全化判断比率'!B31="","",'各会計、関係団体の財政状況及び健全化判断比率'!B31)</f>
        <v>駐車場事業特別会計</v>
      </c>
      <c r="X37" s="595"/>
      <c r="Y37" s="595"/>
      <c r="Z37" s="595"/>
      <c r="AA37" s="595"/>
      <c r="AB37" s="595"/>
      <c r="AC37" s="595"/>
      <c r="AD37" s="595"/>
      <c r="AE37" s="595"/>
      <c r="AF37" s="595"/>
      <c r="AG37" s="595"/>
      <c r="AH37" s="595"/>
      <c r="AI37" s="595"/>
      <c r="AJ37" s="595"/>
      <c r="AK37" s="595"/>
      <c r="AL37" s="193"/>
      <c r="AM37" s="594">
        <f t="shared" si="0"/>
        <v>18</v>
      </c>
      <c r="AN37" s="594"/>
      <c r="AO37" s="595" t="str">
        <f>IF('各会計、関係団体の財政状況及び健全化判断比率'!B35="","",'各会計、関係団体の財政状況及び健全化判断比率'!B35)</f>
        <v>農業集落排水事業会計</v>
      </c>
      <c r="AP37" s="595"/>
      <c r="AQ37" s="595"/>
      <c r="AR37" s="595"/>
      <c r="AS37" s="595"/>
      <c r="AT37" s="595"/>
      <c r="AU37" s="595"/>
      <c r="AV37" s="595"/>
      <c r="AW37" s="595"/>
      <c r="AX37" s="595"/>
      <c r="AY37" s="595"/>
      <c r="AZ37" s="595"/>
      <c r="BA37" s="595"/>
      <c r="BB37" s="595"/>
      <c r="BC37" s="595"/>
      <c r="BD37" s="193"/>
      <c r="BE37" s="594">
        <f t="shared" si="1"/>
        <v>22</v>
      </c>
      <c r="BF37" s="594"/>
      <c r="BG37" s="595" t="str">
        <f>IF('各会計、関係団体の財政状況及び健全化判断比率'!B39="","",'各会計、関係団体の財政状況及び健全化判断比率'!B39)</f>
        <v>総合地方卸売市場特別会計</v>
      </c>
      <c r="BH37" s="595"/>
      <c r="BI37" s="595"/>
      <c r="BJ37" s="595"/>
      <c r="BK37" s="595"/>
      <c r="BL37" s="595"/>
      <c r="BM37" s="595"/>
      <c r="BN37" s="595"/>
      <c r="BO37" s="595"/>
      <c r="BP37" s="595"/>
      <c r="BQ37" s="595"/>
      <c r="BR37" s="595"/>
      <c r="BS37" s="595"/>
      <c r="BT37" s="595"/>
      <c r="BU37" s="595"/>
      <c r="BV37" s="193"/>
      <c r="BW37" s="594">
        <f t="shared" si="2"/>
        <v>28</v>
      </c>
      <c r="BX37" s="594"/>
      <c r="BY37" s="595" t="str">
        <f>IF('各会計、関係団体の財政状況及び健全化判断比率'!B71="","",'各会計、関係団体の財政状況及び健全化判断比率'!B71)</f>
        <v>福島県市民交通災害共済組合　一般会計</v>
      </c>
      <c r="BZ37" s="595"/>
      <c r="CA37" s="595"/>
      <c r="CB37" s="595"/>
      <c r="CC37" s="595"/>
      <c r="CD37" s="595"/>
      <c r="CE37" s="595"/>
      <c r="CF37" s="595"/>
      <c r="CG37" s="595"/>
      <c r="CH37" s="595"/>
      <c r="CI37" s="595"/>
      <c r="CJ37" s="595"/>
      <c r="CK37" s="595"/>
      <c r="CL37" s="595"/>
      <c r="CM37" s="595"/>
      <c r="CN37" s="193"/>
      <c r="CO37" s="594">
        <f t="shared" si="3"/>
        <v>37</v>
      </c>
      <c r="CP37" s="594"/>
      <c r="CQ37" s="595" t="str">
        <f>IF('各会計、関係団体の財政状況及び健全化判断比率'!BS10="","",'各会計、関係団体の財政状況及び健全化判断比率'!BS10)</f>
        <v>郡山コンベンションビューロー</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f t="shared" ref="C38:C43" si="5">IF(E38="","",C37+1)</f>
        <v>5</v>
      </c>
      <c r="D38" s="594"/>
      <c r="E38" s="595" t="str">
        <f>IF('各会計、関係団体の財政状況及び健全化判断比率'!B11="","",'各会計、関係団体の財政状況及び健全化判断比率'!B11)</f>
        <v>荒井北井土地区画整理事業特別会計</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f t="shared" si="1"/>
        <v>23</v>
      </c>
      <c r="BF38" s="594"/>
      <c r="BG38" s="595" t="str">
        <f>IF('各会計、関係団体の財政状況及び健全化判断比率'!B40="","",'各会計、関係団体の財政状況及び健全化判断比率'!B40)</f>
        <v>熱海温泉事業特別会計</v>
      </c>
      <c r="BH38" s="595"/>
      <c r="BI38" s="595"/>
      <c r="BJ38" s="595"/>
      <c r="BK38" s="595"/>
      <c r="BL38" s="595"/>
      <c r="BM38" s="595"/>
      <c r="BN38" s="595"/>
      <c r="BO38" s="595"/>
      <c r="BP38" s="595"/>
      <c r="BQ38" s="595"/>
      <c r="BR38" s="595"/>
      <c r="BS38" s="595"/>
      <c r="BT38" s="595"/>
      <c r="BU38" s="595"/>
      <c r="BV38" s="193"/>
      <c r="BW38" s="594">
        <f t="shared" si="2"/>
        <v>29</v>
      </c>
      <c r="BX38" s="594"/>
      <c r="BY38" s="595" t="str">
        <f>IF('各会計、関係団体の財政状況及び健全化判断比率'!B72="","",'各会計、関係団体の財政状況及び健全化判断比率'!B72)</f>
        <v>福島県市町村総合事務組合　一般会計</v>
      </c>
      <c r="BZ38" s="595"/>
      <c r="CA38" s="595"/>
      <c r="CB38" s="595"/>
      <c r="CC38" s="595"/>
      <c r="CD38" s="595"/>
      <c r="CE38" s="595"/>
      <c r="CF38" s="595"/>
      <c r="CG38" s="595"/>
      <c r="CH38" s="595"/>
      <c r="CI38" s="595"/>
      <c r="CJ38" s="595"/>
      <c r="CK38" s="595"/>
      <c r="CL38" s="595"/>
      <c r="CM38" s="595"/>
      <c r="CN38" s="193"/>
      <c r="CO38" s="594">
        <f t="shared" si="3"/>
        <v>38</v>
      </c>
      <c r="CP38" s="594"/>
      <c r="CQ38" s="595" t="str">
        <f>IF('各会計、関係団体の財政状況及び健全化判断比率'!BS11="","",'各会計、関係団体の財政状況及び健全化判断比率'!BS11)</f>
        <v>郡山駅西口再開発</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f t="shared" si="5"/>
        <v>6</v>
      </c>
      <c r="D39" s="594"/>
      <c r="E39" s="595" t="str">
        <f>IF('各会計、関係団体の財政状況及び健全化判断比率'!B12="","",'各会計、関係団体の財政状況及び健全化判断比率'!B12)</f>
        <v>中谷地土地区画整理事業特別会計</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f t="shared" si="1"/>
        <v>24</v>
      </c>
      <c r="BF39" s="594"/>
      <c r="BG39" s="595" t="str">
        <f>IF('各会計、関係団体の財政状況及び健全化判断比率'!B41="","",'各会計、関係団体の財政状況及び健全化判断比率'!B41)</f>
        <v>工業団地開発事業特別会計</v>
      </c>
      <c r="BH39" s="595"/>
      <c r="BI39" s="595"/>
      <c r="BJ39" s="595"/>
      <c r="BK39" s="595"/>
      <c r="BL39" s="595"/>
      <c r="BM39" s="595"/>
      <c r="BN39" s="595"/>
      <c r="BO39" s="595"/>
      <c r="BP39" s="595"/>
      <c r="BQ39" s="595"/>
      <c r="BR39" s="595"/>
      <c r="BS39" s="595"/>
      <c r="BT39" s="595"/>
      <c r="BU39" s="595"/>
      <c r="BV39" s="193"/>
      <c r="BW39" s="594">
        <f t="shared" si="2"/>
        <v>30</v>
      </c>
      <c r="BX39" s="594"/>
      <c r="BY39" s="595" t="str">
        <f>IF('各会計、関係団体の財政状況及び健全化判断比率'!B73="","",'各会計、関係団体の財政状況及び健全化判断比率'!B73)</f>
        <v>福島県市町村総合事務組合　消防補償等特別会計</v>
      </c>
      <c r="BZ39" s="595"/>
      <c r="CA39" s="595"/>
      <c r="CB39" s="595"/>
      <c r="CC39" s="595"/>
      <c r="CD39" s="595"/>
      <c r="CE39" s="595"/>
      <c r="CF39" s="595"/>
      <c r="CG39" s="595"/>
      <c r="CH39" s="595"/>
      <c r="CI39" s="595"/>
      <c r="CJ39" s="595"/>
      <c r="CK39" s="595"/>
      <c r="CL39" s="595"/>
      <c r="CM39" s="595"/>
      <c r="CN39" s="193"/>
      <c r="CO39" s="594">
        <f t="shared" si="3"/>
        <v>39</v>
      </c>
      <c r="CP39" s="594"/>
      <c r="CQ39" s="595" t="str">
        <f>IF('各会計、関係団体の財政状況及び健全化判断比率'!BS12="","",'各会計、関係団体の財政状況及び健全化判断比率'!BS12)</f>
        <v>郡山地方土地開発公社</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f t="shared" si="5"/>
        <v>7</v>
      </c>
      <c r="D40" s="594"/>
      <c r="E40" s="595" t="str">
        <f>IF('各会計、関係団体の財政状況及び健全化判断比率'!B13="","",'各会計、関係団体の財政状況及び健全化判断比率'!B13)</f>
        <v>富田第二土地区画整理事業特別会計</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31</v>
      </c>
      <c r="BX40" s="594"/>
      <c r="BY40" s="595" t="str">
        <f>IF('各会計、関係団体の財政状況及び健全化判断比率'!B74="","",'各会計、関係団体の財政状況及び健全化判断比率'!B74)</f>
        <v>福島県市町村総合事務組合　消防賞じゅつ金特別会計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f t="shared" si="5"/>
        <v>8</v>
      </c>
      <c r="D41" s="594"/>
      <c r="E41" s="595" t="str">
        <f>IF('各会計、関係団体の財政状況及び健全化判断比率'!B14="","",'各会計、関係団体の財政状況及び健全化判断比率'!B14)</f>
        <v>伊賀河原土地区画整理事業特別会計</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32</v>
      </c>
      <c r="BX41" s="594"/>
      <c r="BY41" s="595" t="str">
        <f>IF('各会計、関係団体の財政状況及び健全化判断比率'!B75="","",'各会計、関係団体の財政状況及び健全化判断比率'!B75)</f>
        <v>福島県市町村総合事務組合　非常勤職員公務災害補償特別会計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f t="shared" si="5"/>
        <v>9</v>
      </c>
      <c r="D42" s="594"/>
      <c r="E42" s="595" t="str">
        <f>IF('各会計、関係団体の財政状況及び健全化判断比率'!B15="","",'各会計、関係団体の財政状況及び健全化判断比率'!B15)</f>
        <v>徳定土地区画整理事業特別会計</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33</v>
      </c>
      <c r="BX42" s="594"/>
      <c r="BY42" s="595" t="str">
        <f>IF('各会計、関係団体の財政状況及び健全化判断比率'!B76="","",'各会計、関係団体の財政状況及び健全化判断比率'!B76)</f>
        <v>福島県市町村総合事務組合　自治会館管理特別会計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f t="shared" si="5"/>
        <v>10</v>
      </c>
      <c r="D43" s="594"/>
      <c r="E43" s="595" t="str">
        <f>IF('各会計、関係団体の財政状況及び健全化判断比率'!B16="","",'各会計、関係団体の財政状況及び健全化判断比率'!B16)</f>
        <v>大町土地区画整理事業特別会計</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f6wKS5nSh4u/7+GP7pD+r+Iq0huHoJ7TlrPYRMBLaE6682AOgKzkn2GEWOOPCMVUS7CsPXJUGCn56D1IRYB3NQ==" saltValue="In97peyDCcPDcgof68Ezw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election activeCell="M44" sqref="M4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186" t="s">
        <v>563</v>
      </c>
      <c r="D34" s="1186"/>
      <c r="E34" s="1187"/>
      <c r="F34" s="32">
        <v>7.7</v>
      </c>
      <c r="G34" s="33">
        <v>9.08</v>
      </c>
      <c r="H34" s="33">
        <v>11.49</v>
      </c>
      <c r="I34" s="33">
        <v>13.84</v>
      </c>
      <c r="J34" s="34">
        <v>14.88</v>
      </c>
      <c r="K34" s="22"/>
      <c r="L34" s="22"/>
      <c r="M34" s="22"/>
      <c r="N34" s="22"/>
      <c r="O34" s="22"/>
      <c r="P34" s="22"/>
    </row>
    <row r="35" spans="1:16" ht="39" customHeight="1">
      <c r="A35" s="22"/>
      <c r="B35" s="35"/>
      <c r="C35" s="1180" t="s">
        <v>564</v>
      </c>
      <c r="D35" s="1181"/>
      <c r="E35" s="1182"/>
      <c r="F35" s="36">
        <v>6.15</v>
      </c>
      <c r="G35" s="37">
        <v>6.52</v>
      </c>
      <c r="H35" s="37">
        <v>6.06</v>
      </c>
      <c r="I35" s="37">
        <v>5.83</v>
      </c>
      <c r="J35" s="38">
        <v>5.74</v>
      </c>
      <c r="K35" s="22"/>
      <c r="L35" s="22"/>
      <c r="M35" s="22"/>
      <c r="N35" s="22"/>
      <c r="O35" s="22"/>
      <c r="P35" s="22"/>
    </row>
    <row r="36" spans="1:16" ht="39" customHeight="1">
      <c r="A36" s="22"/>
      <c r="B36" s="35"/>
      <c r="C36" s="1180" t="s">
        <v>565</v>
      </c>
      <c r="D36" s="1181"/>
      <c r="E36" s="1182"/>
      <c r="F36" s="36">
        <v>1.75</v>
      </c>
      <c r="G36" s="37">
        <v>2.2400000000000002</v>
      </c>
      <c r="H36" s="37">
        <v>1.66</v>
      </c>
      <c r="I36" s="37">
        <v>1.73</v>
      </c>
      <c r="J36" s="38">
        <v>1.68</v>
      </c>
      <c r="K36" s="22"/>
      <c r="L36" s="22"/>
      <c r="M36" s="22"/>
      <c r="N36" s="22"/>
      <c r="O36" s="22"/>
      <c r="P36" s="22"/>
    </row>
    <row r="37" spans="1:16" ht="39" customHeight="1">
      <c r="A37" s="22"/>
      <c r="B37" s="35"/>
      <c r="C37" s="1180" t="s">
        <v>566</v>
      </c>
      <c r="D37" s="1181"/>
      <c r="E37" s="1182"/>
      <c r="F37" s="36">
        <v>0.23</v>
      </c>
      <c r="G37" s="37">
        <v>0.2</v>
      </c>
      <c r="H37" s="37">
        <v>0.19</v>
      </c>
      <c r="I37" s="37">
        <v>0.63</v>
      </c>
      <c r="J37" s="38">
        <v>0.63</v>
      </c>
      <c r="K37" s="22"/>
      <c r="L37" s="22"/>
      <c r="M37" s="22"/>
      <c r="N37" s="22"/>
      <c r="O37" s="22"/>
      <c r="P37" s="22"/>
    </row>
    <row r="38" spans="1:16" ht="39" customHeight="1">
      <c r="A38" s="22"/>
      <c r="B38" s="35"/>
      <c r="C38" s="1180" t="s">
        <v>567</v>
      </c>
      <c r="D38" s="1181"/>
      <c r="E38" s="1182"/>
      <c r="F38" s="36">
        <v>0.86</v>
      </c>
      <c r="G38" s="37">
        <v>0.75</v>
      </c>
      <c r="H38" s="37">
        <v>0.66</v>
      </c>
      <c r="I38" s="37">
        <v>0.83</v>
      </c>
      <c r="J38" s="38">
        <v>0.42</v>
      </c>
      <c r="K38" s="22"/>
      <c r="L38" s="22"/>
      <c r="M38" s="22"/>
      <c r="N38" s="22"/>
      <c r="O38" s="22"/>
      <c r="P38" s="22"/>
    </row>
    <row r="39" spans="1:16" ht="39" customHeight="1">
      <c r="A39" s="22"/>
      <c r="B39" s="35"/>
      <c r="C39" s="1180" t="s">
        <v>568</v>
      </c>
      <c r="D39" s="1181"/>
      <c r="E39" s="1182"/>
      <c r="F39" s="36">
        <v>0</v>
      </c>
      <c r="G39" s="37">
        <v>0.08</v>
      </c>
      <c r="H39" s="37">
        <v>0.12</v>
      </c>
      <c r="I39" s="37">
        <v>0.14000000000000001</v>
      </c>
      <c r="J39" s="38">
        <v>0.08</v>
      </c>
      <c r="K39" s="22"/>
      <c r="L39" s="22"/>
      <c r="M39" s="22"/>
      <c r="N39" s="22"/>
      <c r="O39" s="22"/>
      <c r="P39" s="22"/>
    </row>
    <row r="40" spans="1:16" ht="39" customHeight="1">
      <c r="A40" s="22"/>
      <c r="B40" s="35"/>
      <c r="C40" s="1180" t="s">
        <v>569</v>
      </c>
      <c r="D40" s="1181"/>
      <c r="E40" s="1182"/>
      <c r="F40" s="36">
        <v>0.05</v>
      </c>
      <c r="G40" s="37">
        <v>0.06</v>
      </c>
      <c r="H40" s="37">
        <v>0.06</v>
      </c>
      <c r="I40" s="37">
        <v>0.06</v>
      </c>
      <c r="J40" s="38">
        <v>0.06</v>
      </c>
      <c r="K40" s="22"/>
      <c r="L40" s="22"/>
      <c r="M40" s="22"/>
      <c r="N40" s="22"/>
      <c r="O40" s="22"/>
      <c r="P40" s="22"/>
    </row>
    <row r="41" spans="1:16" ht="39" customHeight="1">
      <c r="A41" s="22"/>
      <c r="B41" s="35"/>
      <c r="C41" s="1180" t="s">
        <v>570</v>
      </c>
      <c r="D41" s="1181"/>
      <c r="E41" s="1182"/>
      <c r="F41" s="36">
        <v>0.06</v>
      </c>
      <c r="G41" s="37">
        <v>7.0000000000000007E-2</v>
      </c>
      <c r="H41" s="37">
        <v>0.05</v>
      </c>
      <c r="I41" s="37">
        <v>0.03</v>
      </c>
      <c r="J41" s="38">
        <v>0.02</v>
      </c>
      <c r="K41" s="22"/>
      <c r="L41" s="22"/>
      <c r="M41" s="22"/>
      <c r="N41" s="22"/>
      <c r="O41" s="22"/>
      <c r="P41" s="22"/>
    </row>
    <row r="42" spans="1:16" ht="39" customHeight="1">
      <c r="A42" s="22"/>
      <c r="B42" s="39"/>
      <c r="C42" s="1180" t="s">
        <v>571</v>
      </c>
      <c r="D42" s="1181"/>
      <c r="E42" s="1182"/>
      <c r="F42" s="36" t="s">
        <v>572</v>
      </c>
      <c r="G42" s="37" t="s">
        <v>529</v>
      </c>
      <c r="H42" s="37" t="s">
        <v>529</v>
      </c>
      <c r="I42" s="37" t="s">
        <v>529</v>
      </c>
      <c r="J42" s="38" t="s">
        <v>529</v>
      </c>
      <c r="K42" s="22"/>
      <c r="L42" s="22"/>
      <c r="M42" s="22"/>
      <c r="N42" s="22"/>
      <c r="O42" s="22"/>
      <c r="P42" s="22"/>
    </row>
    <row r="43" spans="1:16" ht="39" customHeight="1" thickBot="1">
      <c r="A43" s="22"/>
      <c r="B43" s="40"/>
      <c r="C43" s="1183" t="s">
        <v>573</v>
      </c>
      <c r="D43" s="1184"/>
      <c r="E43" s="1185"/>
      <c r="F43" s="41">
        <v>12.53</v>
      </c>
      <c r="G43" s="42">
        <v>0.22</v>
      </c>
      <c r="H43" s="42">
        <v>0.03</v>
      </c>
      <c r="I43" s="42">
        <v>0.01</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47Lvcz9MfLaAo9i5D2/damj6H561MYZZYwlCW5O/+rF1ORpkGcoZHRQYHY03WDaG5cP/1sO4PONdZtIEKA3lg==" saltValue="0xbFqYx52PHC7Ge+qTIZ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196" t="s">
        <v>11</v>
      </c>
      <c r="C45" s="1197"/>
      <c r="D45" s="58"/>
      <c r="E45" s="1202" t="s">
        <v>12</v>
      </c>
      <c r="F45" s="1202"/>
      <c r="G45" s="1202"/>
      <c r="H45" s="1202"/>
      <c r="I45" s="1202"/>
      <c r="J45" s="1203"/>
      <c r="K45" s="59">
        <v>10357</v>
      </c>
      <c r="L45" s="60">
        <v>10241</v>
      </c>
      <c r="M45" s="60">
        <v>10047</v>
      </c>
      <c r="N45" s="60">
        <v>10239</v>
      </c>
      <c r="O45" s="61">
        <v>10091</v>
      </c>
      <c r="P45" s="48"/>
      <c r="Q45" s="48"/>
      <c r="R45" s="48"/>
      <c r="S45" s="48"/>
      <c r="T45" s="48"/>
      <c r="U45" s="48"/>
    </row>
    <row r="46" spans="1:21" ht="30.75" customHeight="1">
      <c r="A46" s="48"/>
      <c r="B46" s="1198"/>
      <c r="C46" s="1199"/>
      <c r="D46" s="62"/>
      <c r="E46" s="1190" t="s">
        <v>13</v>
      </c>
      <c r="F46" s="1190"/>
      <c r="G46" s="1190"/>
      <c r="H46" s="1190"/>
      <c r="I46" s="1190"/>
      <c r="J46" s="1191"/>
      <c r="K46" s="63" t="s">
        <v>529</v>
      </c>
      <c r="L46" s="64" t="s">
        <v>529</v>
      </c>
      <c r="M46" s="64" t="s">
        <v>529</v>
      </c>
      <c r="N46" s="64" t="s">
        <v>529</v>
      </c>
      <c r="O46" s="65" t="s">
        <v>529</v>
      </c>
      <c r="P46" s="48"/>
      <c r="Q46" s="48"/>
      <c r="R46" s="48"/>
      <c r="S46" s="48"/>
      <c r="T46" s="48"/>
      <c r="U46" s="48"/>
    </row>
    <row r="47" spans="1:21" ht="30.75" customHeight="1">
      <c r="A47" s="48"/>
      <c r="B47" s="1198"/>
      <c r="C47" s="1199"/>
      <c r="D47" s="62"/>
      <c r="E47" s="1190" t="s">
        <v>14</v>
      </c>
      <c r="F47" s="1190"/>
      <c r="G47" s="1190"/>
      <c r="H47" s="1190"/>
      <c r="I47" s="1190"/>
      <c r="J47" s="1191"/>
      <c r="K47" s="63" t="s">
        <v>529</v>
      </c>
      <c r="L47" s="64" t="s">
        <v>529</v>
      </c>
      <c r="M47" s="64" t="s">
        <v>529</v>
      </c>
      <c r="N47" s="64" t="s">
        <v>529</v>
      </c>
      <c r="O47" s="65" t="s">
        <v>529</v>
      </c>
      <c r="P47" s="48"/>
      <c r="Q47" s="48"/>
      <c r="R47" s="48"/>
      <c r="S47" s="48"/>
      <c r="T47" s="48"/>
      <c r="U47" s="48"/>
    </row>
    <row r="48" spans="1:21" ht="30.75" customHeight="1">
      <c r="A48" s="48"/>
      <c r="B48" s="1198"/>
      <c r="C48" s="1199"/>
      <c r="D48" s="62"/>
      <c r="E48" s="1190" t="s">
        <v>15</v>
      </c>
      <c r="F48" s="1190"/>
      <c r="G48" s="1190"/>
      <c r="H48" s="1190"/>
      <c r="I48" s="1190"/>
      <c r="J48" s="1191"/>
      <c r="K48" s="63">
        <v>3931</v>
      </c>
      <c r="L48" s="64">
        <v>3867</v>
      </c>
      <c r="M48" s="64">
        <v>4311</v>
      </c>
      <c r="N48" s="64">
        <v>4520</v>
      </c>
      <c r="O48" s="65">
        <v>4326</v>
      </c>
      <c r="P48" s="48"/>
      <c r="Q48" s="48"/>
      <c r="R48" s="48"/>
      <c r="S48" s="48"/>
      <c r="T48" s="48"/>
      <c r="U48" s="48"/>
    </row>
    <row r="49" spans="1:21" ht="30.75" customHeight="1">
      <c r="A49" s="48"/>
      <c r="B49" s="1198"/>
      <c r="C49" s="1199"/>
      <c r="D49" s="62"/>
      <c r="E49" s="1190" t="s">
        <v>16</v>
      </c>
      <c r="F49" s="1190"/>
      <c r="G49" s="1190"/>
      <c r="H49" s="1190"/>
      <c r="I49" s="1190"/>
      <c r="J49" s="1191"/>
      <c r="K49" s="63">
        <v>82</v>
      </c>
      <c r="L49" s="64">
        <v>75</v>
      </c>
      <c r="M49" s="64">
        <v>73</v>
      </c>
      <c r="N49" s="64">
        <v>89</v>
      </c>
      <c r="O49" s="65">
        <v>109</v>
      </c>
      <c r="P49" s="48"/>
      <c r="Q49" s="48"/>
      <c r="R49" s="48"/>
      <c r="S49" s="48"/>
      <c r="T49" s="48"/>
      <c r="U49" s="48"/>
    </row>
    <row r="50" spans="1:21" ht="30.75" customHeight="1">
      <c r="A50" s="48"/>
      <c r="B50" s="1198"/>
      <c r="C50" s="1199"/>
      <c r="D50" s="62"/>
      <c r="E50" s="1190" t="s">
        <v>17</v>
      </c>
      <c r="F50" s="1190"/>
      <c r="G50" s="1190"/>
      <c r="H50" s="1190"/>
      <c r="I50" s="1190"/>
      <c r="J50" s="1191"/>
      <c r="K50" s="63">
        <v>353</v>
      </c>
      <c r="L50" s="64">
        <v>282</v>
      </c>
      <c r="M50" s="64">
        <v>240</v>
      </c>
      <c r="N50" s="64">
        <v>254</v>
      </c>
      <c r="O50" s="65">
        <v>240</v>
      </c>
      <c r="P50" s="48"/>
      <c r="Q50" s="48"/>
      <c r="R50" s="48"/>
      <c r="S50" s="48"/>
      <c r="T50" s="48"/>
      <c r="U50" s="48"/>
    </row>
    <row r="51" spans="1:21" ht="30.75" customHeight="1">
      <c r="A51" s="48"/>
      <c r="B51" s="1200"/>
      <c r="C51" s="1201"/>
      <c r="D51" s="66"/>
      <c r="E51" s="1190" t="s">
        <v>18</v>
      </c>
      <c r="F51" s="1190"/>
      <c r="G51" s="1190"/>
      <c r="H51" s="1190"/>
      <c r="I51" s="1190"/>
      <c r="J51" s="1191"/>
      <c r="K51" s="63" t="s">
        <v>529</v>
      </c>
      <c r="L51" s="64" t="s">
        <v>529</v>
      </c>
      <c r="M51" s="64" t="s">
        <v>529</v>
      </c>
      <c r="N51" s="64" t="s">
        <v>529</v>
      </c>
      <c r="O51" s="65" t="s">
        <v>529</v>
      </c>
      <c r="P51" s="48"/>
      <c r="Q51" s="48"/>
      <c r="R51" s="48"/>
      <c r="S51" s="48"/>
      <c r="T51" s="48"/>
      <c r="U51" s="48"/>
    </row>
    <row r="52" spans="1:21" ht="30.75" customHeight="1">
      <c r="A52" s="48"/>
      <c r="B52" s="1188" t="s">
        <v>19</v>
      </c>
      <c r="C52" s="1189"/>
      <c r="D52" s="66"/>
      <c r="E52" s="1190" t="s">
        <v>20</v>
      </c>
      <c r="F52" s="1190"/>
      <c r="G52" s="1190"/>
      <c r="H52" s="1190"/>
      <c r="I52" s="1190"/>
      <c r="J52" s="1191"/>
      <c r="K52" s="63">
        <v>12100</v>
      </c>
      <c r="L52" s="64">
        <v>12136</v>
      </c>
      <c r="M52" s="64">
        <v>11464</v>
      </c>
      <c r="N52" s="64">
        <v>11582</v>
      </c>
      <c r="O52" s="65">
        <v>11687</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2623</v>
      </c>
      <c r="L53" s="69">
        <v>2329</v>
      </c>
      <c r="M53" s="69">
        <v>3207</v>
      </c>
      <c r="N53" s="69">
        <v>3520</v>
      </c>
      <c r="O53" s="70">
        <v>3079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STKXvUYMEZrgxr8yXK8DMpT7H17k52CvED025fJSyORceH5cKMNKyvDz0ksDpL/krGguHVvTA5xZd/B+7xwfw==" saltValue="W54S1/heoGmcKy+oxkEKt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556</v>
      </c>
      <c r="J40" s="79" t="s">
        <v>557</v>
      </c>
      <c r="K40" s="79" t="s">
        <v>558</v>
      </c>
      <c r="L40" s="79" t="s">
        <v>559</v>
      </c>
      <c r="M40" s="80" t="s">
        <v>560</v>
      </c>
    </row>
    <row r="41" spans="2:13" ht="27.75" customHeight="1">
      <c r="B41" s="1204" t="s">
        <v>24</v>
      </c>
      <c r="C41" s="1205"/>
      <c r="D41" s="81"/>
      <c r="E41" s="1210" t="s">
        <v>25</v>
      </c>
      <c r="F41" s="1210"/>
      <c r="G41" s="1210"/>
      <c r="H41" s="1211"/>
      <c r="I41" s="82">
        <v>87230</v>
      </c>
      <c r="J41" s="83">
        <v>86517</v>
      </c>
      <c r="K41" s="83">
        <v>85052</v>
      </c>
      <c r="L41" s="83">
        <v>84589</v>
      </c>
      <c r="M41" s="84">
        <v>85251</v>
      </c>
    </row>
    <row r="42" spans="2:13" ht="27.75" customHeight="1">
      <c r="B42" s="1206"/>
      <c r="C42" s="1207"/>
      <c r="D42" s="85"/>
      <c r="E42" s="1212" t="s">
        <v>26</v>
      </c>
      <c r="F42" s="1212"/>
      <c r="G42" s="1212"/>
      <c r="H42" s="1213"/>
      <c r="I42" s="86">
        <v>2026</v>
      </c>
      <c r="J42" s="87">
        <v>1645</v>
      </c>
      <c r="K42" s="87">
        <v>1502</v>
      </c>
      <c r="L42" s="87">
        <v>1361</v>
      </c>
      <c r="M42" s="88">
        <v>1725</v>
      </c>
    </row>
    <row r="43" spans="2:13" ht="27.75" customHeight="1">
      <c r="B43" s="1206"/>
      <c r="C43" s="1207"/>
      <c r="D43" s="85"/>
      <c r="E43" s="1212" t="s">
        <v>27</v>
      </c>
      <c r="F43" s="1212"/>
      <c r="G43" s="1212"/>
      <c r="H43" s="1213"/>
      <c r="I43" s="86">
        <v>56999</v>
      </c>
      <c r="J43" s="87">
        <v>54451</v>
      </c>
      <c r="K43" s="87">
        <v>53236</v>
      </c>
      <c r="L43" s="87">
        <v>38960</v>
      </c>
      <c r="M43" s="88">
        <v>36727</v>
      </c>
    </row>
    <row r="44" spans="2:13" ht="27.75" customHeight="1">
      <c r="B44" s="1206"/>
      <c r="C44" s="1207"/>
      <c r="D44" s="85"/>
      <c r="E44" s="1212" t="s">
        <v>28</v>
      </c>
      <c r="F44" s="1212"/>
      <c r="G44" s="1212"/>
      <c r="H44" s="1213"/>
      <c r="I44" s="86">
        <v>651</v>
      </c>
      <c r="J44" s="87">
        <v>665</v>
      </c>
      <c r="K44" s="87">
        <v>677</v>
      </c>
      <c r="L44" s="87">
        <v>665</v>
      </c>
      <c r="M44" s="88">
        <v>654</v>
      </c>
    </row>
    <row r="45" spans="2:13" ht="27.75" customHeight="1">
      <c r="B45" s="1206"/>
      <c r="C45" s="1207"/>
      <c r="D45" s="85"/>
      <c r="E45" s="1212" t="s">
        <v>29</v>
      </c>
      <c r="F45" s="1212"/>
      <c r="G45" s="1212"/>
      <c r="H45" s="1213"/>
      <c r="I45" s="86">
        <v>14841</v>
      </c>
      <c r="J45" s="87">
        <v>14572</v>
      </c>
      <c r="K45" s="87">
        <v>14951</v>
      </c>
      <c r="L45" s="87">
        <v>15086</v>
      </c>
      <c r="M45" s="88">
        <v>15505</v>
      </c>
    </row>
    <row r="46" spans="2:13" ht="27.75" customHeight="1">
      <c r="B46" s="1206"/>
      <c r="C46" s="1207"/>
      <c r="D46" s="89"/>
      <c r="E46" s="1212" t="s">
        <v>30</v>
      </c>
      <c r="F46" s="1212"/>
      <c r="G46" s="1212"/>
      <c r="H46" s="1213"/>
      <c r="I46" s="86">
        <v>9</v>
      </c>
      <c r="J46" s="87" t="s">
        <v>529</v>
      </c>
      <c r="K46" s="87" t="s">
        <v>529</v>
      </c>
      <c r="L46" s="87" t="s">
        <v>529</v>
      </c>
      <c r="M46" s="88" t="s">
        <v>529</v>
      </c>
    </row>
    <row r="47" spans="2:13" ht="27.75" customHeight="1">
      <c r="B47" s="1206"/>
      <c r="C47" s="1207"/>
      <c r="D47" s="90"/>
      <c r="E47" s="1214" t="s">
        <v>31</v>
      </c>
      <c r="F47" s="1215"/>
      <c r="G47" s="1215"/>
      <c r="H47" s="1216"/>
      <c r="I47" s="86" t="s">
        <v>529</v>
      </c>
      <c r="J47" s="87" t="s">
        <v>529</v>
      </c>
      <c r="K47" s="87" t="s">
        <v>529</v>
      </c>
      <c r="L47" s="87" t="s">
        <v>529</v>
      </c>
      <c r="M47" s="88" t="s">
        <v>529</v>
      </c>
    </row>
    <row r="48" spans="2:13" ht="27.75" customHeight="1">
      <c r="B48" s="1206"/>
      <c r="C48" s="1207"/>
      <c r="D48" s="85"/>
      <c r="E48" s="1212" t="s">
        <v>32</v>
      </c>
      <c r="F48" s="1212"/>
      <c r="G48" s="1212"/>
      <c r="H48" s="1213"/>
      <c r="I48" s="86" t="s">
        <v>529</v>
      </c>
      <c r="J48" s="87" t="s">
        <v>529</v>
      </c>
      <c r="K48" s="87" t="s">
        <v>529</v>
      </c>
      <c r="L48" s="87" t="s">
        <v>529</v>
      </c>
      <c r="M48" s="88" t="s">
        <v>529</v>
      </c>
    </row>
    <row r="49" spans="2:13" ht="27.75" customHeight="1">
      <c r="B49" s="1208"/>
      <c r="C49" s="1209"/>
      <c r="D49" s="85"/>
      <c r="E49" s="1212" t="s">
        <v>33</v>
      </c>
      <c r="F49" s="1212"/>
      <c r="G49" s="1212"/>
      <c r="H49" s="1213"/>
      <c r="I49" s="86" t="s">
        <v>529</v>
      </c>
      <c r="J49" s="87" t="s">
        <v>529</v>
      </c>
      <c r="K49" s="87" t="s">
        <v>529</v>
      </c>
      <c r="L49" s="87" t="s">
        <v>529</v>
      </c>
      <c r="M49" s="88" t="s">
        <v>529</v>
      </c>
    </row>
    <row r="50" spans="2:13" ht="27.75" customHeight="1">
      <c r="B50" s="1217" t="s">
        <v>34</v>
      </c>
      <c r="C50" s="1218"/>
      <c r="D50" s="91"/>
      <c r="E50" s="1212" t="s">
        <v>35</v>
      </c>
      <c r="F50" s="1212"/>
      <c r="G50" s="1212"/>
      <c r="H50" s="1213"/>
      <c r="I50" s="86">
        <v>33270</v>
      </c>
      <c r="J50" s="87">
        <v>32480</v>
      </c>
      <c r="K50" s="87">
        <v>32756</v>
      </c>
      <c r="L50" s="87">
        <v>28610</v>
      </c>
      <c r="M50" s="88">
        <v>26780</v>
      </c>
    </row>
    <row r="51" spans="2:13" ht="27.75" customHeight="1">
      <c r="B51" s="1206"/>
      <c r="C51" s="1207"/>
      <c r="D51" s="85"/>
      <c r="E51" s="1212" t="s">
        <v>36</v>
      </c>
      <c r="F51" s="1212"/>
      <c r="G51" s="1212"/>
      <c r="H51" s="1213"/>
      <c r="I51" s="86">
        <v>19658</v>
      </c>
      <c r="J51" s="87">
        <v>17621</v>
      </c>
      <c r="K51" s="87">
        <v>18422</v>
      </c>
      <c r="L51" s="87">
        <v>15197</v>
      </c>
      <c r="M51" s="88">
        <v>15268</v>
      </c>
    </row>
    <row r="52" spans="2:13" ht="27.75" customHeight="1">
      <c r="B52" s="1208"/>
      <c r="C52" s="1209"/>
      <c r="D52" s="85"/>
      <c r="E52" s="1212" t="s">
        <v>37</v>
      </c>
      <c r="F52" s="1212"/>
      <c r="G52" s="1212"/>
      <c r="H52" s="1213"/>
      <c r="I52" s="86">
        <v>113452</v>
      </c>
      <c r="J52" s="87">
        <v>111774</v>
      </c>
      <c r="K52" s="87">
        <v>110126</v>
      </c>
      <c r="L52" s="87">
        <v>108390</v>
      </c>
      <c r="M52" s="88">
        <v>107078</v>
      </c>
    </row>
    <row r="53" spans="2:13" ht="27.75" customHeight="1" thickBot="1">
      <c r="B53" s="1219" t="s">
        <v>38</v>
      </c>
      <c r="C53" s="1220"/>
      <c r="D53" s="92"/>
      <c r="E53" s="1221" t="s">
        <v>39</v>
      </c>
      <c r="F53" s="1221"/>
      <c r="G53" s="1221"/>
      <c r="H53" s="1222"/>
      <c r="I53" s="93">
        <v>-4624</v>
      </c>
      <c r="J53" s="94">
        <v>-4025</v>
      </c>
      <c r="K53" s="94">
        <v>-5885</v>
      </c>
      <c r="L53" s="94">
        <v>-11537</v>
      </c>
      <c r="M53" s="95">
        <v>-9263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kWZfnL1KnPN2b6Y0T6Tbi8Jh/MORAf77l97Hx+oTgPgRJU5Bh4oeZf1wcTIzANCsnkCGQj31DhDTOyJ7IrFtw==" saltValue="+1nDqJ5K3OwoNaoPNwr5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58" sqref="H58:H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558</v>
      </c>
      <c r="G54" s="104" t="s">
        <v>559</v>
      </c>
      <c r="H54" s="105" t="s">
        <v>560</v>
      </c>
    </row>
    <row r="55" spans="2:8" ht="52.5" customHeight="1">
      <c r="B55" s="106"/>
      <c r="C55" s="1231" t="s">
        <v>42</v>
      </c>
      <c r="D55" s="1231"/>
      <c r="E55" s="1232"/>
      <c r="F55" s="107">
        <v>13900</v>
      </c>
      <c r="G55" s="107">
        <v>12420</v>
      </c>
      <c r="H55" s="108">
        <v>11920</v>
      </c>
    </row>
    <row r="56" spans="2:8" ht="52.5" customHeight="1">
      <c r="B56" s="109"/>
      <c r="C56" s="1233" t="s">
        <v>43</v>
      </c>
      <c r="D56" s="1233"/>
      <c r="E56" s="1234"/>
      <c r="F56" s="110">
        <v>1025</v>
      </c>
      <c r="G56" s="110">
        <v>1025</v>
      </c>
      <c r="H56" s="111">
        <v>1025</v>
      </c>
    </row>
    <row r="57" spans="2:8" ht="53.25" customHeight="1">
      <c r="B57" s="109"/>
      <c r="C57" s="1235" t="s">
        <v>44</v>
      </c>
      <c r="D57" s="1235"/>
      <c r="E57" s="1236"/>
      <c r="F57" s="112">
        <v>15207</v>
      </c>
      <c r="G57" s="112">
        <v>12120</v>
      </c>
      <c r="H57" s="113">
        <v>10591</v>
      </c>
    </row>
    <row r="58" spans="2:8" ht="45.75" customHeight="1">
      <c r="B58" s="114"/>
      <c r="C58" s="1223" t="s">
        <v>574</v>
      </c>
      <c r="D58" s="1224"/>
      <c r="E58" s="1225"/>
      <c r="F58" s="115">
        <v>2473</v>
      </c>
      <c r="G58" s="115">
        <v>2229</v>
      </c>
      <c r="H58" s="116">
        <v>1953</v>
      </c>
    </row>
    <row r="59" spans="2:8" ht="45.75" customHeight="1">
      <c r="B59" s="114"/>
      <c r="C59" s="1223" t="s">
        <v>575</v>
      </c>
      <c r="D59" s="1224"/>
      <c r="E59" s="1225"/>
      <c r="F59" s="115">
        <v>4352</v>
      </c>
      <c r="G59" s="115">
        <v>2166</v>
      </c>
      <c r="H59" s="116">
        <v>1504</v>
      </c>
    </row>
    <row r="60" spans="2:8" ht="45.75" customHeight="1">
      <c r="B60" s="114"/>
      <c r="C60" s="1223" t="s">
        <v>576</v>
      </c>
      <c r="D60" s="1224"/>
      <c r="E60" s="1225"/>
      <c r="F60" s="115">
        <v>1370</v>
      </c>
      <c r="G60" s="115">
        <v>1370</v>
      </c>
      <c r="H60" s="116">
        <v>1370</v>
      </c>
    </row>
    <row r="61" spans="2:8" ht="45.75" customHeight="1">
      <c r="B61" s="114"/>
      <c r="C61" s="1223" t="s">
        <v>577</v>
      </c>
      <c r="D61" s="1224"/>
      <c r="E61" s="1225"/>
      <c r="F61" s="115">
        <v>1188</v>
      </c>
      <c r="G61" s="115">
        <v>1128</v>
      </c>
      <c r="H61" s="116">
        <v>1056</v>
      </c>
    </row>
    <row r="62" spans="2:8" ht="45.75" customHeight="1" thickBot="1">
      <c r="B62" s="117"/>
      <c r="C62" s="1226" t="s">
        <v>578</v>
      </c>
      <c r="D62" s="1227"/>
      <c r="E62" s="1228"/>
      <c r="F62" s="118">
        <v>826</v>
      </c>
      <c r="G62" s="118">
        <v>828</v>
      </c>
      <c r="H62" s="119">
        <v>830</v>
      </c>
    </row>
    <row r="63" spans="2:8" ht="52.5" customHeight="1" thickBot="1">
      <c r="B63" s="120"/>
      <c r="C63" s="1229" t="s">
        <v>45</v>
      </c>
      <c r="D63" s="1229"/>
      <c r="E63" s="1230"/>
      <c r="F63" s="121">
        <v>30133</v>
      </c>
      <c r="G63" s="121">
        <v>25565</v>
      </c>
      <c r="H63" s="122">
        <v>23537</v>
      </c>
    </row>
    <row r="64" spans="2:8" ht="15" customHeight="1"/>
    <row r="65" ht="0" hidden="1" customHeight="1"/>
    <row r="66" ht="0" hidden="1" customHeight="1"/>
  </sheetData>
  <sheetProtection algorithmName="SHA-512" hashValue="V27tjw56+S7uxYAVTgdSXz3FYEdVA31xURPlOKGUlqGIfua6MAA1qM3LaCE9G4bqU2qa1jn2wHL4PnJUGa19tA==" saltValue="Wd6vJB88ouli7XqYuZ0R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election activeCell="AN70" sqref="AN70"/>
    </sheetView>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598</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598</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599</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600</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601</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602</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556</v>
      </c>
      <c r="BQ50" s="1271"/>
      <c r="BR50" s="1271"/>
      <c r="BS50" s="1271"/>
      <c r="BT50" s="1271"/>
      <c r="BU50" s="1271"/>
      <c r="BV50" s="1271"/>
      <c r="BW50" s="1271"/>
      <c r="BX50" s="1271" t="s">
        <v>557</v>
      </c>
      <c r="BY50" s="1271"/>
      <c r="BZ50" s="1271"/>
      <c r="CA50" s="1271"/>
      <c r="CB50" s="1271"/>
      <c r="CC50" s="1271"/>
      <c r="CD50" s="1271"/>
      <c r="CE50" s="1271"/>
      <c r="CF50" s="1271" t="s">
        <v>558</v>
      </c>
      <c r="CG50" s="1271"/>
      <c r="CH50" s="1271"/>
      <c r="CI50" s="1271"/>
      <c r="CJ50" s="1271"/>
      <c r="CK50" s="1271"/>
      <c r="CL50" s="1271"/>
      <c r="CM50" s="1271"/>
      <c r="CN50" s="1271" t="s">
        <v>559</v>
      </c>
      <c r="CO50" s="1271"/>
      <c r="CP50" s="1271"/>
      <c r="CQ50" s="1271"/>
      <c r="CR50" s="1271"/>
      <c r="CS50" s="1271"/>
      <c r="CT50" s="1271"/>
      <c r="CU50" s="1271"/>
      <c r="CV50" s="1271" t="s">
        <v>560</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603</v>
      </c>
      <c r="AO51" s="1275"/>
      <c r="AP51" s="1275"/>
      <c r="AQ51" s="1275"/>
      <c r="AR51" s="1275"/>
      <c r="AS51" s="1275"/>
      <c r="AT51" s="1275"/>
      <c r="AU51" s="1275"/>
      <c r="AV51" s="1275"/>
      <c r="AW51" s="1275"/>
      <c r="AX51" s="1275"/>
      <c r="AY51" s="1275"/>
      <c r="AZ51" s="1275"/>
      <c r="BA51" s="1275"/>
      <c r="BB51" s="1275" t="s">
        <v>604</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605</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50</v>
      </c>
      <c r="CO53" s="1277"/>
      <c r="CP53" s="1277"/>
      <c r="CQ53" s="1277"/>
      <c r="CR53" s="1277"/>
      <c r="CS53" s="1277"/>
      <c r="CT53" s="1277"/>
      <c r="CU53" s="1277"/>
      <c r="CV53" s="1277">
        <v>50.4</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606</v>
      </c>
      <c r="AO55" s="1271"/>
      <c r="AP55" s="1271"/>
      <c r="AQ55" s="1271"/>
      <c r="AR55" s="1271"/>
      <c r="AS55" s="1271"/>
      <c r="AT55" s="1271"/>
      <c r="AU55" s="1271"/>
      <c r="AV55" s="1271"/>
      <c r="AW55" s="1271"/>
      <c r="AX55" s="1271"/>
      <c r="AY55" s="1271"/>
      <c r="AZ55" s="1271"/>
      <c r="BA55" s="1271"/>
      <c r="BB55" s="1275" t="s">
        <v>604</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38.9</v>
      </c>
      <c r="CO55" s="1277"/>
      <c r="CP55" s="1277"/>
      <c r="CQ55" s="1277"/>
      <c r="CR55" s="1277"/>
      <c r="CS55" s="1277"/>
      <c r="CT55" s="1277"/>
      <c r="CU55" s="1277"/>
      <c r="CV55" s="1277">
        <v>37.6</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605</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59.3</v>
      </c>
      <c r="CO57" s="1277"/>
      <c r="CP57" s="1277"/>
      <c r="CQ57" s="1277"/>
      <c r="CR57" s="1277"/>
      <c r="CS57" s="1277"/>
      <c r="CT57" s="1277"/>
      <c r="CU57" s="1277"/>
      <c r="CV57" s="1277">
        <v>60</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607</v>
      </c>
    </row>
    <row r="64" spans="1:109">
      <c r="B64" s="1246"/>
      <c r="G64" s="1253"/>
      <c r="I64" s="1287"/>
      <c r="J64" s="1287"/>
      <c r="K64" s="1287"/>
      <c r="L64" s="1287"/>
      <c r="M64" s="1287"/>
      <c r="N64" s="1288"/>
      <c r="AM64" s="1253"/>
      <c r="AN64" s="1253" t="s">
        <v>600</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608</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602</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556</v>
      </c>
      <c r="BQ72" s="1271"/>
      <c r="BR72" s="1271"/>
      <c r="BS72" s="1271"/>
      <c r="BT72" s="1271"/>
      <c r="BU72" s="1271"/>
      <c r="BV72" s="1271"/>
      <c r="BW72" s="1271"/>
      <c r="BX72" s="1271" t="s">
        <v>557</v>
      </c>
      <c r="BY72" s="1271"/>
      <c r="BZ72" s="1271"/>
      <c r="CA72" s="1271"/>
      <c r="CB72" s="1271"/>
      <c r="CC72" s="1271"/>
      <c r="CD72" s="1271"/>
      <c r="CE72" s="1271"/>
      <c r="CF72" s="1271" t="s">
        <v>558</v>
      </c>
      <c r="CG72" s="1271"/>
      <c r="CH72" s="1271"/>
      <c r="CI72" s="1271"/>
      <c r="CJ72" s="1271"/>
      <c r="CK72" s="1271"/>
      <c r="CL72" s="1271"/>
      <c r="CM72" s="1271"/>
      <c r="CN72" s="1271" t="s">
        <v>559</v>
      </c>
      <c r="CO72" s="1271"/>
      <c r="CP72" s="1271"/>
      <c r="CQ72" s="1271"/>
      <c r="CR72" s="1271"/>
      <c r="CS72" s="1271"/>
      <c r="CT72" s="1271"/>
      <c r="CU72" s="1271"/>
      <c r="CV72" s="1271" t="s">
        <v>560</v>
      </c>
      <c r="CW72" s="1271"/>
      <c r="CX72" s="1271"/>
      <c r="CY72" s="1271"/>
      <c r="CZ72" s="1271"/>
      <c r="DA72" s="1271"/>
      <c r="DB72" s="1271"/>
      <c r="DC72" s="1271"/>
    </row>
    <row r="73" spans="2:107">
      <c r="B73" s="1246"/>
      <c r="G73" s="1272"/>
      <c r="H73" s="1272"/>
      <c r="I73" s="1272"/>
      <c r="J73" s="1272"/>
      <c r="K73" s="1294"/>
      <c r="L73" s="1294"/>
      <c r="M73" s="1294"/>
      <c r="N73" s="1294"/>
      <c r="AM73" s="1264"/>
      <c r="AN73" s="1275" t="s">
        <v>603</v>
      </c>
      <c r="AO73" s="1275"/>
      <c r="AP73" s="1275"/>
      <c r="AQ73" s="1275"/>
      <c r="AR73" s="1275"/>
      <c r="AS73" s="1275"/>
      <c r="AT73" s="1275"/>
      <c r="AU73" s="1275"/>
      <c r="AV73" s="1275"/>
      <c r="AW73" s="1275"/>
      <c r="AX73" s="1275"/>
      <c r="AY73" s="1275"/>
      <c r="AZ73" s="1275"/>
      <c r="BA73" s="1275"/>
      <c r="BB73" s="1275" t="s">
        <v>604</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609</v>
      </c>
      <c r="BC75" s="1275"/>
      <c r="BD75" s="1275"/>
      <c r="BE75" s="1275"/>
      <c r="BF75" s="1275"/>
      <c r="BG75" s="1275"/>
      <c r="BH75" s="1275"/>
      <c r="BI75" s="1275"/>
      <c r="BJ75" s="1275"/>
      <c r="BK75" s="1275"/>
      <c r="BL75" s="1275"/>
      <c r="BM75" s="1275"/>
      <c r="BN75" s="1275"/>
      <c r="BO75" s="1275"/>
      <c r="BP75" s="1277">
        <v>5.9</v>
      </c>
      <c r="BQ75" s="1277"/>
      <c r="BR75" s="1277"/>
      <c r="BS75" s="1277"/>
      <c r="BT75" s="1277"/>
      <c r="BU75" s="1277"/>
      <c r="BV75" s="1277"/>
      <c r="BW75" s="1277"/>
      <c r="BX75" s="1277">
        <v>5</v>
      </c>
      <c r="BY75" s="1277"/>
      <c r="BZ75" s="1277"/>
      <c r="CA75" s="1277"/>
      <c r="CB75" s="1277"/>
      <c r="CC75" s="1277"/>
      <c r="CD75" s="1277"/>
      <c r="CE75" s="1277"/>
      <c r="CF75" s="1277">
        <v>4.5999999999999996</v>
      </c>
      <c r="CG75" s="1277"/>
      <c r="CH75" s="1277"/>
      <c r="CI75" s="1277"/>
      <c r="CJ75" s="1277"/>
      <c r="CK75" s="1277"/>
      <c r="CL75" s="1277"/>
      <c r="CM75" s="1277"/>
      <c r="CN75" s="1277">
        <v>5.0999999999999996</v>
      </c>
      <c r="CO75" s="1277"/>
      <c r="CP75" s="1277"/>
      <c r="CQ75" s="1277"/>
      <c r="CR75" s="1277"/>
      <c r="CS75" s="1277"/>
      <c r="CT75" s="1277"/>
      <c r="CU75" s="1277"/>
      <c r="CV75" s="1277">
        <v>5.6</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606</v>
      </c>
      <c r="AO77" s="1271"/>
      <c r="AP77" s="1271"/>
      <c r="AQ77" s="1271"/>
      <c r="AR77" s="1271"/>
      <c r="AS77" s="1271"/>
      <c r="AT77" s="1271"/>
      <c r="AU77" s="1271"/>
      <c r="AV77" s="1271"/>
      <c r="AW77" s="1271"/>
      <c r="AX77" s="1271"/>
      <c r="AY77" s="1271"/>
      <c r="AZ77" s="1271"/>
      <c r="BA77" s="1271"/>
      <c r="BB77" s="1275" t="s">
        <v>604</v>
      </c>
      <c r="BC77" s="1275"/>
      <c r="BD77" s="1275"/>
      <c r="BE77" s="1275"/>
      <c r="BF77" s="1275"/>
      <c r="BG77" s="1275"/>
      <c r="BH77" s="1275"/>
      <c r="BI77" s="1275"/>
      <c r="BJ77" s="1275"/>
      <c r="BK77" s="1275"/>
      <c r="BL77" s="1275"/>
      <c r="BM77" s="1275"/>
      <c r="BN77" s="1275"/>
      <c r="BO77" s="1275"/>
      <c r="BP77" s="1277">
        <v>54.4</v>
      </c>
      <c r="BQ77" s="1277"/>
      <c r="BR77" s="1277"/>
      <c r="BS77" s="1277"/>
      <c r="BT77" s="1277"/>
      <c r="BU77" s="1277"/>
      <c r="BV77" s="1277"/>
      <c r="BW77" s="1277"/>
      <c r="BX77" s="1277">
        <v>47</v>
      </c>
      <c r="BY77" s="1277"/>
      <c r="BZ77" s="1277"/>
      <c r="CA77" s="1277"/>
      <c r="CB77" s="1277"/>
      <c r="CC77" s="1277"/>
      <c r="CD77" s="1277"/>
      <c r="CE77" s="1277"/>
      <c r="CF77" s="1277">
        <v>41.4</v>
      </c>
      <c r="CG77" s="1277"/>
      <c r="CH77" s="1277"/>
      <c r="CI77" s="1277"/>
      <c r="CJ77" s="1277"/>
      <c r="CK77" s="1277"/>
      <c r="CL77" s="1277"/>
      <c r="CM77" s="1277"/>
      <c r="CN77" s="1277">
        <v>38.9</v>
      </c>
      <c r="CO77" s="1277"/>
      <c r="CP77" s="1277"/>
      <c r="CQ77" s="1277"/>
      <c r="CR77" s="1277"/>
      <c r="CS77" s="1277"/>
      <c r="CT77" s="1277"/>
      <c r="CU77" s="1277"/>
      <c r="CV77" s="1277">
        <v>37.6</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609</v>
      </c>
      <c r="BC79" s="1275"/>
      <c r="BD79" s="1275"/>
      <c r="BE79" s="1275"/>
      <c r="BF79" s="1275"/>
      <c r="BG79" s="1275"/>
      <c r="BH79" s="1275"/>
      <c r="BI79" s="1275"/>
      <c r="BJ79" s="1275"/>
      <c r="BK79" s="1275"/>
      <c r="BL79" s="1275"/>
      <c r="BM79" s="1275"/>
      <c r="BN79" s="1275"/>
      <c r="BO79" s="1275"/>
      <c r="BP79" s="1277">
        <v>8.1</v>
      </c>
      <c r="BQ79" s="1277"/>
      <c r="BR79" s="1277"/>
      <c r="BS79" s="1277"/>
      <c r="BT79" s="1277"/>
      <c r="BU79" s="1277"/>
      <c r="BV79" s="1277"/>
      <c r="BW79" s="1277"/>
      <c r="BX79" s="1277">
        <v>7.3</v>
      </c>
      <c r="BY79" s="1277"/>
      <c r="BZ79" s="1277"/>
      <c r="CA79" s="1277"/>
      <c r="CB79" s="1277"/>
      <c r="CC79" s="1277"/>
      <c r="CD79" s="1277"/>
      <c r="CE79" s="1277"/>
      <c r="CF79" s="1277">
        <v>6.7</v>
      </c>
      <c r="CG79" s="1277"/>
      <c r="CH79" s="1277"/>
      <c r="CI79" s="1277"/>
      <c r="CJ79" s="1277"/>
      <c r="CK79" s="1277"/>
      <c r="CL79" s="1277"/>
      <c r="CM79" s="1277"/>
      <c r="CN79" s="1277">
        <v>6.4</v>
      </c>
      <c r="CO79" s="1277"/>
      <c r="CP79" s="1277"/>
      <c r="CQ79" s="1277"/>
      <c r="CR79" s="1277"/>
      <c r="CS79" s="1277"/>
      <c r="CT79" s="1277"/>
      <c r="CU79" s="1277"/>
      <c r="CV79" s="1277">
        <v>6.1</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Qf6gBXTruCc0Cpl6fzNVXggOWwqoKdXQVwAxfhkaDb/Xx1F52DVRnMTmzZvnBWlfM4U06tVbcJineXExPunooQ==" saltValue="fk6y/WEPI+QfyDIzt/zRh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election activeCell="AN70" sqref="AN7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oJyW+q3bRWSBiiDmBbktmqJWnBVQwNM1sa/ORQOu025ry/tbkwMetZy/SzEDiXa5kJJSpovld42tyn3oMkOIA==" saltValue="HC7uqJDm9+P25ub5h7BzAQ=="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6" zoomScale="90" zoomScaleNormal="90" zoomScaleSheetLayoutView="55" workbookViewId="0">
      <selection activeCell="AN70" sqref="AN7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Licm/gbC82elCjUjF0Nv1XG2FUOlM1UyzOSFRsOzysNqEU8RfryyiuRv757tAWLm0VJNZyN2kPqy3qhFnOr1g==" saltValue="IxWNxU0Ot2vwYQd1x7JM4w=="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553</v>
      </c>
      <c r="G2" s="136"/>
      <c r="H2" s="137"/>
    </row>
    <row r="3" spans="1:8">
      <c r="A3" s="133" t="s">
        <v>546</v>
      </c>
      <c r="B3" s="138"/>
      <c r="C3" s="139"/>
      <c r="D3" s="140">
        <v>31598</v>
      </c>
      <c r="E3" s="141"/>
      <c r="F3" s="142">
        <v>47677</v>
      </c>
      <c r="G3" s="143"/>
      <c r="H3" s="144"/>
    </row>
    <row r="4" spans="1:8">
      <c r="A4" s="145"/>
      <c r="B4" s="146"/>
      <c r="C4" s="147"/>
      <c r="D4" s="148">
        <v>14332</v>
      </c>
      <c r="E4" s="149"/>
      <c r="F4" s="150">
        <v>23360</v>
      </c>
      <c r="G4" s="151"/>
      <c r="H4" s="152"/>
    </row>
    <row r="5" spans="1:8">
      <c r="A5" s="133" t="s">
        <v>548</v>
      </c>
      <c r="B5" s="138"/>
      <c r="C5" s="139"/>
      <c r="D5" s="140">
        <v>46041</v>
      </c>
      <c r="E5" s="141"/>
      <c r="F5" s="142">
        <v>51613</v>
      </c>
      <c r="G5" s="143"/>
      <c r="H5" s="144"/>
    </row>
    <row r="6" spans="1:8">
      <c r="A6" s="145"/>
      <c r="B6" s="146"/>
      <c r="C6" s="147"/>
      <c r="D6" s="148">
        <v>18322</v>
      </c>
      <c r="E6" s="149"/>
      <c r="F6" s="150">
        <v>25872</v>
      </c>
      <c r="G6" s="151"/>
      <c r="H6" s="152"/>
    </row>
    <row r="7" spans="1:8">
      <c r="A7" s="133" t="s">
        <v>549</v>
      </c>
      <c r="B7" s="138"/>
      <c r="C7" s="139"/>
      <c r="D7" s="140">
        <v>63526</v>
      </c>
      <c r="E7" s="141"/>
      <c r="F7" s="142">
        <v>50880</v>
      </c>
      <c r="G7" s="143"/>
      <c r="H7" s="144"/>
    </row>
    <row r="8" spans="1:8">
      <c r="A8" s="145"/>
      <c r="B8" s="146"/>
      <c r="C8" s="147"/>
      <c r="D8" s="148">
        <v>22674</v>
      </c>
      <c r="E8" s="149"/>
      <c r="F8" s="150">
        <v>27819</v>
      </c>
      <c r="G8" s="151"/>
      <c r="H8" s="152"/>
    </row>
    <row r="9" spans="1:8">
      <c r="A9" s="133" t="s">
        <v>550</v>
      </c>
      <c r="B9" s="138"/>
      <c r="C9" s="139"/>
      <c r="D9" s="140">
        <v>56283</v>
      </c>
      <c r="E9" s="141"/>
      <c r="F9" s="142">
        <v>46395</v>
      </c>
      <c r="G9" s="143"/>
      <c r="H9" s="144"/>
    </row>
    <row r="10" spans="1:8">
      <c r="A10" s="145"/>
      <c r="B10" s="146"/>
      <c r="C10" s="147"/>
      <c r="D10" s="148">
        <v>27177</v>
      </c>
      <c r="E10" s="149"/>
      <c r="F10" s="150">
        <v>26304</v>
      </c>
      <c r="G10" s="151"/>
      <c r="H10" s="152"/>
    </row>
    <row r="11" spans="1:8">
      <c r="A11" s="133" t="s">
        <v>551</v>
      </c>
      <c r="B11" s="138"/>
      <c r="C11" s="139"/>
      <c r="D11" s="140">
        <v>54213</v>
      </c>
      <c r="E11" s="141"/>
      <c r="F11" s="142">
        <v>48088</v>
      </c>
      <c r="G11" s="143"/>
      <c r="H11" s="144"/>
    </row>
    <row r="12" spans="1:8">
      <c r="A12" s="145"/>
      <c r="B12" s="146"/>
      <c r="C12" s="153"/>
      <c r="D12" s="148">
        <v>22215</v>
      </c>
      <c r="E12" s="149"/>
      <c r="F12" s="150">
        <v>25183</v>
      </c>
      <c r="G12" s="151"/>
      <c r="H12" s="152"/>
    </row>
    <row r="13" spans="1:8">
      <c r="A13" s="133"/>
      <c r="B13" s="138"/>
      <c r="C13" s="154"/>
      <c r="D13" s="155">
        <v>50332</v>
      </c>
      <c r="E13" s="156"/>
      <c r="F13" s="157">
        <v>48931</v>
      </c>
      <c r="G13" s="158"/>
      <c r="H13" s="144"/>
    </row>
    <row r="14" spans="1:8">
      <c r="A14" s="145"/>
      <c r="B14" s="146"/>
      <c r="C14" s="147"/>
      <c r="D14" s="148">
        <v>20944</v>
      </c>
      <c r="E14" s="149"/>
      <c r="F14" s="150">
        <v>25708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6.22</v>
      </c>
      <c r="C19" s="159">
        <f>ROUND(VALUE(SUBSTITUTE(実質収支比率等に係る経年分析!G$48,"▲","-")),2)</f>
        <v>6.61</v>
      </c>
      <c r="D19" s="159">
        <f>ROUND(VALUE(SUBSTITUTE(実質収支比率等に係る経年分析!H$48,"▲","-")),2)</f>
        <v>6.11</v>
      </c>
      <c r="E19" s="159">
        <f>ROUND(VALUE(SUBSTITUTE(実質収支比率等に係る経年分析!I$48,"▲","-")),2)</f>
        <v>5.86</v>
      </c>
      <c r="F19" s="159">
        <f>ROUND(VALUE(SUBSTITUTE(実質収支比率等に係る経年分析!J$48,"▲","-")),2)</f>
        <v>5.77</v>
      </c>
    </row>
    <row r="20" spans="1:11">
      <c r="A20" s="159" t="s">
        <v>49</v>
      </c>
      <c r="B20" s="159">
        <f>ROUND(VALUE(SUBSTITUTE(実質収支比率等に係る経年分析!F$47,"▲","-")),2)</f>
        <v>18.22</v>
      </c>
      <c r="C20" s="159">
        <f>ROUND(VALUE(SUBSTITUTE(実質収支比率等に係る経年分析!G$47,"▲","-")),2)</f>
        <v>18.91</v>
      </c>
      <c r="D20" s="159">
        <f>ROUND(VALUE(SUBSTITUTE(実質収支比率等に係る経年分析!H$47,"▲","-")),2)</f>
        <v>20.3</v>
      </c>
      <c r="E20" s="159">
        <f>ROUND(VALUE(SUBSTITUTE(実質収支比率等に係る経年分析!I$47,"▲","-")),2)</f>
        <v>18.46</v>
      </c>
      <c r="F20" s="159">
        <f>ROUND(VALUE(SUBSTITUTE(実質収支比率等に係る経年分析!J$47,"▲","-")),2)</f>
        <v>17.68</v>
      </c>
    </row>
    <row r="21" spans="1:11">
      <c r="A21" s="159" t="s">
        <v>50</v>
      </c>
      <c r="B21" s="159">
        <f>IF(ISNUMBER(VALUE(SUBSTITUTE(実質収支比率等に係る経年分析!F$49,"▲","-"))),ROUND(VALUE(SUBSTITUTE(実質収支比率等に係る経年分析!F$49,"▲","-")),2),NA())</f>
        <v>2.12</v>
      </c>
      <c r="C21" s="159">
        <f>IF(ISNUMBER(VALUE(SUBSTITUTE(実質収支比率等に係る経年分析!G$49,"▲","-"))),ROUND(VALUE(SUBSTITUTE(実質収支比率等に係る経年分析!G$49,"▲","-")),2),NA())</f>
        <v>1.21</v>
      </c>
      <c r="D21" s="159">
        <f>IF(ISNUMBER(VALUE(SUBSTITUTE(実質収支比率等に係る経年分析!H$49,"▲","-"))),ROUND(VALUE(SUBSTITUTE(実質収支比率等に係る経年分析!H$49,"▲","-")),2),NA())</f>
        <v>1.01</v>
      </c>
      <c r="E21" s="159">
        <f>IF(ISNUMBER(VALUE(SUBSTITUTE(実質収支比率等に係る経年分析!I$49,"▲","-"))),ROUND(VALUE(SUBSTITUTE(実質収支比率等に係る経年分析!I$49,"▲","-")),2),NA())</f>
        <v>-2.56</v>
      </c>
      <c r="F21" s="159">
        <f>IF(ISNUMBER(VALUE(SUBSTITUTE(実質収支比率等に係る経年分析!J$49,"▲","-"))),ROUND(VALUE(SUBSTITUTE(実質収支比率等に係る経年分析!J$49,"▲","-")),2),NA())</f>
        <v>-0.83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12.53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0.03</v>
      </c>
    </row>
    <row r="28" spans="1:11">
      <c r="A28" s="160" t="str">
        <f>IF(連結実質赤字比率に係る赤字・黒字の構成分析!C$42="",NA(),連結実質赤字比率に係る赤字・黒字の構成分析!C$42)</f>
        <v>その他会計（赤字）</v>
      </c>
      <c r="B28" s="160">
        <f>IF(ROUND(VALUE(SUBSTITUTE(連結実質赤字比率に係る赤字・黒字の構成分析!F$42,"▲", "-")), 2) &lt; 0, ABS(ROUND(VALUE(SUBSTITUTE(連結実質赤字比率に係る赤字・黒字の構成分析!F$42,"▲", "-")), 2)), NA())</f>
        <v>0.02</v>
      </c>
      <c r="C28" s="160" t="e">
        <f>IF(ROUND(VALUE(SUBSTITUTE(連結実質赤字比率に係る赤字・黒字の構成分析!F$42,"▲", "-")), 2) &gt;= 0, ABS(ROUND(VALUE(SUBSTITUTE(連結実質赤字比率に係る赤字・黒字の構成分析!F$42,"▲", "-")), 2)), NA())</f>
        <v>#N/A</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母子父子寡婦福祉資金貸付金特別会計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0.06</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7.0000000000000007E-2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c r="A30" s="160" t="str">
        <f>IF(連結実質赤字比率に係る赤字・黒字の構成分析!C$40="",NA(),連結実質赤字比率に係る赤字・黒字の構成分析!C$40)</f>
        <v>工業用水道事業会計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0.06</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c r="A31" s="160" t="str">
        <f>IF(連結実質赤字比率に係る赤字・黒字の構成分析!C$39="",NA(),連結実質赤字比率に係る赤字・黒字の構成分析!C$39)</f>
        <v>下水道事業会計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0.14000000000000001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0.86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0.42</v>
      </c>
    </row>
    <row r="33" spans="1:16">
      <c r="A33" s="160" t="str">
        <f>IF(連結実質赤字比率に係る赤字・黒字の構成分析!C$37="",NA(),連結実質赤字比率に係る赤字・黒字の構成分析!C$37)</f>
        <v>熱海温泉事業特別会計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0.63</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1.75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2.2400000000000002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1.66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1.68</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6.15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6.52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6.06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5.83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5.74</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9.08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11.49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13.84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14.88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12100</v>
      </c>
      <c r="E42" s="161"/>
      <c r="F42" s="161"/>
      <c r="G42" s="161">
        <f>'実質公債費比率（分子）の構造'!L$52</f>
        <v>12136</v>
      </c>
      <c r="H42" s="161"/>
      <c r="I42" s="161"/>
      <c r="J42" s="161">
        <f>'実質公債費比率（分子）の構造'!M$52</f>
        <v>11464</v>
      </c>
      <c r="K42" s="161"/>
      <c r="L42" s="161"/>
      <c r="M42" s="161">
        <f>'実質公債費比率（分子）の構造'!N$52</f>
        <v>11582</v>
      </c>
      <c r="N42" s="161"/>
      <c r="O42" s="161"/>
      <c r="P42" s="161">
        <f>'実質公債費比率（分子）の構造'!O$52</f>
        <v>11687</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353</v>
      </c>
      <c r="C44" s="161"/>
      <c r="D44" s="161"/>
      <c r="E44" s="161">
        <f>'実質公債費比率（分子）の構造'!L$50</f>
        <v>282</v>
      </c>
      <c r="F44" s="161"/>
      <c r="G44" s="161"/>
      <c r="H44" s="161">
        <f>'実質公債費比率（分子）の構造'!M$50</f>
        <v>240</v>
      </c>
      <c r="I44" s="161"/>
      <c r="J44" s="161"/>
      <c r="K44" s="161">
        <f>'実質公債費比率（分子）の構造'!N$50</f>
        <v>254</v>
      </c>
      <c r="L44" s="161"/>
      <c r="M44" s="161"/>
      <c r="N44" s="161">
        <f>'実質公債費比率（分子）の構造'!O$50</f>
        <v>240</v>
      </c>
      <c r="O44" s="161"/>
      <c r="P44" s="161"/>
    </row>
    <row r="45" spans="1:16">
      <c r="A45" s="161" t="s">
        <v>60</v>
      </c>
      <c r="B45" s="161">
        <f>'実質公債費比率（分子）の構造'!K$49</f>
        <v>82</v>
      </c>
      <c r="C45" s="161"/>
      <c r="D45" s="161"/>
      <c r="E45" s="161">
        <f>'実質公債費比率（分子）の構造'!L$49</f>
        <v>75</v>
      </c>
      <c r="F45" s="161"/>
      <c r="G45" s="161"/>
      <c r="H45" s="161">
        <f>'実質公債費比率（分子）の構造'!M$49</f>
        <v>73</v>
      </c>
      <c r="I45" s="161"/>
      <c r="J45" s="161"/>
      <c r="K45" s="161">
        <f>'実質公債費比率（分子）の構造'!N$49</f>
        <v>89</v>
      </c>
      <c r="L45" s="161"/>
      <c r="M45" s="161"/>
      <c r="N45" s="161">
        <f>'実質公債費比率（分子）の構造'!O$49</f>
        <v>109</v>
      </c>
      <c r="O45" s="161"/>
      <c r="P45" s="161"/>
    </row>
    <row r="46" spans="1:16">
      <c r="A46" s="161" t="s">
        <v>61</v>
      </c>
      <c r="B46" s="161">
        <f>'実質公債費比率（分子）の構造'!K$48</f>
        <v>3931</v>
      </c>
      <c r="C46" s="161"/>
      <c r="D46" s="161"/>
      <c r="E46" s="161">
        <f>'実質公債費比率（分子）の構造'!L$48</f>
        <v>3867</v>
      </c>
      <c r="F46" s="161"/>
      <c r="G46" s="161"/>
      <c r="H46" s="161">
        <f>'実質公債費比率（分子）の構造'!M$48</f>
        <v>4311</v>
      </c>
      <c r="I46" s="161"/>
      <c r="J46" s="161"/>
      <c r="K46" s="161">
        <f>'実質公債費比率（分子）の構造'!N$48</f>
        <v>4520</v>
      </c>
      <c r="L46" s="161"/>
      <c r="M46" s="161"/>
      <c r="N46" s="161">
        <f>'実質公債費比率（分子）の構造'!O$48</f>
        <v>4326</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10357</v>
      </c>
      <c r="C49" s="161"/>
      <c r="D49" s="161"/>
      <c r="E49" s="161">
        <f>'実質公債費比率（分子）の構造'!L$45</f>
        <v>10241</v>
      </c>
      <c r="F49" s="161"/>
      <c r="G49" s="161"/>
      <c r="H49" s="161">
        <f>'実質公債費比率（分子）の構造'!M$45</f>
        <v>10047</v>
      </c>
      <c r="I49" s="161"/>
      <c r="J49" s="161"/>
      <c r="K49" s="161">
        <f>'実質公債費比率（分子）の構造'!N$45</f>
        <v>10239</v>
      </c>
      <c r="L49" s="161"/>
      <c r="M49" s="161"/>
      <c r="N49" s="161">
        <f>'実質公債費比率（分子）の構造'!O$45</f>
        <v>10091</v>
      </c>
      <c r="O49" s="161"/>
      <c r="P49" s="161"/>
    </row>
    <row r="50" spans="1:16">
      <c r="A50" s="161" t="s">
        <v>65</v>
      </c>
      <c r="B50" s="161" t="e">
        <f>NA()</f>
        <v>#N/A</v>
      </c>
      <c r="C50" s="161">
        <f>IF(ISNUMBER('実質公債費比率（分子）の構造'!K$53),'実質公債費比率（分子）の構造'!K$53,NA())</f>
        <v>2623</v>
      </c>
      <c r="D50" s="161" t="e">
        <f>NA()</f>
        <v>#N/A</v>
      </c>
      <c r="E50" s="161" t="e">
        <f>NA()</f>
        <v>#N/A</v>
      </c>
      <c r="F50" s="161">
        <f>IF(ISNUMBER('実質公債費比率（分子）の構造'!L$53),'実質公債費比率（分子）の構造'!L$53,NA())</f>
        <v>2329</v>
      </c>
      <c r="G50" s="161" t="e">
        <f>NA()</f>
        <v>#N/A</v>
      </c>
      <c r="H50" s="161" t="e">
        <f>NA()</f>
        <v>#N/A</v>
      </c>
      <c r="I50" s="161">
        <f>IF(ISNUMBER('実質公債費比率（分子）の構造'!M$53),'実質公債費比率（分子）の構造'!M$53,NA())</f>
        <v>3207</v>
      </c>
      <c r="J50" s="161" t="e">
        <f>NA()</f>
        <v>#N/A</v>
      </c>
      <c r="K50" s="161" t="e">
        <f>NA()</f>
        <v>#N/A</v>
      </c>
      <c r="L50" s="161">
        <f>IF(ISNUMBER('実質公債費比率（分子）の構造'!N$53),'実質公債費比率（分子）の構造'!N$53,NA())</f>
        <v>3520</v>
      </c>
      <c r="M50" s="161" t="e">
        <f>NA()</f>
        <v>#N/A</v>
      </c>
      <c r="N50" s="161" t="e">
        <f>NA()</f>
        <v>#N/A</v>
      </c>
      <c r="O50" s="161">
        <f>IF(ISNUMBER('実質公債費比率（分子）の構造'!O$53),'実質公債費比率（分子）の構造'!O$53,NA())</f>
        <v>3079</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113452</v>
      </c>
      <c r="E56" s="160"/>
      <c r="F56" s="160"/>
      <c r="G56" s="160">
        <f>'将来負担比率（分子）の構造'!J$52</f>
        <v>111774</v>
      </c>
      <c r="H56" s="160"/>
      <c r="I56" s="160"/>
      <c r="J56" s="160">
        <f>'将来負担比率（分子）の構造'!K$52</f>
        <v>110126</v>
      </c>
      <c r="K56" s="160"/>
      <c r="L56" s="160"/>
      <c r="M56" s="160">
        <f>'将来負担比率（分子）の構造'!L$52</f>
        <v>108390</v>
      </c>
      <c r="N56" s="160"/>
      <c r="O56" s="160"/>
      <c r="P56" s="160">
        <f>'将来負担比率（分子）の構造'!M$52</f>
        <v>107078</v>
      </c>
    </row>
    <row r="57" spans="1:16">
      <c r="A57" s="160" t="s">
        <v>36</v>
      </c>
      <c r="B57" s="160"/>
      <c r="C57" s="160"/>
      <c r="D57" s="160">
        <f>'将来負担比率（分子）の構造'!I$51</f>
        <v>19658</v>
      </c>
      <c r="E57" s="160"/>
      <c r="F57" s="160"/>
      <c r="G57" s="160">
        <f>'将来負担比率（分子）の構造'!J$51</f>
        <v>17621</v>
      </c>
      <c r="H57" s="160"/>
      <c r="I57" s="160"/>
      <c r="J57" s="160">
        <f>'将来負担比率（分子）の構造'!K$51</f>
        <v>18422</v>
      </c>
      <c r="K57" s="160"/>
      <c r="L57" s="160"/>
      <c r="M57" s="160">
        <f>'将来負担比率（分子）の構造'!L$51</f>
        <v>15197</v>
      </c>
      <c r="N57" s="160"/>
      <c r="O57" s="160"/>
      <c r="P57" s="160">
        <f>'将来負担比率（分子）の構造'!M$51</f>
        <v>15268</v>
      </c>
    </row>
    <row r="58" spans="1:16">
      <c r="A58" s="160" t="s">
        <v>35</v>
      </c>
      <c r="B58" s="160"/>
      <c r="C58" s="160"/>
      <c r="D58" s="160">
        <f>'将来負担比率（分子）の構造'!I$50</f>
        <v>33270</v>
      </c>
      <c r="E58" s="160"/>
      <c r="F58" s="160"/>
      <c r="G58" s="160">
        <f>'将来負担比率（分子）の構造'!J$50</f>
        <v>32480</v>
      </c>
      <c r="H58" s="160"/>
      <c r="I58" s="160"/>
      <c r="J58" s="160">
        <f>'将来負担比率（分子）の構造'!K$50</f>
        <v>32756</v>
      </c>
      <c r="K58" s="160"/>
      <c r="L58" s="160"/>
      <c r="M58" s="160">
        <f>'将来負担比率（分子）の構造'!L$50</f>
        <v>28610</v>
      </c>
      <c r="N58" s="160"/>
      <c r="O58" s="160"/>
      <c r="P58" s="160">
        <f>'将来負担比率（分子）の構造'!M$50</f>
        <v>26780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9</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14841</v>
      </c>
      <c r="C62" s="160"/>
      <c r="D62" s="160"/>
      <c r="E62" s="160">
        <f>'将来負担比率（分子）の構造'!J$45</f>
        <v>14572</v>
      </c>
      <c r="F62" s="160"/>
      <c r="G62" s="160"/>
      <c r="H62" s="160">
        <f>'将来負担比率（分子）の構造'!K$45</f>
        <v>14951</v>
      </c>
      <c r="I62" s="160"/>
      <c r="J62" s="160"/>
      <c r="K62" s="160">
        <f>'将来負担比率（分子）の構造'!L$45</f>
        <v>15086</v>
      </c>
      <c r="L62" s="160"/>
      <c r="M62" s="160"/>
      <c r="N62" s="160">
        <f>'将来負担比率（分子）の構造'!M$45</f>
        <v>15505</v>
      </c>
      <c r="O62" s="160"/>
      <c r="P62" s="160"/>
    </row>
    <row r="63" spans="1:16">
      <c r="A63" s="160" t="s">
        <v>28</v>
      </c>
      <c r="B63" s="160">
        <f>'将来負担比率（分子）の構造'!I$44</f>
        <v>651</v>
      </c>
      <c r="C63" s="160"/>
      <c r="D63" s="160"/>
      <c r="E63" s="160">
        <f>'将来負担比率（分子）の構造'!J$44</f>
        <v>665</v>
      </c>
      <c r="F63" s="160"/>
      <c r="G63" s="160"/>
      <c r="H63" s="160">
        <f>'将来負担比率（分子）の構造'!K$44</f>
        <v>677</v>
      </c>
      <c r="I63" s="160"/>
      <c r="J63" s="160"/>
      <c r="K63" s="160">
        <f>'将来負担比率（分子）の構造'!L$44</f>
        <v>665</v>
      </c>
      <c r="L63" s="160"/>
      <c r="M63" s="160"/>
      <c r="N63" s="160">
        <f>'将来負担比率（分子）の構造'!M$44</f>
        <v>654</v>
      </c>
      <c r="O63" s="160"/>
      <c r="P63" s="160"/>
    </row>
    <row r="64" spans="1:16">
      <c r="A64" s="160" t="s">
        <v>27</v>
      </c>
      <c r="B64" s="160">
        <f>'将来負担比率（分子）の構造'!I$43</f>
        <v>56999</v>
      </c>
      <c r="C64" s="160"/>
      <c r="D64" s="160"/>
      <c r="E64" s="160">
        <f>'将来負担比率（分子）の構造'!J$43</f>
        <v>54451</v>
      </c>
      <c r="F64" s="160"/>
      <c r="G64" s="160"/>
      <c r="H64" s="160">
        <f>'将来負担比率（分子）の構造'!K$43</f>
        <v>53236</v>
      </c>
      <c r="I64" s="160"/>
      <c r="J64" s="160"/>
      <c r="K64" s="160">
        <f>'将来負担比率（分子）の構造'!L$43</f>
        <v>38960</v>
      </c>
      <c r="L64" s="160"/>
      <c r="M64" s="160"/>
      <c r="N64" s="160">
        <f>'将来負担比率（分子）の構造'!M$43</f>
        <v>36727</v>
      </c>
      <c r="O64" s="160"/>
      <c r="P64" s="160"/>
    </row>
    <row r="65" spans="1:16">
      <c r="A65" s="160" t="s">
        <v>26</v>
      </c>
      <c r="B65" s="160">
        <f>'将来負担比率（分子）の構造'!I$42</f>
        <v>2026</v>
      </c>
      <c r="C65" s="160"/>
      <c r="D65" s="160"/>
      <c r="E65" s="160">
        <f>'将来負担比率（分子）の構造'!J$42</f>
        <v>1645</v>
      </c>
      <c r="F65" s="160"/>
      <c r="G65" s="160"/>
      <c r="H65" s="160">
        <f>'将来負担比率（分子）の構造'!K$42</f>
        <v>1502</v>
      </c>
      <c r="I65" s="160"/>
      <c r="J65" s="160"/>
      <c r="K65" s="160">
        <f>'将来負担比率（分子）の構造'!L$42</f>
        <v>1361</v>
      </c>
      <c r="L65" s="160"/>
      <c r="M65" s="160"/>
      <c r="N65" s="160">
        <f>'将来負担比率（分子）の構造'!M$42</f>
        <v>1725</v>
      </c>
      <c r="O65" s="160"/>
      <c r="P65" s="160"/>
    </row>
    <row r="66" spans="1:16">
      <c r="A66" s="160" t="s">
        <v>25</v>
      </c>
      <c r="B66" s="160">
        <f>'将来負担比率（分子）の構造'!I$41</f>
        <v>87230</v>
      </c>
      <c r="C66" s="160"/>
      <c r="D66" s="160"/>
      <c r="E66" s="160">
        <f>'将来負担比率（分子）の構造'!J$41</f>
        <v>86517</v>
      </c>
      <c r="F66" s="160"/>
      <c r="G66" s="160"/>
      <c r="H66" s="160">
        <f>'将来負担比率（分子）の構造'!K$41</f>
        <v>85052</v>
      </c>
      <c r="I66" s="160"/>
      <c r="J66" s="160"/>
      <c r="K66" s="160">
        <f>'将来負担比率（分子）の構造'!L$41</f>
        <v>84589</v>
      </c>
      <c r="L66" s="160"/>
      <c r="M66" s="160"/>
      <c r="N66" s="160">
        <f>'将来負担比率（分子）の構造'!M$41</f>
        <v>85251</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13900</v>
      </c>
      <c r="C72" s="164">
        <f>基金残高に係る経年分析!G55</f>
        <v>12420</v>
      </c>
      <c r="D72" s="164">
        <f>基金残高に係る経年分析!H55</f>
        <v>11920</v>
      </c>
    </row>
    <row r="73" spans="1:16">
      <c r="A73" s="163" t="s">
        <v>72</v>
      </c>
      <c r="B73" s="164">
        <f>基金残高に係る経年分析!F56</f>
        <v>1025</v>
      </c>
      <c r="C73" s="164">
        <f>基金残高に係る経年分析!G56</f>
        <v>1025</v>
      </c>
      <c r="D73" s="164">
        <f>基金残高に係る経年分析!H56</f>
        <v>1025</v>
      </c>
    </row>
    <row r="74" spans="1:16">
      <c r="A74" s="163" t="s">
        <v>73</v>
      </c>
      <c r="B74" s="164">
        <f>基金残高に係る経年分析!F57</f>
        <v>15207</v>
      </c>
      <c r="C74" s="164">
        <f>基金残高に係る経年分析!G57</f>
        <v>12120</v>
      </c>
      <c r="D74" s="164">
        <f>基金残高に係る経年分析!H57</f>
        <v>10591</v>
      </c>
    </row>
  </sheetData>
  <sheetProtection algorithmName="SHA-512" hashValue="iBwFo3/IqXP7GtBUE+VbCvS7QeEVKhj5E/7iRppn81f6Q8+iQKlU79Y+T2SptATLXFAhGcab0Wyo6ziszZylMw==" saltValue="U3+I2ENqGwe/AL3afGp0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205</v>
      </c>
      <c r="DI1" s="598"/>
      <c r="DJ1" s="598"/>
      <c r="DK1" s="598"/>
      <c r="DL1" s="598"/>
      <c r="DM1" s="598"/>
      <c r="DN1" s="599"/>
      <c r="DO1" s="205"/>
      <c r="DP1" s="597" t="s">
        <v>206</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208</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209</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210</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211</v>
      </c>
      <c r="S4" s="601"/>
      <c r="T4" s="601"/>
      <c r="U4" s="601"/>
      <c r="V4" s="601"/>
      <c r="W4" s="601"/>
      <c r="X4" s="601"/>
      <c r="Y4" s="602"/>
      <c r="Z4" s="600" t="s">
        <v>212</v>
      </c>
      <c r="AA4" s="601"/>
      <c r="AB4" s="601"/>
      <c r="AC4" s="602"/>
      <c r="AD4" s="600" t="s">
        <v>213</v>
      </c>
      <c r="AE4" s="601"/>
      <c r="AF4" s="601"/>
      <c r="AG4" s="601"/>
      <c r="AH4" s="601"/>
      <c r="AI4" s="601"/>
      <c r="AJ4" s="601"/>
      <c r="AK4" s="602"/>
      <c r="AL4" s="600" t="s">
        <v>212</v>
      </c>
      <c r="AM4" s="601"/>
      <c r="AN4" s="601"/>
      <c r="AO4" s="602"/>
      <c r="AP4" s="606" t="s">
        <v>214</v>
      </c>
      <c r="AQ4" s="606"/>
      <c r="AR4" s="606"/>
      <c r="AS4" s="606"/>
      <c r="AT4" s="606"/>
      <c r="AU4" s="606"/>
      <c r="AV4" s="606"/>
      <c r="AW4" s="606"/>
      <c r="AX4" s="606"/>
      <c r="AY4" s="606"/>
      <c r="AZ4" s="606"/>
      <c r="BA4" s="606"/>
      <c r="BB4" s="606"/>
      <c r="BC4" s="606"/>
      <c r="BD4" s="606"/>
      <c r="BE4" s="606"/>
      <c r="BF4" s="606"/>
      <c r="BG4" s="606" t="s">
        <v>215</v>
      </c>
      <c r="BH4" s="606"/>
      <c r="BI4" s="606"/>
      <c r="BJ4" s="606"/>
      <c r="BK4" s="606"/>
      <c r="BL4" s="606"/>
      <c r="BM4" s="606"/>
      <c r="BN4" s="606"/>
      <c r="BO4" s="606" t="s">
        <v>212</v>
      </c>
      <c r="BP4" s="606"/>
      <c r="BQ4" s="606"/>
      <c r="BR4" s="606"/>
      <c r="BS4" s="606" t="s">
        <v>216</v>
      </c>
      <c r="BT4" s="606"/>
      <c r="BU4" s="606"/>
      <c r="BV4" s="606"/>
      <c r="BW4" s="606"/>
      <c r="BX4" s="606"/>
      <c r="BY4" s="606"/>
      <c r="BZ4" s="606"/>
      <c r="CA4" s="606"/>
      <c r="CB4" s="606"/>
      <c r="CD4" s="603" t="s">
        <v>217</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218</v>
      </c>
      <c r="C5" s="608"/>
      <c r="D5" s="608"/>
      <c r="E5" s="608"/>
      <c r="F5" s="608"/>
      <c r="G5" s="608"/>
      <c r="H5" s="608"/>
      <c r="I5" s="608"/>
      <c r="J5" s="608"/>
      <c r="K5" s="608"/>
      <c r="L5" s="608"/>
      <c r="M5" s="608"/>
      <c r="N5" s="608"/>
      <c r="O5" s="608"/>
      <c r="P5" s="608"/>
      <c r="Q5" s="609"/>
      <c r="R5" s="610">
        <v>47630482</v>
      </c>
      <c r="S5" s="611"/>
      <c r="T5" s="611"/>
      <c r="U5" s="611"/>
      <c r="V5" s="611"/>
      <c r="W5" s="611"/>
      <c r="X5" s="611"/>
      <c r="Y5" s="612"/>
      <c r="Z5" s="613">
        <v>33.6</v>
      </c>
      <c r="AA5" s="613"/>
      <c r="AB5" s="613"/>
      <c r="AC5" s="613"/>
      <c r="AD5" s="614">
        <v>44775691</v>
      </c>
      <c r="AE5" s="614"/>
      <c r="AF5" s="614"/>
      <c r="AG5" s="614"/>
      <c r="AH5" s="614"/>
      <c r="AI5" s="614"/>
      <c r="AJ5" s="614"/>
      <c r="AK5" s="614"/>
      <c r="AL5" s="615">
        <v>71.599999999999994</v>
      </c>
      <c r="AM5" s="616"/>
      <c r="AN5" s="616"/>
      <c r="AO5" s="617"/>
      <c r="AP5" s="607" t="s">
        <v>219</v>
      </c>
      <c r="AQ5" s="608"/>
      <c r="AR5" s="608"/>
      <c r="AS5" s="608"/>
      <c r="AT5" s="608"/>
      <c r="AU5" s="608"/>
      <c r="AV5" s="608"/>
      <c r="AW5" s="608"/>
      <c r="AX5" s="608"/>
      <c r="AY5" s="608"/>
      <c r="AZ5" s="608"/>
      <c r="BA5" s="608"/>
      <c r="BB5" s="608"/>
      <c r="BC5" s="608"/>
      <c r="BD5" s="608"/>
      <c r="BE5" s="608"/>
      <c r="BF5" s="609"/>
      <c r="BG5" s="621">
        <v>42735308</v>
      </c>
      <c r="BH5" s="622"/>
      <c r="BI5" s="622"/>
      <c r="BJ5" s="622"/>
      <c r="BK5" s="622"/>
      <c r="BL5" s="622"/>
      <c r="BM5" s="622"/>
      <c r="BN5" s="623"/>
      <c r="BO5" s="624">
        <v>89.7</v>
      </c>
      <c r="BP5" s="624"/>
      <c r="BQ5" s="624"/>
      <c r="BR5" s="624"/>
      <c r="BS5" s="625" t="s">
        <v>220</v>
      </c>
      <c r="BT5" s="625"/>
      <c r="BU5" s="625"/>
      <c r="BV5" s="625"/>
      <c r="BW5" s="625"/>
      <c r="BX5" s="625"/>
      <c r="BY5" s="625"/>
      <c r="BZ5" s="625"/>
      <c r="CA5" s="625"/>
      <c r="CB5" s="629"/>
      <c r="CD5" s="603" t="s">
        <v>214</v>
      </c>
      <c r="CE5" s="604"/>
      <c r="CF5" s="604"/>
      <c r="CG5" s="604"/>
      <c r="CH5" s="604"/>
      <c r="CI5" s="604"/>
      <c r="CJ5" s="604"/>
      <c r="CK5" s="604"/>
      <c r="CL5" s="604"/>
      <c r="CM5" s="604"/>
      <c r="CN5" s="604"/>
      <c r="CO5" s="604"/>
      <c r="CP5" s="604"/>
      <c r="CQ5" s="605"/>
      <c r="CR5" s="603" t="s">
        <v>221</v>
      </c>
      <c r="CS5" s="604"/>
      <c r="CT5" s="604"/>
      <c r="CU5" s="604"/>
      <c r="CV5" s="604"/>
      <c r="CW5" s="604"/>
      <c r="CX5" s="604"/>
      <c r="CY5" s="605"/>
      <c r="CZ5" s="603" t="s">
        <v>212</v>
      </c>
      <c r="DA5" s="604"/>
      <c r="DB5" s="604"/>
      <c r="DC5" s="605"/>
      <c r="DD5" s="603" t="s">
        <v>222</v>
      </c>
      <c r="DE5" s="604"/>
      <c r="DF5" s="604"/>
      <c r="DG5" s="604"/>
      <c r="DH5" s="604"/>
      <c r="DI5" s="604"/>
      <c r="DJ5" s="604"/>
      <c r="DK5" s="604"/>
      <c r="DL5" s="604"/>
      <c r="DM5" s="604"/>
      <c r="DN5" s="604"/>
      <c r="DO5" s="604"/>
      <c r="DP5" s="605"/>
      <c r="DQ5" s="603" t="s">
        <v>223</v>
      </c>
      <c r="DR5" s="604"/>
      <c r="DS5" s="604"/>
      <c r="DT5" s="604"/>
      <c r="DU5" s="604"/>
      <c r="DV5" s="604"/>
      <c r="DW5" s="604"/>
      <c r="DX5" s="604"/>
      <c r="DY5" s="604"/>
      <c r="DZ5" s="604"/>
      <c r="EA5" s="604"/>
      <c r="EB5" s="604"/>
      <c r="EC5" s="605"/>
    </row>
    <row r="6" spans="2:143" ht="11.25" customHeight="1">
      <c r="B6" s="618" t="s">
        <v>224</v>
      </c>
      <c r="C6" s="619"/>
      <c r="D6" s="619"/>
      <c r="E6" s="619"/>
      <c r="F6" s="619"/>
      <c r="G6" s="619"/>
      <c r="H6" s="619"/>
      <c r="I6" s="619"/>
      <c r="J6" s="619"/>
      <c r="K6" s="619"/>
      <c r="L6" s="619"/>
      <c r="M6" s="619"/>
      <c r="N6" s="619"/>
      <c r="O6" s="619"/>
      <c r="P6" s="619"/>
      <c r="Q6" s="620"/>
      <c r="R6" s="621">
        <v>1128052</v>
      </c>
      <c r="S6" s="622"/>
      <c r="T6" s="622"/>
      <c r="U6" s="622"/>
      <c r="V6" s="622"/>
      <c r="W6" s="622"/>
      <c r="X6" s="622"/>
      <c r="Y6" s="623"/>
      <c r="Z6" s="624">
        <v>0.8</v>
      </c>
      <c r="AA6" s="624"/>
      <c r="AB6" s="624"/>
      <c r="AC6" s="624"/>
      <c r="AD6" s="625">
        <v>1128052</v>
      </c>
      <c r="AE6" s="625"/>
      <c r="AF6" s="625"/>
      <c r="AG6" s="625"/>
      <c r="AH6" s="625"/>
      <c r="AI6" s="625"/>
      <c r="AJ6" s="625"/>
      <c r="AK6" s="625"/>
      <c r="AL6" s="626">
        <v>1.8</v>
      </c>
      <c r="AM6" s="627"/>
      <c r="AN6" s="627"/>
      <c r="AO6" s="628"/>
      <c r="AP6" s="618" t="s">
        <v>225</v>
      </c>
      <c r="AQ6" s="619"/>
      <c r="AR6" s="619"/>
      <c r="AS6" s="619"/>
      <c r="AT6" s="619"/>
      <c r="AU6" s="619"/>
      <c r="AV6" s="619"/>
      <c r="AW6" s="619"/>
      <c r="AX6" s="619"/>
      <c r="AY6" s="619"/>
      <c r="AZ6" s="619"/>
      <c r="BA6" s="619"/>
      <c r="BB6" s="619"/>
      <c r="BC6" s="619"/>
      <c r="BD6" s="619"/>
      <c r="BE6" s="619"/>
      <c r="BF6" s="620"/>
      <c r="BG6" s="621">
        <v>42735308</v>
      </c>
      <c r="BH6" s="622"/>
      <c r="BI6" s="622"/>
      <c r="BJ6" s="622"/>
      <c r="BK6" s="622"/>
      <c r="BL6" s="622"/>
      <c r="BM6" s="622"/>
      <c r="BN6" s="623"/>
      <c r="BO6" s="624">
        <v>89.7</v>
      </c>
      <c r="BP6" s="624"/>
      <c r="BQ6" s="624"/>
      <c r="BR6" s="624"/>
      <c r="BS6" s="625" t="s">
        <v>226</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661500</v>
      </c>
      <c r="CS6" s="622"/>
      <c r="CT6" s="622"/>
      <c r="CU6" s="622"/>
      <c r="CV6" s="622"/>
      <c r="CW6" s="622"/>
      <c r="CX6" s="622"/>
      <c r="CY6" s="623"/>
      <c r="CZ6" s="615">
        <v>0.5</v>
      </c>
      <c r="DA6" s="616"/>
      <c r="DB6" s="616"/>
      <c r="DC6" s="635"/>
      <c r="DD6" s="630" t="s">
        <v>228</v>
      </c>
      <c r="DE6" s="622"/>
      <c r="DF6" s="622"/>
      <c r="DG6" s="622"/>
      <c r="DH6" s="622"/>
      <c r="DI6" s="622"/>
      <c r="DJ6" s="622"/>
      <c r="DK6" s="622"/>
      <c r="DL6" s="622"/>
      <c r="DM6" s="622"/>
      <c r="DN6" s="622"/>
      <c r="DO6" s="622"/>
      <c r="DP6" s="623"/>
      <c r="DQ6" s="630">
        <v>661500</v>
      </c>
      <c r="DR6" s="622"/>
      <c r="DS6" s="622"/>
      <c r="DT6" s="622"/>
      <c r="DU6" s="622"/>
      <c r="DV6" s="622"/>
      <c r="DW6" s="622"/>
      <c r="DX6" s="622"/>
      <c r="DY6" s="622"/>
      <c r="DZ6" s="622"/>
      <c r="EA6" s="622"/>
      <c r="EB6" s="622"/>
      <c r="EC6" s="631"/>
    </row>
    <row r="7" spans="2:143" ht="11.25" customHeight="1">
      <c r="B7" s="618" t="s">
        <v>229</v>
      </c>
      <c r="C7" s="619"/>
      <c r="D7" s="619"/>
      <c r="E7" s="619"/>
      <c r="F7" s="619"/>
      <c r="G7" s="619"/>
      <c r="H7" s="619"/>
      <c r="I7" s="619"/>
      <c r="J7" s="619"/>
      <c r="K7" s="619"/>
      <c r="L7" s="619"/>
      <c r="M7" s="619"/>
      <c r="N7" s="619"/>
      <c r="O7" s="619"/>
      <c r="P7" s="619"/>
      <c r="Q7" s="620"/>
      <c r="R7" s="621">
        <v>68850</v>
      </c>
      <c r="S7" s="622"/>
      <c r="T7" s="622"/>
      <c r="U7" s="622"/>
      <c r="V7" s="622"/>
      <c r="W7" s="622"/>
      <c r="X7" s="622"/>
      <c r="Y7" s="623"/>
      <c r="Z7" s="624">
        <v>0</v>
      </c>
      <c r="AA7" s="624"/>
      <c r="AB7" s="624"/>
      <c r="AC7" s="624"/>
      <c r="AD7" s="625">
        <v>68850</v>
      </c>
      <c r="AE7" s="625"/>
      <c r="AF7" s="625"/>
      <c r="AG7" s="625"/>
      <c r="AH7" s="625"/>
      <c r="AI7" s="625"/>
      <c r="AJ7" s="625"/>
      <c r="AK7" s="625"/>
      <c r="AL7" s="626">
        <v>0.1</v>
      </c>
      <c r="AM7" s="627"/>
      <c r="AN7" s="627"/>
      <c r="AO7" s="628"/>
      <c r="AP7" s="618" t="s">
        <v>230</v>
      </c>
      <c r="AQ7" s="619"/>
      <c r="AR7" s="619"/>
      <c r="AS7" s="619"/>
      <c r="AT7" s="619"/>
      <c r="AU7" s="619"/>
      <c r="AV7" s="619"/>
      <c r="AW7" s="619"/>
      <c r="AX7" s="619"/>
      <c r="AY7" s="619"/>
      <c r="AZ7" s="619"/>
      <c r="BA7" s="619"/>
      <c r="BB7" s="619"/>
      <c r="BC7" s="619"/>
      <c r="BD7" s="619"/>
      <c r="BE7" s="619"/>
      <c r="BF7" s="620"/>
      <c r="BG7" s="621">
        <v>22472211</v>
      </c>
      <c r="BH7" s="622"/>
      <c r="BI7" s="622"/>
      <c r="BJ7" s="622"/>
      <c r="BK7" s="622"/>
      <c r="BL7" s="622"/>
      <c r="BM7" s="622"/>
      <c r="BN7" s="623"/>
      <c r="BO7" s="624">
        <v>47.2</v>
      </c>
      <c r="BP7" s="624"/>
      <c r="BQ7" s="624"/>
      <c r="BR7" s="624"/>
      <c r="BS7" s="625" t="s">
        <v>228</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15141976</v>
      </c>
      <c r="CS7" s="622"/>
      <c r="CT7" s="622"/>
      <c r="CU7" s="622"/>
      <c r="CV7" s="622"/>
      <c r="CW7" s="622"/>
      <c r="CX7" s="622"/>
      <c r="CY7" s="623"/>
      <c r="CZ7" s="624">
        <v>11</v>
      </c>
      <c r="DA7" s="624"/>
      <c r="DB7" s="624"/>
      <c r="DC7" s="624"/>
      <c r="DD7" s="630">
        <v>704594</v>
      </c>
      <c r="DE7" s="622"/>
      <c r="DF7" s="622"/>
      <c r="DG7" s="622"/>
      <c r="DH7" s="622"/>
      <c r="DI7" s="622"/>
      <c r="DJ7" s="622"/>
      <c r="DK7" s="622"/>
      <c r="DL7" s="622"/>
      <c r="DM7" s="622"/>
      <c r="DN7" s="622"/>
      <c r="DO7" s="622"/>
      <c r="DP7" s="623"/>
      <c r="DQ7" s="630">
        <v>13821448</v>
      </c>
      <c r="DR7" s="622"/>
      <c r="DS7" s="622"/>
      <c r="DT7" s="622"/>
      <c r="DU7" s="622"/>
      <c r="DV7" s="622"/>
      <c r="DW7" s="622"/>
      <c r="DX7" s="622"/>
      <c r="DY7" s="622"/>
      <c r="DZ7" s="622"/>
      <c r="EA7" s="622"/>
      <c r="EB7" s="622"/>
      <c r="EC7" s="631"/>
    </row>
    <row r="8" spans="2:143" ht="11.25" customHeight="1">
      <c r="B8" s="618" t="s">
        <v>232</v>
      </c>
      <c r="C8" s="619"/>
      <c r="D8" s="619"/>
      <c r="E8" s="619"/>
      <c r="F8" s="619"/>
      <c r="G8" s="619"/>
      <c r="H8" s="619"/>
      <c r="I8" s="619"/>
      <c r="J8" s="619"/>
      <c r="K8" s="619"/>
      <c r="L8" s="619"/>
      <c r="M8" s="619"/>
      <c r="N8" s="619"/>
      <c r="O8" s="619"/>
      <c r="P8" s="619"/>
      <c r="Q8" s="620"/>
      <c r="R8" s="621">
        <v>147085</v>
      </c>
      <c r="S8" s="622"/>
      <c r="T8" s="622"/>
      <c r="U8" s="622"/>
      <c r="V8" s="622"/>
      <c r="W8" s="622"/>
      <c r="X8" s="622"/>
      <c r="Y8" s="623"/>
      <c r="Z8" s="624">
        <v>0.1</v>
      </c>
      <c r="AA8" s="624"/>
      <c r="AB8" s="624"/>
      <c r="AC8" s="624"/>
      <c r="AD8" s="625">
        <v>147085</v>
      </c>
      <c r="AE8" s="625"/>
      <c r="AF8" s="625"/>
      <c r="AG8" s="625"/>
      <c r="AH8" s="625"/>
      <c r="AI8" s="625"/>
      <c r="AJ8" s="625"/>
      <c r="AK8" s="625"/>
      <c r="AL8" s="626">
        <v>0.2</v>
      </c>
      <c r="AM8" s="627"/>
      <c r="AN8" s="627"/>
      <c r="AO8" s="628"/>
      <c r="AP8" s="618" t="s">
        <v>233</v>
      </c>
      <c r="AQ8" s="619"/>
      <c r="AR8" s="619"/>
      <c r="AS8" s="619"/>
      <c r="AT8" s="619"/>
      <c r="AU8" s="619"/>
      <c r="AV8" s="619"/>
      <c r="AW8" s="619"/>
      <c r="AX8" s="619"/>
      <c r="AY8" s="619"/>
      <c r="AZ8" s="619"/>
      <c r="BA8" s="619"/>
      <c r="BB8" s="619"/>
      <c r="BC8" s="619"/>
      <c r="BD8" s="619"/>
      <c r="BE8" s="619"/>
      <c r="BF8" s="620"/>
      <c r="BG8" s="621">
        <v>516998</v>
      </c>
      <c r="BH8" s="622"/>
      <c r="BI8" s="622"/>
      <c r="BJ8" s="622"/>
      <c r="BK8" s="622"/>
      <c r="BL8" s="622"/>
      <c r="BM8" s="622"/>
      <c r="BN8" s="623"/>
      <c r="BO8" s="624">
        <v>1.1000000000000001</v>
      </c>
      <c r="BP8" s="624"/>
      <c r="BQ8" s="624"/>
      <c r="BR8" s="624"/>
      <c r="BS8" s="630" t="s">
        <v>132</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40367333</v>
      </c>
      <c r="CS8" s="622"/>
      <c r="CT8" s="622"/>
      <c r="CU8" s="622"/>
      <c r="CV8" s="622"/>
      <c r="CW8" s="622"/>
      <c r="CX8" s="622"/>
      <c r="CY8" s="623"/>
      <c r="CZ8" s="624">
        <v>29.3</v>
      </c>
      <c r="DA8" s="624"/>
      <c r="DB8" s="624"/>
      <c r="DC8" s="624"/>
      <c r="DD8" s="630">
        <v>771340</v>
      </c>
      <c r="DE8" s="622"/>
      <c r="DF8" s="622"/>
      <c r="DG8" s="622"/>
      <c r="DH8" s="622"/>
      <c r="DI8" s="622"/>
      <c r="DJ8" s="622"/>
      <c r="DK8" s="622"/>
      <c r="DL8" s="622"/>
      <c r="DM8" s="622"/>
      <c r="DN8" s="622"/>
      <c r="DO8" s="622"/>
      <c r="DP8" s="623"/>
      <c r="DQ8" s="630">
        <v>19735058</v>
      </c>
      <c r="DR8" s="622"/>
      <c r="DS8" s="622"/>
      <c r="DT8" s="622"/>
      <c r="DU8" s="622"/>
      <c r="DV8" s="622"/>
      <c r="DW8" s="622"/>
      <c r="DX8" s="622"/>
      <c r="DY8" s="622"/>
      <c r="DZ8" s="622"/>
      <c r="EA8" s="622"/>
      <c r="EB8" s="622"/>
      <c r="EC8" s="631"/>
    </row>
    <row r="9" spans="2:143" ht="11.25" customHeight="1">
      <c r="B9" s="618" t="s">
        <v>235</v>
      </c>
      <c r="C9" s="619"/>
      <c r="D9" s="619"/>
      <c r="E9" s="619"/>
      <c r="F9" s="619"/>
      <c r="G9" s="619"/>
      <c r="H9" s="619"/>
      <c r="I9" s="619"/>
      <c r="J9" s="619"/>
      <c r="K9" s="619"/>
      <c r="L9" s="619"/>
      <c r="M9" s="619"/>
      <c r="N9" s="619"/>
      <c r="O9" s="619"/>
      <c r="P9" s="619"/>
      <c r="Q9" s="620"/>
      <c r="R9" s="621">
        <v>139034</v>
      </c>
      <c r="S9" s="622"/>
      <c r="T9" s="622"/>
      <c r="U9" s="622"/>
      <c r="V9" s="622"/>
      <c r="W9" s="622"/>
      <c r="X9" s="622"/>
      <c r="Y9" s="623"/>
      <c r="Z9" s="624">
        <v>0.1</v>
      </c>
      <c r="AA9" s="624"/>
      <c r="AB9" s="624"/>
      <c r="AC9" s="624"/>
      <c r="AD9" s="625">
        <v>139034</v>
      </c>
      <c r="AE9" s="625"/>
      <c r="AF9" s="625"/>
      <c r="AG9" s="625"/>
      <c r="AH9" s="625"/>
      <c r="AI9" s="625"/>
      <c r="AJ9" s="625"/>
      <c r="AK9" s="625"/>
      <c r="AL9" s="626">
        <v>0.2</v>
      </c>
      <c r="AM9" s="627"/>
      <c r="AN9" s="627"/>
      <c r="AO9" s="628"/>
      <c r="AP9" s="618" t="s">
        <v>236</v>
      </c>
      <c r="AQ9" s="619"/>
      <c r="AR9" s="619"/>
      <c r="AS9" s="619"/>
      <c r="AT9" s="619"/>
      <c r="AU9" s="619"/>
      <c r="AV9" s="619"/>
      <c r="AW9" s="619"/>
      <c r="AX9" s="619"/>
      <c r="AY9" s="619"/>
      <c r="AZ9" s="619"/>
      <c r="BA9" s="619"/>
      <c r="BB9" s="619"/>
      <c r="BC9" s="619"/>
      <c r="BD9" s="619"/>
      <c r="BE9" s="619"/>
      <c r="BF9" s="620"/>
      <c r="BG9" s="621">
        <v>17265396</v>
      </c>
      <c r="BH9" s="622"/>
      <c r="BI9" s="622"/>
      <c r="BJ9" s="622"/>
      <c r="BK9" s="622"/>
      <c r="BL9" s="622"/>
      <c r="BM9" s="622"/>
      <c r="BN9" s="623"/>
      <c r="BO9" s="624">
        <v>36.200000000000003</v>
      </c>
      <c r="BP9" s="624"/>
      <c r="BQ9" s="624"/>
      <c r="BR9" s="624"/>
      <c r="BS9" s="630" t="s">
        <v>220</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10793456</v>
      </c>
      <c r="CS9" s="622"/>
      <c r="CT9" s="622"/>
      <c r="CU9" s="622"/>
      <c r="CV9" s="622"/>
      <c r="CW9" s="622"/>
      <c r="CX9" s="622"/>
      <c r="CY9" s="623"/>
      <c r="CZ9" s="624">
        <v>7.8</v>
      </c>
      <c r="DA9" s="624"/>
      <c r="DB9" s="624"/>
      <c r="DC9" s="624"/>
      <c r="DD9" s="630">
        <v>2377972</v>
      </c>
      <c r="DE9" s="622"/>
      <c r="DF9" s="622"/>
      <c r="DG9" s="622"/>
      <c r="DH9" s="622"/>
      <c r="DI9" s="622"/>
      <c r="DJ9" s="622"/>
      <c r="DK9" s="622"/>
      <c r="DL9" s="622"/>
      <c r="DM9" s="622"/>
      <c r="DN9" s="622"/>
      <c r="DO9" s="622"/>
      <c r="DP9" s="623"/>
      <c r="DQ9" s="630">
        <v>7708460</v>
      </c>
      <c r="DR9" s="622"/>
      <c r="DS9" s="622"/>
      <c r="DT9" s="622"/>
      <c r="DU9" s="622"/>
      <c r="DV9" s="622"/>
      <c r="DW9" s="622"/>
      <c r="DX9" s="622"/>
      <c r="DY9" s="622"/>
      <c r="DZ9" s="622"/>
      <c r="EA9" s="622"/>
      <c r="EB9" s="622"/>
      <c r="EC9" s="631"/>
    </row>
    <row r="10" spans="2:143" ht="11.25" customHeight="1">
      <c r="B10" s="618" t="s">
        <v>238</v>
      </c>
      <c r="C10" s="619"/>
      <c r="D10" s="619"/>
      <c r="E10" s="619"/>
      <c r="F10" s="619"/>
      <c r="G10" s="619"/>
      <c r="H10" s="619"/>
      <c r="I10" s="619"/>
      <c r="J10" s="619"/>
      <c r="K10" s="619"/>
      <c r="L10" s="619"/>
      <c r="M10" s="619"/>
      <c r="N10" s="619"/>
      <c r="O10" s="619"/>
      <c r="P10" s="619"/>
      <c r="Q10" s="620"/>
      <c r="R10" s="621" t="s">
        <v>220</v>
      </c>
      <c r="S10" s="622"/>
      <c r="T10" s="622"/>
      <c r="U10" s="622"/>
      <c r="V10" s="622"/>
      <c r="W10" s="622"/>
      <c r="X10" s="622"/>
      <c r="Y10" s="623"/>
      <c r="Z10" s="624" t="s">
        <v>220</v>
      </c>
      <c r="AA10" s="624"/>
      <c r="AB10" s="624"/>
      <c r="AC10" s="624"/>
      <c r="AD10" s="625" t="s">
        <v>239</v>
      </c>
      <c r="AE10" s="625"/>
      <c r="AF10" s="625"/>
      <c r="AG10" s="625"/>
      <c r="AH10" s="625"/>
      <c r="AI10" s="625"/>
      <c r="AJ10" s="625"/>
      <c r="AK10" s="625"/>
      <c r="AL10" s="626" t="s">
        <v>239</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1324577</v>
      </c>
      <c r="BH10" s="622"/>
      <c r="BI10" s="622"/>
      <c r="BJ10" s="622"/>
      <c r="BK10" s="622"/>
      <c r="BL10" s="622"/>
      <c r="BM10" s="622"/>
      <c r="BN10" s="623"/>
      <c r="BO10" s="624">
        <v>2.8</v>
      </c>
      <c r="BP10" s="624"/>
      <c r="BQ10" s="624"/>
      <c r="BR10" s="624"/>
      <c r="BS10" s="630" t="s">
        <v>228</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v>203166</v>
      </c>
      <c r="CS10" s="622"/>
      <c r="CT10" s="622"/>
      <c r="CU10" s="622"/>
      <c r="CV10" s="622"/>
      <c r="CW10" s="622"/>
      <c r="CX10" s="622"/>
      <c r="CY10" s="623"/>
      <c r="CZ10" s="624">
        <v>0.1</v>
      </c>
      <c r="DA10" s="624"/>
      <c r="DB10" s="624"/>
      <c r="DC10" s="624"/>
      <c r="DD10" s="630" t="s">
        <v>220</v>
      </c>
      <c r="DE10" s="622"/>
      <c r="DF10" s="622"/>
      <c r="DG10" s="622"/>
      <c r="DH10" s="622"/>
      <c r="DI10" s="622"/>
      <c r="DJ10" s="622"/>
      <c r="DK10" s="622"/>
      <c r="DL10" s="622"/>
      <c r="DM10" s="622"/>
      <c r="DN10" s="622"/>
      <c r="DO10" s="622"/>
      <c r="DP10" s="623"/>
      <c r="DQ10" s="630">
        <v>156682</v>
      </c>
      <c r="DR10" s="622"/>
      <c r="DS10" s="622"/>
      <c r="DT10" s="622"/>
      <c r="DU10" s="622"/>
      <c r="DV10" s="622"/>
      <c r="DW10" s="622"/>
      <c r="DX10" s="622"/>
      <c r="DY10" s="622"/>
      <c r="DZ10" s="622"/>
      <c r="EA10" s="622"/>
      <c r="EB10" s="622"/>
      <c r="EC10" s="631"/>
    </row>
    <row r="11" spans="2:143" ht="11.25" customHeight="1">
      <c r="B11" s="618" t="s">
        <v>242</v>
      </c>
      <c r="C11" s="619"/>
      <c r="D11" s="619"/>
      <c r="E11" s="619"/>
      <c r="F11" s="619"/>
      <c r="G11" s="619"/>
      <c r="H11" s="619"/>
      <c r="I11" s="619"/>
      <c r="J11" s="619"/>
      <c r="K11" s="619"/>
      <c r="L11" s="619"/>
      <c r="M11" s="619"/>
      <c r="N11" s="619"/>
      <c r="O11" s="619"/>
      <c r="P11" s="619"/>
      <c r="Q11" s="620"/>
      <c r="R11" s="621" t="s">
        <v>220</v>
      </c>
      <c r="S11" s="622"/>
      <c r="T11" s="622"/>
      <c r="U11" s="622"/>
      <c r="V11" s="622"/>
      <c r="W11" s="622"/>
      <c r="X11" s="622"/>
      <c r="Y11" s="623"/>
      <c r="Z11" s="624" t="s">
        <v>226</v>
      </c>
      <c r="AA11" s="624"/>
      <c r="AB11" s="624"/>
      <c r="AC11" s="624"/>
      <c r="AD11" s="625" t="s">
        <v>228</v>
      </c>
      <c r="AE11" s="625"/>
      <c r="AF11" s="625"/>
      <c r="AG11" s="625"/>
      <c r="AH11" s="625"/>
      <c r="AI11" s="625"/>
      <c r="AJ11" s="625"/>
      <c r="AK11" s="625"/>
      <c r="AL11" s="626" t="s">
        <v>220</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3365240</v>
      </c>
      <c r="BH11" s="622"/>
      <c r="BI11" s="622"/>
      <c r="BJ11" s="622"/>
      <c r="BK11" s="622"/>
      <c r="BL11" s="622"/>
      <c r="BM11" s="622"/>
      <c r="BN11" s="623"/>
      <c r="BO11" s="624">
        <v>7.1</v>
      </c>
      <c r="BP11" s="624"/>
      <c r="BQ11" s="624"/>
      <c r="BR11" s="624"/>
      <c r="BS11" s="630" t="s">
        <v>220</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3410028</v>
      </c>
      <c r="CS11" s="622"/>
      <c r="CT11" s="622"/>
      <c r="CU11" s="622"/>
      <c r="CV11" s="622"/>
      <c r="CW11" s="622"/>
      <c r="CX11" s="622"/>
      <c r="CY11" s="623"/>
      <c r="CZ11" s="624">
        <v>2.5</v>
      </c>
      <c r="DA11" s="624"/>
      <c r="DB11" s="624"/>
      <c r="DC11" s="624"/>
      <c r="DD11" s="630">
        <v>924254</v>
      </c>
      <c r="DE11" s="622"/>
      <c r="DF11" s="622"/>
      <c r="DG11" s="622"/>
      <c r="DH11" s="622"/>
      <c r="DI11" s="622"/>
      <c r="DJ11" s="622"/>
      <c r="DK11" s="622"/>
      <c r="DL11" s="622"/>
      <c r="DM11" s="622"/>
      <c r="DN11" s="622"/>
      <c r="DO11" s="622"/>
      <c r="DP11" s="623"/>
      <c r="DQ11" s="630">
        <v>2021550</v>
      </c>
      <c r="DR11" s="622"/>
      <c r="DS11" s="622"/>
      <c r="DT11" s="622"/>
      <c r="DU11" s="622"/>
      <c r="DV11" s="622"/>
      <c r="DW11" s="622"/>
      <c r="DX11" s="622"/>
      <c r="DY11" s="622"/>
      <c r="DZ11" s="622"/>
      <c r="EA11" s="622"/>
      <c r="EB11" s="622"/>
      <c r="EC11" s="631"/>
    </row>
    <row r="12" spans="2:143" ht="11.25" customHeight="1">
      <c r="B12" s="618" t="s">
        <v>245</v>
      </c>
      <c r="C12" s="619"/>
      <c r="D12" s="619"/>
      <c r="E12" s="619"/>
      <c r="F12" s="619"/>
      <c r="G12" s="619"/>
      <c r="H12" s="619"/>
      <c r="I12" s="619"/>
      <c r="J12" s="619"/>
      <c r="K12" s="619"/>
      <c r="L12" s="619"/>
      <c r="M12" s="619"/>
      <c r="N12" s="619"/>
      <c r="O12" s="619"/>
      <c r="P12" s="619"/>
      <c r="Q12" s="620"/>
      <c r="R12" s="621">
        <v>6224919</v>
      </c>
      <c r="S12" s="622"/>
      <c r="T12" s="622"/>
      <c r="U12" s="622"/>
      <c r="V12" s="622"/>
      <c r="W12" s="622"/>
      <c r="X12" s="622"/>
      <c r="Y12" s="623"/>
      <c r="Z12" s="624">
        <v>4.4000000000000004</v>
      </c>
      <c r="AA12" s="624"/>
      <c r="AB12" s="624"/>
      <c r="AC12" s="624"/>
      <c r="AD12" s="625">
        <v>6224919</v>
      </c>
      <c r="AE12" s="625"/>
      <c r="AF12" s="625"/>
      <c r="AG12" s="625"/>
      <c r="AH12" s="625"/>
      <c r="AI12" s="625"/>
      <c r="AJ12" s="625"/>
      <c r="AK12" s="625"/>
      <c r="AL12" s="626">
        <v>10</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16492209</v>
      </c>
      <c r="BH12" s="622"/>
      <c r="BI12" s="622"/>
      <c r="BJ12" s="622"/>
      <c r="BK12" s="622"/>
      <c r="BL12" s="622"/>
      <c r="BM12" s="622"/>
      <c r="BN12" s="623"/>
      <c r="BO12" s="624">
        <v>34.6</v>
      </c>
      <c r="BP12" s="624"/>
      <c r="BQ12" s="624"/>
      <c r="BR12" s="624"/>
      <c r="BS12" s="630" t="s">
        <v>228</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4841322</v>
      </c>
      <c r="CS12" s="622"/>
      <c r="CT12" s="622"/>
      <c r="CU12" s="622"/>
      <c r="CV12" s="622"/>
      <c r="CW12" s="622"/>
      <c r="CX12" s="622"/>
      <c r="CY12" s="623"/>
      <c r="CZ12" s="624">
        <v>3.5</v>
      </c>
      <c r="DA12" s="624"/>
      <c r="DB12" s="624"/>
      <c r="DC12" s="624"/>
      <c r="DD12" s="630">
        <v>337437</v>
      </c>
      <c r="DE12" s="622"/>
      <c r="DF12" s="622"/>
      <c r="DG12" s="622"/>
      <c r="DH12" s="622"/>
      <c r="DI12" s="622"/>
      <c r="DJ12" s="622"/>
      <c r="DK12" s="622"/>
      <c r="DL12" s="622"/>
      <c r="DM12" s="622"/>
      <c r="DN12" s="622"/>
      <c r="DO12" s="622"/>
      <c r="DP12" s="623"/>
      <c r="DQ12" s="630">
        <v>1566241</v>
      </c>
      <c r="DR12" s="622"/>
      <c r="DS12" s="622"/>
      <c r="DT12" s="622"/>
      <c r="DU12" s="622"/>
      <c r="DV12" s="622"/>
      <c r="DW12" s="622"/>
      <c r="DX12" s="622"/>
      <c r="DY12" s="622"/>
      <c r="DZ12" s="622"/>
      <c r="EA12" s="622"/>
      <c r="EB12" s="622"/>
      <c r="EC12" s="631"/>
    </row>
    <row r="13" spans="2:143" ht="11.25" customHeight="1">
      <c r="B13" s="618" t="s">
        <v>248</v>
      </c>
      <c r="C13" s="619"/>
      <c r="D13" s="619"/>
      <c r="E13" s="619"/>
      <c r="F13" s="619"/>
      <c r="G13" s="619"/>
      <c r="H13" s="619"/>
      <c r="I13" s="619"/>
      <c r="J13" s="619"/>
      <c r="K13" s="619"/>
      <c r="L13" s="619"/>
      <c r="M13" s="619"/>
      <c r="N13" s="619"/>
      <c r="O13" s="619"/>
      <c r="P13" s="619"/>
      <c r="Q13" s="620"/>
      <c r="R13" s="621">
        <v>19355</v>
      </c>
      <c r="S13" s="622"/>
      <c r="T13" s="622"/>
      <c r="U13" s="622"/>
      <c r="V13" s="622"/>
      <c r="W13" s="622"/>
      <c r="X13" s="622"/>
      <c r="Y13" s="623"/>
      <c r="Z13" s="624">
        <v>0</v>
      </c>
      <c r="AA13" s="624"/>
      <c r="AB13" s="624"/>
      <c r="AC13" s="624"/>
      <c r="AD13" s="625">
        <v>19355</v>
      </c>
      <c r="AE13" s="625"/>
      <c r="AF13" s="625"/>
      <c r="AG13" s="625"/>
      <c r="AH13" s="625"/>
      <c r="AI13" s="625"/>
      <c r="AJ13" s="625"/>
      <c r="AK13" s="625"/>
      <c r="AL13" s="626">
        <v>0</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16400521</v>
      </c>
      <c r="BH13" s="622"/>
      <c r="BI13" s="622"/>
      <c r="BJ13" s="622"/>
      <c r="BK13" s="622"/>
      <c r="BL13" s="622"/>
      <c r="BM13" s="622"/>
      <c r="BN13" s="623"/>
      <c r="BO13" s="624">
        <v>34.4</v>
      </c>
      <c r="BP13" s="624"/>
      <c r="BQ13" s="624"/>
      <c r="BR13" s="624"/>
      <c r="BS13" s="630" t="s">
        <v>226</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17198244</v>
      </c>
      <c r="CS13" s="622"/>
      <c r="CT13" s="622"/>
      <c r="CU13" s="622"/>
      <c r="CV13" s="622"/>
      <c r="CW13" s="622"/>
      <c r="CX13" s="622"/>
      <c r="CY13" s="623"/>
      <c r="CZ13" s="624">
        <v>12.5</v>
      </c>
      <c r="DA13" s="624"/>
      <c r="DB13" s="624"/>
      <c r="DC13" s="624"/>
      <c r="DD13" s="630">
        <v>6398202</v>
      </c>
      <c r="DE13" s="622"/>
      <c r="DF13" s="622"/>
      <c r="DG13" s="622"/>
      <c r="DH13" s="622"/>
      <c r="DI13" s="622"/>
      <c r="DJ13" s="622"/>
      <c r="DK13" s="622"/>
      <c r="DL13" s="622"/>
      <c r="DM13" s="622"/>
      <c r="DN13" s="622"/>
      <c r="DO13" s="622"/>
      <c r="DP13" s="623"/>
      <c r="DQ13" s="630">
        <v>12272793</v>
      </c>
      <c r="DR13" s="622"/>
      <c r="DS13" s="622"/>
      <c r="DT13" s="622"/>
      <c r="DU13" s="622"/>
      <c r="DV13" s="622"/>
      <c r="DW13" s="622"/>
      <c r="DX13" s="622"/>
      <c r="DY13" s="622"/>
      <c r="DZ13" s="622"/>
      <c r="EA13" s="622"/>
      <c r="EB13" s="622"/>
      <c r="EC13" s="631"/>
    </row>
    <row r="14" spans="2:143" ht="11.25" customHeight="1">
      <c r="B14" s="618" t="s">
        <v>251</v>
      </c>
      <c r="C14" s="619"/>
      <c r="D14" s="619"/>
      <c r="E14" s="619"/>
      <c r="F14" s="619"/>
      <c r="G14" s="619"/>
      <c r="H14" s="619"/>
      <c r="I14" s="619"/>
      <c r="J14" s="619"/>
      <c r="K14" s="619"/>
      <c r="L14" s="619"/>
      <c r="M14" s="619"/>
      <c r="N14" s="619"/>
      <c r="O14" s="619"/>
      <c r="P14" s="619"/>
      <c r="Q14" s="620"/>
      <c r="R14" s="621" t="s">
        <v>228</v>
      </c>
      <c r="S14" s="622"/>
      <c r="T14" s="622"/>
      <c r="U14" s="622"/>
      <c r="V14" s="622"/>
      <c r="W14" s="622"/>
      <c r="X14" s="622"/>
      <c r="Y14" s="623"/>
      <c r="Z14" s="624" t="s">
        <v>228</v>
      </c>
      <c r="AA14" s="624"/>
      <c r="AB14" s="624"/>
      <c r="AC14" s="624"/>
      <c r="AD14" s="625" t="s">
        <v>228</v>
      </c>
      <c r="AE14" s="625"/>
      <c r="AF14" s="625"/>
      <c r="AG14" s="625"/>
      <c r="AH14" s="625"/>
      <c r="AI14" s="625"/>
      <c r="AJ14" s="625"/>
      <c r="AK14" s="625"/>
      <c r="AL14" s="626" t="s">
        <v>228</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745926</v>
      </c>
      <c r="BH14" s="622"/>
      <c r="BI14" s="622"/>
      <c r="BJ14" s="622"/>
      <c r="BK14" s="622"/>
      <c r="BL14" s="622"/>
      <c r="BM14" s="622"/>
      <c r="BN14" s="623"/>
      <c r="BO14" s="624">
        <v>1.6</v>
      </c>
      <c r="BP14" s="624"/>
      <c r="BQ14" s="624"/>
      <c r="BR14" s="624"/>
      <c r="BS14" s="630" t="s">
        <v>228</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4357564</v>
      </c>
      <c r="CS14" s="622"/>
      <c r="CT14" s="622"/>
      <c r="CU14" s="622"/>
      <c r="CV14" s="622"/>
      <c r="CW14" s="622"/>
      <c r="CX14" s="622"/>
      <c r="CY14" s="623"/>
      <c r="CZ14" s="624">
        <v>3.2</v>
      </c>
      <c r="DA14" s="624"/>
      <c r="DB14" s="624"/>
      <c r="DC14" s="624"/>
      <c r="DD14" s="630">
        <v>819815</v>
      </c>
      <c r="DE14" s="622"/>
      <c r="DF14" s="622"/>
      <c r="DG14" s="622"/>
      <c r="DH14" s="622"/>
      <c r="DI14" s="622"/>
      <c r="DJ14" s="622"/>
      <c r="DK14" s="622"/>
      <c r="DL14" s="622"/>
      <c r="DM14" s="622"/>
      <c r="DN14" s="622"/>
      <c r="DO14" s="622"/>
      <c r="DP14" s="623"/>
      <c r="DQ14" s="630">
        <v>3559808</v>
      </c>
      <c r="DR14" s="622"/>
      <c r="DS14" s="622"/>
      <c r="DT14" s="622"/>
      <c r="DU14" s="622"/>
      <c r="DV14" s="622"/>
      <c r="DW14" s="622"/>
      <c r="DX14" s="622"/>
      <c r="DY14" s="622"/>
      <c r="DZ14" s="622"/>
      <c r="EA14" s="622"/>
      <c r="EB14" s="622"/>
      <c r="EC14" s="631"/>
    </row>
    <row r="15" spans="2:143" ht="11.25" customHeight="1">
      <c r="B15" s="618" t="s">
        <v>254</v>
      </c>
      <c r="C15" s="619"/>
      <c r="D15" s="619"/>
      <c r="E15" s="619"/>
      <c r="F15" s="619"/>
      <c r="G15" s="619"/>
      <c r="H15" s="619"/>
      <c r="I15" s="619"/>
      <c r="J15" s="619"/>
      <c r="K15" s="619"/>
      <c r="L15" s="619"/>
      <c r="M15" s="619"/>
      <c r="N15" s="619"/>
      <c r="O15" s="619"/>
      <c r="P15" s="619"/>
      <c r="Q15" s="620"/>
      <c r="R15" s="621">
        <v>269071</v>
      </c>
      <c r="S15" s="622"/>
      <c r="T15" s="622"/>
      <c r="U15" s="622"/>
      <c r="V15" s="622"/>
      <c r="W15" s="622"/>
      <c r="X15" s="622"/>
      <c r="Y15" s="623"/>
      <c r="Z15" s="624">
        <v>0.2</v>
      </c>
      <c r="AA15" s="624"/>
      <c r="AB15" s="624"/>
      <c r="AC15" s="624"/>
      <c r="AD15" s="625">
        <v>269071</v>
      </c>
      <c r="AE15" s="625"/>
      <c r="AF15" s="625"/>
      <c r="AG15" s="625"/>
      <c r="AH15" s="625"/>
      <c r="AI15" s="625"/>
      <c r="AJ15" s="625"/>
      <c r="AK15" s="625"/>
      <c r="AL15" s="626">
        <v>0.4</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3021902</v>
      </c>
      <c r="BH15" s="622"/>
      <c r="BI15" s="622"/>
      <c r="BJ15" s="622"/>
      <c r="BK15" s="622"/>
      <c r="BL15" s="622"/>
      <c r="BM15" s="622"/>
      <c r="BN15" s="623"/>
      <c r="BO15" s="624">
        <v>6.3</v>
      </c>
      <c r="BP15" s="624"/>
      <c r="BQ15" s="624"/>
      <c r="BR15" s="624"/>
      <c r="BS15" s="630" t="s">
        <v>228</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14550825</v>
      </c>
      <c r="CS15" s="622"/>
      <c r="CT15" s="622"/>
      <c r="CU15" s="622"/>
      <c r="CV15" s="622"/>
      <c r="CW15" s="622"/>
      <c r="CX15" s="622"/>
      <c r="CY15" s="623"/>
      <c r="CZ15" s="624">
        <v>10.6</v>
      </c>
      <c r="DA15" s="624"/>
      <c r="DB15" s="624"/>
      <c r="DC15" s="624"/>
      <c r="DD15" s="630">
        <v>5322647</v>
      </c>
      <c r="DE15" s="622"/>
      <c r="DF15" s="622"/>
      <c r="DG15" s="622"/>
      <c r="DH15" s="622"/>
      <c r="DI15" s="622"/>
      <c r="DJ15" s="622"/>
      <c r="DK15" s="622"/>
      <c r="DL15" s="622"/>
      <c r="DM15" s="622"/>
      <c r="DN15" s="622"/>
      <c r="DO15" s="622"/>
      <c r="DP15" s="623"/>
      <c r="DQ15" s="630">
        <v>9007020</v>
      </c>
      <c r="DR15" s="622"/>
      <c r="DS15" s="622"/>
      <c r="DT15" s="622"/>
      <c r="DU15" s="622"/>
      <c r="DV15" s="622"/>
      <c r="DW15" s="622"/>
      <c r="DX15" s="622"/>
      <c r="DY15" s="622"/>
      <c r="DZ15" s="622"/>
      <c r="EA15" s="622"/>
      <c r="EB15" s="622"/>
      <c r="EC15" s="631"/>
    </row>
    <row r="16" spans="2:143" ht="11.25" customHeight="1">
      <c r="B16" s="618" t="s">
        <v>257</v>
      </c>
      <c r="C16" s="619"/>
      <c r="D16" s="619"/>
      <c r="E16" s="619"/>
      <c r="F16" s="619"/>
      <c r="G16" s="619"/>
      <c r="H16" s="619"/>
      <c r="I16" s="619"/>
      <c r="J16" s="619"/>
      <c r="K16" s="619"/>
      <c r="L16" s="619"/>
      <c r="M16" s="619"/>
      <c r="N16" s="619"/>
      <c r="O16" s="619"/>
      <c r="P16" s="619"/>
      <c r="Q16" s="620"/>
      <c r="R16" s="621" t="s">
        <v>226</v>
      </c>
      <c r="S16" s="622"/>
      <c r="T16" s="622"/>
      <c r="U16" s="622"/>
      <c r="V16" s="622"/>
      <c r="W16" s="622"/>
      <c r="X16" s="622"/>
      <c r="Y16" s="623"/>
      <c r="Z16" s="624" t="s">
        <v>228</v>
      </c>
      <c r="AA16" s="624"/>
      <c r="AB16" s="624"/>
      <c r="AC16" s="624"/>
      <c r="AD16" s="625" t="s">
        <v>228</v>
      </c>
      <c r="AE16" s="625"/>
      <c r="AF16" s="625"/>
      <c r="AG16" s="625"/>
      <c r="AH16" s="625"/>
      <c r="AI16" s="625"/>
      <c r="AJ16" s="625"/>
      <c r="AK16" s="625"/>
      <c r="AL16" s="626" t="s">
        <v>220</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226</v>
      </c>
      <c r="BH16" s="622"/>
      <c r="BI16" s="622"/>
      <c r="BJ16" s="622"/>
      <c r="BK16" s="622"/>
      <c r="BL16" s="622"/>
      <c r="BM16" s="622"/>
      <c r="BN16" s="623"/>
      <c r="BO16" s="624" t="s">
        <v>228</v>
      </c>
      <c r="BP16" s="624"/>
      <c r="BQ16" s="624"/>
      <c r="BR16" s="624"/>
      <c r="BS16" s="630" t="s">
        <v>228</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v>16094078</v>
      </c>
      <c r="CS16" s="622"/>
      <c r="CT16" s="622"/>
      <c r="CU16" s="622"/>
      <c r="CV16" s="622"/>
      <c r="CW16" s="622"/>
      <c r="CX16" s="622"/>
      <c r="CY16" s="623"/>
      <c r="CZ16" s="624">
        <v>11.7</v>
      </c>
      <c r="DA16" s="624"/>
      <c r="DB16" s="624"/>
      <c r="DC16" s="624"/>
      <c r="DD16" s="630" t="s">
        <v>220</v>
      </c>
      <c r="DE16" s="622"/>
      <c r="DF16" s="622"/>
      <c r="DG16" s="622"/>
      <c r="DH16" s="622"/>
      <c r="DI16" s="622"/>
      <c r="DJ16" s="622"/>
      <c r="DK16" s="622"/>
      <c r="DL16" s="622"/>
      <c r="DM16" s="622"/>
      <c r="DN16" s="622"/>
      <c r="DO16" s="622"/>
      <c r="DP16" s="623"/>
      <c r="DQ16" s="630">
        <v>79143</v>
      </c>
      <c r="DR16" s="622"/>
      <c r="DS16" s="622"/>
      <c r="DT16" s="622"/>
      <c r="DU16" s="622"/>
      <c r="DV16" s="622"/>
      <c r="DW16" s="622"/>
      <c r="DX16" s="622"/>
      <c r="DY16" s="622"/>
      <c r="DZ16" s="622"/>
      <c r="EA16" s="622"/>
      <c r="EB16" s="622"/>
      <c r="EC16" s="631"/>
    </row>
    <row r="17" spans="2:133" ht="11.25" customHeight="1">
      <c r="B17" s="618" t="s">
        <v>260</v>
      </c>
      <c r="C17" s="619"/>
      <c r="D17" s="619"/>
      <c r="E17" s="619"/>
      <c r="F17" s="619"/>
      <c r="G17" s="619"/>
      <c r="H17" s="619"/>
      <c r="I17" s="619"/>
      <c r="J17" s="619"/>
      <c r="K17" s="619"/>
      <c r="L17" s="619"/>
      <c r="M17" s="619"/>
      <c r="N17" s="619"/>
      <c r="O17" s="619"/>
      <c r="P17" s="619"/>
      <c r="Q17" s="620"/>
      <c r="R17" s="621">
        <v>207106</v>
      </c>
      <c r="S17" s="622"/>
      <c r="T17" s="622"/>
      <c r="U17" s="622"/>
      <c r="V17" s="622"/>
      <c r="W17" s="622"/>
      <c r="X17" s="622"/>
      <c r="Y17" s="623"/>
      <c r="Z17" s="624">
        <v>0.1</v>
      </c>
      <c r="AA17" s="624"/>
      <c r="AB17" s="624"/>
      <c r="AC17" s="624"/>
      <c r="AD17" s="625">
        <v>207106</v>
      </c>
      <c r="AE17" s="625"/>
      <c r="AF17" s="625"/>
      <c r="AG17" s="625"/>
      <c r="AH17" s="625"/>
      <c r="AI17" s="625"/>
      <c r="AJ17" s="625"/>
      <c r="AK17" s="625"/>
      <c r="AL17" s="626">
        <v>0.3</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v>3060</v>
      </c>
      <c r="BH17" s="622"/>
      <c r="BI17" s="622"/>
      <c r="BJ17" s="622"/>
      <c r="BK17" s="622"/>
      <c r="BL17" s="622"/>
      <c r="BM17" s="622"/>
      <c r="BN17" s="623"/>
      <c r="BO17" s="624">
        <v>0</v>
      </c>
      <c r="BP17" s="624"/>
      <c r="BQ17" s="624"/>
      <c r="BR17" s="624"/>
      <c r="BS17" s="630" t="s">
        <v>220</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10090973</v>
      </c>
      <c r="CS17" s="622"/>
      <c r="CT17" s="622"/>
      <c r="CU17" s="622"/>
      <c r="CV17" s="622"/>
      <c r="CW17" s="622"/>
      <c r="CX17" s="622"/>
      <c r="CY17" s="623"/>
      <c r="CZ17" s="624">
        <v>7.3</v>
      </c>
      <c r="DA17" s="624"/>
      <c r="DB17" s="624"/>
      <c r="DC17" s="624"/>
      <c r="DD17" s="630" t="s">
        <v>226</v>
      </c>
      <c r="DE17" s="622"/>
      <c r="DF17" s="622"/>
      <c r="DG17" s="622"/>
      <c r="DH17" s="622"/>
      <c r="DI17" s="622"/>
      <c r="DJ17" s="622"/>
      <c r="DK17" s="622"/>
      <c r="DL17" s="622"/>
      <c r="DM17" s="622"/>
      <c r="DN17" s="622"/>
      <c r="DO17" s="622"/>
      <c r="DP17" s="623"/>
      <c r="DQ17" s="630">
        <v>9665961</v>
      </c>
      <c r="DR17" s="622"/>
      <c r="DS17" s="622"/>
      <c r="DT17" s="622"/>
      <c r="DU17" s="622"/>
      <c r="DV17" s="622"/>
      <c r="DW17" s="622"/>
      <c r="DX17" s="622"/>
      <c r="DY17" s="622"/>
      <c r="DZ17" s="622"/>
      <c r="EA17" s="622"/>
      <c r="EB17" s="622"/>
      <c r="EC17" s="631"/>
    </row>
    <row r="18" spans="2:133" ht="11.25" customHeight="1">
      <c r="B18" s="618" t="s">
        <v>263</v>
      </c>
      <c r="C18" s="619"/>
      <c r="D18" s="619"/>
      <c r="E18" s="619"/>
      <c r="F18" s="619"/>
      <c r="G18" s="619"/>
      <c r="H18" s="619"/>
      <c r="I18" s="619"/>
      <c r="J18" s="619"/>
      <c r="K18" s="619"/>
      <c r="L18" s="619"/>
      <c r="M18" s="619"/>
      <c r="N18" s="619"/>
      <c r="O18" s="619"/>
      <c r="P18" s="619"/>
      <c r="Q18" s="620"/>
      <c r="R18" s="621">
        <v>12006220</v>
      </c>
      <c r="S18" s="622"/>
      <c r="T18" s="622"/>
      <c r="U18" s="622"/>
      <c r="V18" s="622"/>
      <c r="W18" s="622"/>
      <c r="X18" s="622"/>
      <c r="Y18" s="623"/>
      <c r="Z18" s="624">
        <v>8.5</v>
      </c>
      <c r="AA18" s="624"/>
      <c r="AB18" s="624"/>
      <c r="AC18" s="624"/>
      <c r="AD18" s="625">
        <v>9146129</v>
      </c>
      <c r="AE18" s="625"/>
      <c r="AF18" s="625"/>
      <c r="AG18" s="625"/>
      <c r="AH18" s="625"/>
      <c r="AI18" s="625"/>
      <c r="AJ18" s="625"/>
      <c r="AK18" s="625"/>
      <c r="AL18" s="626">
        <v>14.6</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228</v>
      </c>
      <c r="BH18" s="622"/>
      <c r="BI18" s="622"/>
      <c r="BJ18" s="622"/>
      <c r="BK18" s="622"/>
      <c r="BL18" s="622"/>
      <c r="BM18" s="622"/>
      <c r="BN18" s="623"/>
      <c r="BO18" s="624" t="s">
        <v>228</v>
      </c>
      <c r="BP18" s="624"/>
      <c r="BQ18" s="624"/>
      <c r="BR18" s="624"/>
      <c r="BS18" s="630" t="s">
        <v>220</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228</v>
      </c>
      <c r="CS18" s="622"/>
      <c r="CT18" s="622"/>
      <c r="CU18" s="622"/>
      <c r="CV18" s="622"/>
      <c r="CW18" s="622"/>
      <c r="CX18" s="622"/>
      <c r="CY18" s="623"/>
      <c r="CZ18" s="624" t="s">
        <v>132</v>
      </c>
      <c r="DA18" s="624"/>
      <c r="DB18" s="624"/>
      <c r="DC18" s="624"/>
      <c r="DD18" s="630" t="s">
        <v>228</v>
      </c>
      <c r="DE18" s="622"/>
      <c r="DF18" s="622"/>
      <c r="DG18" s="622"/>
      <c r="DH18" s="622"/>
      <c r="DI18" s="622"/>
      <c r="DJ18" s="622"/>
      <c r="DK18" s="622"/>
      <c r="DL18" s="622"/>
      <c r="DM18" s="622"/>
      <c r="DN18" s="622"/>
      <c r="DO18" s="622"/>
      <c r="DP18" s="623"/>
      <c r="DQ18" s="630" t="s">
        <v>239</v>
      </c>
      <c r="DR18" s="622"/>
      <c r="DS18" s="622"/>
      <c r="DT18" s="622"/>
      <c r="DU18" s="622"/>
      <c r="DV18" s="622"/>
      <c r="DW18" s="622"/>
      <c r="DX18" s="622"/>
      <c r="DY18" s="622"/>
      <c r="DZ18" s="622"/>
      <c r="EA18" s="622"/>
      <c r="EB18" s="622"/>
      <c r="EC18" s="631"/>
    </row>
    <row r="19" spans="2:133" ht="11.25" customHeight="1">
      <c r="B19" s="618" t="s">
        <v>266</v>
      </c>
      <c r="C19" s="619"/>
      <c r="D19" s="619"/>
      <c r="E19" s="619"/>
      <c r="F19" s="619"/>
      <c r="G19" s="619"/>
      <c r="H19" s="619"/>
      <c r="I19" s="619"/>
      <c r="J19" s="619"/>
      <c r="K19" s="619"/>
      <c r="L19" s="619"/>
      <c r="M19" s="619"/>
      <c r="N19" s="619"/>
      <c r="O19" s="619"/>
      <c r="P19" s="619"/>
      <c r="Q19" s="620"/>
      <c r="R19" s="621">
        <v>9146129</v>
      </c>
      <c r="S19" s="622"/>
      <c r="T19" s="622"/>
      <c r="U19" s="622"/>
      <c r="V19" s="622"/>
      <c r="W19" s="622"/>
      <c r="X19" s="622"/>
      <c r="Y19" s="623"/>
      <c r="Z19" s="624">
        <v>6.4</v>
      </c>
      <c r="AA19" s="624"/>
      <c r="AB19" s="624"/>
      <c r="AC19" s="624"/>
      <c r="AD19" s="625">
        <v>9146129</v>
      </c>
      <c r="AE19" s="625"/>
      <c r="AF19" s="625"/>
      <c r="AG19" s="625"/>
      <c r="AH19" s="625"/>
      <c r="AI19" s="625"/>
      <c r="AJ19" s="625"/>
      <c r="AK19" s="625"/>
      <c r="AL19" s="626">
        <v>14.6</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v>4895174</v>
      </c>
      <c r="BH19" s="622"/>
      <c r="BI19" s="622"/>
      <c r="BJ19" s="622"/>
      <c r="BK19" s="622"/>
      <c r="BL19" s="622"/>
      <c r="BM19" s="622"/>
      <c r="BN19" s="623"/>
      <c r="BO19" s="624">
        <v>10.3</v>
      </c>
      <c r="BP19" s="624"/>
      <c r="BQ19" s="624"/>
      <c r="BR19" s="624"/>
      <c r="BS19" s="630" t="s">
        <v>228</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226</v>
      </c>
      <c r="CS19" s="622"/>
      <c r="CT19" s="622"/>
      <c r="CU19" s="622"/>
      <c r="CV19" s="622"/>
      <c r="CW19" s="622"/>
      <c r="CX19" s="622"/>
      <c r="CY19" s="623"/>
      <c r="CZ19" s="624" t="s">
        <v>239</v>
      </c>
      <c r="DA19" s="624"/>
      <c r="DB19" s="624"/>
      <c r="DC19" s="624"/>
      <c r="DD19" s="630" t="s">
        <v>228</v>
      </c>
      <c r="DE19" s="622"/>
      <c r="DF19" s="622"/>
      <c r="DG19" s="622"/>
      <c r="DH19" s="622"/>
      <c r="DI19" s="622"/>
      <c r="DJ19" s="622"/>
      <c r="DK19" s="622"/>
      <c r="DL19" s="622"/>
      <c r="DM19" s="622"/>
      <c r="DN19" s="622"/>
      <c r="DO19" s="622"/>
      <c r="DP19" s="623"/>
      <c r="DQ19" s="630" t="s">
        <v>228</v>
      </c>
      <c r="DR19" s="622"/>
      <c r="DS19" s="622"/>
      <c r="DT19" s="622"/>
      <c r="DU19" s="622"/>
      <c r="DV19" s="622"/>
      <c r="DW19" s="622"/>
      <c r="DX19" s="622"/>
      <c r="DY19" s="622"/>
      <c r="DZ19" s="622"/>
      <c r="EA19" s="622"/>
      <c r="EB19" s="622"/>
      <c r="EC19" s="631"/>
    </row>
    <row r="20" spans="2:133" ht="11.25" customHeight="1">
      <c r="B20" s="618" t="s">
        <v>269</v>
      </c>
      <c r="C20" s="619"/>
      <c r="D20" s="619"/>
      <c r="E20" s="619"/>
      <c r="F20" s="619"/>
      <c r="G20" s="619"/>
      <c r="H20" s="619"/>
      <c r="I20" s="619"/>
      <c r="J20" s="619"/>
      <c r="K20" s="619"/>
      <c r="L20" s="619"/>
      <c r="M20" s="619"/>
      <c r="N20" s="619"/>
      <c r="O20" s="619"/>
      <c r="P20" s="619"/>
      <c r="Q20" s="620"/>
      <c r="R20" s="621">
        <v>990828</v>
      </c>
      <c r="S20" s="622"/>
      <c r="T20" s="622"/>
      <c r="U20" s="622"/>
      <c r="V20" s="622"/>
      <c r="W20" s="622"/>
      <c r="X20" s="622"/>
      <c r="Y20" s="623"/>
      <c r="Z20" s="624">
        <v>0.7</v>
      </c>
      <c r="AA20" s="624"/>
      <c r="AB20" s="624"/>
      <c r="AC20" s="624"/>
      <c r="AD20" s="625" t="s">
        <v>228</v>
      </c>
      <c r="AE20" s="625"/>
      <c r="AF20" s="625"/>
      <c r="AG20" s="625"/>
      <c r="AH20" s="625"/>
      <c r="AI20" s="625"/>
      <c r="AJ20" s="625"/>
      <c r="AK20" s="625"/>
      <c r="AL20" s="626" t="s">
        <v>228</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v>4895174</v>
      </c>
      <c r="BH20" s="622"/>
      <c r="BI20" s="622"/>
      <c r="BJ20" s="622"/>
      <c r="BK20" s="622"/>
      <c r="BL20" s="622"/>
      <c r="BM20" s="622"/>
      <c r="BN20" s="623"/>
      <c r="BO20" s="624">
        <v>10.3</v>
      </c>
      <c r="BP20" s="624"/>
      <c r="BQ20" s="624"/>
      <c r="BR20" s="624"/>
      <c r="BS20" s="630" t="s">
        <v>220</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137710465</v>
      </c>
      <c r="CS20" s="622"/>
      <c r="CT20" s="622"/>
      <c r="CU20" s="622"/>
      <c r="CV20" s="622"/>
      <c r="CW20" s="622"/>
      <c r="CX20" s="622"/>
      <c r="CY20" s="623"/>
      <c r="CZ20" s="624">
        <v>100</v>
      </c>
      <c r="DA20" s="624"/>
      <c r="DB20" s="624"/>
      <c r="DC20" s="624"/>
      <c r="DD20" s="630">
        <v>17656261</v>
      </c>
      <c r="DE20" s="622"/>
      <c r="DF20" s="622"/>
      <c r="DG20" s="622"/>
      <c r="DH20" s="622"/>
      <c r="DI20" s="622"/>
      <c r="DJ20" s="622"/>
      <c r="DK20" s="622"/>
      <c r="DL20" s="622"/>
      <c r="DM20" s="622"/>
      <c r="DN20" s="622"/>
      <c r="DO20" s="622"/>
      <c r="DP20" s="623"/>
      <c r="DQ20" s="630">
        <v>80255664</v>
      </c>
      <c r="DR20" s="622"/>
      <c r="DS20" s="622"/>
      <c r="DT20" s="622"/>
      <c r="DU20" s="622"/>
      <c r="DV20" s="622"/>
      <c r="DW20" s="622"/>
      <c r="DX20" s="622"/>
      <c r="DY20" s="622"/>
      <c r="DZ20" s="622"/>
      <c r="EA20" s="622"/>
      <c r="EB20" s="622"/>
      <c r="EC20" s="631"/>
    </row>
    <row r="21" spans="2:133" ht="11.25" customHeight="1">
      <c r="B21" s="618" t="s">
        <v>272</v>
      </c>
      <c r="C21" s="619"/>
      <c r="D21" s="619"/>
      <c r="E21" s="619"/>
      <c r="F21" s="619"/>
      <c r="G21" s="619"/>
      <c r="H21" s="619"/>
      <c r="I21" s="619"/>
      <c r="J21" s="619"/>
      <c r="K21" s="619"/>
      <c r="L21" s="619"/>
      <c r="M21" s="619"/>
      <c r="N21" s="619"/>
      <c r="O21" s="619"/>
      <c r="P21" s="619"/>
      <c r="Q21" s="620"/>
      <c r="R21" s="621">
        <v>1869263</v>
      </c>
      <c r="S21" s="622"/>
      <c r="T21" s="622"/>
      <c r="U21" s="622"/>
      <c r="V21" s="622"/>
      <c r="W21" s="622"/>
      <c r="X21" s="622"/>
      <c r="Y21" s="623"/>
      <c r="Z21" s="624">
        <v>1.3</v>
      </c>
      <c r="AA21" s="624"/>
      <c r="AB21" s="624"/>
      <c r="AC21" s="624"/>
      <c r="AD21" s="625" t="s">
        <v>226</v>
      </c>
      <c r="AE21" s="625"/>
      <c r="AF21" s="625"/>
      <c r="AG21" s="625"/>
      <c r="AH21" s="625"/>
      <c r="AI21" s="625"/>
      <c r="AJ21" s="625"/>
      <c r="AK21" s="625"/>
      <c r="AL21" s="626" t="s">
        <v>228</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v>56896</v>
      </c>
      <c r="BH21" s="622"/>
      <c r="BI21" s="622"/>
      <c r="BJ21" s="622"/>
      <c r="BK21" s="622"/>
      <c r="BL21" s="622"/>
      <c r="BM21" s="622"/>
      <c r="BN21" s="623"/>
      <c r="BO21" s="624">
        <v>0.1</v>
      </c>
      <c r="BP21" s="624"/>
      <c r="BQ21" s="624"/>
      <c r="BR21" s="624"/>
      <c r="BS21" s="630" t="s">
        <v>228</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274</v>
      </c>
      <c r="C22" s="619"/>
      <c r="D22" s="619"/>
      <c r="E22" s="619"/>
      <c r="F22" s="619"/>
      <c r="G22" s="619"/>
      <c r="H22" s="619"/>
      <c r="I22" s="619"/>
      <c r="J22" s="619"/>
      <c r="K22" s="619"/>
      <c r="L22" s="619"/>
      <c r="M22" s="619"/>
      <c r="N22" s="619"/>
      <c r="O22" s="619"/>
      <c r="P22" s="619"/>
      <c r="Q22" s="620"/>
      <c r="R22" s="621">
        <v>67840174</v>
      </c>
      <c r="S22" s="622"/>
      <c r="T22" s="622"/>
      <c r="U22" s="622"/>
      <c r="V22" s="622"/>
      <c r="W22" s="622"/>
      <c r="X22" s="622"/>
      <c r="Y22" s="623"/>
      <c r="Z22" s="624">
        <v>47.8</v>
      </c>
      <c r="AA22" s="624"/>
      <c r="AB22" s="624"/>
      <c r="AC22" s="624"/>
      <c r="AD22" s="625">
        <v>62125292</v>
      </c>
      <c r="AE22" s="625"/>
      <c r="AF22" s="625"/>
      <c r="AG22" s="625"/>
      <c r="AH22" s="625"/>
      <c r="AI22" s="625"/>
      <c r="AJ22" s="625"/>
      <c r="AK22" s="625"/>
      <c r="AL22" s="626">
        <v>99.4</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v>1983487</v>
      </c>
      <c r="BH22" s="622"/>
      <c r="BI22" s="622"/>
      <c r="BJ22" s="622"/>
      <c r="BK22" s="622"/>
      <c r="BL22" s="622"/>
      <c r="BM22" s="622"/>
      <c r="BN22" s="623"/>
      <c r="BO22" s="624">
        <v>4.2</v>
      </c>
      <c r="BP22" s="624"/>
      <c r="BQ22" s="624"/>
      <c r="BR22" s="624"/>
      <c r="BS22" s="630" t="s">
        <v>220</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277</v>
      </c>
      <c r="C23" s="619"/>
      <c r="D23" s="619"/>
      <c r="E23" s="619"/>
      <c r="F23" s="619"/>
      <c r="G23" s="619"/>
      <c r="H23" s="619"/>
      <c r="I23" s="619"/>
      <c r="J23" s="619"/>
      <c r="K23" s="619"/>
      <c r="L23" s="619"/>
      <c r="M23" s="619"/>
      <c r="N23" s="619"/>
      <c r="O23" s="619"/>
      <c r="P23" s="619"/>
      <c r="Q23" s="620"/>
      <c r="R23" s="621">
        <v>59570</v>
      </c>
      <c r="S23" s="622"/>
      <c r="T23" s="622"/>
      <c r="U23" s="622"/>
      <c r="V23" s="622"/>
      <c r="W23" s="622"/>
      <c r="X23" s="622"/>
      <c r="Y23" s="623"/>
      <c r="Z23" s="624">
        <v>0</v>
      </c>
      <c r="AA23" s="624"/>
      <c r="AB23" s="624"/>
      <c r="AC23" s="624"/>
      <c r="AD23" s="625">
        <v>59570</v>
      </c>
      <c r="AE23" s="625"/>
      <c r="AF23" s="625"/>
      <c r="AG23" s="625"/>
      <c r="AH23" s="625"/>
      <c r="AI23" s="625"/>
      <c r="AJ23" s="625"/>
      <c r="AK23" s="625"/>
      <c r="AL23" s="626">
        <v>0.1</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v>2854791</v>
      </c>
      <c r="BH23" s="622"/>
      <c r="BI23" s="622"/>
      <c r="BJ23" s="622"/>
      <c r="BK23" s="622"/>
      <c r="BL23" s="622"/>
      <c r="BM23" s="622"/>
      <c r="BN23" s="623"/>
      <c r="BO23" s="624">
        <v>6</v>
      </c>
      <c r="BP23" s="624"/>
      <c r="BQ23" s="624"/>
      <c r="BR23" s="624"/>
      <c r="BS23" s="630" t="s">
        <v>228</v>
      </c>
      <c r="BT23" s="622"/>
      <c r="BU23" s="622"/>
      <c r="BV23" s="622"/>
      <c r="BW23" s="622"/>
      <c r="BX23" s="622"/>
      <c r="BY23" s="622"/>
      <c r="BZ23" s="622"/>
      <c r="CA23" s="622"/>
      <c r="CB23" s="631"/>
      <c r="CD23" s="603" t="s">
        <v>214</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1" t="s">
        <v>282</v>
      </c>
      <c r="DM23" s="652"/>
      <c r="DN23" s="652"/>
      <c r="DO23" s="652"/>
      <c r="DP23" s="652"/>
      <c r="DQ23" s="652"/>
      <c r="DR23" s="652"/>
      <c r="DS23" s="652"/>
      <c r="DT23" s="652"/>
      <c r="DU23" s="652"/>
      <c r="DV23" s="653"/>
      <c r="DW23" s="603" t="s">
        <v>283</v>
      </c>
      <c r="DX23" s="604"/>
      <c r="DY23" s="604"/>
      <c r="DZ23" s="604"/>
      <c r="EA23" s="604"/>
      <c r="EB23" s="604"/>
      <c r="EC23" s="605"/>
    </row>
    <row r="24" spans="2:133" ht="11.25" customHeight="1">
      <c r="B24" s="618" t="s">
        <v>284</v>
      </c>
      <c r="C24" s="619"/>
      <c r="D24" s="619"/>
      <c r="E24" s="619"/>
      <c r="F24" s="619"/>
      <c r="G24" s="619"/>
      <c r="H24" s="619"/>
      <c r="I24" s="619"/>
      <c r="J24" s="619"/>
      <c r="K24" s="619"/>
      <c r="L24" s="619"/>
      <c r="M24" s="619"/>
      <c r="N24" s="619"/>
      <c r="O24" s="619"/>
      <c r="P24" s="619"/>
      <c r="Q24" s="620"/>
      <c r="R24" s="621">
        <v>598105</v>
      </c>
      <c r="S24" s="622"/>
      <c r="T24" s="622"/>
      <c r="U24" s="622"/>
      <c r="V24" s="622"/>
      <c r="W24" s="622"/>
      <c r="X24" s="622"/>
      <c r="Y24" s="623"/>
      <c r="Z24" s="624">
        <v>0.4</v>
      </c>
      <c r="AA24" s="624"/>
      <c r="AB24" s="624"/>
      <c r="AC24" s="624"/>
      <c r="AD24" s="625" t="s">
        <v>226</v>
      </c>
      <c r="AE24" s="625"/>
      <c r="AF24" s="625"/>
      <c r="AG24" s="625"/>
      <c r="AH24" s="625"/>
      <c r="AI24" s="625"/>
      <c r="AJ24" s="625"/>
      <c r="AK24" s="625"/>
      <c r="AL24" s="626" t="s">
        <v>228</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220</v>
      </c>
      <c r="BH24" s="622"/>
      <c r="BI24" s="622"/>
      <c r="BJ24" s="622"/>
      <c r="BK24" s="622"/>
      <c r="BL24" s="622"/>
      <c r="BM24" s="622"/>
      <c r="BN24" s="623"/>
      <c r="BO24" s="624" t="s">
        <v>228</v>
      </c>
      <c r="BP24" s="624"/>
      <c r="BQ24" s="624"/>
      <c r="BR24" s="624"/>
      <c r="BS24" s="630" t="s">
        <v>226</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49127719</v>
      </c>
      <c r="CS24" s="611"/>
      <c r="CT24" s="611"/>
      <c r="CU24" s="611"/>
      <c r="CV24" s="611"/>
      <c r="CW24" s="611"/>
      <c r="CX24" s="611"/>
      <c r="CY24" s="612"/>
      <c r="CZ24" s="615">
        <v>35.700000000000003</v>
      </c>
      <c r="DA24" s="616"/>
      <c r="DB24" s="616"/>
      <c r="DC24" s="635"/>
      <c r="DD24" s="654">
        <v>31320596</v>
      </c>
      <c r="DE24" s="611"/>
      <c r="DF24" s="611"/>
      <c r="DG24" s="611"/>
      <c r="DH24" s="611"/>
      <c r="DI24" s="611"/>
      <c r="DJ24" s="611"/>
      <c r="DK24" s="612"/>
      <c r="DL24" s="654">
        <v>30849710</v>
      </c>
      <c r="DM24" s="611"/>
      <c r="DN24" s="611"/>
      <c r="DO24" s="611"/>
      <c r="DP24" s="611"/>
      <c r="DQ24" s="611"/>
      <c r="DR24" s="611"/>
      <c r="DS24" s="611"/>
      <c r="DT24" s="611"/>
      <c r="DU24" s="611"/>
      <c r="DV24" s="612"/>
      <c r="DW24" s="615">
        <v>45.7</v>
      </c>
      <c r="DX24" s="616"/>
      <c r="DY24" s="616"/>
      <c r="DZ24" s="616"/>
      <c r="EA24" s="616"/>
      <c r="EB24" s="616"/>
      <c r="EC24" s="617"/>
    </row>
    <row r="25" spans="2:133" ht="11.25" customHeight="1">
      <c r="B25" s="618" t="s">
        <v>287</v>
      </c>
      <c r="C25" s="619"/>
      <c r="D25" s="619"/>
      <c r="E25" s="619"/>
      <c r="F25" s="619"/>
      <c r="G25" s="619"/>
      <c r="H25" s="619"/>
      <c r="I25" s="619"/>
      <c r="J25" s="619"/>
      <c r="K25" s="619"/>
      <c r="L25" s="619"/>
      <c r="M25" s="619"/>
      <c r="N25" s="619"/>
      <c r="O25" s="619"/>
      <c r="P25" s="619"/>
      <c r="Q25" s="620"/>
      <c r="R25" s="621">
        <v>1771325</v>
      </c>
      <c r="S25" s="622"/>
      <c r="T25" s="622"/>
      <c r="U25" s="622"/>
      <c r="V25" s="622"/>
      <c r="W25" s="622"/>
      <c r="X25" s="622"/>
      <c r="Y25" s="623"/>
      <c r="Z25" s="624">
        <v>1.2</v>
      </c>
      <c r="AA25" s="624"/>
      <c r="AB25" s="624"/>
      <c r="AC25" s="624"/>
      <c r="AD25" s="625">
        <v>211125</v>
      </c>
      <c r="AE25" s="625"/>
      <c r="AF25" s="625"/>
      <c r="AG25" s="625"/>
      <c r="AH25" s="625"/>
      <c r="AI25" s="625"/>
      <c r="AJ25" s="625"/>
      <c r="AK25" s="625"/>
      <c r="AL25" s="626">
        <v>0.3</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220</v>
      </c>
      <c r="BH25" s="622"/>
      <c r="BI25" s="622"/>
      <c r="BJ25" s="622"/>
      <c r="BK25" s="622"/>
      <c r="BL25" s="622"/>
      <c r="BM25" s="622"/>
      <c r="BN25" s="623"/>
      <c r="BO25" s="624" t="s">
        <v>220</v>
      </c>
      <c r="BP25" s="624"/>
      <c r="BQ25" s="624"/>
      <c r="BR25" s="624"/>
      <c r="BS25" s="630" t="s">
        <v>226</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15178846</v>
      </c>
      <c r="CS25" s="657"/>
      <c r="CT25" s="657"/>
      <c r="CU25" s="657"/>
      <c r="CV25" s="657"/>
      <c r="CW25" s="657"/>
      <c r="CX25" s="657"/>
      <c r="CY25" s="658"/>
      <c r="CZ25" s="626">
        <v>11</v>
      </c>
      <c r="DA25" s="655"/>
      <c r="DB25" s="655"/>
      <c r="DC25" s="659"/>
      <c r="DD25" s="630">
        <v>13889401</v>
      </c>
      <c r="DE25" s="657"/>
      <c r="DF25" s="657"/>
      <c r="DG25" s="657"/>
      <c r="DH25" s="657"/>
      <c r="DI25" s="657"/>
      <c r="DJ25" s="657"/>
      <c r="DK25" s="658"/>
      <c r="DL25" s="630">
        <v>13684192</v>
      </c>
      <c r="DM25" s="657"/>
      <c r="DN25" s="657"/>
      <c r="DO25" s="657"/>
      <c r="DP25" s="657"/>
      <c r="DQ25" s="657"/>
      <c r="DR25" s="657"/>
      <c r="DS25" s="657"/>
      <c r="DT25" s="657"/>
      <c r="DU25" s="657"/>
      <c r="DV25" s="658"/>
      <c r="DW25" s="626">
        <v>20.3</v>
      </c>
      <c r="DX25" s="655"/>
      <c r="DY25" s="655"/>
      <c r="DZ25" s="655"/>
      <c r="EA25" s="655"/>
      <c r="EB25" s="655"/>
      <c r="EC25" s="656"/>
    </row>
    <row r="26" spans="2:133" ht="11.25" customHeight="1">
      <c r="B26" s="618" t="s">
        <v>290</v>
      </c>
      <c r="C26" s="619"/>
      <c r="D26" s="619"/>
      <c r="E26" s="619"/>
      <c r="F26" s="619"/>
      <c r="G26" s="619"/>
      <c r="H26" s="619"/>
      <c r="I26" s="619"/>
      <c r="J26" s="619"/>
      <c r="K26" s="619"/>
      <c r="L26" s="619"/>
      <c r="M26" s="619"/>
      <c r="N26" s="619"/>
      <c r="O26" s="619"/>
      <c r="P26" s="619"/>
      <c r="Q26" s="620"/>
      <c r="R26" s="621">
        <v>975383</v>
      </c>
      <c r="S26" s="622"/>
      <c r="T26" s="622"/>
      <c r="U26" s="622"/>
      <c r="V26" s="622"/>
      <c r="W26" s="622"/>
      <c r="X26" s="622"/>
      <c r="Y26" s="623"/>
      <c r="Z26" s="624">
        <v>0.7</v>
      </c>
      <c r="AA26" s="624"/>
      <c r="AB26" s="624"/>
      <c r="AC26" s="624"/>
      <c r="AD26" s="625">
        <v>72182</v>
      </c>
      <c r="AE26" s="625"/>
      <c r="AF26" s="625"/>
      <c r="AG26" s="625"/>
      <c r="AH26" s="625"/>
      <c r="AI26" s="625"/>
      <c r="AJ26" s="625"/>
      <c r="AK26" s="625"/>
      <c r="AL26" s="626">
        <v>0.1</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220</v>
      </c>
      <c r="BH26" s="622"/>
      <c r="BI26" s="622"/>
      <c r="BJ26" s="622"/>
      <c r="BK26" s="622"/>
      <c r="BL26" s="622"/>
      <c r="BM26" s="622"/>
      <c r="BN26" s="623"/>
      <c r="BO26" s="624" t="s">
        <v>228</v>
      </c>
      <c r="BP26" s="624"/>
      <c r="BQ26" s="624"/>
      <c r="BR26" s="624"/>
      <c r="BS26" s="630" t="s">
        <v>220</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10981333</v>
      </c>
      <c r="CS26" s="622"/>
      <c r="CT26" s="622"/>
      <c r="CU26" s="622"/>
      <c r="CV26" s="622"/>
      <c r="CW26" s="622"/>
      <c r="CX26" s="622"/>
      <c r="CY26" s="623"/>
      <c r="CZ26" s="626">
        <v>8</v>
      </c>
      <c r="DA26" s="655"/>
      <c r="DB26" s="655"/>
      <c r="DC26" s="659"/>
      <c r="DD26" s="630">
        <v>9757408</v>
      </c>
      <c r="DE26" s="622"/>
      <c r="DF26" s="622"/>
      <c r="DG26" s="622"/>
      <c r="DH26" s="622"/>
      <c r="DI26" s="622"/>
      <c r="DJ26" s="622"/>
      <c r="DK26" s="623"/>
      <c r="DL26" s="630" t="s">
        <v>220</v>
      </c>
      <c r="DM26" s="622"/>
      <c r="DN26" s="622"/>
      <c r="DO26" s="622"/>
      <c r="DP26" s="622"/>
      <c r="DQ26" s="622"/>
      <c r="DR26" s="622"/>
      <c r="DS26" s="622"/>
      <c r="DT26" s="622"/>
      <c r="DU26" s="622"/>
      <c r="DV26" s="623"/>
      <c r="DW26" s="626" t="s">
        <v>220</v>
      </c>
      <c r="DX26" s="655"/>
      <c r="DY26" s="655"/>
      <c r="DZ26" s="655"/>
      <c r="EA26" s="655"/>
      <c r="EB26" s="655"/>
      <c r="EC26" s="656"/>
    </row>
    <row r="27" spans="2:133" ht="11.25" customHeight="1">
      <c r="B27" s="618" t="s">
        <v>293</v>
      </c>
      <c r="C27" s="619"/>
      <c r="D27" s="619"/>
      <c r="E27" s="619"/>
      <c r="F27" s="619"/>
      <c r="G27" s="619"/>
      <c r="H27" s="619"/>
      <c r="I27" s="619"/>
      <c r="J27" s="619"/>
      <c r="K27" s="619"/>
      <c r="L27" s="619"/>
      <c r="M27" s="619"/>
      <c r="N27" s="619"/>
      <c r="O27" s="619"/>
      <c r="P27" s="619"/>
      <c r="Q27" s="620"/>
      <c r="R27" s="621">
        <v>18281384</v>
      </c>
      <c r="S27" s="622"/>
      <c r="T27" s="622"/>
      <c r="U27" s="622"/>
      <c r="V27" s="622"/>
      <c r="W27" s="622"/>
      <c r="X27" s="622"/>
      <c r="Y27" s="623"/>
      <c r="Z27" s="624">
        <v>12.9</v>
      </c>
      <c r="AA27" s="624"/>
      <c r="AB27" s="624"/>
      <c r="AC27" s="624"/>
      <c r="AD27" s="625" t="s">
        <v>228</v>
      </c>
      <c r="AE27" s="625"/>
      <c r="AF27" s="625"/>
      <c r="AG27" s="625"/>
      <c r="AH27" s="625"/>
      <c r="AI27" s="625"/>
      <c r="AJ27" s="625"/>
      <c r="AK27" s="625"/>
      <c r="AL27" s="626" t="s">
        <v>220</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47630482</v>
      </c>
      <c r="BH27" s="622"/>
      <c r="BI27" s="622"/>
      <c r="BJ27" s="622"/>
      <c r="BK27" s="622"/>
      <c r="BL27" s="622"/>
      <c r="BM27" s="622"/>
      <c r="BN27" s="623"/>
      <c r="BO27" s="624">
        <v>100</v>
      </c>
      <c r="BP27" s="624"/>
      <c r="BQ27" s="624"/>
      <c r="BR27" s="624"/>
      <c r="BS27" s="630" t="s">
        <v>220</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23857900</v>
      </c>
      <c r="CS27" s="657"/>
      <c r="CT27" s="657"/>
      <c r="CU27" s="657"/>
      <c r="CV27" s="657"/>
      <c r="CW27" s="657"/>
      <c r="CX27" s="657"/>
      <c r="CY27" s="658"/>
      <c r="CZ27" s="626">
        <v>17.3</v>
      </c>
      <c r="DA27" s="655"/>
      <c r="DB27" s="655"/>
      <c r="DC27" s="659"/>
      <c r="DD27" s="630">
        <v>7765234</v>
      </c>
      <c r="DE27" s="657"/>
      <c r="DF27" s="657"/>
      <c r="DG27" s="657"/>
      <c r="DH27" s="657"/>
      <c r="DI27" s="657"/>
      <c r="DJ27" s="657"/>
      <c r="DK27" s="658"/>
      <c r="DL27" s="630">
        <v>7530778</v>
      </c>
      <c r="DM27" s="657"/>
      <c r="DN27" s="657"/>
      <c r="DO27" s="657"/>
      <c r="DP27" s="657"/>
      <c r="DQ27" s="657"/>
      <c r="DR27" s="657"/>
      <c r="DS27" s="657"/>
      <c r="DT27" s="657"/>
      <c r="DU27" s="657"/>
      <c r="DV27" s="658"/>
      <c r="DW27" s="626">
        <v>11.2</v>
      </c>
      <c r="DX27" s="655"/>
      <c r="DY27" s="655"/>
      <c r="DZ27" s="655"/>
      <c r="EA27" s="655"/>
      <c r="EB27" s="655"/>
      <c r="EC27" s="656"/>
    </row>
    <row r="28" spans="2:133" ht="11.25" customHeight="1">
      <c r="B28" s="663" t="s">
        <v>296</v>
      </c>
      <c r="C28" s="664"/>
      <c r="D28" s="664"/>
      <c r="E28" s="664"/>
      <c r="F28" s="664"/>
      <c r="G28" s="664"/>
      <c r="H28" s="664"/>
      <c r="I28" s="664"/>
      <c r="J28" s="664"/>
      <c r="K28" s="664"/>
      <c r="L28" s="664"/>
      <c r="M28" s="664"/>
      <c r="N28" s="664"/>
      <c r="O28" s="664"/>
      <c r="P28" s="664"/>
      <c r="Q28" s="665"/>
      <c r="R28" s="621">
        <v>2717</v>
      </c>
      <c r="S28" s="622"/>
      <c r="T28" s="622"/>
      <c r="U28" s="622"/>
      <c r="V28" s="622"/>
      <c r="W28" s="622"/>
      <c r="X28" s="622"/>
      <c r="Y28" s="623"/>
      <c r="Z28" s="624">
        <v>0</v>
      </c>
      <c r="AA28" s="624"/>
      <c r="AB28" s="624"/>
      <c r="AC28" s="624"/>
      <c r="AD28" s="625">
        <v>2717</v>
      </c>
      <c r="AE28" s="625"/>
      <c r="AF28" s="625"/>
      <c r="AG28" s="625"/>
      <c r="AH28" s="625"/>
      <c r="AI28" s="625"/>
      <c r="AJ28" s="625"/>
      <c r="AK28" s="625"/>
      <c r="AL28" s="626">
        <v>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10090973</v>
      </c>
      <c r="CS28" s="622"/>
      <c r="CT28" s="622"/>
      <c r="CU28" s="622"/>
      <c r="CV28" s="622"/>
      <c r="CW28" s="622"/>
      <c r="CX28" s="622"/>
      <c r="CY28" s="623"/>
      <c r="CZ28" s="626">
        <v>7.3</v>
      </c>
      <c r="DA28" s="655"/>
      <c r="DB28" s="655"/>
      <c r="DC28" s="659"/>
      <c r="DD28" s="630">
        <v>9665961</v>
      </c>
      <c r="DE28" s="622"/>
      <c r="DF28" s="622"/>
      <c r="DG28" s="622"/>
      <c r="DH28" s="622"/>
      <c r="DI28" s="622"/>
      <c r="DJ28" s="622"/>
      <c r="DK28" s="623"/>
      <c r="DL28" s="630">
        <v>9634740</v>
      </c>
      <c r="DM28" s="622"/>
      <c r="DN28" s="622"/>
      <c r="DO28" s="622"/>
      <c r="DP28" s="622"/>
      <c r="DQ28" s="622"/>
      <c r="DR28" s="622"/>
      <c r="DS28" s="622"/>
      <c r="DT28" s="622"/>
      <c r="DU28" s="622"/>
      <c r="DV28" s="623"/>
      <c r="DW28" s="626">
        <v>14.3</v>
      </c>
      <c r="DX28" s="655"/>
      <c r="DY28" s="655"/>
      <c r="DZ28" s="655"/>
      <c r="EA28" s="655"/>
      <c r="EB28" s="655"/>
      <c r="EC28" s="656"/>
    </row>
    <row r="29" spans="2:133" ht="11.25" customHeight="1">
      <c r="B29" s="618" t="s">
        <v>298</v>
      </c>
      <c r="C29" s="619"/>
      <c r="D29" s="619"/>
      <c r="E29" s="619"/>
      <c r="F29" s="619"/>
      <c r="G29" s="619"/>
      <c r="H29" s="619"/>
      <c r="I29" s="619"/>
      <c r="J29" s="619"/>
      <c r="K29" s="619"/>
      <c r="L29" s="619"/>
      <c r="M29" s="619"/>
      <c r="N29" s="619"/>
      <c r="O29" s="619"/>
      <c r="P29" s="619"/>
      <c r="Q29" s="620"/>
      <c r="R29" s="621">
        <v>24265918</v>
      </c>
      <c r="S29" s="622"/>
      <c r="T29" s="622"/>
      <c r="U29" s="622"/>
      <c r="V29" s="622"/>
      <c r="W29" s="622"/>
      <c r="X29" s="622"/>
      <c r="Y29" s="623"/>
      <c r="Z29" s="624">
        <v>17.100000000000001</v>
      </c>
      <c r="AA29" s="624"/>
      <c r="AB29" s="624"/>
      <c r="AC29" s="624"/>
      <c r="AD29" s="625" t="s">
        <v>228</v>
      </c>
      <c r="AE29" s="625"/>
      <c r="AF29" s="625"/>
      <c r="AG29" s="625"/>
      <c r="AH29" s="625"/>
      <c r="AI29" s="625"/>
      <c r="AJ29" s="625"/>
      <c r="AK29" s="625"/>
      <c r="AL29" s="626" t="s">
        <v>228</v>
      </c>
      <c r="AM29" s="627"/>
      <c r="AN29" s="627"/>
      <c r="AO29" s="628"/>
      <c r="AP29" s="600" t="s">
        <v>214</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64</v>
      </c>
      <c r="CG29" s="637"/>
      <c r="CH29" s="637"/>
      <c r="CI29" s="637"/>
      <c r="CJ29" s="637"/>
      <c r="CK29" s="637"/>
      <c r="CL29" s="637"/>
      <c r="CM29" s="637"/>
      <c r="CN29" s="637"/>
      <c r="CO29" s="637"/>
      <c r="CP29" s="637"/>
      <c r="CQ29" s="638"/>
      <c r="CR29" s="621">
        <v>10090973</v>
      </c>
      <c r="CS29" s="657"/>
      <c r="CT29" s="657"/>
      <c r="CU29" s="657"/>
      <c r="CV29" s="657"/>
      <c r="CW29" s="657"/>
      <c r="CX29" s="657"/>
      <c r="CY29" s="658"/>
      <c r="CZ29" s="626">
        <v>7.3</v>
      </c>
      <c r="DA29" s="655"/>
      <c r="DB29" s="655"/>
      <c r="DC29" s="659"/>
      <c r="DD29" s="630">
        <v>9665961</v>
      </c>
      <c r="DE29" s="657"/>
      <c r="DF29" s="657"/>
      <c r="DG29" s="657"/>
      <c r="DH29" s="657"/>
      <c r="DI29" s="657"/>
      <c r="DJ29" s="657"/>
      <c r="DK29" s="658"/>
      <c r="DL29" s="630">
        <v>9634740</v>
      </c>
      <c r="DM29" s="657"/>
      <c r="DN29" s="657"/>
      <c r="DO29" s="657"/>
      <c r="DP29" s="657"/>
      <c r="DQ29" s="657"/>
      <c r="DR29" s="657"/>
      <c r="DS29" s="657"/>
      <c r="DT29" s="657"/>
      <c r="DU29" s="657"/>
      <c r="DV29" s="658"/>
      <c r="DW29" s="626">
        <v>14.3</v>
      </c>
      <c r="DX29" s="655"/>
      <c r="DY29" s="655"/>
      <c r="DZ29" s="655"/>
      <c r="EA29" s="655"/>
      <c r="EB29" s="655"/>
      <c r="EC29" s="656"/>
    </row>
    <row r="30" spans="2:133" ht="11.25" customHeight="1">
      <c r="B30" s="618" t="s">
        <v>302</v>
      </c>
      <c r="C30" s="619"/>
      <c r="D30" s="619"/>
      <c r="E30" s="619"/>
      <c r="F30" s="619"/>
      <c r="G30" s="619"/>
      <c r="H30" s="619"/>
      <c r="I30" s="619"/>
      <c r="J30" s="619"/>
      <c r="K30" s="619"/>
      <c r="L30" s="619"/>
      <c r="M30" s="619"/>
      <c r="N30" s="619"/>
      <c r="O30" s="619"/>
      <c r="P30" s="619"/>
      <c r="Q30" s="620"/>
      <c r="R30" s="621">
        <v>153430</v>
      </c>
      <c r="S30" s="622"/>
      <c r="T30" s="622"/>
      <c r="U30" s="622"/>
      <c r="V30" s="622"/>
      <c r="W30" s="622"/>
      <c r="X30" s="622"/>
      <c r="Y30" s="623"/>
      <c r="Z30" s="624">
        <v>0.1</v>
      </c>
      <c r="AA30" s="624"/>
      <c r="AB30" s="624"/>
      <c r="AC30" s="624"/>
      <c r="AD30" s="625">
        <v>856</v>
      </c>
      <c r="AE30" s="625"/>
      <c r="AF30" s="625"/>
      <c r="AG30" s="625"/>
      <c r="AH30" s="625"/>
      <c r="AI30" s="625"/>
      <c r="AJ30" s="625"/>
      <c r="AK30" s="625"/>
      <c r="AL30" s="626">
        <v>0</v>
      </c>
      <c r="AM30" s="627"/>
      <c r="AN30" s="627"/>
      <c r="AO30" s="628"/>
      <c r="AP30" s="669" t="s">
        <v>303</v>
      </c>
      <c r="AQ30" s="670"/>
      <c r="AR30" s="670"/>
      <c r="AS30" s="670"/>
      <c r="AT30" s="675" t="s">
        <v>304</v>
      </c>
      <c r="AU30" s="210"/>
      <c r="AV30" s="210"/>
      <c r="AW30" s="210"/>
      <c r="AX30" s="607" t="s">
        <v>180</v>
      </c>
      <c r="AY30" s="608"/>
      <c r="AZ30" s="608"/>
      <c r="BA30" s="608"/>
      <c r="BB30" s="608"/>
      <c r="BC30" s="608"/>
      <c r="BD30" s="608"/>
      <c r="BE30" s="608"/>
      <c r="BF30" s="609"/>
      <c r="BG30" s="681">
        <v>98.9</v>
      </c>
      <c r="BH30" s="682"/>
      <c r="BI30" s="682"/>
      <c r="BJ30" s="682"/>
      <c r="BK30" s="682"/>
      <c r="BL30" s="682"/>
      <c r="BM30" s="616">
        <v>96.2</v>
      </c>
      <c r="BN30" s="682"/>
      <c r="BO30" s="682"/>
      <c r="BP30" s="682"/>
      <c r="BQ30" s="683"/>
      <c r="BR30" s="681">
        <v>99</v>
      </c>
      <c r="BS30" s="682"/>
      <c r="BT30" s="682"/>
      <c r="BU30" s="682"/>
      <c r="BV30" s="682"/>
      <c r="BW30" s="682"/>
      <c r="BX30" s="616">
        <v>94.8</v>
      </c>
      <c r="BY30" s="682"/>
      <c r="BZ30" s="682"/>
      <c r="CA30" s="682"/>
      <c r="CB30" s="683"/>
      <c r="CD30" s="686"/>
      <c r="CE30" s="687"/>
      <c r="CF30" s="636" t="s">
        <v>305</v>
      </c>
      <c r="CG30" s="637"/>
      <c r="CH30" s="637"/>
      <c r="CI30" s="637"/>
      <c r="CJ30" s="637"/>
      <c r="CK30" s="637"/>
      <c r="CL30" s="637"/>
      <c r="CM30" s="637"/>
      <c r="CN30" s="637"/>
      <c r="CO30" s="637"/>
      <c r="CP30" s="637"/>
      <c r="CQ30" s="638"/>
      <c r="CR30" s="621">
        <v>9441489</v>
      </c>
      <c r="CS30" s="622"/>
      <c r="CT30" s="622"/>
      <c r="CU30" s="622"/>
      <c r="CV30" s="622"/>
      <c r="CW30" s="622"/>
      <c r="CX30" s="622"/>
      <c r="CY30" s="623"/>
      <c r="CZ30" s="626">
        <v>6.9</v>
      </c>
      <c r="DA30" s="655"/>
      <c r="DB30" s="655"/>
      <c r="DC30" s="659"/>
      <c r="DD30" s="630">
        <v>9065877</v>
      </c>
      <c r="DE30" s="622"/>
      <c r="DF30" s="622"/>
      <c r="DG30" s="622"/>
      <c r="DH30" s="622"/>
      <c r="DI30" s="622"/>
      <c r="DJ30" s="622"/>
      <c r="DK30" s="623"/>
      <c r="DL30" s="630">
        <v>9034656</v>
      </c>
      <c r="DM30" s="622"/>
      <c r="DN30" s="622"/>
      <c r="DO30" s="622"/>
      <c r="DP30" s="622"/>
      <c r="DQ30" s="622"/>
      <c r="DR30" s="622"/>
      <c r="DS30" s="622"/>
      <c r="DT30" s="622"/>
      <c r="DU30" s="622"/>
      <c r="DV30" s="623"/>
      <c r="DW30" s="626">
        <v>13.4</v>
      </c>
      <c r="DX30" s="655"/>
      <c r="DY30" s="655"/>
      <c r="DZ30" s="655"/>
      <c r="EA30" s="655"/>
      <c r="EB30" s="655"/>
      <c r="EC30" s="656"/>
    </row>
    <row r="31" spans="2:133" ht="11.25" customHeight="1">
      <c r="B31" s="618" t="s">
        <v>306</v>
      </c>
      <c r="C31" s="619"/>
      <c r="D31" s="619"/>
      <c r="E31" s="619"/>
      <c r="F31" s="619"/>
      <c r="G31" s="619"/>
      <c r="H31" s="619"/>
      <c r="I31" s="619"/>
      <c r="J31" s="619"/>
      <c r="K31" s="619"/>
      <c r="L31" s="619"/>
      <c r="M31" s="619"/>
      <c r="N31" s="619"/>
      <c r="O31" s="619"/>
      <c r="P31" s="619"/>
      <c r="Q31" s="620"/>
      <c r="R31" s="621">
        <v>75330</v>
      </c>
      <c r="S31" s="622"/>
      <c r="T31" s="622"/>
      <c r="U31" s="622"/>
      <c r="V31" s="622"/>
      <c r="W31" s="622"/>
      <c r="X31" s="622"/>
      <c r="Y31" s="623"/>
      <c r="Z31" s="624">
        <v>0.1</v>
      </c>
      <c r="AA31" s="624"/>
      <c r="AB31" s="624"/>
      <c r="AC31" s="624"/>
      <c r="AD31" s="625" t="s">
        <v>228</v>
      </c>
      <c r="AE31" s="625"/>
      <c r="AF31" s="625"/>
      <c r="AG31" s="625"/>
      <c r="AH31" s="625"/>
      <c r="AI31" s="625"/>
      <c r="AJ31" s="625"/>
      <c r="AK31" s="625"/>
      <c r="AL31" s="626" t="s">
        <v>220</v>
      </c>
      <c r="AM31" s="627"/>
      <c r="AN31" s="627"/>
      <c r="AO31" s="628"/>
      <c r="AP31" s="671"/>
      <c r="AQ31" s="672"/>
      <c r="AR31" s="672"/>
      <c r="AS31" s="672"/>
      <c r="AT31" s="676"/>
      <c r="AU31" s="209" t="s">
        <v>307</v>
      </c>
      <c r="AV31" s="209"/>
      <c r="AW31" s="209"/>
      <c r="AX31" s="618" t="s">
        <v>308</v>
      </c>
      <c r="AY31" s="619"/>
      <c r="AZ31" s="619"/>
      <c r="BA31" s="619"/>
      <c r="BB31" s="619"/>
      <c r="BC31" s="619"/>
      <c r="BD31" s="619"/>
      <c r="BE31" s="619"/>
      <c r="BF31" s="620"/>
      <c r="BG31" s="678">
        <v>98.6</v>
      </c>
      <c r="BH31" s="657"/>
      <c r="BI31" s="657"/>
      <c r="BJ31" s="657"/>
      <c r="BK31" s="657"/>
      <c r="BL31" s="657"/>
      <c r="BM31" s="627">
        <v>95.4</v>
      </c>
      <c r="BN31" s="679"/>
      <c r="BO31" s="679"/>
      <c r="BP31" s="679"/>
      <c r="BQ31" s="680"/>
      <c r="BR31" s="678">
        <v>98.7</v>
      </c>
      <c r="BS31" s="657"/>
      <c r="BT31" s="657"/>
      <c r="BU31" s="657"/>
      <c r="BV31" s="657"/>
      <c r="BW31" s="657"/>
      <c r="BX31" s="627">
        <v>95.3</v>
      </c>
      <c r="BY31" s="679"/>
      <c r="BZ31" s="679"/>
      <c r="CA31" s="679"/>
      <c r="CB31" s="680"/>
      <c r="CD31" s="686"/>
      <c r="CE31" s="687"/>
      <c r="CF31" s="636" t="s">
        <v>309</v>
      </c>
      <c r="CG31" s="637"/>
      <c r="CH31" s="637"/>
      <c r="CI31" s="637"/>
      <c r="CJ31" s="637"/>
      <c r="CK31" s="637"/>
      <c r="CL31" s="637"/>
      <c r="CM31" s="637"/>
      <c r="CN31" s="637"/>
      <c r="CO31" s="637"/>
      <c r="CP31" s="637"/>
      <c r="CQ31" s="638"/>
      <c r="CR31" s="621">
        <v>649484</v>
      </c>
      <c r="CS31" s="657"/>
      <c r="CT31" s="657"/>
      <c r="CU31" s="657"/>
      <c r="CV31" s="657"/>
      <c r="CW31" s="657"/>
      <c r="CX31" s="657"/>
      <c r="CY31" s="658"/>
      <c r="CZ31" s="626">
        <v>0.5</v>
      </c>
      <c r="DA31" s="655"/>
      <c r="DB31" s="655"/>
      <c r="DC31" s="659"/>
      <c r="DD31" s="630">
        <v>600084</v>
      </c>
      <c r="DE31" s="657"/>
      <c r="DF31" s="657"/>
      <c r="DG31" s="657"/>
      <c r="DH31" s="657"/>
      <c r="DI31" s="657"/>
      <c r="DJ31" s="657"/>
      <c r="DK31" s="658"/>
      <c r="DL31" s="630">
        <v>600084</v>
      </c>
      <c r="DM31" s="657"/>
      <c r="DN31" s="657"/>
      <c r="DO31" s="657"/>
      <c r="DP31" s="657"/>
      <c r="DQ31" s="657"/>
      <c r="DR31" s="657"/>
      <c r="DS31" s="657"/>
      <c r="DT31" s="657"/>
      <c r="DU31" s="657"/>
      <c r="DV31" s="658"/>
      <c r="DW31" s="626">
        <v>0.9</v>
      </c>
      <c r="DX31" s="655"/>
      <c r="DY31" s="655"/>
      <c r="DZ31" s="655"/>
      <c r="EA31" s="655"/>
      <c r="EB31" s="655"/>
      <c r="EC31" s="656"/>
    </row>
    <row r="32" spans="2:133" ht="11.25" customHeight="1">
      <c r="B32" s="618" t="s">
        <v>310</v>
      </c>
      <c r="C32" s="619"/>
      <c r="D32" s="619"/>
      <c r="E32" s="619"/>
      <c r="F32" s="619"/>
      <c r="G32" s="619"/>
      <c r="H32" s="619"/>
      <c r="I32" s="619"/>
      <c r="J32" s="619"/>
      <c r="K32" s="619"/>
      <c r="L32" s="619"/>
      <c r="M32" s="619"/>
      <c r="N32" s="619"/>
      <c r="O32" s="619"/>
      <c r="P32" s="619"/>
      <c r="Q32" s="620"/>
      <c r="R32" s="621">
        <v>7284281</v>
      </c>
      <c r="S32" s="622"/>
      <c r="T32" s="622"/>
      <c r="U32" s="622"/>
      <c r="V32" s="622"/>
      <c r="W32" s="622"/>
      <c r="X32" s="622"/>
      <c r="Y32" s="623"/>
      <c r="Z32" s="624">
        <v>5.0999999999999996</v>
      </c>
      <c r="AA32" s="624"/>
      <c r="AB32" s="624"/>
      <c r="AC32" s="624"/>
      <c r="AD32" s="625" t="s">
        <v>220</v>
      </c>
      <c r="AE32" s="625"/>
      <c r="AF32" s="625"/>
      <c r="AG32" s="625"/>
      <c r="AH32" s="625"/>
      <c r="AI32" s="625"/>
      <c r="AJ32" s="625"/>
      <c r="AK32" s="625"/>
      <c r="AL32" s="626" t="s">
        <v>226</v>
      </c>
      <c r="AM32" s="627"/>
      <c r="AN32" s="627"/>
      <c r="AO32" s="628"/>
      <c r="AP32" s="673"/>
      <c r="AQ32" s="674"/>
      <c r="AR32" s="674"/>
      <c r="AS32" s="674"/>
      <c r="AT32" s="677"/>
      <c r="AU32" s="211"/>
      <c r="AV32" s="211"/>
      <c r="AW32" s="211"/>
      <c r="AX32" s="666" t="s">
        <v>311</v>
      </c>
      <c r="AY32" s="667"/>
      <c r="AZ32" s="667"/>
      <c r="BA32" s="667"/>
      <c r="BB32" s="667"/>
      <c r="BC32" s="667"/>
      <c r="BD32" s="667"/>
      <c r="BE32" s="667"/>
      <c r="BF32" s="668"/>
      <c r="BG32" s="690">
        <v>99.2</v>
      </c>
      <c r="BH32" s="691"/>
      <c r="BI32" s="691"/>
      <c r="BJ32" s="691"/>
      <c r="BK32" s="691"/>
      <c r="BL32" s="691"/>
      <c r="BM32" s="692">
        <v>96.2</v>
      </c>
      <c r="BN32" s="691"/>
      <c r="BO32" s="691"/>
      <c r="BP32" s="691"/>
      <c r="BQ32" s="693"/>
      <c r="BR32" s="690">
        <v>99.2</v>
      </c>
      <c r="BS32" s="691"/>
      <c r="BT32" s="691"/>
      <c r="BU32" s="691"/>
      <c r="BV32" s="691"/>
      <c r="BW32" s="691"/>
      <c r="BX32" s="692">
        <v>93</v>
      </c>
      <c r="BY32" s="691"/>
      <c r="BZ32" s="691"/>
      <c r="CA32" s="691"/>
      <c r="CB32" s="693"/>
      <c r="CD32" s="688"/>
      <c r="CE32" s="689"/>
      <c r="CF32" s="636" t="s">
        <v>312</v>
      </c>
      <c r="CG32" s="637"/>
      <c r="CH32" s="637"/>
      <c r="CI32" s="637"/>
      <c r="CJ32" s="637"/>
      <c r="CK32" s="637"/>
      <c r="CL32" s="637"/>
      <c r="CM32" s="637"/>
      <c r="CN32" s="637"/>
      <c r="CO32" s="637"/>
      <c r="CP32" s="637"/>
      <c r="CQ32" s="638"/>
      <c r="CR32" s="621" t="s">
        <v>226</v>
      </c>
      <c r="CS32" s="622"/>
      <c r="CT32" s="622"/>
      <c r="CU32" s="622"/>
      <c r="CV32" s="622"/>
      <c r="CW32" s="622"/>
      <c r="CX32" s="622"/>
      <c r="CY32" s="623"/>
      <c r="CZ32" s="626" t="s">
        <v>228</v>
      </c>
      <c r="DA32" s="655"/>
      <c r="DB32" s="655"/>
      <c r="DC32" s="659"/>
      <c r="DD32" s="630" t="s">
        <v>220</v>
      </c>
      <c r="DE32" s="622"/>
      <c r="DF32" s="622"/>
      <c r="DG32" s="622"/>
      <c r="DH32" s="622"/>
      <c r="DI32" s="622"/>
      <c r="DJ32" s="622"/>
      <c r="DK32" s="623"/>
      <c r="DL32" s="630" t="s">
        <v>220</v>
      </c>
      <c r="DM32" s="622"/>
      <c r="DN32" s="622"/>
      <c r="DO32" s="622"/>
      <c r="DP32" s="622"/>
      <c r="DQ32" s="622"/>
      <c r="DR32" s="622"/>
      <c r="DS32" s="622"/>
      <c r="DT32" s="622"/>
      <c r="DU32" s="622"/>
      <c r="DV32" s="623"/>
      <c r="DW32" s="626" t="s">
        <v>228</v>
      </c>
      <c r="DX32" s="655"/>
      <c r="DY32" s="655"/>
      <c r="DZ32" s="655"/>
      <c r="EA32" s="655"/>
      <c r="EB32" s="655"/>
      <c r="EC32" s="656"/>
    </row>
    <row r="33" spans="2:133" ht="11.25" customHeight="1">
      <c r="B33" s="618" t="s">
        <v>313</v>
      </c>
      <c r="C33" s="619"/>
      <c r="D33" s="619"/>
      <c r="E33" s="619"/>
      <c r="F33" s="619"/>
      <c r="G33" s="619"/>
      <c r="H33" s="619"/>
      <c r="I33" s="619"/>
      <c r="J33" s="619"/>
      <c r="K33" s="619"/>
      <c r="L33" s="619"/>
      <c r="M33" s="619"/>
      <c r="N33" s="619"/>
      <c r="O33" s="619"/>
      <c r="P33" s="619"/>
      <c r="Q33" s="620"/>
      <c r="R33" s="621">
        <v>6009200</v>
      </c>
      <c r="S33" s="622"/>
      <c r="T33" s="622"/>
      <c r="U33" s="622"/>
      <c r="V33" s="622"/>
      <c r="W33" s="622"/>
      <c r="X33" s="622"/>
      <c r="Y33" s="623"/>
      <c r="Z33" s="624">
        <v>4.2</v>
      </c>
      <c r="AA33" s="624"/>
      <c r="AB33" s="624"/>
      <c r="AC33" s="624"/>
      <c r="AD33" s="625" t="s">
        <v>228</v>
      </c>
      <c r="AE33" s="625"/>
      <c r="AF33" s="625"/>
      <c r="AG33" s="625"/>
      <c r="AH33" s="625"/>
      <c r="AI33" s="625"/>
      <c r="AJ33" s="625"/>
      <c r="AK33" s="625"/>
      <c r="AL33" s="626" t="s">
        <v>228</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314</v>
      </c>
      <c r="CE33" s="637"/>
      <c r="CF33" s="637"/>
      <c r="CG33" s="637"/>
      <c r="CH33" s="637"/>
      <c r="CI33" s="637"/>
      <c r="CJ33" s="637"/>
      <c r="CK33" s="637"/>
      <c r="CL33" s="637"/>
      <c r="CM33" s="637"/>
      <c r="CN33" s="637"/>
      <c r="CO33" s="637"/>
      <c r="CP33" s="637"/>
      <c r="CQ33" s="638"/>
      <c r="CR33" s="621">
        <v>54832407</v>
      </c>
      <c r="CS33" s="657"/>
      <c r="CT33" s="657"/>
      <c r="CU33" s="657"/>
      <c r="CV33" s="657"/>
      <c r="CW33" s="657"/>
      <c r="CX33" s="657"/>
      <c r="CY33" s="658"/>
      <c r="CZ33" s="626">
        <v>39.799999999999997</v>
      </c>
      <c r="DA33" s="655"/>
      <c r="DB33" s="655"/>
      <c r="DC33" s="659"/>
      <c r="DD33" s="630">
        <v>44864174</v>
      </c>
      <c r="DE33" s="657"/>
      <c r="DF33" s="657"/>
      <c r="DG33" s="657"/>
      <c r="DH33" s="657"/>
      <c r="DI33" s="657"/>
      <c r="DJ33" s="657"/>
      <c r="DK33" s="658"/>
      <c r="DL33" s="630">
        <v>30246188</v>
      </c>
      <c r="DM33" s="657"/>
      <c r="DN33" s="657"/>
      <c r="DO33" s="657"/>
      <c r="DP33" s="657"/>
      <c r="DQ33" s="657"/>
      <c r="DR33" s="657"/>
      <c r="DS33" s="657"/>
      <c r="DT33" s="657"/>
      <c r="DU33" s="657"/>
      <c r="DV33" s="658"/>
      <c r="DW33" s="626">
        <v>44.8</v>
      </c>
      <c r="DX33" s="655"/>
      <c r="DY33" s="655"/>
      <c r="DZ33" s="655"/>
      <c r="EA33" s="655"/>
      <c r="EB33" s="655"/>
      <c r="EC33" s="656"/>
    </row>
    <row r="34" spans="2:133" ht="11.25" customHeight="1">
      <c r="B34" s="618" t="s">
        <v>315</v>
      </c>
      <c r="C34" s="619"/>
      <c r="D34" s="619"/>
      <c r="E34" s="619"/>
      <c r="F34" s="619"/>
      <c r="G34" s="619"/>
      <c r="H34" s="619"/>
      <c r="I34" s="619"/>
      <c r="J34" s="619"/>
      <c r="K34" s="619"/>
      <c r="L34" s="619"/>
      <c r="M34" s="619"/>
      <c r="N34" s="619"/>
      <c r="O34" s="619"/>
      <c r="P34" s="619"/>
      <c r="Q34" s="620"/>
      <c r="R34" s="621">
        <v>4494411</v>
      </c>
      <c r="S34" s="622"/>
      <c r="T34" s="622"/>
      <c r="U34" s="622"/>
      <c r="V34" s="622"/>
      <c r="W34" s="622"/>
      <c r="X34" s="622"/>
      <c r="Y34" s="623"/>
      <c r="Z34" s="624">
        <v>3.2</v>
      </c>
      <c r="AA34" s="624"/>
      <c r="AB34" s="624"/>
      <c r="AC34" s="624"/>
      <c r="AD34" s="625">
        <v>22902</v>
      </c>
      <c r="AE34" s="625"/>
      <c r="AF34" s="625"/>
      <c r="AG34" s="625"/>
      <c r="AH34" s="625"/>
      <c r="AI34" s="625"/>
      <c r="AJ34" s="625"/>
      <c r="AK34" s="625"/>
      <c r="AL34" s="626">
        <v>0</v>
      </c>
      <c r="AM34" s="627"/>
      <c r="AN34" s="627"/>
      <c r="AO34" s="628"/>
      <c r="AP34" s="214"/>
      <c r="AQ34" s="600" t="s">
        <v>316</v>
      </c>
      <c r="AR34" s="601"/>
      <c r="AS34" s="601"/>
      <c r="AT34" s="601"/>
      <c r="AU34" s="601"/>
      <c r="AV34" s="601"/>
      <c r="AW34" s="601"/>
      <c r="AX34" s="601"/>
      <c r="AY34" s="601"/>
      <c r="AZ34" s="601"/>
      <c r="BA34" s="601"/>
      <c r="BB34" s="601"/>
      <c r="BC34" s="601"/>
      <c r="BD34" s="601"/>
      <c r="BE34" s="601"/>
      <c r="BF34" s="602"/>
      <c r="BG34" s="600" t="s">
        <v>317</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318</v>
      </c>
      <c r="CE34" s="637"/>
      <c r="CF34" s="637"/>
      <c r="CG34" s="637"/>
      <c r="CH34" s="637"/>
      <c r="CI34" s="637"/>
      <c r="CJ34" s="637"/>
      <c r="CK34" s="637"/>
      <c r="CL34" s="637"/>
      <c r="CM34" s="637"/>
      <c r="CN34" s="637"/>
      <c r="CO34" s="637"/>
      <c r="CP34" s="637"/>
      <c r="CQ34" s="638"/>
      <c r="CR34" s="621">
        <v>19315244</v>
      </c>
      <c r="CS34" s="622"/>
      <c r="CT34" s="622"/>
      <c r="CU34" s="622"/>
      <c r="CV34" s="622"/>
      <c r="CW34" s="622"/>
      <c r="CX34" s="622"/>
      <c r="CY34" s="623"/>
      <c r="CZ34" s="626">
        <v>14</v>
      </c>
      <c r="DA34" s="655"/>
      <c r="DB34" s="655"/>
      <c r="DC34" s="659"/>
      <c r="DD34" s="630">
        <v>16043365</v>
      </c>
      <c r="DE34" s="622"/>
      <c r="DF34" s="622"/>
      <c r="DG34" s="622"/>
      <c r="DH34" s="622"/>
      <c r="DI34" s="622"/>
      <c r="DJ34" s="622"/>
      <c r="DK34" s="623"/>
      <c r="DL34" s="630">
        <v>12632758</v>
      </c>
      <c r="DM34" s="622"/>
      <c r="DN34" s="622"/>
      <c r="DO34" s="622"/>
      <c r="DP34" s="622"/>
      <c r="DQ34" s="622"/>
      <c r="DR34" s="622"/>
      <c r="DS34" s="622"/>
      <c r="DT34" s="622"/>
      <c r="DU34" s="622"/>
      <c r="DV34" s="623"/>
      <c r="DW34" s="626">
        <v>18.7</v>
      </c>
      <c r="DX34" s="655"/>
      <c r="DY34" s="655"/>
      <c r="DZ34" s="655"/>
      <c r="EA34" s="655"/>
      <c r="EB34" s="655"/>
      <c r="EC34" s="656"/>
    </row>
    <row r="35" spans="2:133" ht="11.25" customHeight="1">
      <c r="B35" s="618" t="s">
        <v>319</v>
      </c>
      <c r="C35" s="619"/>
      <c r="D35" s="619"/>
      <c r="E35" s="619"/>
      <c r="F35" s="619"/>
      <c r="G35" s="619"/>
      <c r="H35" s="619"/>
      <c r="I35" s="619"/>
      <c r="J35" s="619"/>
      <c r="K35" s="619"/>
      <c r="L35" s="619"/>
      <c r="M35" s="619"/>
      <c r="N35" s="619"/>
      <c r="O35" s="619"/>
      <c r="P35" s="619"/>
      <c r="Q35" s="620"/>
      <c r="R35" s="621">
        <v>10115600</v>
      </c>
      <c r="S35" s="622"/>
      <c r="T35" s="622"/>
      <c r="U35" s="622"/>
      <c r="V35" s="622"/>
      <c r="W35" s="622"/>
      <c r="X35" s="622"/>
      <c r="Y35" s="623"/>
      <c r="Z35" s="624">
        <v>7.1</v>
      </c>
      <c r="AA35" s="624"/>
      <c r="AB35" s="624"/>
      <c r="AC35" s="624"/>
      <c r="AD35" s="625" t="s">
        <v>132</v>
      </c>
      <c r="AE35" s="625"/>
      <c r="AF35" s="625"/>
      <c r="AG35" s="625"/>
      <c r="AH35" s="625"/>
      <c r="AI35" s="625"/>
      <c r="AJ35" s="625"/>
      <c r="AK35" s="625"/>
      <c r="AL35" s="626" t="s">
        <v>228</v>
      </c>
      <c r="AM35" s="627"/>
      <c r="AN35" s="627"/>
      <c r="AO35" s="628"/>
      <c r="AP35" s="214"/>
      <c r="AQ35" s="694" t="s">
        <v>320</v>
      </c>
      <c r="AR35" s="695"/>
      <c r="AS35" s="695"/>
      <c r="AT35" s="695"/>
      <c r="AU35" s="695"/>
      <c r="AV35" s="695"/>
      <c r="AW35" s="695"/>
      <c r="AX35" s="695"/>
      <c r="AY35" s="696"/>
      <c r="AZ35" s="610">
        <v>17094119</v>
      </c>
      <c r="BA35" s="611"/>
      <c r="BB35" s="611"/>
      <c r="BC35" s="611"/>
      <c r="BD35" s="611"/>
      <c r="BE35" s="611"/>
      <c r="BF35" s="697"/>
      <c r="BG35" s="632" t="s">
        <v>321</v>
      </c>
      <c r="BH35" s="633"/>
      <c r="BI35" s="633"/>
      <c r="BJ35" s="633"/>
      <c r="BK35" s="633"/>
      <c r="BL35" s="633"/>
      <c r="BM35" s="633"/>
      <c r="BN35" s="633"/>
      <c r="BO35" s="633"/>
      <c r="BP35" s="633"/>
      <c r="BQ35" s="633"/>
      <c r="BR35" s="633"/>
      <c r="BS35" s="633"/>
      <c r="BT35" s="633"/>
      <c r="BU35" s="634"/>
      <c r="BV35" s="610">
        <v>1134831</v>
      </c>
      <c r="BW35" s="611"/>
      <c r="BX35" s="611"/>
      <c r="BY35" s="611"/>
      <c r="BZ35" s="611"/>
      <c r="CA35" s="611"/>
      <c r="CB35" s="697"/>
      <c r="CD35" s="636" t="s">
        <v>322</v>
      </c>
      <c r="CE35" s="637"/>
      <c r="CF35" s="637"/>
      <c r="CG35" s="637"/>
      <c r="CH35" s="637"/>
      <c r="CI35" s="637"/>
      <c r="CJ35" s="637"/>
      <c r="CK35" s="637"/>
      <c r="CL35" s="637"/>
      <c r="CM35" s="637"/>
      <c r="CN35" s="637"/>
      <c r="CO35" s="637"/>
      <c r="CP35" s="637"/>
      <c r="CQ35" s="638"/>
      <c r="CR35" s="621">
        <v>2666322</v>
      </c>
      <c r="CS35" s="657"/>
      <c r="CT35" s="657"/>
      <c r="CU35" s="657"/>
      <c r="CV35" s="657"/>
      <c r="CW35" s="657"/>
      <c r="CX35" s="657"/>
      <c r="CY35" s="658"/>
      <c r="CZ35" s="626">
        <v>1.9</v>
      </c>
      <c r="DA35" s="655"/>
      <c r="DB35" s="655"/>
      <c r="DC35" s="659"/>
      <c r="DD35" s="630">
        <v>1833340</v>
      </c>
      <c r="DE35" s="657"/>
      <c r="DF35" s="657"/>
      <c r="DG35" s="657"/>
      <c r="DH35" s="657"/>
      <c r="DI35" s="657"/>
      <c r="DJ35" s="657"/>
      <c r="DK35" s="658"/>
      <c r="DL35" s="630">
        <v>1826396</v>
      </c>
      <c r="DM35" s="657"/>
      <c r="DN35" s="657"/>
      <c r="DO35" s="657"/>
      <c r="DP35" s="657"/>
      <c r="DQ35" s="657"/>
      <c r="DR35" s="657"/>
      <c r="DS35" s="657"/>
      <c r="DT35" s="657"/>
      <c r="DU35" s="657"/>
      <c r="DV35" s="658"/>
      <c r="DW35" s="626">
        <v>2.7</v>
      </c>
      <c r="DX35" s="655"/>
      <c r="DY35" s="655"/>
      <c r="DZ35" s="655"/>
      <c r="EA35" s="655"/>
      <c r="EB35" s="655"/>
      <c r="EC35" s="656"/>
    </row>
    <row r="36" spans="2:133" ht="11.25" customHeight="1">
      <c r="B36" s="618" t="s">
        <v>323</v>
      </c>
      <c r="C36" s="619"/>
      <c r="D36" s="619"/>
      <c r="E36" s="619"/>
      <c r="F36" s="619"/>
      <c r="G36" s="619"/>
      <c r="H36" s="619"/>
      <c r="I36" s="619"/>
      <c r="J36" s="619"/>
      <c r="K36" s="619"/>
      <c r="L36" s="619"/>
      <c r="M36" s="619"/>
      <c r="N36" s="619"/>
      <c r="O36" s="619"/>
      <c r="P36" s="619"/>
      <c r="Q36" s="620"/>
      <c r="R36" s="621" t="s">
        <v>228</v>
      </c>
      <c r="S36" s="622"/>
      <c r="T36" s="622"/>
      <c r="U36" s="622"/>
      <c r="V36" s="622"/>
      <c r="W36" s="622"/>
      <c r="X36" s="622"/>
      <c r="Y36" s="623"/>
      <c r="Z36" s="624" t="s">
        <v>220</v>
      </c>
      <c r="AA36" s="624"/>
      <c r="AB36" s="624"/>
      <c r="AC36" s="624"/>
      <c r="AD36" s="625" t="s">
        <v>228</v>
      </c>
      <c r="AE36" s="625"/>
      <c r="AF36" s="625"/>
      <c r="AG36" s="625"/>
      <c r="AH36" s="625"/>
      <c r="AI36" s="625"/>
      <c r="AJ36" s="625"/>
      <c r="AK36" s="625"/>
      <c r="AL36" s="626" t="s">
        <v>220</v>
      </c>
      <c r="AM36" s="627"/>
      <c r="AN36" s="627"/>
      <c r="AO36" s="628"/>
      <c r="AQ36" s="698" t="s">
        <v>324</v>
      </c>
      <c r="AR36" s="699"/>
      <c r="AS36" s="699"/>
      <c r="AT36" s="699"/>
      <c r="AU36" s="699"/>
      <c r="AV36" s="699"/>
      <c r="AW36" s="699"/>
      <c r="AX36" s="699"/>
      <c r="AY36" s="700"/>
      <c r="AZ36" s="621">
        <v>6117438</v>
      </c>
      <c r="BA36" s="622"/>
      <c r="BB36" s="622"/>
      <c r="BC36" s="622"/>
      <c r="BD36" s="657"/>
      <c r="BE36" s="657"/>
      <c r="BF36" s="680"/>
      <c r="BG36" s="636" t="s">
        <v>325</v>
      </c>
      <c r="BH36" s="637"/>
      <c r="BI36" s="637"/>
      <c r="BJ36" s="637"/>
      <c r="BK36" s="637"/>
      <c r="BL36" s="637"/>
      <c r="BM36" s="637"/>
      <c r="BN36" s="637"/>
      <c r="BO36" s="637"/>
      <c r="BP36" s="637"/>
      <c r="BQ36" s="637"/>
      <c r="BR36" s="637"/>
      <c r="BS36" s="637"/>
      <c r="BT36" s="637"/>
      <c r="BU36" s="638"/>
      <c r="BV36" s="621">
        <v>783254</v>
      </c>
      <c r="BW36" s="622"/>
      <c r="BX36" s="622"/>
      <c r="BY36" s="622"/>
      <c r="BZ36" s="622"/>
      <c r="CA36" s="622"/>
      <c r="CB36" s="631"/>
      <c r="CD36" s="636" t="s">
        <v>326</v>
      </c>
      <c r="CE36" s="637"/>
      <c r="CF36" s="637"/>
      <c r="CG36" s="637"/>
      <c r="CH36" s="637"/>
      <c r="CI36" s="637"/>
      <c r="CJ36" s="637"/>
      <c r="CK36" s="637"/>
      <c r="CL36" s="637"/>
      <c r="CM36" s="637"/>
      <c r="CN36" s="637"/>
      <c r="CO36" s="637"/>
      <c r="CP36" s="637"/>
      <c r="CQ36" s="638"/>
      <c r="CR36" s="621">
        <v>11749462</v>
      </c>
      <c r="CS36" s="622"/>
      <c r="CT36" s="622"/>
      <c r="CU36" s="622"/>
      <c r="CV36" s="622"/>
      <c r="CW36" s="622"/>
      <c r="CX36" s="622"/>
      <c r="CY36" s="623"/>
      <c r="CZ36" s="626">
        <v>8.5</v>
      </c>
      <c r="DA36" s="655"/>
      <c r="DB36" s="655"/>
      <c r="DC36" s="659"/>
      <c r="DD36" s="630">
        <v>10524905</v>
      </c>
      <c r="DE36" s="622"/>
      <c r="DF36" s="622"/>
      <c r="DG36" s="622"/>
      <c r="DH36" s="622"/>
      <c r="DI36" s="622"/>
      <c r="DJ36" s="622"/>
      <c r="DK36" s="623"/>
      <c r="DL36" s="630">
        <v>8060146</v>
      </c>
      <c r="DM36" s="622"/>
      <c r="DN36" s="622"/>
      <c r="DO36" s="622"/>
      <c r="DP36" s="622"/>
      <c r="DQ36" s="622"/>
      <c r="DR36" s="622"/>
      <c r="DS36" s="622"/>
      <c r="DT36" s="622"/>
      <c r="DU36" s="622"/>
      <c r="DV36" s="623"/>
      <c r="DW36" s="626">
        <v>11.9</v>
      </c>
      <c r="DX36" s="655"/>
      <c r="DY36" s="655"/>
      <c r="DZ36" s="655"/>
      <c r="EA36" s="655"/>
      <c r="EB36" s="655"/>
      <c r="EC36" s="656"/>
    </row>
    <row r="37" spans="2:133" ht="11.25" customHeight="1">
      <c r="B37" s="618" t="s">
        <v>327</v>
      </c>
      <c r="C37" s="619"/>
      <c r="D37" s="619"/>
      <c r="E37" s="619"/>
      <c r="F37" s="619"/>
      <c r="G37" s="619"/>
      <c r="H37" s="619"/>
      <c r="I37" s="619"/>
      <c r="J37" s="619"/>
      <c r="K37" s="619"/>
      <c r="L37" s="619"/>
      <c r="M37" s="619"/>
      <c r="N37" s="619"/>
      <c r="O37" s="619"/>
      <c r="P37" s="619"/>
      <c r="Q37" s="620"/>
      <c r="R37" s="621">
        <v>4961000</v>
      </c>
      <c r="S37" s="622"/>
      <c r="T37" s="622"/>
      <c r="U37" s="622"/>
      <c r="V37" s="622"/>
      <c r="W37" s="622"/>
      <c r="X37" s="622"/>
      <c r="Y37" s="623"/>
      <c r="Z37" s="624">
        <v>3.5</v>
      </c>
      <c r="AA37" s="624"/>
      <c r="AB37" s="624"/>
      <c r="AC37" s="624"/>
      <c r="AD37" s="625" t="s">
        <v>228</v>
      </c>
      <c r="AE37" s="625"/>
      <c r="AF37" s="625"/>
      <c r="AG37" s="625"/>
      <c r="AH37" s="625"/>
      <c r="AI37" s="625"/>
      <c r="AJ37" s="625"/>
      <c r="AK37" s="625"/>
      <c r="AL37" s="626" t="s">
        <v>228</v>
      </c>
      <c r="AM37" s="627"/>
      <c r="AN37" s="627"/>
      <c r="AO37" s="628"/>
      <c r="AQ37" s="698" t="s">
        <v>328</v>
      </c>
      <c r="AR37" s="699"/>
      <c r="AS37" s="699"/>
      <c r="AT37" s="699"/>
      <c r="AU37" s="699"/>
      <c r="AV37" s="699"/>
      <c r="AW37" s="699"/>
      <c r="AX37" s="699"/>
      <c r="AY37" s="700"/>
      <c r="AZ37" s="621">
        <v>721526</v>
      </c>
      <c r="BA37" s="622"/>
      <c r="BB37" s="622"/>
      <c r="BC37" s="622"/>
      <c r="BD37" s="657"/>
      <c r="BE37" s="657"/>
      <c r="BF37" s="680"/>
      <c r="BG37" s="636" t="s">
        <v>329</v>
      </c>
      <c r="BH37" s="637"/>
      <c r="BI37" s="637"/>
      <c r="BJ37" s="637"/>
      <c r="BK37" s="637"/>
      <c r="BL37" s="637"/>
      <c r="BM37" s="637"/>
      <c r="BN37" s="637"/>
      <c r="BO37" s="637"/>
      <c r="BP37" s="637"/>
      <c r="BQ37" s="637"/>
      <c r="BR37" s="637"/>
      <c r="BS37" s="637"/>
      <c r="BT37" s="637"/>
      <c r="BU37" s="638"/>
      <c r="BV37" s="621">
        <v>43383</v>
      </c>
      <c r="BW37" s="622"/>
      <c r="BX37" s="622"/>
      <c r="BY37" s="622"/>
      <c r="BZ37" s="622"/>
      <c r="CA37" s="622"/>
      <c r="CB37" s="631"/>
      <c r="CD37" s="636" t="s">
        <v>330</v>
      </c>
      <c r="CE37" s="637"/>
      <c r="CF37" s="637"/>
      <c r="CG37" s="637"/>
      <c r="CH37" s="637"/>
      <c r="CI37" s="637"/>
      <c r="CJ37" s="637"/>
      <c r="CK37" s="637"/>
      <c r="CL37" s="637"/>
      <c r="CM37" s="637"/>
      <c r="CN37" s="637"/>
      <c r="CO37" s="637"/>
      <c r="CP37" s="637"/>
      <c r="CQ37" s="638"/>
      <c r="CR37" s="621">
        <v>3117429</v>
      </c>
      <c r="CS37" s="657"/>
      <c r="CT37" s="657"/>
      <c r="CU37" s="657"/>
      <c r="CV37" s="657"/>
      <c r="CW37" s="657"/>
      <c r="CX37" s="657"/>
      <c r="CY37" s="658"/>
      <c r="CZ37" s="626">
        <v>2.2999999999999998</v>
      </c>
      <c r="DA37" s="655"/>
      <c r="DB37" s="655"/>
      <c r="DC37" s="659"/>
      <c r="DD37" s="630">
        <v>3094189</v>
      </c>
      <c r="DE37" s="657"/>
      <c r="DF37" s="657"/>
      <c r="DG37" s="657"/>
      <c r="DH37" s="657"/>
      <c r="DI37" s="657"/>
      <c r="DJ37" s="657"/>
      <c r="DK37" s="658"/>
      <c r="DL37" s="630">
        <v>2750621</v>
      </c>
      <c r="DM37" s="657"/>
      <c r="DN37" s="657"/>
      <c r="DO37" s="657"/>
      <c r="DP37" s="657"/>
      <c r="DQ37" s="657"/>
      <c r="DR37" s="657"/>
      <c r="DS37" s="657"/>
      <c r="DT37" s="657"/>
      <c r="DU37" s="657"/>
      <c r="DV37" s="658"/>
      <c r="DW37" s="626">
        <v>4.0999999999999996</v>
      </c>
      <c r="DX37" s="655"/>
      <c r="DY37" s="655"/>
      <c r="DZ37" s="655"/>
      <c r="EA37" s="655"/>
      <c r="EB37" s="655"/>
      <c r="EC37" s="656"/>
    </row>
    <row r="38" spans="2:133" ht="11.25" customHeight="1">
      <c r="B38" s="666" t="s">
        <v>331</v>
      </c>
      <c r="C38" s="667"/>
      <c r="D38" s="667"/>
      <c r="E38" s="667"/>
      <c r="F38" s="667"/>
      <c r="G38" s="667"/>
      <c r="H38" s="667"/>
      <c r="I38" s="667"/>
      <c r="J38" s="667"/>
      <c r="K38" s="667"/>
      <c r="L38" s="667"/>
      <c r="M38" s="667"/>
      <c r="N38" s="667"/>
      <c r="O38" s="667"/>
      <c r="P38" s="667"/>
      <c r="Q38" s="668"/>
      <c r="R38" s="701">
        <v>141926828</v>
      </c>
      <c r="S38" s="702"/>
      <c r="T38" s="702"/>
      <c r="U38" s="702"/>
      <c r="V38" s="702"/>
      <c r="W38" s="702"/>
      <c r="X38" s="702"/>
      <c r="Y38" s="703"/>
      <c r="Z38" s="704">
        <v>100</v>
      </c>
      <c r="AA38" s="704"/>
      <c r="AB38" s="704"/>
      <c r="AC38" s="704"/>
      <c r="AD38" s="705">
        <v>62494644</v>
      </c>
      <c r="AE38" s="705"/>
      <c r="AF38" s="705"/>
      <c r="AG38" s="705"/>
      <c r="AH38" s="705"/>
      <c r="AI38" s="705"/>
      <c r="AJ38" s="705"/>
      <c r="AK38" s="705"/>
      <c r="AL38" s="706">
        <v>100</v>
      </c>
      <c r="AM38" s="692"/>
      <c r="AN38" s="692"/>
      <c r="AO38" s="707"/>
      <c r="AQ38" s="698" t="s">
        <v>332</v>
      </c>
      <c r="AR38" s="699"/>
      <c r="AS38" s="699"/>
      <c r="AT38" s="699"/>
      <c r="AU38" s="699"/>
      <c r="AV38" s="699"/>
      <c r="AW38" s="699"/>
      <c r="AX38" s="699"/>
      <c r="AY38" s="700"/>
      <c r="AZ38" s="621">
        <v>587845</v>
      </c>
      <c r="BA38" s="622"/>
      <c r="BB38" s="622"/>
      <c r="BC38" s="622"/>
      <c r="BD38" s="657"/>
      <c r="BE38" s="657"/>
      <c r="BF38" s="680"/>
      <c r="BG38" s="636" t="s">
        <v>333</v>
      </c>
      <c r="BH38" s="637"/>
      <c r="BI38" s="637"/>
      <c r="BJ38" s="637"/>
      <c r="BK38" s="637"/>
      <c r="BL38" s="637"/>
      <c r="BM38" s="637"/>
      <c r="BN38" s="637"/>
      <c r="BO38" s="637"/>
      <c r="BP38" s="637"/>
      <c r="BQ38" s="637"/>
      <c r="BR38" s="637"/>
      <c r="BS38" s="637"/>
      <c r="BT38" s="637"/>
      <c r="BU38" s="638"/>
      <c r="BV38" s="621">
        <v>69102</v>
      </c>
      <c r="BW38" s="622"/>
      <c r="BX38" s="622"/>
      <c r="BY38" s="622"/>
      <c r="BZ38" s="622"/>
      <c r="CA38" s="622"/>
      <c r="CB38" s="631"/>
      <c r="CD38" s="636" t="s">
        <v>334</v>
      </c>
      <c r="CE38" s="637"/>
      <c r="CF38" s="637"/>
      <c r="CG38" s="637"/>
      <c r="CH38" s="637"/>
      <c r="CI38" s="637"/>
      <c r="CJ38" s="637"/>
      <c r="CK38" s="637"/>
      <c r="CL38" s="637"/>
      <c r="CM38" s="637"/>
      <c r="CN38" s="637"/>
      <c r="CO38" s="637"/>
      <c r="CP38" s="637"/>
      <c r="CQ38" s="638"/>
      <c r="CR38" s="621">
        <v>10808429</v>
      </c>
      <c r="CS38" s="622"/>
      <c r="CT38" s="622"/>
      <c r="CU38" s="622"/>
      <c r="CV38" s="622"/>
      <c r="CW38" s="622"/>
      <c r="CX38" s="622"/>
      <c r="CY38" s="623"/>
      <c r="CZ38" s="626">
        <v>7.8</v>
      </c>
      <c r="DA38" s="655"/>
      <c r="DB38" s="655"/>
      <c r="DC38" s="659"/>
      <c r="DD38" s="630">
        <v>9068467</v>
      </c>
      <c r="DE38" s="622"/>
      <c r="DF38" s="622"/>
      <c r="DG38" s="622"/>
      <c r="DH38" s="622"/>
      <c r="DI38" s="622"/>
      <c r="DJ38" s="622"/>
      <c r="DK38" s="623"/>
      <c r="DL38" s="630">
        <v>7689088</v>
      </c>
      <c r="DM38" s="622"/>
      <c r="DN38" s="622"/>
      <c r="DO38" s="622"/>
      <c r="DP38" s="622"/>
      <c r="DQ38" s="622"/>
      <c r="DR38" s="622"/>
      <c r="DS38" s="622"/>
      <c r="DT38" s="622"/>
      <c r="DU38" s="622"/>
      <c r="DV38" s="623"/>
      <c r="DW38" s="626">
        <v>11.4</v>
      </c>
      <c r="DX38" s="655"/>
      <c r="DY38" s="655"/>
      <c r="DZ38" s="655"/>
      <c r="EA38" s="655"/>
      <c r="EB38" s="655"/>
      <c r="EC38" s="656"/>
    </row>
    <row r="39" spans="2:133" ht="11.25" customHeight="1">
      <c r="AQ39" s="698" t="s">
        <v>335</v>
      </c>
      <c r="AR39" s="699"/>
      <c r="AS39" s="699"/>
      <c r="AT39" s="699"/>
      <c r="AU39" s="699"/>
      <c r="AV39" s="699"/>
      <c r="AW39" s="699"/>
      <c r="AX39" s="699"/>
      <c r="AY39" s="700"/>
      <c r="AZ39" s="621">
        <v>167545</v>
      </c>
      <c r="BA39" s="622"/>
      <c r="BB39" s="622"/>
      <c r="BC39" s="622"/>
      <c r="BD39" s="657"/>
      <c r="BE39" s="657"/>
      <c r="BF39" s="680"/>
      <c r="BG39" s="712" t="s">
        <v>336</v>
      </c>
      <c r="BH39" s="713"/>
      <c r="BI39" s="713"/>
      <c r="BJ39" s="713"/>
      <c r="BK39" s="713"/>
      <c r="BL39" s="215"/>
      <c r="BM39" s="637" t="s">
        <v>337</v>
      </c>
      <c r="BN39" s="637"/>
      <c r="BO39" s="637"/>
      <c r="BP39" s="637"/>
      <c r="BQ39" s="637"/>
      <c r="BR39" s="637"/>
      <c r="BS39" s="637"/>
      <c r="BT39" s="637"/>
      <c r="BU39" s="638"/>
      <c r="BV39" s="621">
        <v>92</v>
      </c>
      <c r="BW39" s="622"/>
      <c r="BX39" s="622"/>
      <c r="BY39" s="622"/>
      <c r="BZ39" s="622"/>
      <c r="CA39" s="622"/>
      <c r="CB39" s="631"/>
      <c r="CD39" s="636" t="s">
        <v>338</v>
      </c>
      <c r="CE39" s="637"/>
      <c r="CF39" s="637"/>
      <c r="CG39" s="637"/>
      <c r="CH39" s="637"/>
      <c r="CI39" s="637"/>
      <c r="CJ39" s="637"/>
      <c r="CK39" s="637"/>
      <c r="CL39" s="637"/>
      <c r="CM39" s="637"/>
      <c r="CN39" s="637"/>
      <c r="CO39" s="637"/>
      <c r="CP39" s="637"/>
      <c r="CQ39" s="638"/>
      <c r="CR39" s="621">
        <v>4806383</v>
      </c>
      <c r="CS39" s="657"/>
      <c r="CT39" s="657"/>
      <c r="CU39" s="657"/>
      <c r="CV39" s="657"/>
      <c r="CW39" s="657"/>
      <c r="CX39" s="657"/>
      <c r="CY39" s="658"/>
      <c r="CZ39" s="626">
        <v>3.5</v>
      </c>
      <c r="DA39" s="655"/>
      <c r="DB39" s="655"/>
      <c r="DC39" s="659"/>
      <c r="DD39" s="630">
        <v>4732488</v>
      </c>
      <c r="DE39" s="657"/>
      <c r="DF39" s="657"/>
      <c r="DG39" s="657"/>
      <c r="DH39" s="657"/>
      <c r="DI39" s="657"/>
      <c r="DJ39" s="657"/>
      <c r="DK39" s="658"/>
      <c r="DL39" s="630" t="s">
        <v>228</v>
      </c>
      <c r="DM39" s="657"/>
      <c r="DN39" s="657"/>
      <c r="DO39" s="657"/>
      <c r="DP39" s="657"/>
      <c r="DQ39" s="657"/>
      <c r="DR39" s="657"/>
      <c r="DS39" s="657"/>
      <c r="DT39" s="657"/>
      <c r="DU39" s="657"/>
      <c r="DV39" s="658"/>
      <c r="DW39" s="626" t="s">
        <v>228</v>
      </c>
      <c r="DX39" s="655"/>
      <c r="DY39" s="655"/>
      <c r="DZ39" s="655"/>
      <c r="EA39" s="655"/>
      <c r="EB39" s="655"/>
      <c r="EC39" s="656"/>
    </row>
    <row r="40" spans="2:133" ht="11.25" customHeight="1">
      <c r="AQ40" s="698" t="s">
        <v>339</v>
      </c>
      <c r="AR40" s="699"/>
      <c r="AS40" s="699"/>
      <c r="AT40" s="699"/>
      <c r="AU40" s="699"/>
      <c r="AV40" s="699"/>
      <c r="AW40" s="699"/>
      <c r="AX40" s="699"/>
      <c r="AY40" s="700"/>
      <c r="AZ40" s="621">
        <v>2608570</v>
      </c>
      <c r="BA40" s="622"/>
      <c r="BB40" s="622"/>
      <c r="BC40" s="622"/>
      <c r="BD40" s="657"/>
      <c r="BE40" s="657"/>
      <c r="BF40" s="680"/>
      <c r="BG40" s="712"/>
      <c r="BH40" s="713"/>
      <c r="BI40" s="713"/>
      <c r="BJ40" s="713"/>
      <c r="BK40" s="713"/>
      <c r="BL40" s="215"/>
      <c r="BM40" s="637" t="s">
        <v>340</v>
      </c>
      <c r="BN40" s="637"/>
      <c r="BO40" s="637"/>
      <c r="BP40" s="637"/>
      <c r="BQ40" s="637"/>
      <c r="BR40" s="637"/>
      <c r="BS40" s="637"/>
      <c r="BT40" s="637"/>
      <c r="BU40" s="638"/>
      <c r="BV40" s="621">
        <v>127</v>
      </c>
      <c r="BW40" s="622"/>
      <c r="BX40" s="622"/>
      <c r="BY40" s="622"/>
      <c r="BZ40" s="622"/>
      <c r="CA40" s="622"/>
      <c r="CB40" s="631"/>
      <c r="CD40" s="636" t="s">
        <v>341</v>
      </c>
      <c r="CE40" s="637"/>
      <c r="CF40" s="637"/>
      <c r="CG40" s="637"/>
      <c r="CH40" s="637"/>
      <c r="CI40" s="637"/>
      <c r="CJ40" s="637"/>
      <c r="CK40" s="637"/>
      <c r="CL40" s="637"/>
      <c r="CM40" s="637"/>
      <c r="CN40" s="637"/>
      <c r="CO40" s="637"/>
      <c r="CP40" s="637"/>
      <c r="CQ40" s="638"/>
      <c r="CR40" s="621">
        <v>5486567</v>
      </c>
      <c r="CS40" s="622"/>
      <c r="CT40" s="622"/>
      <c r="CU40" s="622"/>
      <c r="CV40" s="622"/>
      <c r="CW40" s="622"/>
      <c r="CX40" s="622"/>
      <c r="CY40" s="623"/>
      <c r="CZ40" s="626">
        <v>4</v>
      </c>
      <c r="DA40" s="655"/>
      <c r="DB40" s="655"/>
      <c r="DC40" s="659"/>
      <c r="DD40" s="630">
        <v>2661609</v>
      </c>
      <c r="DE40" s="622"/>
      <c r="DF40" s="622"/>
      <c r="DG40" s="622"/>
      <c r="DH40" s="622"/>
      <c r="DI40" s="622"/>
      <c r="DJ40" s="622"/>
      <c r="DK40" s="623"/>
      <c r="DL40" s="630">
        <v>37800</v>
      </c>
      <c r="DM40" s="622"/>
      <c r="DN40" s="622"/>
      <c r="DO40" s="622"/>
      <c r="DP40" s="622"/>
      <c r="DQ40" s="622"/>
      <c r="DR40" s="622"/>
      <c r="DS40" s="622"/>
      <c r="DT40" s="622"/>
      <c r="DU40" s="622"/>
      <c r="DV40" s="623"/>
      <c r="DW40" s="626">
        <v>0.1</v>
      </c>
      <c r="DX40" s="655"/>
      <c r="DY40" s="655"/>
      <c r="DZ40" s="655"/>
      <c r="EA40" s="655"/>
      <c r="EB40" s="655"/>
      <c r="EC40" s="656"/>
    </row>
    <row r="41" spans="2:133" ht="11.25" customHeight="1">
      <c r="AQ41" s="708" t="s">
        <v>342</v>
      </c>
      <c r="AR41" s="709"/>
      <c r="AS41" s="709"/>
      <c r="AT41" s="709"/>
      <c r="AU41" s="709"/>
      <c r="AV41" s="709"/>
      <c r="AW41" s="709"/>
      <c r="AX41" s="709"/>
      <c r="AY41" s="710"/>
      <c r="AZ41" s="701">
        <v>6891195</v>
      </c>
      <c r="BA41" s="702"/>
      <c r="BB41" s="702"/>
      <c r="BC41" s="702"/>
      <c r="BD41" s="691"/>
      <c r="BE41" s="691"/>
      <c r="BF41" s="693"/>
      <c r="BG41" s="714"/>
      <c r="BH41" s="715"/>
      <c r="BI41" s="715"/>
      <c r="BJ41" s="715"/>
      <c r="BK41" s="715"/>
      <c r="BL41" s="216"/>
      <c r="BM41" s="646" t="s">
        <v>343</v>
      </c>
      <c r="BN41" s="646"/>
      <c r="BO41" s="646"/>
      <c r="BP41" s="646"/>
      <c r="BQ41" s="646"/>
      <c r="BR41" s="646"/>
      <c r="BS41" s="646"/>
      <c r="BT41" s="646"/>
      <c r="BU41" s="647"/>
      <c r="BV41" s="701">
        <v>298</v>
      </c>
      <c r="BW41" s="702"/>
      <c r="BX41" s="702"/>
      <c r="BY41" s="702"/>
      <c r="BZ41" s="702"/>
      <c r="CA41" s="702"/>
      <c r="CB41" s="711"/>
      <c r="CD41" s="636" t="s">
        <v>344</v>
      </c>
      <c r="CE41" s="637"/>
      <c r="CF41" s="637"/>
      <c r="CG41" s="637"/>
      <c r="CH41" s="637"/>
      <c r="CI41" s="637"/>
      <c r="CJ41" s="637"/>
      <c r="CK41" s="637"/>
      <c r="CL41" s="637"/>
      <c r="CM41" s="637"/>
      <c r="CN41" s="637"/>
      <c r="CO41" s="637"/>
      <c r="CP41" s="637"/>
      <c r="CQ41" s="638"/>
      <c r="CR41" s="621" t="s">
        <v>220</v>
      </c>
      <c r="CS41" s="657"/>
      <c r="CT41" s="657"/>
      <c r="CU41" s="657"/>
      <c r="CV41" s="657"/>
      <c r="CW41" s="657"/>
      <c r="CX41" s="657"/>
      <c r="CY41" s="658"/>
      <c r="CZ41" s="626" t="s">
        <v>228</v>
      </c>
      <c r="DA41" s="655"/>
      <c r="DB41" s="655"/>
      <c r="DC41" s="659"/>
      <c r="DD41" s="630" t="s">
        <v>220</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346</v>
      </c>
      <c r="CE42" s="619"/>
      <c r="CF42" s="619"/>
      <c r="CG42" s="619"/>
      <c r="CH42" s="619"/>
      <c r="CI42" s="619"/>
      <c r="CJ42" s="619"/>
      <c r="CK42" s="619"/>
      <c r="CL42" s="619"/>
      <c r="CM42" s="619"/>
      <c r="CN42" s="619"/>
      <c r="CO42" s="619"/>
      <c r="CP42" s="619"/>
      <c r="CQ42" s="620"/>
      <c r="CR42" s="621">
        <v>33750339</v>
      </c>
      <c r="CS42" s="622"/>
      <c r="CT42" s="622"/>
      <c r="CU42" s="622"/>
      <c r="CV42" s="622"/>
      <c r="CW42" s="622"/>
      <c r="CX42" s="622"/>
      <c r="CY42" s="623"/>
      <c r="CZ42" s="626">
        <v>24.5</v>
      </c>
      <c r="DA42" s="627"/>
      <c r="DB42" s="627"/>
      <c r="DC42" s="722"/>
      <c r="DD42" s="630">
        <v>4070894</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348</v>
      </c>
      <c r="CE43" s="619"/>
      <c r="CF43" s="619"/>
      <c r="CG43" s="619"/>
      <c r="CH43" s="619"/>
      <c r="CI43" s="619"/>
      <c r="CJ43" s="619"/>
      <c r="CK43" s="619"/>
      <c r="CL43" s="619"/>
      <c r="CM43" s="619"/>
      <c r="CN43" s="619"/>
      <c r="CO43" s="619"/>
      <c r="CP43" s="619"/>
      <c r="CQ43" s="620"/>
      <c r="CR43" s="621">
        <v>485511</v>
      </c>
      <c r="CS43" s="657"/>
      <c r="CT43" s="657"/>
      <c r="CU43" s="657"/>
      <c r="CV43" s="657"/>
      <c r="CW43" s="657"/>
      <c r="CX43" s="657"/>
      <c r="CY43" s="658"/>
      <c r="CZ43" s="626">
        <v>0.4</v>
      </c>
      <c r="DA43" s="655"/>
      <c r="DB43" s="655"/>
      <c r="DC43" s="659"/>
      <c r="DD43" s="630">
        <v>481280</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349</v>
      </c>
      <c r="CD44" s="733" t="s">
        <v>301</v>
      </c>
      <c r="CE44" s="734"/>
      <c r="CF44" s="618" t="s">
        <v>350</v>
      </c>
      <c r="CG44" s="619"/>
      <c r="CH44" s="619"/>
      <c r="CI44" s="619"/>
      <c r="CJ44" s="619"/>
      <c r="CK44" s="619"/>
      <c r="CL44" s="619"/>
      <c r="CM44" s="619"/>
      <c r="CN44" s="619"/>
      <c r="CO44" s="619"/>
      <c r="CP44" s="619"/>
      <c r="CQ44" s="620"/>
      <c r="CR44" s="621">
        <v>17656261</v>
      </c>
      <c r="CS44" s="622"/>
      <c r="CT44" s="622"/>
      <c r="CU44" s="622"/>
      <c r="CV44" s="622"/>
      <c r="CW44" s="622"/>
      <c r="CX44" s="622"/>
      <c r="CY44" s="623"/>
      <c r="CZ44" s="626">
        <v>12.8</v>
      </c>
      <c r="DA44" s="627"/>
      <c r="DB44" s="627"/>
      <c r="DC44" s="722"/>
      <c r="DD44" s="630">
        <v>3991751</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351</v>
      </c>
      <c r="CG45" s="619"/>
      <c r="CH45" s="619"/>
      <c r="CI45" s="619"/>
      <c r="CJ45" s="619"/>
      <c r="CK45" s="619"/>
      <c r="CL45" s="619"/>
      <c r="CM45" s="619"/>
      <c r="CN45" s="619"/>
      <c r="CO45" s="619"/>
      <c r="CP45" s="619"/>
      <c r="CQ45" s="620"/>
      <c r="CR45" s="621">
        <v>10393243</v>
      </c>
      <c r="CS45" s="657"/>
      <c r="CT45" s="657"/>
      <c r="CU45" s="657"/>
      <c r="CV45" s="657"/>
      <c r="CW45" s="657"/>
      <c r="CX45" s="657"/>
      <c r="CY45" s="658"/>
      <c r="CZ45" s="626">
        <v>7.5</v>
      </c>
      <c r="DA45" s="655"/>
      <c r="DB45" s="655"/>
      <c r="DC45" s="659"/>
      <c r="DD45" s="630">
        <v>1057476</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352</v>
      </c>
      <c r="CG46" s="619"/>
      <c r="CH46" s="619"/>
      <c r="CI46" s="619"/>
      <c r="CJ46" s="619"/>
      <c r="CK46" s="619"/>
      <c r="CL46" s="619"/>
      <c r="CM46" s="619"/>
      <c r="CN46" s="619"/>
      <c r="CO46" s="619"/>
      <c r="CP46" s="619"/>
      <c r="CQ46" s="620"/>
      <c r="CR46" s="621">
        <v>7235040</v>
      </c>
      <c r="CS46" s="622"/>
      <c r="CT46" s="622"/>
      <c r="CU46" s="622"/>
      <c r="CV46" s="622"/>
      <c r="CW46" s="622"/>
      <c r="CX46" s="622"/>
      <c r="CY46" s="623"/>
      <c r="CZ46" s="626">
        <v>5.3</v>
      </c>
      <c r="DA46" s="627"/>
      <c r="DB46" s="627"/>
      <c r="DC46" s="722"/>
      <c r="DD46" s="630">
        <v>2908197</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353</v>
      </c>
      <c r="CG47" s="619"/>
      <c r="CH47" s="619"/>
      <c r="CI47" s="619"/>
      <c r="CJ47" s="619"/>
      <c r="CK47" s="619"/>
      <c r="CL47" s="619"/>
      <c r="CM47" s="619"/>
      <c r="CN47" s="619"/>
      <c r="CO47" s="619"/>
      <c r="CP47" s="619"/>
      <c r="CQ47" s="620"/>
      <c r="CR47" s="621">
        <v>16094078</v>
      </c>
      <c r="CS47" s="657"/>
      <c r="CT47" s="657"/>
      <c r="CU47" s="657"/>
      <c r="CV47" s="657"/>
      <c r="CW47" s="657"/>
      <c r="CX47" s="657"/>
      <c r="CY47" s="658"/>
      <c r="CZ47" s="626">
        <v>11.7</v>
      </c>
      <c r="DA47" s="655"/>
      <c r="DB47" s="655"/>
      <c r="DC47" s="659"/>
      <c r="DD47" s="630">
        <v>79143</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354</v>
      </c>
      <c r="CG48" s="619"/>
      <c r="CH48" s="619"/>
      <c r="CI48" s="619"/>
      <c r="CJ48" s="619"/>
      <c r="CK48" s="619"/>
      <c r="CL48" s="619"/>
      <c r="CM48" s="619"/>
      <c r="CN48" s="619"/>
      <c r="CO48" s="619"/>
      <c r="CP48" s="619"/>
      <c r="CQ48" s="620"/>
      <c r="CR48" s="621" t="s">
        <v>220</v>
      </c>
      <c r="CS48" s="622"/>
      <c r="CT48" s="622"/>
      <c r="CU48" s="622"/>
      <c r="CV48" s="622"/>
      <c r="CW48" s="622"/>
      <c r="CX48" s="622"/>
      <c r="CY48" s="623"/>
      <c r="CZ48" s="626" t="s">
        <v>228</v>
      </c>
      <c r="DA48" s="627"/>
      <c r="DB48" s="627"/>
      <c r="DC48" s="722"/>
      <c r="DD48" s="630" t="s">
        <v>220</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355</v>
      </c>
      <c r="CE49" s="667"/>
      <c r="CF49" s="667"/>
      <c r="CG49" s="667"/>
      <c r="CH49" s="667"/>
      <c r="CI49" s="667"/>
      <c r="CJ49" s="667"/>
      <c r="CK49" s="667"/>
      <c r="CL49" s="667"/>
      <c r="CM49" s="667"/>
      <c r="CN49" s="667"/>
      <c r="CO49" s="667"/>
      <c r="CP49" s="667"/>
      <c r="CQ49" s="668"/>
      <c r="CR49" s="701">
        <v>137710465</v>
      </c>
      <c r="CS49" s="691"/>
      <c r="CT49" s="691"/>
      <c r="CU49" s="691"/>
      <c r="CV49" s="691"/>
      <c r="CW49" s="691"/>
      <c r="CX49" s="691"/>
      <c r="CY49" s="723"/>
      <c r="CZ49" s="706">
        <v>100</v>
      </c>
      <c r="DA49" s="724"/>
      <c r="DB49" s="724"/>
      <c r="DC49" s="725"/>
      <c r="DD49" s="726">
        <v>80255664</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eyTqn4Nq+qpCrStNUcjF4L5PC+vBhU+q621AV7tGrA0uh8j5OkhiF6LpJdh7kn/7RLmxNvSeqvLADa6QvnS6iA==" saltValue="F9z94CPCRvVmNDkgSARDG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DG102" sqref="DG102:DK102"/>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357</v>
      </c>
      <c r="DK2" s="769"/>
      <c r="DL2" s="769"/>
      <c r="DM2" s="769"/>
      <c r="DN2" s="769"/>
      <c r="DO2" s="770"/>
      <c r="DP2" s="229"/>
      <c r="DQ2" s="768" t="s">
        <v>358</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359</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361</v>
      </c>
      <c r="B5" s="763"/>
      <c r="C5" s="763"/>
      <c r="D5" s="763"/>
      <c r="E5" s="763"/>
      <c r="F5" s="763"/>
      <c r="G5" s="763"/>
      <c r="H5" s="763"/>
      <c r="I5" s="763"/>
      <c r="J5" s="763"/>
      <c r="K5" s="763"/>
      <c r="L5" s="763"/>
      <c r="M5" s="763"/>
      <c r="N5" s="763"/>
      <c r="O5" s="763"/>
      <c r="P5" s="764"/>
      <c r="Q5" s="739" t="s">
        <v>362</v>
      </c>
      <c r="R5" s="740"/>
      <c r="S5" s="740"/>
      <c r="T5" s="740"/>
      <c r="U5" s="741"/>
      <c r="V5" s="739" t="s">
        <v>363</v>
      </c>
      <c r="W5" s="740"/>
      <c r="X5" s="740"/>
      <c r="Y5" s="740"/>
      <c r="Z5" s="741"/>
      <c r="AA5" s="739" t="s">
        <v>364</v>
      </c>
      <c r="AB5" s="740"/>
      <c r="AC5" s="740"/>
      <c r="AD5" s="740"/>
      <c r="AE5" s="740"/>
      <c r="AF5" s="772" t="s">
        <v>365</v>
      </c>
      <c r="AG5" s="740"/>
      <c r="AH5" s="740"/>
      <c r="AI5" s="740"/>
      <c r="AJ5" s="751"/>
      <c r="AK5" s="740" t="s">
        <v>366</v>
      </c>
      <c r="AL5" s="740"/>
      <c r="AM5" s="740"/>
      <c r="AN5" s="740"/>
      <c r="AO5" s="741"/>
      <c r="AP5" s="739" t="s">
        <v>367</v>
      </c>
      <c r="AQ5" s="740"/>
      <c r="AR5" s="740"/>
      <c r="AS5" s="740"/>
      <c r="AT5" s="741"/>
      <c r="AU5" s="739" t="s">
        <v>368</v>
      </c>
      <c r="AV5" s="740"/>
      <c r="AW5" s="740"/>
      <c r="AX5" s="740"/>
      <c r="AY5" s="751"/>
      <c r="AZ5" s="236"/>
      <c r="BA5" s="236"/>
      <c r="BB5" s="236"/>
      <c r="BC5" s="236"/>
      <c r="BD5" s="236"/>
      <c r="BE5" s="237"/>
      <c r="BF5" s="237"/>
      <c r="BG5" s="237"/>
      <c r="BH5" s="237"/>
      <c r="BI5" s="237"/>
      <c r="BJ5" s="237"/>
      <c r="BK5" s="237"/>
      <c r="BL5" s="237"/>
      <c r="BM5" s="237"/>
      <c r="BN5" s="237"/>
      <c r="BO5" s="237"/>
      <c r="BP5" s="237"/>
      <c r="BQ5" s="762" t="s">
        <v>369</v>
      </c>
      <c r="BR5" s="763"/>
      <c r="BS5" s="763"/>
      <c r="BT5" s="763"/>
      <c r="BU5" s="763"/>
      <c r="BV5" s="763"/>
      <c r="BW5" s="763"/>
      <c r="BX5" s="763"/>
      <c r="BY5" s="763"/>
      <c r="BZ5" s="763"/>
      <c r="CA5" s="763"/>
      <c r="CB5" s="763"/>
      <c r="CC5" s="763"/>
      <c r="CD5" s="763"/>
      <c r="CE5" s="763"/>
      <c r="CF5" s="763"/>
      <c r="CG5" s="764"/>
      <c r="CH5" s="739" t="s">
        <v>370</v>
      </c>
      <c r="CI5" s="740"/>
      <c r="CJ5" s="740"/>
      <c r="CK5" s="740"/>
      <c r="CL5" s="741"/>
      <c r="CM5" s="739" t="s">
        <v>371</v>
      </c>
      <c r="CN5" s="740"/>
      <c r="CO5" s="740"/>
      <c r="CP5" s="740"/>
      <c r="CQ5" s="741"/>
      <c r="CR5" s="739" t="s">
        <v>372</v>
      </c>
      <c r="CS5" s="740"/>
      <c r="CT5" s="740"/>
      <c r="CU5" s="740"/>
      <c r="CV5" s="741"/>
      <c r="CW5" s="739" t="s">
        <v>373</v>
      </c>
      <c r="CX5" s="740"/>
      <c r="CY5" s="740"/>
      <c r="CZ5" s="740"/>
      <c r="DA5" s="741"/>
      <c r="DB5" s="739" t="s">
        <v>374</v>
      </c>
      <c r="DC5" s="740"/>
      <c r="DD5" s="740"/>
      <c r="DE5" s="740"/>
      <c r="DF5" s="741"/>
      <c r="DG5" s="745" t="s">
        <v>375</v>
      </c>
      <c r="DH5" s="746"/>
      <c r="DI5" s="746"/>
      <c r="DJ5" s="746"/>
      <c r="DK5" s="747"/>
      <c r="DL5" s="745" t="s">
        <v>376</v>
      </c>
      <c r="DM5" s="746"/>
      <c r="DN5" s="746"/>
      <c r="DO5" s="746"/>
      <c r="DP5" s="747"/>
      <c r="DQ5" s="739" t="s">
        <v>377</v>
      </c>
      <c r="DR5" s="740"/>
      <c r="DS5" s="740"/>
      <c r="DT5" s="740"/>
      <c r="DU5" s="741"/>
      <c r="DV5" s="739" t="s">
        <v>368</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378</v>
      </c>
      <c r="C7" s="754"/>
      <c r="D7" s="754"/>
      <c r="E7" s="754"/>
      <c r="F7" s="754"/>
      <c r="G7" s="754"/>
      <c r="H7" s="754"/>
      <c r="I7" s="754"/>
      <c r="J7" s="754"/>
      <c r="K7" s="754"/>
      <c r="L7" s="754"/>
      <c r="M7" s="754"/>
      <c r="N7" s="754"/>
      <c r="O7" s="754"/>
      <c r="P7" s="755"/>
      <c r="Q7" s="756">
        <v>141045</v>
      </c>
      <c r="R7" s="757"/>
      <c r="S7" s="757"/>
      <c r="T7" s="757"/>
      <c r="U7" s="757"/>
      <c r="V7" s="757">
        <v>136912</v>
      </c>
      <c r="W7" s="757"/>
      <c r="X7" s="757"/>
      <c r="Y7" s="757"/>
      <c r="Z7" s="757"/>
      <c r="AA7" s="757">
        <v>4134</v>
      </c>
      <c r="AB7" s="757"/>
      <c r="AC7" s="757"/>
      <c r="AD7" s="757"/>
      <c r="AE7" s="758"/>
      <c r="AF7" s="759">
        <v>3871</v>
      </c>
      <c r="AG7" s="760"/>
      <c r="AH7" s="760"/>
      <c r="AI7" s="760"/>
      <c r="AJ7" s="761"/>
      <c r="AK7" s="796">
        <v>7226</v>
      </c>
      <c r="AL7" s="797"/>
      <c r="AM7" s="797"/>
      <c r="AN7" s="797"/>
      <c r="AO7" s="797"/>
      <c r="AP7" s="797">
        <v>83672</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580</v>
      </c>
      <c r="BT7" s="801"/>
      <c r="BU7" s="801"/>
      <c r="BV7" s="801"/>
      <c r="BW7" s="801"/>
      <c r="BX7" s="801"/>
      <c r="BY7" s="801"/>
      <c r="BZ7" s="801"/>
      <c r="CA7" s="801"/>
      <c r="CB7" s="801"/>
      <c r="CC7" s="801"/>
      <c r="CD7" s="801"/>
      <c r="CE7" s="801"/>
      <c r="CF7" s="801"/>
      <c r="CG7" s="802"/>
      <c r="CH7" s="793">
        <v>18</v>
      </c>
      <c r="CI7" s="794"/>
      <c r="CJ7" s="794"/>
      <c r="CK7" s="794"/>
      <c r="CL7" s="795"/>
      <c r="CM7" s="793">
        <v>500</v>
      </c>
      <c r="CN7" s="794"/>
      <c r="CO7" s="794"/>
      <c r="CP7" s="794"/>
      <c r="CQ7" s="795"/>
      <c r="CR7" s="793">
        <v>155</v>
      </c>
      <c r="CS7" s="794"/>
      <c r="CT7" s="794"/>
      <c r="CU7" s="794"/>
      <c r="CV7" s="795"/>
      <c r="CW7" s="793">
        <v>106</v>
      </c>
      <c r="CX7" s="794"/>
      <c r="CY7" s="794"/>
      <c r="CZ7" s="794"/>
      <c r="DA7" s="795"/>
      <c r="DB7" s="793" t="s">
        <v>529</v>
      </c>
      <c r="DC7" s="794"/>
      <c r="DD7" s="794"/>
      <c r="DE7" s="794"/>
      <c r="DF7" s="795"/>
      <c r="DG7" s="793" t="s">
        <v>529</v>
      </c>
      <c r="DH7" s="794"/>
      <c r="DI7" s="794"/>
      <c r="DJ7" s="794"/>
      <c r="DK7" s="795"/>
      <c r="DL7" s="793" t="s">
        <v>529</v>
      </c>
      <c r="DM7" s="794"/>
      <c r="DN7" s="794"/>
      <c r="DO7" s="794"/>
      <c r="DP7" s="795"/>
      <c r="DQ7" s="793" t="s">
        <v>529</v>
      </c>
      <c r="DR7" s="794"/>
      <c r="DS7" s="794"/>
      <c r="DT7" s="794"/>
      <c r="DU7" s="795"/>
      <c r="DV7" s="774"/>
      <c r="DW7" s="775"/>
      <c r="DX7" s="775"/>
      <c r="DY7" s="775"/>
      <c r="DZ7" s="776"/>
      <c r="EA7" s="234"/>
    </row>
    <row r="8" spans="1:131" s="235" customFormat="1" ht="26.25" customHeight="1">
      <c r="A8" s="241">
        <v>2</v>
      </c>
      <c r="B8" s="777" t="s">
        <v>379</v>
      </c>
      <c r="C8" s="778"/>
      <c r="D8" s="778"/>
      <c r="E8" s="778"/>
      <c r="F8" s="778"/>
      <c r="G8" s="778"/>
      <c r="H8" s="778"/>
      <c r="I8" s="778"/>
      <c r="J8" s="778"/>
      <c r="K8" s="778"/>
      <c r="L8" s="778"/>
      <c r="M8" s="778"/>
      <c r="N8" s="778"/>
      <c r="O8" s="778"/>
      <c r="P8" s="779"/>
      <c r="Q8" s="780">
        <v>0</v>
      </c>
      <c r="R8" s="781"/>
      <c r="S8" s="781"/>
      <c r="T8" s="781"/>
      <c r="U8" s="781"/>
      <c r="V8" s="781">
        <v>0</v>
      </c>
      <c r="W8" s="781"/>
      <c r="X8" s="781"/>
      <c r="Y8" s="781"/>
      <c r="Z8" s="781"/>
      <c r="AA8" s="781" t="s">
        <v>579</v>
      </c>
      <c r="AB8" s="781"/>
      <c r="AC8" s="781"/>
      <c r="AD8" s="781"/>
      <c r="AE8" s="782"/>
      <c r="AF8" s="783" t="s">
        <v>228</v>
      </c>
      <c r="AG8" s="784"/>
      <c r="AH8" s="784"/>
      <c r="AI8" s="784"/>
      <c r="AJ8" s="785"/>
      <c r="AK8" s="786" t="s">
        <v>595</v>
      </c>
      <c r="AL8" s="787"/>
      <c r="AM8" s="787"/>
      <c r="AN8" s="787"/>
      <c r="AO8" s="787"/>
      <c r="AP8" s="787" t="s">
        <v>595</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581</v>
      </c>
      <c r="BT8" s="791"/>
      <c r="BU8" s="791"/>
      <c r="BV8" s="791"/>
      <c r="BW8" s="791"/>
      <c r="BX8" s="791"/>
      <c r="BY8" s="791"/>
      <c r="BZ8" s="791"/>
      <c r="CA8" s="791"/>
      <c r="CB8" s="791"/>
      <c r="CC8" s="791"/>
      <c r="CD8" s="791"/>
      <c r="CE8" s="791"/>
      <c r="CF8" s="791"/>
      <c r="CG8" s="792"/>
      <c r="CH8" s="803">
        <v>-3</v>
      </c>
      <c r="CI8" s="804"/>
      <c r="CJ8" s="804"/>
      <c r="CK8" s="804"/>
      <c r="CL8" s="805"/>
      <c r="CM8" s="803">
        <v>256</v>
      </c>
      <c r="CN8" s="804"/>
      <c r="CO8" s="804"/>
      <c r="CP8" s="804"/>
      <c r="CQ8" s="805"/>
      <c r="CR8" s="803">
        <v>125</v>
      </c>
      <c r="CS8" s="804"/>
      <c r="CT8" s="804"/>
      <c r="CU8" s="804"/>
      <c r="CV8" s="805"/>
      <c r="CW8" s="803">
        <v>94</v>
      </c>
      <c r="CX8" s="804"/>
      <c r="CY8" s="804"/>
      <c r="CZ8" s="804"/>
      <c r="DA8" s="805"/>
      <c r="DB8" s="803" t="s">
        <v>529</v>
      </c>
      <c r="DC8" s="804"/>
      <c r="DD8" s="804"/>
      <c r="DE8" s="804"/>
      <c r="DF8" s="805"/>
      <c r="DG8" s="803" t="s">
        <v>529</v>
      </c>
      <c r="DH8" s="804"/>
      <c r="DI8" s="804"/>
      <c r="DJ8" s="804"/>
      <c r="DK8" s="805"/>
      <c r="DL8" s="803" t="s">
        <v>529</v>
      </c>
      <c r="DM8" s="804"/>
      <c r="DN8" s="804"/>
      <c r="DO8" s="804"/>
      <c r="DP8" s="805"/>
      <c r="DQ8" s="803" t="s">
        <v>529</v>
      </c>
      <c r="DR8" s="804"/>
      <c r="DS8" s="804"/>
      <c r="DT8" s="804"/>
      <c r="DU8" s="805"/>
      <c r="DV8" s="806"/>
      <c r="DW8" s="807"/>
      <c r="DX8" s="807"/>
      <c r="DY8" s="807"/>
      <c r="DZ8" s="808"/>
      <c r="EA8" s="234"/>
    </row>
    <row r="9" spans="1:131" s="235" customFormat="1" ht="26.25" customHeight="1">
      <c r="A9" s="241">
        <v>3</v>
      </c>
      <c r="B9" s="777" t="s">
        <v>380</v>
      </c>
      <c r="C9" s="778"/>
      <c r="D9" s="778"/>
      <c r="E9" s="778"/>
      <c r="F9" s="778"/>
      <c r="G9" s="778"/>
      <c r="H9" s="778"/>
      <c r="I9" s="778"/>
      <c r="J9" s="778"/>
      <c r="K9" s="778"/>
      <c r="L9" s="778"/>
      <c r="M9" s="778"/>
      <c r="N9" s="778"/>
      <c r="O9" s="778"/>
      <c r="P9" s="779"/>
      <c r="Q9" s="780">
        <v>40</v>
      </c>
      <c r="R9" s="781"/>
      <c r="S9" s="781"/>
      <c r="T9" s="781"/>
      <c r="U9" s="781"/>
      <c r="V9" s="781">
        <v>22</v>
      </c>
      <c r="W9" s="781"/>
      <c r="X9" s="781"/>
      <c r="Y9" s="781"/>
      <c r="Z9" s="781"/>
      <c r="AA9" s="781">
        <v>18</v>
      </c>
      <c r="AB9" s="781"/>
      <c r="AC9" s="781"/>
      <c r="AD9" s="781"/>
      <c r="AE9" s="782"/>
      <c r="AF9" s="783">
        <v>18</v>
      </c>
      <c r="AG9" s="784"/>
      <c r="AH9" s="784"/>
      <c r="AI9" s="784"/>
      <c r="AJ9" s="785"/>
      <c r="AK9" s="786" t="s">
        <v>596</v>
      </c>
      <c r="AL9" s="787"/>
      <c r="AM9" s="787"/>
      <c r="AN9" s="787"/>
      <c r="AO9" s="787"/>
      <c r="AP9" s="787">
        <v>58</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582</v>
      </c>
      <c r="BT9" s="791"/>
      <c r="BU9" s="791"/>
      <c r="BV9" s="791"/>
      <c r="BW9" s="791"/>
      <c r="BX9" s="791"/>
      <c r="BY9" s="791"/>
      <c r="BZ9" s="791"/>
      <c r="CA9" s="791"/>
      <c r="CB9" s="791"/>
      <c r="CC9" s="791"/>
      <c r="CD9" s="791"/>
      <c r="CE9" s="791"/>
      <c r="CF9" s="791"/>
      <c r="CG9" s="792"/>
      <c r="CH9" s="803">
        <v>6</v>
      </c>
      <c r="CI9" s="804"/>
      <c r="CJ9" s="804"/>
      <c r="CK9" s="804"/>
      <c r="CL9" s="805"/>
      <c r="CM9" s="803">
        <v>74</v>
      </c>
      <c r="CN9" s="804"/>
      <c r="CO9" s="804"/>
      <c r="CP9" s="804"/>
      <c r="CQ9" s="805"/>
      <c r="CR9" s="803">
        <v>15</v>
      </c>
      <c r="CS9" s="804"/>
      <c r="CT9" s="804"/>
      <c r="CU9" s="804"/>
      <c r="CV9" s="805"/>
      <c r="CW9" s="803">
        <v>41</v>
      </c>
      <c r="CX9" s="804"/>
      <c r="CY9" s="804"/>
      <c r="CZ9" s="804"/>
      <c r="DA9" s="805"/>
      <c r="DB9" s="803" t="s">
        <v>529</v>
      </c>
      <c r="DC9" s="804"/>
      <c r="DD9" s="804"/>
      <c r="DE9" s="804"/>
      <c r="DF9" s="805"/>
      <c r="DG9" s="803" t="s">
        <v>529</v>
      </c>
      <c r="DH9" s="804"/>
      <c r="DI9" s="804"/>
      <c r="DJ9" s="804"/>
      <c r="DK9" s="805"/>
      <c r="DL9" s="803" t="s">
        <v>529</v>
      </c>
      <c r="DM9" s="804"/>
      <c r="DN9" s="804"/>
      <c r="DO9" s="804"/>
      <c r="DP9" s="805"/>
      <c r="DQ9" s="803" t="s">
        <v>529</v>
      </c>
      <c r="DR9" s="804"/>
      <c r="DS9" s="804"/>
      <c r="DT9" s="804"/>
      <c r="DU9" s="805"/>
      <c r="DV9" s="806"/>
      <c r="DW9" s="807"/>
      <c r="DX9" s="807"/>
      <c r="DY9" s="807"/>
      <c r="DZ9" s="808"/>
      <c r="EA9" s="234"/>
    </row>
    <row r="10" spans="1:131" s="235" customFormat="1" ht="26.25" customHeight="1">
      <c r="A10" s="241">
        <v>4</v>
      </c>
      <c r="B10" s="777" t="s">
        <v>381</v>
      </c>
      <c r="C10" s="778"/>
      <c r="D10" s="778"/>
      <c r="E10" s="778"/>
      <c r="F10" s="778"/>
      <c r="G10" s="778"/>
      <c r="H10" s="778"/>
      <c r="I10" s="778"/>
      <c r="J10" s="778"/>
      <c r="K10" s="778"/>
      <c r="L10" s="778"/>
      <c r="M10" s="778"/>
      <c r="N10" s="778"/>
      <c r="O10" s="778"/>
      <c r="P10" s="779"/>
      <c r="Q10" s="780">
        <v>152</v>
      </c>
      <c r="R10" s="781"/>
      <c r="S10" s="781"/>
      <c r="T10" s="781"/>
      <c r="U10" s="781"/>
      <c r="V10" s="781">
        <v>152</v>
      </c>
      <c r="W10" s="781"/>
      <c r="X10" s="781"/>
      <c r="Y10" s="781"/>
      <c r="Z10" s="781"/>
      <c r="AA10" s="781" t="s">
        <v>579</v>
      </c>
      <c r="AB10" s="781"/>
      <c r="AC10" s="781"/>
      <c r="AD10" s="781"/>
      <c r="AE10" s="782"/>
      <c r="AF10" s="783" t="s">
        <v>228</v>
      </c>
      <c r="AG10" s="784"/>
      <c r="AH10" s="784"/>
      <c r="AI10" s="784"/>
      <c r="AJ10" s="785"/>
      <c r="AK10" s="786">
        <v>128</v>
      </c>
      <c r="AL10" s="787"/>
      <c r="AM10" s="787"/>
      <c r="AN10" s="787"/>
      <c r="AO10" s="787"/>
      <c r="AP10" s="787">
        <v>321</v>
      </c>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583</v>
      </c>
      <c r="BT10" s="791"/>
      <c r="BU10" s="791"/>
      <c r="BV10" s="791"/>
      <c r="BW10" s="791"/>
      <c r="BX10" s="791"/>
      <c r="BY10" s="791"/>
      <c r="BZ10" s="791"/>
      <c r="CA10" s="791"/>
      <c r="CB10" s="791"/>
      <c r="CC10" s="791"/>
      <c r="CD10" s="791"/>
      <c r="CE10" s="791"/>
      <c r="CF10" s="791"/>
      <c r="CG10" s="792"/>
      <c r="CH10" s="803" t="s">
        <v>596</v>
      </c>
      <c r="CI10" s="804"/>
      <c r="CJ10" s="804"/>
      <c r="CK10" s="804"/>
      <c r="CL10" s="805"/>
      <c r="CM10" s="803">
        <v>133</v>
      </c>
      <c r="CN10" s="804"/>
      <c r="CO10" s="804"/>
      <c r="CP10" s="804"/>
      <c r="CQ10" s="805"/>
      <c r="CR10" s="803">
        <v>70</v>
      </c>
      <c r="CS10" s="804"/>
      <c r="CT10" s="804"/>
      <c r="CU10" s="804"/>
      <c r="CV10" s="805"/>
      <c r="CW10" s="803">
        <v>36</v>
      </c>
      <c r="CX10" s="804"/>
      <c r="CY10" s="804"/>
      <c r="CZ10" s="804"/>
      <c r="DA10" s="805"/>
      <c r="DB10" s="803" t="s">
        <v>529</v>
      </c>
      <c r="DC10" s="804"/>
      <c r="DD10" s="804"/>
      <c r="DE10" s="804"/>
      <c r="DF10" s="805"/>
      <c r="DG10" s="803" t="s">
        <v>529</v>
      </c>
      <c r="DH10" s="804"/>
      <c r="DI10" s="804"/>
      <c r="DJ10" s="804"/>
      <c r="DK10" s="805"/>
      <c r="DL10" s="803" t="s">
        <v>529</v>
      </c>
      <c r="DM10" s="804"/>
      <c r="DN10" s="804"/>
      <c r="DO10" s="804"/>
      <c r="DP10" s="805"/>
      <c r="DQ10" s="803" t="s">
        <v>529</v>
      </c>
      <c r="DR10" s="804"/>
      <c r="DS10" s="804"/>
      <c r="DT10" s="804"/>
      <c r="DU10" s="805"/>
      <c r="DV10" s="806"/>
      <c r="DW10" s="807"/>
      <c r="DX10" s="807"/>
      <c r="DY10" s="807"/>
      <c r="DZ10" s="808"/>
      <c r="EA10" s="234"/>
    </row>
    <row r="11" spans="1:131" s="235" customFormat="1" ht="26.25" customHeight="1">
      <c r="A11" s="241">
        <v>5</v>
      </c>
      <c r="B11" s="777" t="s">
        <v>382</v>
      </c>
      <c r="C11" s="778"/>
      <c r="D11" s="778"/>
      <c r="E11" s="778"/>
      <c r="F11" s="778"/>
      <c r="G11" s="778"/>
      <c r="H11" s="778"/>
      <c r="I11" s="778"/>
      <c r="J11" s="778"/>
      <c r="K11" s="778"/>
      <c r="L11" s="778"/>
      <c r="M11" s="778"/>
      <c r="N11" s="778"/>
      <c r="O11" s="778"/>
      <c r="P11" s="779"/>
      <c r="Q11" s="780">
        <v>164</v>
      </c>
      <c r="R11" s="781"/>
      <c r="S11" s="781"/>
      <c r="T11" s="781"/>
      <c r="U11" s="781"/>
      <c r="V11" s="781">
        <v>82</v>
      </c>
      <c r="W11" s="781"/>
      <c r="X11" s="781"/>
      <c r="Y11" s="781"/>
      <c r="Z11" s="781"/>
      <c r="AA11" s="781">
        <v>82</v>
      </c>
      <c r="AB11" s="781"/>
      <c r="AC11" s="781"/>
      <c r="AD11" s="781"/>
      <c r="AE11" s="782"/>
      <c r="AF11" s="783" t="s">
        <v>228</v>
      </c>
      <c r="AG11" s="784"/>
      <c r="AH11" s="784"/>
      <c r="AI11" s="784"/>
      <c r="AJ11" s="785"/>
      <c r="AK11" s="786">
        <v>24</v>
      </c>
      <c r="AL11" s="787"/>
      <c r="AM11" s="787"/>
      <c r="AN11" s="787"/>
      <c r="AO11" s="787"/>
      <c r="AP11" s="787" t="s">
        <v>595</v>
      </c>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584</v>
      </c>
      <c r="BT11" s="791"/>
      <c r="BU11" s="791"/>
      <c r="BV11" s="791"/>
      <c r="BW11" s="791"/>
      <c r="BX11" s="791"/>
      <c r="BY11" s="791"/>
      <c r="BZ11" s="791"/>
      <c r="CA11" s="791"/>
      <c r="CB11" s="791"/>
      <c r="CC11" s="791"/>
      <c r="CD11" s="791"/>
      <c r="CE11" s="791"/>
      <c r="CF11" s="791"/>
      <c r="CG11" s="792"/>
      <c r="CH11" s="803">
        <v>15</v>
      </c>
      <c r="CI11" s="804"/>
      <c r="CJ11" s="804"/>
      <c r="CK11" s="804"/>
      <c r="CL11" s="805"/>
      <c r="CM11" s="803">
        <v>375</v>
      </c>
      <c r="CN11" s="804"/>
      <c r="CO11" s="804"/>
      <c r="CP11" s="804"/>
      <c r="CQ11" s="805"/>
      <c r="CR11" s="803">
        <v>102</v>
      </c>
      <c r="CS11" s="804"/>
      <c r="CT11" s="804"/>
      <c r="CU11" s="804"/>
      <c r="CV11" s="805"/>
      <c r="CW11" s="803" t="s">
        <v>596</v>
      </c>
      <c r="CX11" s="804"/>
      <c r="CY11" s="804"/>
      <c r="CZ11" s="804"/>
      <c r="DA11" s="805"/>
      <c r="DB11" s="803">
        <v>117</v>
      </c>
      <c r="DC11" s="804"/>
      <c r="DD11" s="804"/>
      <c r="DE11" s="804"/>
      <c r="DF11" s="805"/>
      <c r="DG11" s="803" t="s">
        <v>529</v>
      </c>
      <c r="DH11" s="804"/>
      <c r="DI11" s="804"/>
      <c r="DJ11" s="804"/>
      <c r="DK11" s="805"/>
      <c r="DL11" s="803" t="s">
        <v>529</v>
      </c>
      <c r="DM11" s="804"/>
      <c r="DN11" s="804"/>
      <c r="DO11" s="804"/>
      <c r="DP11" s="805"/>
      <c r="DQ11" s="803" t="s">
        <v>529</v>
      </c>
      <c r="DR11" s="804"/>
      <c r="DS11" s="804"/>
      <c r="DT11" s="804"/>
      <c r="DU11" s="805"/>
      <c r="DV11" s="806"/>
      <c r="DW11" s="807"/>
      <c r="DX11" s="807"/>
      <c r="DY11" s="807"/>
      <c r="DZ11" s="808"/>
      <c r="EA11" s="234"/>
    </row>
    <row r="12" spans="1:131" s="235" customFormat="1" ht="26.25" customHeight="1">
      <c r="A12" s="241">
        <v>6</v>
      </c>
      <c r="B12" s="777" t="s">
        <v>383</v>
      </c>
      <c r="C12" s="778"/>
      <c r="D12" s="778"/>
      <c r="E12" s="778"/>
      <c r="F12" s="778"/>
      <c r="G12" s="778"/>
      <c r="H12" s="778"/>
      <c r="I12" s="778"/>
      <c r="J12" s="778"/>
      <c r="K12" s="778"/>
      <c r="L12" s="778"/>
      <c r="M12" s="778"/>
      <c r="N12" s="778"/>
      <c r="O12" s="778"/>
      <c r="P12" s="779"/>
      <c r="Q12" s="780">
        <v>0</v>
      </c>
      <c r="R12" s="781"/>
      <c r="S12" s="781"/>
      <c r="T12" s="781"/>
      <c r="U12" s="781"/>
      <c r="V12" s="781">
        <v>0</v>
      </c>
      <c r="W12" s="781"/>
      <c r="X12" s="781"/>
      <c r="Y12" s="781"/>
      <c r="Z12" s="781"/>
      <c r="AA12" s="781" t="s">
        <v>579</v>
      </c>
      <c r="AB12" s="781"/>
      <c r="AC12" s="781"/>
      <c r="AD12" s="781"/>
      <c r="AE12" s="782"/>
      <c r="AF12" s="783" t="s">
        <v>228</v>
      </c>
      <c r="AG12" s="784"/>
      <c r="AH12" s="784"/>
      <c r="AI12" s="784"/>
      <c r="AJ12" s="785"/>
      <c r="AK12" s="786" t="s">
        <v>596</v>
      </c>
      <c r="AL12" s="787"/>
      <c r="AM12" s="787"/>
      <c r="AN12" s="787"/>
      <c r="AO12" s="787"/>
      <c r="AP12" s="787" t="s">
        <v>595</v>
      </c>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585</v>
      </c>
      <c r="BT12" s="791"/>
      <c r="BU12" s="791"/>
      <c r="BV12" s="791"/>
      <c r="BW12" s="791"/>
      <c r="BX12" s="791"/>
      <c r="BY12" s="791"/>
      <c r="BZ12" s="791"/>
      <c r="CA12" s="791"/>
      <c r="CB12" s="791"/>
      <c r="CC12" s="791"/>
      <c r="CD12" s="791"/>
      <c r="CE12" s="791"/>
      <c r="CF12" s="791"/>
      <c r="CG12" s="792"/>
      <c r="CH12" s="803">
        <v>1</v>
      </c>
      <c r="CI12" s="804"/>
      <c r="CJ12" s="804"/>
      <c r="CK12" s="804"/>
      <c r="CL12" s="805"/>
      <c r="CM12" s="803">
        <v>114</v>
      </c>
      <c r="CN12" s="804"/>
      <c r="CO12" s="804"/>
      <c r="CP12" s="804"/>
      <c r="CQ12" s="805"/>
      <c r="CR12" s="803">
        <v>10</v>
      </c>
      <c r="CS12" s="804"/>
      <c r="CT12" s="804"/>
      <c r="CU12" s="804"/>
      <c r="CV12" s="805"/>
      <c r="CW12" s="803" t="s">
        <v>596</v>
      </c>
      <c r="CX12" s="804"/>
      <c r="CY12" s="804"/>
      <c r="CZ12" s="804"/>
      <c r="DA12" s="805"/>
      <c r="DB12" s="803" t="s">
        <v>529</v>
      </c>
      <c r="DC12" s="804"/>
      <c r="DD12" s="804"/>
      <c r="DE12" s="804"/>
      <c r="DF12" s="805"/>
      <c r="DG12" s="803" t="s">
        <v>529</v>
      </c>
      <c r="DH12" s="804"/>
      <c r="DI12" s="804"/>
      <c r="DJ12" s="804"/>
      <c r="DK12" s="805"/>
      <c r="DL12" s="803" t="s">
        <v>529</v>
      </c>
      <c r="DM12" s="804"/>
      <c r="DN12" s="804"/>
      <c r="DO12" s="804"/>
      <c r="DP12" s="805"/>
      <c r="DQ12" s="803" t="s">
        <v>529</v>
      </c>
      <c r="DR12" s="804"/>
      <c r="DS12" s="804"/>
      <c r="DT12" s="804"/>
      <c r="DU12" s="805"/>
      <c r="DV12" s="806"/>
      <c r="DW12" s="807"/>
      <c r="DX12" s="807"/>
      <c r="DY12" s="807"/>
      <c r="DZ12" s="808"/>
      <c r="EA12" s="234"/>
    </row>
    <row r="13" spans="1:131" s="235" customFormat="1" ht="26.25" customHeight="1">
      <c r="A13" s="241">
        <v>7</v>
      </c>
      <c r="B13" s="777" t="s">
        <v>384</v>
      </c>
      <c r="C13" s="778"/>
      <c r="D13" s="778"/>
      <c r="E13" s="778"/>
      <c r="F13" s="778"/>
      <c r="G13" s="778"/>
      <c r="H13" s="778"/>
      <c r="I13" s="778"/>
      <c r="J13" s="778"/>
      <c r="K13" s="778"/>
      <c r="L13" s="778"/>
      <c r="M13" s="778"/>
      <c r="N13" s="778"/>
      <c r="O13" s="778"/>
      <c r="P13" s="779"/>
      <c r="Q13" s="780">
        <v>197</v>
      </c>
      <c r="R13" s="781"/>
      <c r="S13" s="781"/>
      <c r="T13" s="781"/>
      <c r="U13" s="781"/>
      <c r="V13" s="781">
        <v>152</v>
      </c>
      <c r="W13" s="781"/>
      <c r="X13" s="781"/>
      <c r="Y13" s="781"/>
      <c r="Z13" s="781"/>
      <c r="AA13" s="781">
        <v>45</v>
      </c>
      <c r="AB13" s="781"/>
      <c r="AC13" s="781"/>
      <c r="AD13" s="781"/>
      <c r="AE13" s="782"/>
      <c r="AF13" s="783" t="s">
        <v>228</v>
      </c>
      <c r="AG13" s="784"/>
      <c r="AH13" s="784"/>
      <c r="AI13" s="784"/>
      <c r="AJ13" s="785"/>
      <c r="AK13" s="786">
        <v>191</v>
      </c>
      <c r="AL13" s="787"/>
      <c r="AM13" s="787"/>
      <c r="AN13" s="787"/>
      <c r="AO13" s="787"/>
      <c r="AP13" s="787">
        <v>26</v>
      </c>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t="s">
        <v>385</v>
      </c>
      <c r="C14" s="778"/>
      <c r="D14" s="778"/>
      <c r="E14" s="778"/>
      <c r="F14" s="778"/>
      <c r="G14" s="778"/>
      <c r="H14" s="778"/>
      <c r="I14" s="778"/>
      <c r="J14" s="778"/>
      <c r="K14" s="778"/>
      <c r="L14" s="778"/>
      <c r="M14" s="778"/>
      <c r="N14" s="778"/>
      <c r="O14" s="778"/>
      <c r="P14" s="779"/>
      <c r="Q14" s="780">
        <v>507</v>
      </c>
      <c r="R14" s="781"/>
      <c r="S14" s="781"/>
      <c r="T14" s="781"/>
      <c r="U14" s="781"/>
      <c r="V14" s="781">
        <v>478</v>
      </c>
      <c r="W14" s="781"/>
      <c r="X14" s="781"/>
      <c r="Y14" s="781"/>
      <c r="Z14" s="781"/>
      <c r="AA14" s="781">
        <v>29</v>
      </c>
      <c r="AB14" s="781"/>
      <c r="AC14" s="781"/>
      <c r="AD14" s="781"/>
      <c r="AE14" s="782"/>
      <c r="AF14" s="783" t="s">
        <v>228</v>
      </c>
      <c r="AG14" s="784"/>
      <c r="AH14" s="784"/>
      <c r="AI14" s="784"/>
      <c r="AJ14" s="785"/>
      <c r="AK14" s="786">
        <v>306</v>
      </c>
      <c r="AL14" s="787"/>
      <c r="AM14" s="787"/>
      <c r="AN14" s="787"/>
      <c r="AO14" s="787"/>
      <c r="AP14" s="787">
        <v>694</v>
      </c>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t="s">
        <v>386</v>
      </c>
      <c r="C15" s="778"/>
      <c r="D15" s="778"/>
      <c r="E15" s="778"/>
      <c r="F15" s="778"/>
      <c r="G15" s="778"/>
      <c r="H15" s="778"/>
      <c r="I15" s="778"/>
      <c r="J15" s="778"/>
      <c r="K15" s="778"/>
      <c r="L15" s="778"/>
      <c r="M15" s="778"/>
      <c r="N15" s="778"/>
      <c r="O15" s="778"/>
      <c r="P15" s="779"/>
      <c r="Q15" s="780">
        <v>677</v>
      </c>
      <c r="R15" s="781"/>
      <c r="S15" s="781"/>
      <c r="T15" s="781"/>
      <c r="U15" s="781"/>
      <c r="V15" s="781">
        <v>611</v>
      </c>
      <c r="W15" s="781"/>
      <c r="X15" s="781"/>
      <c r="Y15" s="781"/>
      <c r="Z15" s="781"/>
      <c r="AA15" s="781">
        <v>66</v>
      </c>
      <c r="AB15" s="781"/>
      <c r="AC15" s="781"/>
      <c r="AD15" s="781"/>
      <c r="AE15" s="782"/>
      <c r="AF15" s="783" t="s">
        <v>228</v>
      </c>
      <c r="AG15" s="784"/>
      <c r="AH15" s="784"/>
      <c r="AI15" s="784"/>
      <c r="AJ15" s="785"/>
      <c r="AK15" s="786">
        <v>223</v>
      </c>
      <c r="AL15" s="787"/>
      <c r="AM15" s="787"/>
      <c r="AN15" s="787"/>
      <c r="AO15" s="787"/>
      <c r="AP15" s="787">
        <v>413</v>
      </c>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t="s">
        <v>387</v>
      </c>
      <c r="C16" s="778"/>
      <c r="D16" s="778"/>
      <c r="E16" s="778"/>
      <c r="F16" s="778"/>
      <c r="G16" s="778"/>
      <c r="H16" s="778"/>
      <c r="I16" s="778"/>
      <c r="J16" s="778"/>
      <c r="K16" s="778"/>
      <c r="L16" s="778"/>
      <c r="M16" s="778"/>
      <c r="N16" s="778"/>
      <c r="O16" s="778"/>
      <c r="P16" s="779"/>
      <c r="Q16" s="780">
        <v>196</v>
      </c>
      <c r="R16" s="781"/>
      <c r="S16" s="781"/>
      <c r="T16" s="781"/>
      <c r="U16" s="781"/>
      <c r="V16" s="781">
        <v>146</v>
      </c>
      <c r="W16" s="781"/>
      <c r="X16" s="781"/>
      <c r="Y16" s="781"/>
      <c r="Z16" s="781"/>
      <c r="AA16" s="781">
        <v>50</v>
      </c>
      <c r="AB16" s="781"/>
      <c r="AC16" s="781"/>
      <c r="AD16" s="781"/>
      <c r="AE16" s="782"/>
      <c r="AF16" s="783" t="s">
        <v>228</v>
      </c>
      <c r="AG16" s="784"/>
      <c r="AH16" s="784"/>
      <c r="AI16" s="784"/>
      <c r="AJ16" s="785"/>
      <c r="AK16" s="786">
        <v>127</v>
      </c>
      <c r="AL16" s="787"/>
      <c r="AM16" s="787"/>
      <c r="AN16" s="787"/>
      <c r="AO16" s="787"/>
      <c r="AP16" s="787">
        <v>68</v>
      </c>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388</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389</v>
      </c>
      <c r="B23" s="812" t="s">
        <v>390</v>
      </c>
      <c r="C23" s="813"/>
      <c r="D23" s="813"/>
      <c r="E23" s="813"/>
      <c r="F23" s="813"/>
      <c r="G23" s="813"/>
      <c r="H23" s="813"/>
      <c r="I23" s="813"/>
      <c r="J23" s="813"/>
      <c r="K23" s="813"/>
      <c r="L23" s="813"/>
      <c r="M23" s="813"/>
      <c r="N23" s="813"/>
      <c r="O23" s="813"/>
      <c r="P23" s="814"/>
      <c r="Q23" s="815">
        <v>142491</v>
      </c>
      <c r="R23" s="816"/>
      <c r="S23" s="816"/>
      <c r="T23" s="816"/>
      <c r="U23" s="816"/>
      <c r="V23" s="816">
        <v>138067</v>
      </c>
      <c r="W23" s="816"/>
      <c r="X23" s="816"/>
      <c r="Y23" s="816"/>
      <c r="Z23" s="816"/>
      <c r="AA23" s="816">
        <v>4423</v>
      </c>
      <c r="AB23" s="816"/>
      <c r="AC23" s="816"/>
      <c r="AD23" s="816"/>
      <c r="AE23" s="817"/>
      <c r="AF23" s="818">
        <v>3888</v>
      </c>
      <c r="AG23" s="816"/>
      <c r="AH23" s="816"/>
      <c r="AI23" s="816"/>
      <c r="AJ23" s="819"/>
      <c r="AK23" s="820"/>
      <c r="AL23" s="821"/>
      <c r="AM23" s="821"/>
      <c r="AN23" s="821"/>
      <c r="AO23" s="821"/>
      <c r="AP23" s="816">
        <v>85251</v>
      </c>
      <c r="AQ23" s="816"/>
      <c r="AR23" s="816"/>
      <c r="AS23" s="816"/>
      <c r="AT23" s="816"/>
      <c r="AU23" s="822"/>
      <c r="AV23" s="822"/>
      <c r="AW23" s="822"/>
      <c r="AX23" s="822"/>
      <c r="AY23" s="823"/>
      <c r="AZ23" s="831" t="s">
        <v>228</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391</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392</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361</v>
      </c>
      <c r="B26" s="763"/>
      <c r="C26" s="763"/>
      <c r="D26" s="763"/>
      <c r="E26" s="763"/>
      <c r="F26" s="763"/>
      <c r="G26" s="763"/>
      <c r="H26" s="763"/>
      <c r="I26" s="763"/>
      <c r="J26" s="763"/>
      <c r="K26" s="763"/>
      <c r="L26" s="763"/>
      <c r="M26" s="763"/>
      <c r="N26" s="763"/>
      <c r="O26" s="763"/>
      <c r="P26" s="764"/>
      <c r="Q26" s="739" t="s">
        <v>393</v>
      </c>
      <c r="R26" s="740"/>
      <c r="S26" s="740"/>
      <c r="T26" s="740"/>
      <c r="U26" s="741"/>
      <c r="V26" s="739" t="s">
        <v>394</v>
      </c>
      <c r="W26" s="740"/>
      <c r="X26" s="740"/>
      <c r="Y26" s="740"/>
      <c r="Z26" s="741"/>
      <c r="AA26" s="739" t="s">
        <v>395</v>
      </c>
      <c r="AB26" s="740"/>
      <c r="AC26" s="740"/>
      <c r="AD26" s="740"/>
      <c r="AE26" s="740"/>
      <c r="AF26" s="834" t="s">
        <v>396</v>
      </c>
      <c r="AG26" s="835"/>
      <c r="AH26" s="835"/>
      <c r="AI26" s="835"/>
      <c r="AJ26" s="836"/>
      <c r="AK26" s="740" t="s">
        <v>397</v>
      </c>
      <c r="AL26" s="740"/>
      <c r="AM26" s="740"/>
      <c r="AN26" s="740"/>
      <c r="AO26" s="741"/>
      <c r="AP26" s="739" t="s">
        <v>398</v>
      </c>
      <c r="AQ26" s="740"/>
      <c r="AR26" s="740"/>
      <c r="AS26" s="740"/>
      <c r="AT26" s="741"/>
      <c r="AU26" s="739" t="s">
        <v>399</v>
      </c>
      <c r="AV26" s="740"/>
      <c r="AW26" s="740"/>
      <c r="AX26" s="740"/>
      <c r="AY26" s="741"/>
      <c r="AZ26" s="739" t="s">
        <v>400</v>
      </c>
      <c r="BA26" s="740"/>
      <c r="BB26" s="740"/>
      <c r="BC26" s="740"/>
      <c r="BD26" s="741"/>
      <c r="BE26" s="739" t="s">
        <v>368</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401</v>
      </c>
      <c r="C28" s="754"/>
      <c r="D28" s="754"/>
      <c r="E28" s="754"/>
      <c r="F28" s="754"/>
      <c r="G28" s="754"/>
      <c r="H28" s="754"/>
      <c r="I28" s="754"/>
      <c r="J28" s="754"/>
      <c r="K28" s="754"/>
      <c r="L28" s="754"/>
      <c r="M28" s="754"/>
      <c r="N28" s="754"/>
      <c r="O28" s="754"/>
      <c r="P28" s="755"/>
      <c r="Q28" s="844">
        <v>36970</v>
      </c>
      <c r="R28" s="845"/>
      <c r="S28" s="845"/>
      <c r="T28" s="845"/>
      <c r="U28" s="845"/>
      <c r="V28" s="845">
        <v>35835</v>
      </c>
      <c r="W28" s="845"/>
      <c r="X28" s="845"/>
      <c r="Y28" s="845"/>
      <c r="Z28" s="845"/>
      <c r="AA28" s="845">
        <v>1135</v>
      </c>
      <c r="AB28" s="845"/>
      <c r="AC28" s="845"/>
      <c r="AD28" s="845"/>
      <c r="AE28" s="846"/>
      <c r="AF28" s="847">
        <v>1135</v>
      </c>
      <c r="AG28" s="845"/>
      <c r="AH28" s="845"/>
      <c r="AI28" s="845"/>
      <c r="AJ28" s="848"/>
      <c r="AK28" s="849">
        <v>2607</v>
      </c>
      <c r="AL28" s="840"/>
      <c r="AM28" s="840"/>
      <c r="AN28" s="840"/>
      <c r="AO28" s="840"/>
      <c r="AP28" s="840" t="s">
        <v>596</v>
      </c>
      <c r="AQ28" s="840"/>
      <c r="AR28" s="840"/>
      <c r="AS28" s="840"/>
      <c r="AT28" s="840"/>
      <c r="AU28" s="840" t="s">
        <v>529</v>
      </c>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402</v>
      </c>
      <c r="C29" s="778"/>
      <c r="D29" s="778"/>
      <c r="E29" s="778"/>
      <c r="F29" s="778"/>
      <c r="G29" s="778"/>
      <c r="H29" s="778"/>
      <c r="I29" s="778"/>
      <c r="J29" s="778"/>
      <c r="K29" s="778"/>
      <c r="L29" s="778"/>
      <c r="M29" s="778"/>
      <c r="N29" s="778"/>
      <c r="O29" s="778"/>
      <c r="P29" s="779"/>
      <c r="Q29" s="780">
        <v>23003</v>
      </c>
      <c r="R29" s="781"/>
      <c r="S29" s="781"/>
      <c r="T29" s="781"/>
      <c r="U29" s="781"/>
      <c r="V29" s="781">
        <v>22715</v>
      </c>
      <c r="W29" s="781"/>
      <c r="X29" s="781"/>
      <c r="Y29" s="781"/>
      <c r="Z29" s="781"/>
      <c r="AA29" s="781">
        <v>289</v>
      </c>
      <c r="AB29" s="781"/>
      <c r="AC29" s="781"/>
      <c r="AD29" s="781"/>
      <c r="AE29" s="782"/>
      <c r="AF29" s="783">
        <v>289</v>
      </c>
      <c r="AG29" s="784"/>
      <c r="AH29" s="784"/>
      <c r="AI29" s="784"/>
      <c r="AJ29" s="785"/>
      <c r="AK29" s="852">
        <v>3343</v>
      </c>
      <c r="AL29" s="853"/>
      <c r="AM29" s="853"/>
      <c r="AN29" s="853"/>
      <c r="AO29" s="853"/>
      <c r="AP29" s="853" t="s">
        <v>529</v>
      </c>
      <c r="AQ29" s="853"/>
      <c r="AR29" s="853"/>
      <c r="AS29" s="853"/>
      <c r="AT29" s="853"/>
      <c r="AU29" s="853" t="s">
        <v>529</v>
      </c>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403</v>
      </c>
      <c r="C30" s="778"/>
      <c r="D30" s="778"/>
      <c r="E30" s="778"/>
      <c r="F30" s="778"/>
      <c r="G30" s="778"/>
      <c r="H30" s="778"/>
      <c r="I30" s="778"/>
      <c r="J30" s="778"/>
      <c r="K30" s="778"/>
      <c r="L30" s="778"/>
      <c r="M30" s="778"/>
      <c r="N30" s="778"/>
      <c r="O30" s="778"/>
      <c r="P30" s="779"/>
      <c r="Q30" s="780">
        <v>3112</v>
      </c>
      <c r="R30" s="781"/>
      <c r="S30" s="781"/>
      <c r="T30" s="781"/>
      <c r="U30" s="781"/>
      <c r="V30" s="781">
        <v>3097</v>
      </c>
      <c r="W30" s="781"/>
      <c r="X30" s="781"/>
      <c r="Y30" s="781"/>
      <c r="Z30" s="781"/>
      <c r="AA30" s="781">
        <v>15</v>
      </c>
      <c r="AB30" s="781"/>
      <c r="AC30" s="781"/>
      <c r="AD30" s="781"/>
      <c r="AE30" s="782"/>
      <c r="AF30" s="783">
        <v>15</v>
      </c>
      <c r="AG30" s="784"/>
      <c r="AH30" s="784"/>
      <c r="AI30" s="784"/>
      <c r="AJ30" s="785"/>
      <c r="AK30" s="852">
        <v>689</v>
      </c>
      <c r="AL30" s="853"/>
      <c r="AM30" s="853"/>
      <c r="AN30" s="853"/>
      <c r="AO30" s="853"/>
      <c r="AP30" s="853" t="s">
        <v>529</v>
      </c>
      <c r="AQ30" s="853"/>
      <c r="AR30" s="853"/>
      <c r="AS30" s="853"/>
      <c r="AT30" s="853"/>
      <c r="AU30" s="853" t="s">
        <v>529</v>
      </c>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404</v>
      </c>
      <c r="C31" s="778"/>
      <c r="D31" s="778"/>
      <c r="E31" s="778"/>
      <c r="F31" s="778"/>
      <c r="G31" s="778"/>
      <c r="H31" s="778"/>
      <c r="I31" s="778"/>
      <c r="J31" s="778"/>
      <c r="K31" s="778"/>
      <c r="L31" s="778"/>
      <c r="M31" s="778"/>
      <c r="N31" s="778"/>
      <c r="O31" s="778"/>
      <c r="P31" s="779"/>
      <c r="Q31" s="780">
        <v>244</v>
      </c>
      <c r="R31" s="781"/>
      <c r="S31" s="781"/>
      <c r="T31" s="781"/>
      <c r="U31" s="781"/>
      <c r="V31" s="781">
        <v>244</v>
      </c>
      <c r="W31" s="781"/>
      <c r="X31" s="781"/>
      <c r="Y31" s="781"/>
      <c r="Z31" s="781"/>
      <c r="AA31" s="781" t="s">
        <v>595</v>
      </c>
      <c r="AB31" s="781"/>
      <c r="AC31" s="781"/>
      <c r="AD31" s="781"/>
      <c r="AE31" s="782"/>
      <c r="AF31" s="783" t="s">
        <v>228</v>
      </c>
      <c r="AG31" s="784"/>
      <c r="AH31" s="784"/>
      <c r="AI31" s="784"/>
      <c r="AJ31" s="785"/>
      <c r="AK31" s="852">
        <v>69</v>
      </c>
      <c r="AL31" s="853"/>
      <c r="AM31" s="853"/>
      <c r="AN31" s="853"/>
      <c r="AO31" s="853"/>
      <c r="AP31" s="853">
        <v>273</v>
      </c>
      <c r="AQ31" s="853"/>
      <c r="AR31" s="853"/>
      <c r="AS31" s="853"/>
      <c r="AT31" s="853"/>
      <c r="AU31" s="853">
        <v>114</v>
      </c>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405</v>
      </c>
      <c r="C32" s="778"/>
      <c r="D32" s="778"/>
      <c r="E32" s="778"/>
      <c r="F32" s="778"/>
      <c r="G32" s="778"/>
      <c r="H32" s="778"/>
      <c r="I32" s="778"/>
      <c r="J32" s="778"/>
      <c r="K32" s="778"/>
      <c r="L32" s="778"/>
      <c r="M32" s="778"/>
      <c r="N32" s="778"/>
      <c r="O32" s="778"/>
      <c r="P32" s="779"/>
      <c r="Q32" s="780">
        <v>8054</v>
      </c>
      <c r="R32" s="781"/>
      <c r="S32" s="781"/>
      <c r="T32" s="781"/>
      <c r="U32" s="781"/>
      <c r="V32" s="781">
        <v>6722</v>
      </c>
      <c r="W32" s="781"/>
      <c r="X32" s="781"/>
      <c r="Y32" s="781"/>
      <c r="Z32" s="781"/>
      <c r="AA32" s="781">
        <v>1332</v>
      </c>
      <c r="AB32" s="781"/>
      <c r="AC32" s="781"/>
      <c r="AD32" s="781"/>
      <c r="AE32" s="782"/>
      <c r="AF32" s="783">
        <v>10034</v>
      </c>
      <c r="AG32" s="784"/>
      <c r="AH32" s="784"/>
      <c r="AI32" s="784"/>
      <c r="AJ32" s="785"/>
      <c r="AK32" s="852">
        <v>343</v>
      </c>
      <c r="AL32" s="853"/>
      <c r="AM32" s="853"/>
      <c r="AN32" s="853"/>
      <c r="AO32" s="853"/>
      <c r="AP32" s="853">
        <v>10614</v>
      </c>
      <c r="AQ32" s="853"/>
      <c r="AR32" s="853"/>
      <c r="AS32" s="853"/>
      <c r="AT32" s="853"/>
      <c r="AU32" s="853">
        <v>435</v>
      </c>
      <c r="AV32" s="853"/>
      <c r="AW32" s="853"/>
      <c r="AX32" s="853"/>
      <c r="AY32" s="853"/>
      <c r="AZ32" s="854" t="s">
        <v>529</v>
      </c>
      <c r="BA32" s="854"/>
      <c r="BB32" s="854"/>
      <c r="BC32" s="854"/>
      <c r="BD32" s="854"/>
      <c r="BE32" s="850" t="s">
        <v>406</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407</v>
      </c>
      <c r="C33" s="778"/>
      <c r="D33" s="778"/>
      <c r="E33" s="778"/>
      <c r="F33" s="778"/>
      <c r="G33" s="778"/>
      <c r="H33" s="778"/>
      <c r="I33" s="778"/>
      <c r="J33" s="778"/>
      <c r="K33" s="778"/>
      <c r="L33" s="778"/>
      <c r="M33" s="778"/>
      <c r="N33" s="778"/>
      <c r="O33" s="778"/>
      <c r="P33" s="779"/>
      <c r="Q33" s="780">
        <v>72</v>
      </c>
      <c r="R33" s="781"/>
      <c r="S33" s="781"/>
      <c r="T33" s="781"/>
      <c r="U33" s="781"/>
      <c r="V33" s="781">
        <v>72</v>
      </c>
      <c r="W33" s="781"/>
      <c r="X33" s="781"/>
      <c r="Y33" s="781"/>
      <c r="Z33" s="781"/>
      <c r="AA33" s="781" t="s">
        <v>596</v>
      </c>
      <c r="AB33" s="781"/>
      <c r="AC33" s="781"/>
      <c r="AD33" s="781"/>
      <c r="AE33" s="782"/>
      <c r="AF33" s="783">
        <v>44</v>
      </c>
      <c r="AG33" s="784"/>
      <c r="AH33" s="784"/>
      <c r="AI33" s="784"/>
      <c r="AJ33" s="785"/>
      <c r="AK33" s="852">
        <v>9</v>
      </c>
      <c r="AL33" s="853"/>
      <c r="AM33" s="853"/>
      <c r="AN33" s="853"/>
      <c r="AO33" s="853"/>
      <c r="AP33" s="853">
        <v>5</v>
      </c>
      <c r="AQ33" s="853"/>
      <c r="AR33" s="853"/>
      <c r="AS33" s="853"/>
      <c r="AT33" s="853"/>
      <c r="AU33" s="853">
        <v>0</v>
      </c>
      <c r="AV33" s="853"/>
      <c r="AW33" s="853"/>
      <c r="AX33" s="853"/>
      <c r="AY33" s="853"/>
      <c r="AZ33" s="854" t="s">
        <v>529</v>
      </c>
      <c r="BA33" s="854"/>
      <c r="BB33" s="854"/>
      <c r="BC33" s="854"/>
      <c r="BD33" s="854"/>
      <c r="BE33" s="850" t="s">
        <v>406</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408</v>
      </c>
      <c r="C34" s="778"/>
      <c r="D34" s="778"/>
      <c r="E34" s="778"/>
      <c r="F34" s="778"/>
      <c r="G34" s="778"/>
      <c r="H34" s="778"/>
      <c r="I34" s="778"/>
      <c r="J34" s="778"/>
      <c r="K34" s="778"/>
      <c r="L34" s="778"/>
      <c r="M34" s="778"/>
      <c r="N34" s="778"/>
      <c r="O34" s="778"/>
      <c r="P34" s="779"/>
      <c r="Q34" s="780">
        <v>8621</v>
      </c>
      <c r="R34" s="781"/>
      <c r="S34" s="781"/>
      <c r="T34" s="781"/>
      <c r="U34" s="781"/>
      <c r="V34" s="781">
        <v>8560</v>
      </c>
      <c r="W34" s="781"/>
      <c r="X34" s="781"/>
      <c r="Y34" s="781"/>
      <c r="Z34" s="781"/>
      <c r="AA34" s="781">
        <v>60</v>
      </c>
      <c r="AB34" s="781"/>
      <c r="AC34" s="781"/>
      <c r="AD34" s="781"/>
      <c r="AE34" s="782"/>
      <c r="AF34" s="783">
        <v>60</v>
      </c>
      <c r="AG34" s="784"/>
      <c r="AH34" s="784"/>
      <c r="AI34" s="784"/>
      <c r="AJ34" s="785"/>
      <c r="AK34" s="852">
        <v>5600</v>
      </c>
      <c r="AL34" s="853"/>
      <c r="AM34" s="853"/>
      <c r="AN34" s="853"/>
      <c r="AO34" s="853"/>
      <c r="AP34" s="853">
        <v>66303</v>
      </c>
      <c r="AQ34" s="853"/>
      <c r="AR34" s="853"/>
      <c r="AS34" s="853"/>
      <c r="AT34" s="853"/>
      <c r="AU34" s="853">
        <v>27582</v>
      </c>
      <c r="AV34" s="853"/>
      <c r="AW34" s="853"/>
      <c r="AX34" s="853"/>
      <c r="AY34" s="853"/>
      <c r="AZ34" s="854" t="s">
        <v>529</v>
      </c>
      <c r="BA34" s="854"/>
      <c r="BB34" s="854"/>
      <c r="BC34" s="854"/>
      <c r="BD34" s="854"/>
      <c r="BE34" s="850" t="s">
        <v>406</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409</v>
      </c>
      <c r="C35" s="778"/>
      <c r="D35" s="778"/>
      <c r="E35" s="778"/>
      <c r="F35" s="778"/>
      <c r="G35" s="778"/>
      <c r="H35" s="778"/>
      <c r="I35" s="778"/>
      <c r="J35" s="778"/>
      <c r="K35" s="778"/>
      <c r="L35" s="778"/>
      <c r="M35" s="778"/>
      <c r="N35" s="778"/>
      <c r="O35" s="778"/>
      <c r="P35" s="779"/>
      <c r="Q35" s="780">
        <v>692</v>
      </c>
      <c r="R35" s="781"/>
      <c r="S35" s="781"/>
      <c r="T35" s="781"/>
      <c r="U35" s="781"/>
      <c r="V35" s="781">
        <v>681</v>
      </c>
      <c r="W35" s="781"/>
      <c r="X35" s="781"/>
      <c r="Y35" s="781"/>
      <c r="Z35" s="781"/>
      <c r="AA35" s="781">
        <v>11</v>
      </c>
      <c r="AB35" s="781"/>
      <c r="AC35" s="781"/>
      <c r="AD35" s="781"/>
      <c r="AE35" s="782"/>
      <c r="AF35" s="783">
        <v>11</v>
      </c>
      <c r="AG35" s="784"/>
      <c r="AH35" s="784"/>
      <c r="AI35" s="784"/>
      <c r="AJ35" s="785"/>
      <c r="AK35" s="852">
        <v>518</v>
      </c>
      <c r="AL35" s="853"/>
      <c r="AM35" s="853"/>
      <c r="AN35" s="853"/>
      <c r="AO35" s="853"/>
      <c r="AP35" s="853">
        <v>5063</v>
      </c>
      <c r="AQ35" s="853"/>
      <c r="AR35" s="853"/>
      <c r="AS35" s="853"/>
      <c r="AT35" s="853"/>
      <c r="AU35" s="853">
        <v>4055</v>
      </c>
      <c r="AV35" s="853"/>
      <c r="AW35" s="853"/>
      <c r="AX35" s="853"/>
      <c r="AY35" s="853"/>
      <c r="AZ35" s="854" t="s">
        <v>529</v>
      </c>
      <c r="BA35" s="854"/>
      <c r="BB35" s="854"/>
      <c r="BC35" s="854"/>
      <c r="BD35" s="854"/>
      <c r="BE35" s="850" t="s">
        <v>406</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t="s">
        <v>410</v>
      </c>
      <c r="C36" s="778"/>
      <c r="D36" s="778"/>
      <c r="E36" s="778"/>
      <c r="F36" s="778"/>
      <c r="G36" s="778"/>
      <c r="H36" s="778"/>
      <c r="I36" s="778"/>
      <c r="J36" s="778"/>
      <c r="K36" s="778"/>
      <c r="L36" s="778"/>
      <c r="M36" s="778"/>
      <c r="N36" s="778"/>
      <c r="O36" s="778"/>
      <c r="P36" s="779"/>
      <c r="Q36" s="780">
        <v>186</v>
      </c>
      <c r="R36" s="781"/>
      <c r="S36" s="781"/>
      <c r="T36" s="781"/>
      <c r="U36" s="781"/>
      <c r="V36" s="781">
        <v>186</v>
      </c>
      <c r="W36" s="781"/>
      <c r="X36" s="781"/>
      <c r="Y36" s="781"/>
      <c r="Z36" s="781"/>
      <c r="AA36" s="781" t="s">
        <v>529</v>
      </c>
      <c r="AB36" s="781"/>
      <c r="AC36" s="781"/>
      <c r="AD36" s="781"/>
      <c r="AE36" s="782"/>
      <c r="AF36" s="783" t="s">
        <v>228</v>
      </c>
      <c r="AG36" s="784"/>
      <c r="AH36" s="784"/>
      <c r="AI36" s="784"/>
      <c r="AJ36" s="785"/>
      <c r="AK36" s="852">
        <v>149</v>
      </c>
      <c r="AL36" s="853"/>
      <c r="AM36" s="853"/>
      <c r="AN36" s="853"/>
      <c r="AO36" s="853"/>
      <c r="AP36" s="853">
        <v>900</v>
      </c>
      <c r="AQ36" s="853"/>
      <c r="AR36" s="853"/>
      <c r="AS36" s="853"/>
      <c r="AT36" s="853"/>
      <c r="AU36" s="853">
        <v>762</v>
      </c>
      <c r="AV36" s="853"/>
      <c r="AW36" s="853"/>
      <c r="AX36" s="853"/>
      <c r="AY36" s="853"/>
      <c r="AZ36" s="854" t="s">
        <v>529</v>
      </c>
      <c r="BA36" s="854"/>
      <c r="BB36" s="854"/>
      <c r="BC36" s="854"/>
      <c r="BD36" s="854"/>
      <c r="BE36" s="850" t="s">
        <v>411</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t="s">
        <v>412</v>
      </c>
      <c r="C37" s="778"/>
      <c r="D37" s="778"/>
      <c r="E37" s="778"/>
      <c r="F37" s="778"/>
      <c r="G37" s="778"/>
      <c r="H37" s="778"/>
      <c r="I37" s="778"/>
      <c r="J37" s="778"/>
      <c r="K37" s="778"/>
      <c r="L37" s="778"/>
      <c r="M37" s="778"/>
      <c r="N37" s="778"/>
      <c r="O37" s="778"/>
      <c r="P37" s="779"/>
      <c r="Q37" s="780">
        <v>5</v>
      </c>
      <c r="R37" s="781"/>
      <c r="S37" s="781"/>
      <c r="T37" s="781"/>
      <c r="U37" s="781"/>
      <c r="V37" s="781">
        <v>5</v>
      </c>
      <c r="W37" s="781"/>
      <c r="X37" s="781"/>
      <c r="Y37" s="781"/>
      <c r="Z37" s="781"/>
      <c r="AA37" s="781" t="s">
        <v>529</v>
      </c>
      <c r="AB37" s="781"/>
      <c r="AC37" s="781"/>
      <c r="AD37" s="781"/>
      <c r="AE37" s="782"/>
      <c r="AF37" s="783" t="s">
        <v>228</v>
      </c>
      <c r="AG37" s="784"/>
      <c r="AH37" s="784"/>
      <c r="AI37" s="784"/>
      <c r="AJ37" s="785"/>
      <c r="AK37" s="852">
        <v>3</v>
      </c>
      <c r="AL37" s="853"/>
      <c r="AM37" s="853"/>
      <c r="AN37" s="853"/>
      <c r="AO37" s="853"/>
      <c r="AP37" s="853" t="s">
        <v>596</v>
      </c>
      <c r="AQ37" s="853"/>
      <c r="AR37" s="853"/>
      <c r="AS37" s="853"/>
      <c r="AT37" s="853"/>
      <c r="AU37" s="853" t="s">
        <v>596</v>
      </c>
      <c r="AV37" s="853"/>
      <c r="AW37" s="853"/>
      <c r="AX37" s="853"/>
      <c r="AY37" s="853"/>
      <c r="AZ37" s="854" t="s">
        <v>529</v>
      </c>
      <c r="BA37" s="854"/>
      <c r="BB37" s="854"/>
      <c r="BC37" s="854"/>
      <c r="BD37" s="854"/>
      <c r="BE37" s="850" t="s">
        <v>411</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t="s">
        <v>413</v>
      </c>
      <c r="C38" s="778"/>
      <c r="D38" s="778"/>
      <c r="E38" s="778"/>
      <c r="F38" s="778"/>
      <c r="G38" s="778"/>
      <c r="H38" s="778"/>
      <c r="I38" s="778"/>
      <c r="J38" s="778"/>
      <c r="K38" s="778"/>
      <c r="L38" s="778"/>
      <c r="M38" s="778"/>
      <c r="N38" s="778"/>
      <c r="O38" s="778"/>
      <c r="P38" s="779"/>
      <c r="Q38" s="780">
        <v>18</v>
      </c>
      <c r="R38" s="781"/>
      <c r="S38" s="781"/>
      <c r="T38" s="781"/>
      <c r="U38" s="781"/>
      <c r="V38" s="781">
        <v>18</v>
      </c>
      <c r="W38" s="781"/>
      <c r="X38" s="781"/>
      <c r="Y38" s="781"/>
      <c r="Z38" s="781"/>
      <c r="AA38" s="781" t="s">
        <v>529</v>
      </c>
      <c r="AB38" s="781"/>
      <c r="AC38" s="781"/>
      <c r="AD38" s="781"/>
      <c r="AE38" s="782"/>
      <c r="AF38" s="783" t="s">
        <v>228</v>
      </c>
      <c r="AG38" s="784"/>
      <c r="AH38" s="784"/>
      <c r="AI38" s="784"/>
      <c r="AJ38" s="785"/>
      <c r="AK38" s="852">
        <v>16</v>
      </c>
      <c r="AL38" s="853"/>
      <c r="AM38" s="853"/>
      <c r="AN38" s="853"/>
      <c r="AO38" s="853"/>
      <c r="AP38" s="853">
        <v>35</v>
      </c>
      <c r="AQ38" s="853"/>
      <c r="AR38" s="853"/>
      <c r="AS38" s="853"/>
      <c r="AT38" s="853"/>
      <c r="AU38" s="853">
        <v>33</v>
      </c>
      <c r="AV38" s="853"/>
      <c r="AW38" s="853"/>
      <c r="AX38" s="853"/>
      <c r="AY38" s="853"/>
      <c r="AZ38" s="854" t="s">
        <v>529</v>
      </c>
      <c r="BA38" s="854"/>
      <c r="BB38" s="854"/>
      <c r="BC38" s="854"/>
      <c r="BD38" s="854"/>
      <c r="BE38" s="850" t="s">
        <v>411</v>
      </c>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t="s">
        <v>414</v>
      </c>
      <c r="C39" s="778"/>
      <c r="D39" s="778"/>
      <c r="E39" s="778"/>
      <c r="F39" s="778"/>
      <c r="G39" s="778"/>
      <c r="H39" s="778"/>
      <c r="I39" s="778"/>
      <c r="J39" s="778"/>
      <c r="K39" s="778"/>
      <c r="L39" s="778"/>
      <c r="M39" s="778"/>
      <c r="N39" s="778"/>
      <c r="O39" s="778"/>
      <c r="P39" s="779"/>
      <c r="Q39" s="780">
        <v>1064</v>
      </c>
      <c r="R39" s="781"/>
      <c r="S39" s="781"/>
      <c r="T39" s="781"/>
      <c r="U39" s="781"/>
      <c r="V39" s="781">
        <v>1064</v>
      </c>
      <c r="W39" s="781"/>
      <c r="X39" s="781"/>
      <c r="Y39" s="781"/>
      <c r="Z39" s="781"/>
      <c r="AA39" s="781" t="s">
        <v>529</v>
      </c>
      <c r="AB39" s="781"/>
      <c r="AC39" s="781"/>
      <c r="AD39" s="781"/>
      <c r="AE39" s="782"/>
      <c r="AF39" s="783" t="s">
        <v>228</v>
      </c>
      <c r="AG39" s="784"/>
      <c r="AH39" s="784"/>
      <c r="AI39" s="784"/>
      <c r="AJ39" s="785"/>
      <c r="AK39" s="852">
        <v>722</v>
      </c>
      <c r="AL39" s="853"/>
      <c r="AM39" s="853"/>
      <c r="AN39" s="853"/>
      <c r="AO39" s="853"/>
      <c r="AP39" s="853">
        <v>5014</v>
      </c>
      <c r="AQ39" s="853"/>
      <c r="AR39" s="853"/>
      <c r="AS39" s="853"/>
      <c r="AT39" s="853"/>
      <c r="AU39" s="853">
        <v>3745</v>
      </c>
      <c r="AV39" s="853"/>
      <c r="AW39" s="853"/>
      <c r="AX39" s="853"/>
      <c r="AY39" s="853"/>
      <c r="AZ39" s="854" t="s">
        <v>529</v>
      </c>
      <c r="BA39" s="854"/>
      <c r="BB39" s="854"/>
      <c r="BC39" s="854"/>
      <c r="BD39" s="854"/>
      <c r="BE39" s="850" t="s">
        <v>411</v>
      </c>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t="s">
        <v>415</v>
      </c>
      <c r="C40" s="778"/>
      <c r="D40" s="778"/>
      <c r="E40" s="778"/>
      <c r="F40" s="778"/>
      <c r="G40" s="778"/>
      <c r="H40" s="778"/>
      <c r="I40" s="778"/>
      <c r="J40" s="778"/>
      <c r="K40" s="778"/>
      <c r="L40" s="778"/>
      <c r="M40" s="778"/>
      <c r="N40" s="778"/>
      <c r="O40" s="778"/>
      <c r="P40" s="779"/>
      <c r="Q40" s="780">
        <v>503</v>
      </c>
      <c r="R40" s="781"/>
      <c r="S40" s="781"/>
      <c r="T40" s="781"/>
      <c r="U40" s="781"/>
      <c r="V40" s="781">
        <v>72</v>
      </c>
      <c r="W40" s="781"/>
      <c r="X40" s="781"/>
      <c r="Y40" s="781"/>
      <c r="Z40" s="781"/>
      <c r="AA40" s="781">
        <v>431</v>
      </c>
      <c r="AB40" s="781"/>
      <c r="AC40" s="781"/>
      <c r="AD40" s="781"/>
      <c r="AE40" s="782"/>
      <c r="AF40" s="783">
        <v>431</v>
      </c>
      <c r="AG40" s="784"/>
      <c r="AH40" s="784"/>
      <c r="AI40" s="784"/>
      <c r="AJ40" s="785"/>
      <c r="AK40" s="852" t="s">
        <v>596</v>
      </c>
      <c r="AL40" s="853"/>
      <c r="AM40" s="853"/>
      <c r="AN40" s="853"/>
      <c r="AO40" s="853"/>
      <c r="AP40" s="853" t="s">
        <v>596</v>
      </c>
      <c r="AQ40" s="853"/>
      <c r="AR40" s="853"/>
      <c r="AS40" s="853"/>
      <c r="AT40" s="853"/>
      <c r="AU40" s="853" t="s">
        <v>529</v>
      </c>
      <c r="AV40" s="853"/>
      <c r="AW40" s="853"/>
      <c r="AX40" s="853"/>
      <c r="AY40" s="853"/>
      <c r="AZ40" s="854" t="s">
        <v>529</v>
      </c>
      <c r="BA40" s="854"/>
      <c r="BB40" s="854"/>
      <c r="BC40" s="854"/>
      <c r="BD40" s="854"/>
      <c r="BE40" s="850" t="s">
        <v>411</v>
      </c>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t="s">
        <v>416</v>
      </c>
      <c r="C41" s="778"/>
      <c r="D41" s="778"/>
      <c r="E41" s="778"/>
      <c r="F41" s="778"/>
      <c r="G41" s="778"/>
      <c r="H41" s="778"/>
      <c r="I41" s="778"/>
      <c r="J41" s="778"/>
      <c r="K41" s="778"/>
      <c r="L41" s="778"/>
      <c r="M41" s="778"/>
      <c r="N41" s="778"/>
      <c r="O41" s="778"/>
      <c r="P41" s="779"/>
      <c r="Q41" s="780">
        <v>1214</v>
      </c>
      <c r="R41" s="781"/>
      <c r="S41" s="781"/>
      <c r="T41" s="781"/>
      <c r="U41" s="781"/>
      <c r="V41" s="781">
        <v>1214</v>
      </c>
      <c r="W41" s="781"/>
      <c r="X41" s="781"/>
      <c r="Y41" s="781"/>
      <c r="Z41" s="781"/>
      <c r="AA41" s="781" t="s">
        <v>596</v>
      </c>
      <c r="AB41" s="781"/>
      <c r="AC41" s="781"/>
      <c r="AD41" s="781"/>
      <c r="AE41" s="782"/>
      <c r="AF41" s="783" t="s">
        <v>228</v>
      </c>
      <c r="AG41" s="784"/>
      <c r="AH41" s="784"/>
      <c r="AI41" s="784"/>
      <c r="AJ41" s="785"/>
      <c r="AK41" s="852" t="s">
        <v>596</v>
      </c>
      <c r="AL41" s="853"/>
      <c r="AM41" s="853"/>
      <c r="AN41" s="853"/>
      <c r="AO41" s="853"/>
      <c r="AP41" s="853">
        <v>5163</v>
      </c>
      <c r="AQ41" s="853"/>
      <c r="AR41" s="853"/>
      <c r="AS41" s="853"/>
      <c r="AT41" s="853"/>
      <c r="AU41" s="853" t="s">
        <v>529</v>
      </c>
      <c r="AV41" s="853"/>
      <c r="AW41" s="853"/>
      <c r="AX41" s="853"/>
      <c r="AY41" s="853"/>
      <c r="AZ41" s="854" t="s">
        <v>529</v>
      </c>
      <c r="BA41" s="854"/>
      <c r="BB41" s="854"/>
      <c r="BC41" s="854"/>
      <c r="BD41" s="854"/>
      <c r="BE41" s="850" t="s">
        <v>411</v>
      </c>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417</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389</v>
      </c>
      <c r="B63" s="812" t="s">
        <v>418</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12018</v>
      </c>
      <c r="AG63" s="864"/>
      <c r="AH63" s="864"/>
      <c r="AI63" s="864"/>
      <c r="AJ63" s="865"/>
      <c r="AK63" s="866"/>
      <c r="AL63" s="861"/>
      <c r="AM63" s="861"/>
      <c r="AN63" s="861"/>
      <c r="AO63" s="861"/>
      <c r="AP63" s="864">
        <v>93369</v>
      </c>
      <c r="AQ63" s="864"/>
      <c r="AR63" s="864"/>
      <c r="AS63" s="864"/>
      <c r="AT63" s="864"/>
      <c r="AU63" s="864">
        <v>36727</v>
      </c>
      <c r="AV63" s="864"/>
      <c r="AW63" s="864"/>
      <c r="AX63" s="864"/>
      <c r="AY63" s="864"/>
      <c r="AZ63" s="868"/>
      <c r="BA63" s="868"/>
      <c r="BB63" s="868"/>
      <c r="BC63" s="868"/>
      <c r="BD63" s="868"/>
      <c r="BE63" s="869"/>
      <c r="BF63" s="869"/>
      <c r="BG63" s="869"/>
      <c r="BH63" s="869"/>
      <c r="BI63" s="870"/>
      <c r="BJ63" s="871" t="s">
        <v>419</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421</v>
      </c>
      <c r="B66" s="763"/>
      <c r="C66" s="763"/>
      <c r="D66" s="763"/>
      <c r="E66" s="763"/>
      <c r="F66" s="763"/>
      <c r="G66" s="763"/>
      <c r="H66" s="763"/>
      <c r="I66" s="763"/>
      <c r="J66" s="763"/>
      <c r="K66" s="763"/>
      <c r="L66" s="763"/>
      <c r="M66" s="763"/>
      <c r="N66" s="763"/>
      <c r="O66" s="763"/>
      <c r="P66" s="764"/>
      <c r="Q66" s="739" t="s">
        <v>393</v>
      </c>
      <c r="R66" s="740"/>
      <c r="S66" s="740"/>
      <c r="T66" s="740"/>
      <c r="U66" s="741"/>
      <c r="V66" s="739" t="s">
        <v>394</v>
      </c>
      <c r="W66" s="740"/>
      <c r="X66" s="740"/>
      <c r="Y66" s="740"/>
      <c r="Z66" s="741"/>
      <c r="AA66" s="739" t="s">
        <v>422</v>
      </c>
      <c r="AB66" s="740"/>
      <c r="AC66" s="740"/>
      <c r="AD66" s="740"/>
      <c r="AE66" s="741"/>
      <c r="AF66" s="874" t="s">
        <v>423</v>
      </c>
      <c r="AG66" s="835"/>
      <c r="AH66" s="835"/>
      <c r="AI66" s="835"/>
      <c r="AJ66" s="875"/>
      <c r="AK66" s="739" t="s">
        <v>424</v>
      </c>
      <c r="AL66" s="763"/>
      <c r="AM66" s="763"/>
      <c r="AN66" s="763"/>
      <c r="AO66" s="764"/>
      <c r="AP66" s="739" t="s">
        <v>425</v>
      </c>
      <c r="AQ66" s="740"/>
      <c r="AR66" s="740"/>
      <c r="AS66" s="740"/>
      <c r="AT66" s="741"/>
      <c r="AU66" s="739" t="s">
        <v>426</v>
      </c>
      <c r="AV66" s="740"/>
      <c r="AW66" s="740"/>
      <c r="AX66" s="740"/>
      <c r="AY66" s="741"/>
      <c r="AZ66" s="739" t="s">
        <v>368</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586</v>
      </c>
      <c r="C68" s="892"/>
      <c r="D68" s="892"/>
      <c r="E68" s="892"/>
      <c r="F68" s="892"/>
      <c r="G68" s="892"/>
      <c r="H68" s="892"/>
      <c r="I68" s="892"/>
      <c r="J68" s="892"/>
      <c r="K68" s="892"/>
      <c r="L68" s="892"/>
      <c r="M68" s="892"/>
      <c r="N68" s="892"/>
      <c r="O68" s="892"/>
      <c r="P68" s="893"/>
      <c r="Q68" s="894">
        <v>5220</v>
      </c>
      <c r="R68" s="888"/>
      <c r="S68" s="888"/>
      <c r="T68" s="888"/>
      <c r="U68" s="888"/>
      <c r="V68" s="888">
        <v>5175</v>
      </c>
      <c r="W68" s="888"/>
      <c r="X68" s="888"/>
      <c r="Y68" s="888"/>
      <c r="Z68" s="888"/>
      <c r="AA68" s="888">
        <v>45</v>
      </c>
      <c r="AB68" s="888"/>
      <c r="AC68" s="888"/>
      <c r="AD68" s="888"/>
      <c r="AE68" s="888"/>
      <c r="AF68" s="888">
        <v>45</v>
      </c>
      <c r="AG68" s="888"/>
      <c r="AH68" s="888"/>
      <c r="AI68" s="888"/>
      <c r="AJ68" s="888"/>
      <c r="AK68" s="888">
        <v>5</v>
      </c>
      <c r="AL68" s="888"/>
      <c r="AM68" s="888"/>
      <c r="AN68" s="888"/>
      <c r="AO68" s="888"/>
      <c r="AP68" s="888">
        <v>1618</v>
      </c>
      <c r="AQ68" s="888"/>
      <c r="AR68" s="888"/>
      <c r="AS68" s="888"/>
      <c r="AT68" s="888"/>
      <c r="AU68" s="888">
        <v>654</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587</v>
      </c>
      <c r="C69" s="896"/>
      <c r="D69" s="896"/>
      <c r="E69" s="896"/>
      <c r="F69" s="896"/>
      <c r="G69" s="896"/>
      <c r="H69" s="896"/>
      <c r="I69" s="896"/>
      <c r="J69" s="896"/>
      <c r="K69" s="896"/>
      <c r="L69" s="896"/>
      <c r="M69" s="896"/>
      <c r="N69" s="896"/>
      <c r="O69" s="896"/>
      <c r="P69" s="897"/>
      <c r="Q69" s="898">
        <v>867</v>
      </c>
      <c r="R69" s="853"/>
      <c r="S69" s="853"/>
      <c r="T69" s="853"/>
      <c r="U69" s="853"/>
      <c r="V69" s="853">
        <v>814</v>
      </c>
      <c r="W69" s="853"/>
      <c r="X69" s="853"/>
      <c r="Y69" s="853"/>
      <c r="Z69" s="853"/>
      <c r="AA69" s="853">
        <v>53</v>
      </c>
      <c r="AB69" s="853"/>
      <c r="AC69" s="853"/>
      <c r="AD69" s="853"/>
      <c r="AE69" s="853"/>
      <c r="AF69" s="853">
        <v>53</v>
      </c>
      <c r="AG69" s="853"/>
      <c r="AH69" s="853"/>
      <c r="AI69" s="853"/>
      <c r="AJ69" s="853"/>
      <c r="AK69" s="853">
        <v>0</v>
      </c>
      <c r="AL69" s="853"/>
      <c r="AM69" s="853"/>
      <c r="AN69" s="853"/>
      <c r="AO69" s="853"/>
      <c r="AP69" s="853" t="s">
        <v>596</v>
      </c>
      <c r="AQ69" s="853"/>
      <c r="AR69" s="853"/>
      <c r="AS69" s="853"/>
      <c r="AT69" s="853"/>
      <c r="AU69" s="853" t="s">
        <v>596</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588</v>
      </c>
      <c r="C70" s="896"/>
      <c r="D70" s="896"/>
      <c r="E70" s="896"/>
      <c r="F70" s="896"/>
      <c r="G70" s="896"/>
      <c r="H70" s="896"/>
      <c r="I70" s="896"/>
      <c r="J70" s="896"/>
      <c r="K70" s="896"/>
      <c r="L70" s="896"/>
      <c r="M70" s="896"/>
      <c r="N70" s="896"/>
      <c r="O70" s="896"/>
      <c r="P70" s="897"/>
      <c r="Q70" s="898">
        <v>250285</v>
      </c>
      <c r="R70" s="853"/>
      <c r="S70" s="853"/>
      <c r="T70" s="853"/>
      <c r="U70" s="853"/>
      <c r="V70" s="853">
        <v>238827</v>
      </c>
      <c r="W70" s="853"/>
      <c r="X70" s="853"/>
      <c r="Y70" s="853"/>
      <c r="Z70" s="853"/>
      <c r="AA70" s="853">
        <v>11458</v>
      </c>
      <c r="AB70" s="853"/>
      <c r="AC70" s="853"/>
      <c r="AD70" s="853"/>
      <c r="AE70" s="853"/>
      <c r="AF70" s="853">
        <v>11458</v>
      </c>
      <c r="AG70" s="853"/>
      <c r="AH70" s="853"/>
      <c r="AI70" s="853"/>
      <c r="AJ70" s="853"/>
      <c r="AK70" s="853">
        <v>608</v>
      </c>
      <c r="AL70" s="853"/>
      <c r="AM70" s="853"/>
      <c r="AN70" s="853"/>
      <c r="AO70" s="853"/>
      <c r="AP70" s="853" t="s">
        <v>596</v>
      </c>
      <c r="AQ70" s="853"/>
      <c r="AR70" s="853"/>
      <c r="AS70" s="853"/>
      <c r="AT70" s="853"/>
      <c r="AU70" s="853" t="s">
        <v>596</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589</v>
      </c>
      <c r="C71" s="896"/>
      <c r="D71" s="896"/>
      <c r="E71" s="896"/>
      <c r="F71" s="896"/>
      <c r="G71" s="896"/>
      <c r="H71" s="896"/>
      <c r="I71" s="896"/>
      <c r="J71" s="896"/>
      <c r="K71" s="896"/>
      <c r="L71" s="896"/>
      <c r="M71" s="896"/>
      <c r="N71" s="896"/>
      <c r="O71" s="896"/>
      <c r="P71" s="897"/>
      <c r="Q71" s="898">
        <v>259</v>
      </c>
      <c r="R71" s="853"/>
      <c r="S71" s="853"/>
      <c r="T71" s="853"/>
      <c r="U71" s="853"/>
      <c r="V71" s="853">
        <v>252</v>
      </c>
      <c r="W71" s="853"/>
      <c r="X71" s="853"/>
      <c r="Y71" s="853"/>
      <c r="Z71" s="853"/>
      <c r="AA71" s="853">
        <v>7</v>
      </c>
      <c r="AB71" s="853"/>
      <c r="AC71" s="853"/>
      <c r="AD71" s="853"/>
      <c r="AE71" s="853"/>
      <c r="AF71" s="853">
        <v>7</v>
      </c>
      <c r="AG71" s="853"/>
      <c r="AH71" s="853"/>
      <c r="AI71" s="853"/>
      <c r="AJ71" s="853"/>
      <c r="AK71" s="853" t="s">
        <v>596</v>
      </c>
      <c r="AL71" s="853"/>
      <c r="AM71" s="853"/>
      <c r="AN71" s="853"/>
      <c r="AO71" s="853"/>
      <c r="AP71" s="853" t="s">
        <v>596</v>
      </c>
      <c r="AQ71" s="853"/>
      <c r="AR71" s="853"/>
      <c r="AS71" s="853"/>
      <c r="AT71" s="853"/>
      <c r="AU71" s="853" t="s">
        <v>596</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590</v>
      </c>
      <c r="C72" s="896"/>
      <c r="D72" s="896"/>
      <c r="E72" s="896"/>
      <c r="F72" s="896"/>
      <c r="G72" s="896"/>
      <c r="H72" s="896"/>
      <c r="I72" s="896"/>
      <c r="J72" s="896"/>
      <c r="K72" s="896"/>
      <c r="L72" s="896"/>
      <c r="M72" s="896"/>
      <c r="N72" s="896"/>
      <c r="O72" s="896"/>
      <c r="P72" s="897"/>
      <c r="Q72" s="898">
        <v>10004</v>
      </c>
      <c r="R72" s="853"/>
      <c r="S72" s="853"/>
      <c r="T72" s="853"/>
      <c r="U72" s="853"/>
      <c r="V72" s="853">
        <v>9478</v>
      </c>
      <c r="W72" s="853"/>
      <c r="X72" s="853"/>
      <c r="Y72" s="853"/>
      <c r="Z72" s="853"/>
      <c r="AA72" s="853">
        <v>526</v>
      </c>
      <c r="AB72" s="853"/>
      <c r="AC72" s="853"/>
      <c r="AD72" s="853"/>
      <c r="AE72" s="853"/>
      <c r="AF72" s="853" t="s">
        <v>596</v>
      </c>
      <c r="AG72" s="853"/>
      <c r="AH72" s="853"/>
      <c r="AI72" s="853"/>
      <c r="AJ72" s="853"/>
      <c r="AK72" s="853">
        <v>15</v>
      </c>
      <c r="AL72" s="853"/>
      <c r="AM72" s="853"/>
      <c r="AN72" s="853"/>
      <c r="AO72" s="853"/>
      <c r="AP72" s="853" t="s">
        <v>596</v>
      </c>
      <c r="AQ72" s="853"/>
      <c r="AR72" s="853"/>
      <c r="AS72" s="853"/>
      <c r="AT72" s="853"/>
      <c r="AU72" s="853" t="s">
        <v>596</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591</v>
      </c>
      <c r="C73" s="896"/>
      <c r="D73" s="896"/>
      <c r="E73" s="896"/>
      <c r="F73" s="896"/>
      <c r="G73" s="896"/>
      <c r="H73" s="896"/>
      <c r="I73" s="896"/>
      <c r="J73" s="896"/>
      <c r="K73" s="896"/>
      <c r="L73" s="896"/>
      <c r="M73" s="896"/>
      <c r="N73" s="896"/>
      <c r="O73" s="896"/>
      <c r="P73" s="897"/>
      <c r="Q73" s="898">
        <v>1564</v>
      </c>
      <c r="R73" s="853"/>
      <c r="S73" s="853"/>
      <c r="T73" s="853"/>
      <c r="U73" s="853"/>
      <c r="V73" s="853">
        <v>1563</v>
      </c>
      <c r="W73" s="853"/>
      <c r="X73" s="853"/>
      <c r="Y73" s="853"/>
      <c r="Z73" s="853"/>
      <c r="AA73" s="853">
        <v>1</v>
      </c>
      <c r="AB73" s="853"/>
      <c r="AC73" s="853"/>
      <c r="AD73" s="853"/>
      <c r="AE73" s="853"/>
      <c r="AF73" s="853" t="s">
        <v>596</v>
      </c>
      <c r="AG73" s="853"/>
      <c r="AH73" s="853"/>
      <c r="AI73" s="853"/>
      <c r="AJ73" s="853"/>
      <c r="AK73" s="853" t="s">
        <v>596</v>
      </c>
      <c r="AL73" s="853"/>
      <c r="AM73" s="853"/>
      <c r="AN73" s="853"/>
      <c r="AO73" s="853"/>
      <c r="AP73" s="853" t="s">
        <v>596</v>
      </c>
      <c r="AQ73" s="853"/>
      <c r="AR73" s="853"/>
      <c r="AS73" s="853"/>
      <c r="AT73" s="853"/>
      <c r="AU73" s="853" t="s">
        <v>596</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592</v>
      </c>
      <c r="C74" s="896"/>
      <c r="D74" s="896"/>
      <c r="E74" s="896"/>
      <c r="F74" s="896"/>
      <c r="G74" s="896"/>
      <c r="H74" s="896"/>
      <c r="I74" s="896"/>
      <c r="J74" s="896"/>
      <c r="K74" s="896"/>
      <c r="L74" s="896"/>
      <c r="M74" s="896"/>
      <c r="N74" s="896"/>
      <c r="O74" s="896"/>
      <c r="P74" s="897"/>
      <c r="Q74" s="898">
        <v>1</v>
      </c>
      <c r="R74" s="853"/>
      <c r="S74" s="853"/>
      <c r="T74" s="853"/>
      <c r="U74" s="853"/>
      <c r="V74" s="853">
        <v>0</v>
      </c>
      <c r="W74" s="853"/>
      <c r="X74" s="853"/>
      <c r="Y74" s="853"/>
      <c r="Z74" s="853"/>
      <c r="AA74" s="853">
        <v>1</v>
      </c>
      <c r="AB74" s="853"/>
      <c r="AC74" s="853"/>
      <c r="AD74" s="853"/>
      <c r="AE74" s="853"/>
      <c r="AF74" s="853" t="s">
        <v>596</v>
      </c>
      <c r="AG74" s="853"/>
      <c r="AH74" s="853"/>
      <c r="AI74" s="853"/>
      <c r="AJ74" s="853"/>
      <c r="AK74" s="853" t="s">
        <v>596</v>
      </c>
      <c r="AL74" s="853"/>
      <c r="AM74" s="853"/>
      <c r="AN74" s="853"/>
      <c r="AO74" s="853"/>
      <c r="AP74" s="853" t="s">
        <v>596</v>
      </c>
      <c r="AQ74" s="853"/>
      <c r="AR74" s="853"/>
      <c r="AS74" s="853"/>
      <c r="AT74" s="853"/>
      <c r="AU74" s="853" t="s">
        <v>596</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593</v>
      </c>
      <c r="C75" s="896"/>
      <c r="D75" s="896"/>
      <c r="E75" s="896"/>
      <c r="F75" s="896"/>
      <c r="G75" s="896"/>
      <c r="H75" s="896"/>
      <c r="I75" s="896"/>
      <c r="J75" s="896"/>
      <c r="K75" s="896"/>
      <c r="L75" s="896"/>
      <c r="M75" s="896"/>
      <c r="N75" s="896"/>
      <c r="O75" s="896"/>
      <c r="P75" s="897"/>
      <c r="Q75" s="901">
        <v>41</v>
      </c>
      <c r="R75" s="902"/>
      <c r="S75" s="902"/>
      <c r="T75" s="902"/>
      <c r="U75" s="852"/>
      <c r="V75" s="903">
        <v>35</v>
      </c>
      <c r="W75" s="902"/>
      <c r="X75" s="902"/>
      <c r="Y75" s="902"/>
      <c r="Z75" s="852"/>
      <c r="AA75" s="903">
        <v>6</v>
      </c>
      <c r="AB75" s="902"/>
      <c r="AC75" s="902"/>
      <c r="AD75" s="902"/>
      <c r="AE75" s="852"/>
      <c r="AF75" s="903" t="s">
        <v>596</v>
      </c>
      <c r="AG75" s="902"/>
      <c r="AH75" s="902"/>
      <c r="AI75" s="902"/>
      <c r="AJ75" s="852"/>
      <c r="AK75" s="903" t="s">
        <v>597</v>
      </c>
      <c r="AL75" s="902"/>
      <c r="AM75" s="902"/>
      <c r="AN75" s="902"/>
      <c r="AO75" s="852"/>
      <c r="AP75" s="903" t="s">
        <v>597</v>
      </c>
      <c r="AQ75" s="902"/>
      <c r="AR75" s="902"/>
      <c r="AS75" s="902"/>
      <c r="AT75" s="852"/>
      <c r="AU75" s="903" t="s">
        <v>597</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594</v>
      </c>
      <c r="C76" s="896"/>
      <c r="D76" s="896"/>
      <c r="E76" s="896"/>
      <c r="F76" s="896"/>
      <c r="G76" s="896"/>
      <c r="H76" s="896"/>
      <c r="I76" s="896"/>
      <c r="J76" s="896"/>
      <c r="K76" s="896"/>
      <c r="L76" s="896"/>
      <c r="M76" s="896"/>
      <c r="N76" s="896"/>
      <c r="O76" s="896"/>
      <c r="P76" s="897"/>
      <c r="Q76" s="901">
        <v>42</v>
      </c>
      <c r="R76" s="902"/>
      <c r="S76" s="902"/>
      <c r="T76" s="902"/>
      <c r="U76" s="852"/>
      <c r="V76" s="903">
        <v>39</v>
      </c>
      <c r="W76" s="902"/>
      <c r="X76" s="902"/>
      <c r="Y76" s="902"/>
      <c r="Z76" s="852"/>
      <c r="AA76" s="903">
        <v>3</v>
      </c>
      <c r="AB76" s="902"/>
      <c r="AC76" s="902"/>
      <c r="AD76" s="902"/>
      <c r="AE76" s="852"/>
      <c r="AF76" s="903" t="s">
        <v>596</v>
      </c>
      <c r="AG76" s="902"/>
      <c r="AH76" s="902"/>
      <c r="AI76" s="902"/>
      <c r="AJ76" s="852"/>
      <c r="AK76" s="903" t="s">
        <v>596</v>
      </c>
      <c r="AL76" s="902"/>
      <c r="AM76" s="902"/>
      <c r="AN76" s="902"/>
      <c r="AO76" s="852"/>
      <c r="AP76" s="903" t="s">
        <v>596</v>
      </c>
      <c r="AQ76" s="902"/>
      <c r="AR76" s="902"/>
      <c r="AS76" s="902"/>
      <c r="AT76" s="852"/>
      <c r="AU76" s="903" t="s">
        <v>596</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389</v>
      </c>
      <c r="B88" s="812" t="s">
        <v>427</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11563</v>
      </c>
      <c r="AG88" s="864"/>
      <c r="AH88" s="864"/>
      <c r="AI88" s="864"/>
      <c r="AJ88" s="864"/>
      <c r="AK88" s="861"/>
      <c r="AL88" s="861"/>
      <c r="AM88" s="861"/>
      <c r="AN88" s="861"/>
      <c r="AO88" s="861"/>
      <c r="AP88" s="864">
        <v>1618</v>
      </c>
      <c r="AQ88" s="864"/>
      <c r="AR88" s="864"/>
      <c r="AS88" s="864"/>
      <c r="AT88" s="864"/>
      <c r="AU88" s="864">
        <v>654</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389</v>
      </c>
      <c r="BR102" s="812" t="s">
        <v>428</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477</v>
      </c>
      <c r="CS102" s="872"/>
      <c r="CT102" s="872"/>
      <c r="CU102" s="872"/>
      <c r="CV102" s="915"/>
      <c r="CW102" s="914">
        <v>277</v>
      </c>
      <c r="CX102" s="872"/>
      <c r="CY102" s="872"/>
      <c r="CZ102" s="872"/>
      <c r="DA102" s="915"/>
      <c r="DB102" s="914">
        <v>117</v>
      </c>
      <c r="DC102" s="872"/>
      <c r="DD102" s="872"/>
      <c r="DE102" s="872"/>
      <c r="DF102" s="915"/>
      <c r="DG102" s="914" t="s">
        <v>529</v>
      </c>
      <c r="DH102" s="872"/>
      <c r="DI102" s="872"/>
      <c r="DJ102" s="872"/>
      <c r="DK102" s="915"/>
      <c r="DL102" s="914" t="s">
        <v>529</v>
      </c>
      <c r="DM102" s="872"/>
      <c r="DN102" s="872"/>
      <c r="DO102" s="872"/>
      <c r="DP102" s="915"/>
      <c r="DQ102" s="914" t="s">
        <v>529</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429</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430</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431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433</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434</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435</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436</v>
      </c>
      <c r="AB109" s="917"/>
      <c r="AC109" s="917"/>
      <c r="AD109" s="917"/>
      <c r="AE109" s="918"/>
      <c r="AF109" s="916" t="s">
        <v>300</v>
      </c>
      <c r="AG109" s="917"/>
      <c r="AH109" s="917"/>
      <c r="AI109" s="917"/>
      <c r="AJ109" s="918"/>
      <c r="AK109" s="916" t="s">
        <v>299</v>
      </c>
      <c r="AL109" s="917"/>
      <c r="AM109" s="917"/>
      <c r="AN109" s="917"/>
      <c r="AO109" s="918"/>
      <c r="AP109" s="916" t="s">
        <v>437</v>
      </c>
      <c r="AQ109" s="917"/>
      <c r="AR109" s="917"/>
      <c r="AS109" s="917"/>
      <c r="AT109" s="919"/>
      <c r="AU109" s="936" t="s">
        <v>435</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436</v>
      </c>
      <c r="BR109" s="917"/>
      <c r="BS109" s="917"/>
      <c r="BT109" s="917"/>
      <c r="BU109" s="918"/>
      <c r="BV109" s="916" t="s">
        <v>300</v>
      </c>
      <c r="BW109" s="917"/>
      <c r="BX109" s="917"/>
      <c r="BY109" s="917"/>
      <c r="BZ109" s="918"/>
      <c r="CA109" s="916" t="s">
        <v>299</v>
      </c>
      <c r="CB109" s="917"/>
      <c r="CC109" s="917"/>
      <c r="CD109" s="917"/>
      <c r="CE109" s="918"/>
      <c r="CF109" s="937" t="s">
        <v>437</v>
      </c>
      <c r="CG109" s="937"/>
      <c r="CH109" s="937"/>
      <c r="CI109" s="937"/>
      <c r="CJ109" s="937"/>
      <c r="CK109" s="916" t="s">
        <v>438</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436</v>
      </c>
      <c r="DH109" s="917"/>
      <c r="DI109" s="917"/>
      <c r="DJ109" s="917"/>
      <c r="DK109" s="918"/>
      <c r="DL109" s="916" t="s">
        <v>300</v>
      </c>
      <c r="DM109" s="917"/>
      <c r="DN109" s="917"/>
      <c r="DO109" s="917"/>
      <c r="DP109" s="918"/>
      <c r="DQ109" s="916" t="s">
        <v>299</v>
      </c>
      <c r="DR109" s="917"/>
      <c r="DS109" s="917"/>
      <c r="DT109" s="917"/>
      <c r="DU109" s="918"/>
      <c r="DV109" s="916" t="s">
        <v>437</v>
      </c>
      <c r="DW109" s="917"/>
      <c r="DX109" s="917"/>
      <c r="DY109" s="917"/>
      <c r="DZ109" s="919"/>
    </row>
    <row r="110" spans="1:131" s="226" customFormat="1" ht="26.25" customHeight="1">
      <c r="A110" s="920" t="s">
        <v>439</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10047014</v>
      </c>
      <c r="AB110" s="924"/>
      <c r="AC110" s="924"/>
      <c r="AD110" s="924"/>
      <c r="AE110" s="925"/>
      <c r="AF110" s="926">
        <v>10238750</v>
      </c>
      <c r="AG110" s="924"/>
      <c r="AH110" s="924"/>
      <c r="AI110" s="924"/>
      <c r="AJ110" s="925"/>
      <c r="AK110" s="926">
        <v>10090973</v>
      </c>
      <c r="AL110" s="924"/>
      <c r="AM110" s="924"/>
      <c r="AN110" s="924"/>
      <c r="AO110" s="925"/>
      <c r="AP110" s="927">
        <v>17.399999999999999</v>
      </c>
      <c r="AQ110" s="928"/>
      <c r="AR110" s="928"/>
      <c r="AS110" s="928"/>
      <c r="AT110" s="929"/>
      <c r="AU110" s="930" t="s">
        <v>67</v>
      </c>
      <c r="AV110" s="931"/>
      <c r="AW110" s="931"/>
      <c r="AX110" s="931"/>
      <c r="AY110" s="931"/>
      <c r="AZ110" s="972" t="s">
        <v>440</v>
      </c>
      <c r="BA110" s="921"/>
      <c r="BB110" s="921"/>
      <c r="BC110" s="921"/>
      <c r="BD110" s="921"/>
      <c r="BE110" s="921"/>
      <c r="BF110" s="921"/>
      <c r="BG110" s="921"/>
      <c r="BH110" s="921"/>
      <c r="BI110" s="921"/>
      <c r="BJ110" s="921"/>
      <c r="BK110" s="921"/>
      <c r="BL110" s="921"/>
      <c r="BM110" s="921"/>
      <c r="BN110" s="921"/>
      <c r="BO110" s="921"/>
      <c r="BP110" s="922"/>
      <c r="BQ110" s="958">
        <v>85052019</v>
      </c>
      <c r="BR110" s="959"/>
      <c r="BS110" s="959"/>
      <c r="BT110" s="959"/>
      <c r="BU110" s="959"/>
      <c r="BV110" s="959">
        <v>84588770</v>
      </c>
      <c r="BW110" s="959"/>
      <c r="BX110" s="959"/>
      <c r="BY110" s="959"/>
      <c r="BZ110" s="959"/>
      <c r="CA110" s="959">
        <v>85251089</v>
      </c>
      <c r="CB110" s="959"/>
      <c r="CC110" s="959"/>
      <c r="CD110" s="959"/>
      <c r="CE110" s="959"/>
      <c r="CF110" s="973">
        <v>147.4</v>
      </c>
      <c r="CG110" s="974"/>
      <c r="CH110" s="974"/>
      <c r="CI110" s="974"/>
      <c r="CJ110" s="974"/>
      <c r="CK110" s="975" t="s">
        <v>441</v>
      </c>
      <c r="CL110" s="976"/>
      <c r="CM110" s="955" t="s">
        <v>442</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228</v>
      </c>
      <c r="DH110" s="959"/>
      <c r="DI110" s="959"/>
      <c r="DJ110" s="959"/>
      <c r="DK110" s="959"/>
      <c r="DL110" s="959" t="s">
        <v>228</v>
      </c>
      <c r="DM110" s="959"/>
      <c r="DN110" s="959"/>
      <c r="DO110" s="959"/>
      <c r="DP110" s="959"/>
      <c r="DQ110" s="959">
        <v>500892</v>
      </c>
      <c r="DR110" s="959"/>
      <c r="DS110" s="959"/>
      <c r="DT110" s="959"/>
      <c r="DU110" s="959"/>
      <c r="DV110" s="960">
        <v>0.9</v>
      </c>
      <c r="DW110" s="960"/>
      <c r="DX110" s="960"/>
      <c r="DY110" s="960"/>
      <c r="DZ110" s="961"/>
    </row>
    <row r="111" spans="1:131" s="226" customFormat="1" ht="26.25" customHeight="1">
      <c r="A111" s="962" t="s">
        <v>443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228</v>
      </c>
      <c r="AB111" s="966"/>
      <c r="AC111" s="966"/>
      <c r="AD111" s="966"/>
      <c r="AE111" s="967"/>
      <c r="AF111" s="968" t="s">
        <v>228</v>
      </c>
      <c r="AG111" s="966"/>
      <c r="AH111" s="966"/>
      <c r="AI111" s="966"/>
      <c r="AJ111" s="967"/>
      <c r="AK111" s="968" t="s">
        <v>228</v>
      </c>
      <c r="AL111" s="966"/>
      <c r="AM111" s="966"/>
      <c r="AN111" s="966"/>
      <c r="AO111" s="967"/>
      <c r="AP111" s="969" t="s">
        <v>228</v>
      </c>
      <c r="AQ111" s="970"/>
      <c r="AR111" s="970"/>
      <c r="AS111" s="970"/>
      <c r="AT111" s="971"/>
      <c r="AU111" s="932"/>
      <c r="AV111" s="933"/>
      <c r="AW111" s="933"/>
      <c r="AX111" s="933"/>
      <c r="AY111" s="933"/>
      <c r="AZ111" s="981" t="s">
        <v>444</v>
      </c>
      <c r="BA111" s="982"/>
      <c r="BB111" s="982"/>
      <c r="BC111" s="982"/>
      <c r="BD111" s="982"/>
      <c r="BE111" s="982"/>
      <c r="BF111" s="982"/>
      <c r="BG111" s="982"/>
      <c r="BH111" s="982"/>
      <c r="BI111" s="982"/>
      <c r="BJ111" s="982"/>
      <c r="BK111" s="982"/>
      <c r="BL111" s="982"/>
      <c r="BM111" s="982"/>
      <c r="BN111" s="982"/>
      <c r="BO111" s="982"/>
      <c r="BP111" s="983"/>
      <c r="BQ111" s="951">
        <v>1502423</v>
      </c>
      <c r="BR111" s="952"/>
      <c r="BS111" s="952"/>
      <c r="BT111" s="952"/>
      <c r="BU111" s="952"/>
      <c r="BV111" s="952">
        <v>1361354</v>
      </c>
      <c r="BW111" s="952"/>
      <c r="BX111" s="952"/>
      <c r="BY111" s="952"/>
      <c r="BZ111" s="952"/>
      <c r="CA111" s="952">
        <v>1725208</v>
      </c>
      <c r="CB111" s="952"/>
      <c r="CC111" s="952"/>
      <c r="CD111" s="952"/>
      <c r="CE111" s="952"/>
      <c r="CF111" s="946">
        <v>3</v>
      </c>
      <c r="CG111" s="947"/>
      <c r="CH111" s="947"/>
      <c r="CI111" s="947"/>
      <c r="CJ111" s="947"/>
      <c r="CK111" s="977"/>
      <c r="CL111" s="978"/>
      <c r="CM111" s="948" t="s">
        <v>445</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228</v>
      </c>
      <c r="DH111" s="952"/>
      <c r="DI111" s="952"/>
      <c r="DJ111" s="952"/>
      <c r="DK111" s="952"/>
      <c r="DL111" s="952" t="s">
        <v>228</v>
      </c>
      <c r="DM111" s="952"/>
      <c r="DN111" s="952"/>
      <c r="DO111" s="952"/>
      <c r="DP111" s="952"/>
      <c r="DQ111" s="952" t="s">
        <v>228</v>
      </c>
      <c r="DR111" s="952"/>
      <c r="DS111" s="952"/>
      <c r="DT111" s="952"/>
      <c r="DU111" s="952"/>
      <c r="DV111" s="953" t="s">
        <v>228</v>
      </c>
      <c r="DW111" s="953"/>
      <c r="DX111" s="953"/>
      <c r="DY111" s="953"/>
      <c r="DZ111" s="954"/>
    </row>
    <row r="112" spans="1:131" s="226" customFormat="1" ht="26.25" customHeight="1">
      <c r="A112" s="984" t="s">
        <v>446</v>
      </c>
      <c r="B112" s="985"/>
      <c r="C112" s="982" t="s">
        <v>447</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419</v>
      </c>
      <c r="AB112" s="991"/>
      <c r="AC112" s="991"/>
      <c r="AD112" s="991"/>
      <c r="AE112" s="992"/>
      <c r="AF112" s="993" t="s">
        <v>419</v>
      </c>
      <c r="AG112" s="991"/>
      <c r="AH112" s="991"/>
      <c r="AI112" s="991"/>
      <c r="AJ112" s="992"/>
      <c r="AK112" s="993" t="s">
        <v>419</v>
      </c>
      <c r="AL112" s="991"/>
      <c r="AM112" s="991"/>
      <c r="AN112" s="991"/>
      <c r="AO112" s="992"/>
      <c r="AP112" s="994" t="s">
        <v>228</v>
      </c>
      <c r="AQ112" s="995"/>
      <c r="AR112" s="995"/>
      <c r="AS112" s="995"/>
      <c r="AT112" s="996"/>
      <c r="AU112" s="932"/>
      <c r="AV112" s="933"/>
      <c r="AW112" s="933"/>
      <c r="AX112" s="933"/>
      <c r="AY112" s="933"/>
      <c r="AZ112" s="981" t="s">
        <v>448</v>
      </c>
      <c r="BA112" s="982"/>
      <c r="BB112" s="982"/>
      <c r="BC112" s="982"/>
      <c r="BD112" s="982"/>
      <c r="BE112" s="982"/>
      <c r="BF112" s="982"/>
      <c r="BG112" s="982"/>
      <c r="BH112" s="982"/>
      <c r="BI112" s="982"/>
      <c r="BJ112" s="982"/>
      <c r="BK112" s="982"/>
      <c r="BL112" s="982"/>
      <c r="BM112" s="982"/>
      <c r="BN112" s="982"/>
      <c r="BO112" s="982"/>
      <c r="BP112" s="983"/>
      <c r="BQ112" s="951">
        <v>53236202</v>
      </c>
      <c r="BR112" s="952"/>
      <c r="BS112" s="952"/>
      <c r="BT112" s="952"/>
      <c r="BU112" s="952"/>
      <c r="BV112" s="952">
        <v>38960174</v>
      </c>
      <c r="BW112" s="952"/>
      <c r="BX112" s="952"/>
      <c r="BY112" s="952"/>
      <c r="BZ112" s="952"/>
      <c r="CA112" s="952">
        <v>36727246</v>
      </c>
      <c r="CB112" s="952"/>
      <c r="CC112" s="952"/>
      <c r="CD112" s="952"/>
      <c r="CE112" s="952"/>
      <c r="CF112" s="946">
        <v>63.5</v>
      </c>
      <c r="CG112" s="947"/>
      <c r="CH112" s="947"/>
      <c r="CI112" s="947"/>
      <c r="CJ112" s="947"/>
      <c r="CK112" s="977"/>
      <c r="CL112" s="978"/>
      <c r="CM112" s="948" t="s">
        <v>449</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v>1472904</v>
      </c>
      <c r="DH112" s="952"/>
      <c r="DI112" s="952"/>
      <c r="DJ112" s="952"/>
      <c r="DK112" s="952"/>
      <c r="DL112" s="952">
        <v>1336577</v>
      </c>
      <c r="DM112" s="952"/>
      <c r="DN112" s="952"/>
      <c r="DO112" s="952"/>
      <c r="DP112" s="952"/>
      <c r="DQ112" s="952">
        <v>1202920</v>
      </c>
      <c r="DR112" s="952"/>
      <c r="DS112" s="952"/>
      <c r="DT112" s="952"/>
      <c r="DU112" s="952"/>
      <c r="DV112" s="953">
        <v>2.1</v>
      </c>
      <c r="DW112" s="953"/>
      <c r="DX112" s="953"/>
      <c r="DY112" s="953"/>
      <c r="DZ112" s="954"/>
    </row>
    <row r="113" spans="1:130" s="226" customFormat="1" ht="26.25" customHeight="1">
      <c r="A113" s="986"/>
      <c r="B113" s="987"/>
      <c r="C113" s="982" t="s">
        <v>450</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4311471</v>
      </c>
      <c r="AB113" s="966"/>
      <c r="AC113" s="966"/>
      <c r="AD113" s="966"/>
      <c r="AE113" s="967"/>
      <c r="AF113" s="968">
        <v>4520150</v>
      </c>
      <c r="AG113" s="966"/>
      <c r="AH113" s="966"/>
      <c r="AI113" s="966"/>
      <c r="AJ113" s="967"/>
      <c r="AK113" s="968">
        <v>4326000</v>
      </c>
      <c r="AL113" s="966"/>
      <c r="AM113" s="966"/>
      <c r="AN113" s="966"/>
      <c r="AO113" s="967"/>
      <c r="AP113" s="969">
        <v>7.5</v>
      </c>
      <c r="AQ113" s="970"/>
      <c r="AR113" s="970"/>
      <c r="AS113" s="970"/>
      <c r="AT113" s="971"/>
      <c r="AU113" s="932"/>
      <c r="AV113" s="933"/>
      <c r="AW113" s="933"/>
      <c r="AX113" s="933"/>
      <c r="AY113" s="933"/>
      <c r="AZ113" s="981" t="s">
        <v>451</v>
      </c>
      <c r="BA113" s="982"/>
      <c r="BB113" s="982"/>
      <c r="BC113" s="982"/>
      <c r="BD113" s="982"/>
      <c r="BE113" s="982"/>
      <c r="BF113" s="982"/>
      <c r="BG113" s="982"/>
      <c r="BH113" s="982"/>
      <c r="BI113" s="982"/>
      <c r="BJ113" s="982"/>
      <c r="BK113" s="982"/>
      <c r="BL113" s="982"/>
      <c r="BM113" s="982"/>
      <c r="BN113" s="982"/>
      <c r="BO113" s="982"/>
      <c r="BP113" s="983"/>
      <c r="BQ113" s="951">
        <v>677281</v>
      </c>
      <c r="BR113" s="952"/>
      <c r="BS113" s="952"/>
      <c r="BT113" s="952"/>
      <c r="BU113" s="952"/>
      <c r="BV113" s="952">
        <v>664597</v>
      </c>
      <c r="BW113" s="952"/>
      <c r="BX113" s="952"/>
      <c r="BY113" s="952"/>
      <c r="BZ113" s="952"/>
      <c r="CA113" s="952">
        <v>654007</v>
      </c>
      <c r="CB113" s="952"/>
      <c r="CC113" s="952"/>
      <c r="CD113" s="952"/>
      <c r="CE113" s="952"/>
      <c r="CF113" s="946">
        <v>1.1000000000000001</v>
      </c>
      <c r="CG113" s="947"/>
      <c r="CH113" s="947"/>
      <c r="CI113" s="947"/>
      <c r="CJ113" s="947"/>
      <c r="CK113" s="977"/>
      <c r="CL113" s="978"/>
      <c r="CM113" s="948" t="s">
        <v>452</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v>29519</v>
      </c>
      <c r="DH113" s="991"/>
      <c r="DI113" s="991"/>
      <c r="DJ113" s="991"/>
      <c r="DK113" s="992"/>
      <c r="DL113" s="993">
        <v>24777</v>
      </c>
      <c r="DM113" s="991"/>
      <c r="DN113" s="991"/>
      <c r="DO113" s="991"/>
      <c r="DP113" s="992"/>
      <c r="DQ113" s="993">
        <v>21396</v>
      </c>
      <c r="DR113" s="991"/>
      <c r="DS113" s="991"/>
      <c r="DT113" s="991"/>
      <c r="DU113" s="992"/>
      <c r="DV113" s="994">
        <v>0</v>
      </c>
      <c r="DW113" s="995"/>
      <c r="DX113" s="995"/>
      <c r="DY113" s="995"/>
      <c r="DZ113" s="996"/>
    </row>
    <row r="114" spans="1:130" s="226" customFormat="1" ht="26.25" customHeight="1">
      <c r="A114" s="986"/>
      <c r="B114" s="987"/>
      <c r="C114" s="982" t="s">
        <v>453</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72937</v>
      </c>
      <c r="AB114" s="991"/>
      <c r="AC114" s="991"/>
      <c r="AD114" s="991"/>
      <c r="AE114" s="992"/>
      <c r="AF114" s="993">
        <v>88522</v>
      </c>
      <c r="AG114" s="991"/>
      <c r="AH114" s="991"/>
      <c r="AI114" s="991"/>
      <c r="AJ114" s="992"/>
      <c r="AK114" s="993">
        <v>108775</v>
      </c>
      <c r="AL114" s="991"/>
      <c r="AM114" s="991"/>
      <c r="AN114" s="991"/>
      <c r="AO114" s="992"/>
      <c r="AP114" s="994">
        <v>0.2</v>
      </c>
      <c r="AQ114" s="995"/>
      <c r="AR114" s="995"/>
      <c r="AS114" s="995"/>
      <c r="AT114" s="996"/>
      <c r="AU114" s="932"/>
      <c r="AV114" s="933"/>
      <c r="AW114" s="933"/>
      <c r="AX114" s="933"/>
      <c r="AY114" s="933"/>
      <c r="AZ114" s="981" t="s">
        <v>454</v>
      </c>
      <c r="BA114" s="982"/>
      <c r="BB114" s="982"/>
      <c r="BC114" s="982"/>
      <c r="BD114" s="982"/>
      <c r="BE114" s="982"/>
      <c r="BF114" s="982"/>
      <c r="BG114" s="982"/>
      <c r="BH114" s="982"/>
      <c r="BI114" s="982"/>
      <c r="BJ114" s="982"/>
      <c r="BK114" s="982"/>
      <c r="BL114" s="982"/>
      <c r="BM114" s="982"/>
      <c r="BN114" s="982"/>
      <c r="BO114" s="982"/>
      <c r="BP114" s="983"/>
      <c r="BQ114" s="951">
        <v>14950613</v>
      </c>
      <c r="BR114" s="952"/>
      <c r="BS114" s="952"/>
      <c r="BT114" s="952"/>
      <c r="BU114" s="952"/>
      <c r="BV114" s="952">
        <v>15085707</v>
      </c>
      <c r="BW114" s="952"/>
      <c r="BX114" s="952"/>
      <c r="BY114" s="952"/>
      <c r="BZ114" s="952"/>
      <c r="CA114" s="952">
        <v>15504819</v>
      </c>
      <c r="CB114" s="952"/>
      <c r="CC114" s="952"/>
      <c r="CD114" s="952"/>
      <c r="CE114" s="952"/>
      <c r="CF114" s="946">
        <v>26.8</v>
      </c>
      <c r="CG114" s="947"/>
      <c r="CH114" s="947"/>
      <c r="CI114" s="947"/>
      <c r="CJ114" s="947"/>
      <c r="CK114" s="977"/>
      <c r="CL114" s="978"/>
      <c r="CM114" s="948" t="s">
        <v>455</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228</v>
      </c>
      <c r="DH114" s="991"/>
      <c r="DI114" s="991"/>
      <c r="DJ114" s="991"/>
      <c r="DK114" s="992"/>
      <c r="DL114" s="993" t="s">
        <v>228</v>
      </c>
      <c r="DM114" s="991"/>
      <c r="DN114" s="991"/>
      <c r="DO114" s="991"/>
      <c r="DP114" s="992"/>
      <c r="DQ114" s="993" t="s">
        <v>228</v>
      </c>
      <c r="DR114" s="991"/>
      <c r="DS114" s="991"/>
      <c r="DT114" s="991"/>
      <c r="DU114" s="992"/>
      <c r="DV114" s="994" t="s">
        <v>228</v>
      </c>
      <c r="DW114" s="995"/>
      <c r="DX114" s="995"/>
      <c r="DY114" s="995"/>
      <c r="DZ114" s="996"/>
    </row>
    <row r="115" spans="1:130" s="226" customFormat="1" ht="26.25" customHeight="1">
      <c r="A115" s="986"/>
      <c r="B115" s="987"/>
      <c r="C115" s="982" t="s">
        <v>456</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239832</v>
      </c>
      <c r="AB115" s="966"/>
      <c r="AC115" s="966"/>
      <c r="AD115" s="966"/>
      <c r="AE115" s="967"/>
      <c r="AF115" s="968">
        <v>253534</v>
      </c>
      <c r="AG115" s="966"/>
      <c r="AH115" s="966"/>
      <c r="AI115" s="966"/>
      <c r="AJ115" s="967"/>
      <c r="AK115" s="968">
        <v>240168</v>
      </c>
      <c r="AL115" s="966"/>
      <c r="AM115" s="966"/>
      <c r="AN115" s="966"/>
      <c r="AO115" s="967"/>
      <c r="AP115" s="969">
        <v>0.4</v>
      </c>
      <c r="AQ115" s="970"/>
      <c r="AR115" s="970"/>
      <c r="AS115" s="970"/>
      <c r="AT115" s="971"/>
      <c r="AU115" s="932"/>
      <c r="AV115" s="933"/>
      <c r="AW115" s="933"/>
      <c r="AX115" s="933"/>
      <c r="AY115" s="933"/>
      <c r="AZ115" s="981" t="s">
        <v>457</v>
      </c>
      <c r="BA115" s="982"/>
      <c r="BB115" s="982"/>
      <c r="BC115" s="982"/>
      <c r="BD115" s="982"/>
      <c r="BE115" s="982"/>
      <c r="BF115" s="982"/>
      <c r="BG115" s="982"/>
      <c r="BH115" s="982"/>
      <c r="BI115" s="982"/>
      <c r="BJ115" s="982"/>
      <c r="BK115" s="982"/>
      <c r="BL115" s="982"/>
      <c r="BM115" s="982"/>
      <c r="BN115" s="982"/>
      <c r="BO115" s="982"/>
      <c r="BP115" s="983"/>
      <c r="BQ115" s="951" t="s">
        <v>419</v>
      </c>
      <c r="BR115" s="952"/>
      <c r="BS115" s="952"/>
      <c r="BT115" s="952"/>
      <c r="BU115" s="952"/>
      <c r="BV115" s="952" t="s">
        <v>228</v>
      </c>
      <c r="BW115" s="952"/>
      <c r="BX115" s="952"/>
      <c r="BY115" s="952"/>
      <c r="BZ115" s="952"/>
      <c r="CA115" s="952" t="s">
        <v>228</v>
      </c>
      <c r="CB115" s="952"/>
      <c r="CC115" s="952"/>
      <c r="CD115" s="952"/>
      <c r="CE115" s="952"/>
      <c r="CF115" s="946" t="s">
        <v>228</v>
      </c>
      <c r="CG115" s="947"/>
      <c r="CH115" s="947"/>
      <c r="CI115" s="947"/>
      <c r="CJ115" s="947"/>
      <c r="CK115" s="977"/>
      <c r="CL115" s="978"/>
      <c r="CM115" s="981" t="s">
        <v>458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228</v>
      </c>
      <c r="DH115" s="991"/>
      <c r="DI115" s="991"/>
      <c r="DJ115" s="991"/>
      <c r="DK115" s="992"/>
      <c r="DL115" s="993" t="s">
        <v>228</v>
      </c>
      <c r="DM115" s="991"/>
      <c r="DN115" s="991"/>
      <c r="DO115" s="991"/>
      <c r="DP115" s="992"/>
      <c r="DQ115" s="993" t="s">
        <v>419</v>
      </c>
      <c r="DR115" s="991"/>
      <c r="DS115" s="991"/>
      <c r="DT115" s="991"/>
      <c r="DU115" s="992"/>
      <c r="DV115" s="994" t="s">
        <v>228</v>
      </c>
      <c r="DW115" s="995"/>
      <c r="DX115" s="995"/>
      <c r="DY115" s="995"/>
      <c r="DZ115" s="996"/>
    </row>
    <row r="116" spans="1:130" s="226" customFormat="1" ht="26.25" customHeight="1">
      <c r="A116" s="988"/>
      <c r="B116" s="989"/>
      <c r="C116" s="997" t="s">
        <v>459</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419</v>
      </c>
      <c r="AB116" s="991"/>
      <c r="AC116" s="991"/>
      <c r="AD116" s="991"/>
      <c r="AE116" s="992"/>
      <c r="AF116" s="993" t="s">
        <v>228</v>
      </c>
      <c r="AG116" s="991"/>
      <c r="AH116" s="991"/>
      <c r="AI116" s="991"/>
      <c r="AJ116" s="992"/>
      <c r="AK116" s="993" t="s">
        <v>228</v>
      </c>
      <c r="AL116" s="991"/>
      <c r="AM116" s="991"/>
      <c r="AN116" s="991"/>
      <c r="AO116" s="992"/>
      <c r="AP116" s="994" t="s">
        <v>228</v>
      </c>
      <c r="AQ116" s="995"/>
      <c r="AR116" s="995"/>
      <c r="AS116" s="995"/>
      <c r="AT116" s="996"/>
      <c r="AU116" s="932"/>
      <c r="AV116" s="933"/>
      <c r="AW116" s="933"/>
      <c r="AX116" s="933"/>
      <c r="AY116" s="933"/>
      <c r="AZ116" s="999" t="s">
        <v>460</v>
      </c>
      <c r="BA116" s="1000"/>
      <c r="BB116" s="1000"/>
      <c r="BC116" s="1000"/>
      <c r="BD116" s="1000"/>
      <c r="BE116" s="1000"/>
      <c r="BF116" s="1000"/>
      <c r="BG116" s="1000"/>
      <c r="BH116" s="1000"/>
      <c r="BI116" s="1000"/>
      <c r="BJ116" s="1000"/>
      <c r="BK116" s="1000"/>
      <c r="BL116" s="1000"/>
      <c r="BM116" s="1000"/>
      <c r="BN116" s="1000"/>
      <c r="BO116" s="1000"/>
      <c r="BP116" s="1001"/>
      <c r="BQ116" s="951" t="s">
        <v>419</v>
      </c>
      <c r="BR116" s="952"/>
      <c r="BS116" s="952"/>
      <c r="BT116" s="952"/>
      <c r="BU116" s="952"/>
      <c r="BV116" s="952" t="s">
        <v>419</v>
      </c>
      <c r="BW116" s="952"/>
      <c r="BX116" s="952"/>
      <c r="BY116" s="952"/>
      <c r="BZ116" s="952"/>
      <c r="CA116" s="952" t="s">
        <v>228</v>
      </c>
      <c r="CB116" s="952"/>
      <c r="CC116" s="952"/>
      <c r="CD116" s="952"/>
      <c r="CE116" s="952"/>
      <c r="CF116" s="946" t="s">
        <v>228</v>
      </c>
      <c r="CG116" s="947"/>
      <c r="CH116" s="947"/>
      <c r="CI116" s="947"/>
      <c r="CJ116" s="947"/>
      <c r="CK116" s="977"/>
      <c r="CL116" s="978"/>
      <c r="CM116" s="948" t="s">
        <v>461</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228</v>
      </c>
      <c r="DH116" s="991"/>
      <c r="DI116" s="991"/>
      <c r="DJ116" s="991"/>
      <c r="DK116" s="992"/>
      <c r="DL116" s="993" t="s">
        <v>228</v>
      </c>
      <c r="DM116" s="991"/>
      <c r="DN116" s="991"/>
      <c r="DO116" s="991"/>
      <c r="DP116" s="992"/>
      <c r="DQ116" s="993" t="s">
        <v>228</v>
      </c>
      <c r="DR116" s="991"/>
      <c r="DS116" s="991"/>
      <c r="DT116" s="991"/>
      <c r="DU116" s="992"/>
      <c r="DV116" s="994" t="s">
        <v>228</v>
      </c>
      <c r="DW116" s="995"/>
      <c r="DX116" s="995"/>
      <c r="DY116" s="995"/>
      <c r="DZ116" s="996"/>
    </row>
    <row r="117" spans="1:130" s="226" customFormat="1" ht="26.25" customHeight="1">
      <c r="A117" s="936" t="s">
        <v>180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462</v>
      </c>
      <c r="Z117" s="918"/>
      <c r="AA117" s="1008">
        <v>14671254</v>
      </c>
      <c r="AB117" s="1009"/>
      <c r="AC117" s="1009"/>
      <c r="AD117" s="1009"/>
      <c r="AE117" s="1010"/>
      <c r="AF117" s="1011">
        <v>15100956</v>
      </c>
      <c r="AG117" s="1009"/>
      <c r="AH117" s="1009"/>
      <c r="AI117" s="1009"/>
      <c r="AJ117" s="1010"/>
      <c r="AK117" s="1011">
        <v>14765916</v>
      </c>
      <c r="AL117" s="1009"/>
      <c r="AM117" s="1009"/>
      <c r="AN117" s="1009"/>
      <c r="AO117" s="1010"/>
      <c r="AP117" s="1012"/>
      <c r="AQ117" s="1013"/>
      <c r="AR117" s="1013"/>
      <c r="AS117" s="1013"/>
      <c r="AT117" s="1014"/>
      <c r="AU117" s="932"/>
      <c r="AV117" s="933"/>
      <c r="AW117" s="933"/>
      <c r="AX117" s="933"/>
      <c r="AY117" s="933"/>
      <c r="AZ117" s="999" t="s">
        <v>463</v>
      </c>
      <c r="BA117" s="1000"/>
      <c r="BB117" s="1000"/>
      <c r="BC117" s="1000"/>
      <c r="BD117" s="1000"/>
      <c r="BE117" s="1000"/>
      <c r="BF117" s="1000"/>
      <c r="BG117" s="1000"/>
      <c r="BH117" s="1000"/>
      <c r="BI117" s="1000"/>
      <c r="BJ117" s="1000"/>
      <c r="BK117" s="1000"/>
      <c r="BL117" s="1000"/>
      <c r="BM117" s="1000"/>
      <c r="BN117" s="1000"/>
      <c r="BO117" s="1000"/>
      <c r="BP117" s="1001"/>
      <c r="BQ117" s="951" t="s">
        <v>228</v>
      </c>
      <c r="BR117" s="952"/>
      <c r="BS117" s="952"/>
      <c r="BT117" s="952"/>
      <c r="BU117" s="952"/>
      <c r="BV117" s="952" t="s">
        <v>228</v>
      </c>
      <c r="BW117" s="952"/>
      <c r="BX117" s="952"/>
      <c r="BY117" s="952"/>
      <c r="BZ117" s="952"/>
      <c r="CA117" s="952" t="s">
        <v>228</v>
      </c>
      <c r="CB117" s="952"/>
      <c r="CC117" s="952"/>
      <c r="CD117" s="952"/>
      <c r="CE117" s="952"/>
      <c r="CF117" s="946" t="s">
        <v>228</v>
      </c>
      <c r="CG117" s="947"/>
      <c r="CH117" s="947"/>
      <c r="CI117" s="947"/>
      <c r="CJ117" s="947"/>
      <c r="CK117" s="977"/>
      <c r="CL117" s="978"/>
      <c r="CM117" s="948" t="s">
        <v>464</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228</v>
      </c>
      <c r="DH117" s="991"/>
      <c r="DI117" s="991"/>
      <c r="DJ117" s="991"/>
      <c r="DK117" s="992"/>
      <c r="DL117" s="993" t="s">
        <v>228</v>
      </c>
      <c r="DM117" s="991"/>
      <c r="DN117" s="991"/>
      <c r="DO117" s="991"/>
      <c r="DP117" s="992"/>
      <c r="DQ117" s="993" t="s">
        <v>228</v>
      </c>
      <c r="DR117" s="991"/>
      <c r="DS117" s="991"/>
      <c r="DT117" s="991"/>
      <c r="DU117" s="992"/>
      <c r="DV117" s="994" t="s">
        <v>228</v>
      </c>
      <c r="DW117" s="995"/>
      <c r="DX117" s="995"/>
      <c r="DY117" s="995"/>
      <c r="DZ117" s="996"/>
    </row>
    <row r="118" spans="1:130" s="226" customFormat="1" ht="26.25" customHeight="1">
      <c r="A118" s="936" t="s">
        <v>438</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436</v>
      </c>
      <c r="AB118" s="917"/>
      <c r="AC118" s="917"/>
      <c r="AD118" s="917"/>
      <c r="AE118" s="918"/>
      <c r="AF118" s="916" t="s">
        <v>300</v>
      </c>
      <c r="AG118" s="917"/>
      <c r="AH118" s="917"/>
      <c r="AI118" s="917"/>
      <c r="AJ118" s="918"/>
      <c r="AK118" s="916" t="s">
        <v>299</v>
      </c>
      <c r="AL118" s="917"/>
      <c r="AM118" s="917"/>
      <c r="AN118" s="917"/>
      <c r="AO118" s="918"/>
      <c r="AP118" s="1003" t="s">
        <v>437</v>
      </c>
      <c r="AQ118" s="1004"/>
      <c r="AR118" s="1004"/>
      <c r="AS118" s="1004"/>
      <c r="AT118" s="1005"/>
      <c r="AU118" s="932"/>
      <c r="AV118" s="933"/>
      <c r="AW118" s="933"/>
      <c r="AX118" s="933"/>
      <c r="AY118" s="933"/>
      <c r="AZ118" s="1006" t="s">
        <v>465</v>
      </c>
      <c r="BA118" s="997"/>
      <c r="BB118" s="997"/>
      <c r="BC118" s="997"/>
      <c r="BD118" s="997"/>
      <c r="BE118" s="997"/>
      <c r="BF118" s="997"/>
      <c r="BG118" s="997"/>
      <c r="BH118" s="997"/>
      <c r="BI118" s="997"/>
      <c r="BJ118" s="997"/>
      <c r="BK118" s="997"/>
      <c r="BL118" s="997"/>
      <c r="BM118" s="997"/>
      <c r="BN118" s="997"/>
      <c r="BO118" s="997"/>
      <c r="BP118" s="998"/>
      <c r="BQ118" s="1029" t="s">
        <v>228</v>
      </c>
      <c r="BR118" s="1030"/>
      <c r="BS118" s="1030"/>
      <c r="BT118" s="1030"/>
      <c r="BU118" s="1030"/>
      <c r="BV118" s="1030" t="s">
        <v>228</v>
      </c>
      <c r="BW118" s="1030"/>
      <c r="BX118" s="1030"/>
      <c r="BY118" s="1030"/>
      <c r="BZ118" s="1030"/>
      <c r="CA118" s="1030" t="s">
        <v>228</v>
      </c>
      <c r="CB118" s="1030"/>
      <c r="CC118" s="1030"/>
      <c r="CD118" s="1030"/>
      <c r="CE118" s="1030"/>
      <c r="CF118" s="946" t="s">
        <v>228</v>
      </c>
      <c r="CG118" s="947"/>
      <c r="CH118" s="947"/>
      <c r="CI118" s="947"/>
      <c r="CJ118" s="947"/>
      <c r="CK118" s="977"/>
      <c r="CL118" s="978"/>
      <c r="CM118" s="948" t="s">
        <v>466</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228</v>
      </c>
      <c r="DH118" s="991"/>
      <c r="DI118" s="991"/>
      <c r="DJ118" s="991"/>
      <c r="DK118" s="992"/>
      <c r="DL118" s="993" t="s">
        <v>228</v>
      </c>
      <c r="DM118" s="991"/>
      <c r="DN118" s="991"/>
      <c r="DO118" s="991"/>
      <c r="DP118" s="992"/>
      <c r="DQ118" s="993" t="s">
        <v>228</v>
      </c>
      <c r="DR118" s="991"/>
      <c r="DS118" s="991"/>
      <c r="DT118" s="991"/>
      <c r="DU118" s="992"/>
      <c r="DV118" s="994" t="s">
        <v>228</v>
      </c>
      <c r="DW118" s="995"/>
      <c r="DX118" s="995"/>
      <c r="DY118" s="995"/>
      <c r="DZ118" s="996"/>
    </row>
    <row r="119" spans="1:130" s="226" customFormat="1" ht="26.25" customHeight="1">
      <c r="A119" s="1090" t="s">
        <v>441</v>
      </c>
      <c r="B119" s="976"/>
      <c r="C119" s="955" t="s">
        <v>442</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228</v>
      </c>
      <c r="AB119" s="924"/>
      <c r="AC119" s="924"/>
      <c r="AD119" s="924"/>
      <c r="AE119" s="925"/>
      <c r="AF119" s="926" t="s">
        <v>228</v>
      </c>
      <c r="AG119" s="924"/>
      <c r="AH119" s="924"/>
      <c r="AI119" s="924"/>
      <c r="AJ119" s="925"/>
      <c r="AK119" s="926" t="s">
        <v>228</v>
      </c>
      <c r="AL119" s="924"/>
      <c r="AM119" s="924"/>
      <c r="AN119" s="924"/>
      <c r="AO119" s="925"/>
      <c r="AP119" s="927" t="s">
        <v>228</v>
      </c>
      <c r="AQ119" s="928"/>
      <c r="AR119" s="928"/>
      <c r="AS119" s="928"/>
      <c r="AT119" s="929"/>
      <c r="AU119" s="934"/>
      <c r="AV119" s="935"/>
      <c r="AW119" s="935"/>
      <c r="AX119" s="935"/>
      <c r="AY119" s="935"/>
      <c r="AZ119" s="257" t="s">
        <v>180</v>
      </c>
      <c r="BA119" s="257"/>
      <c r="BB119" s="257"/>
      <c r="BC119" s="257"/>
      <c r="BD119" s="257"/>
      <c r="BE119" s="257"/>
      <c r="BF119" s="257"/>
      <c r="BG119" s="257"/>
      <c r="BH119" s="257"/>
      <c r="BI119" s="257"/>
      <c r="BJ119" s="257"/>
      <c r="BK119" s="257"/>
      <c r="BL119" s="257"/>
      <c r="BM119" s="257"/>
      <c r="BN119" s="257"/>
      <c r="BO119" s="1007" t="s">
        <v>467</v>
      </c>
      <c r="BP119" s="1038"/>
      <c r="BQ119" s="1029">
        <v>155418538</v>
      </c>
      <c r="BR119" s="1030"/>
      <c r="BS119" s="1030"/>
      <c r="BT119" s="1030"/>
      <c r="BU119" s="1030"/>
      <c r="BV119" s="1030">
        <v>140660602</v>
      </c>
      <c r="BW119" s="1030"/>
      <c r="BX119" s="1030"/>
      <c r="BY119" s="1030"/>
      <c r="BZ119" s="1030"/>
      <c r="CA119" s="1030">
        <v>139862369</v>
      </c>
      <c r="CB119" s="1030"/>
      <c r="CC119" s="1030"/>
      <c r="CD119" s="1030"/>
      <c r="CE119" s="1030"/>
      <c r="CF119" s="1031"/>
      <c r="CG119" s="1032"/>
      <c r="CH119" s="1032"/>
      <c r="CI119" s="1032"/>
      <c r="CJ119" s="1033"/>
      <c r="CK119" s="979"/>
      <c r="CL119" s="980"/>
      <c r="CM119" s="1034" t="s">
        <v>468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228</v>
      </c>
      <c r="DH119" s="1016"/>
      <c r="DI119" s="1016"/>
      <c r="DJ119" s="1016"/>
      <c r="DK119" s="1017"/>
      <c r="DL119" s="1015" t="s">
        <v>228</v>
      </c>
      <c r="DM119" s="1016"/>
      <c r="DN119" s="1016"/>
      <c r="DO119" s="1016"/>
      <c r="DP119" s="1017"/>
      <c r="DQ119" s="1015" t="s">
        <v>228</v>
      </c>
      <c r="DR119" s="1016"/>
      <c r="DS119" s="1016"/>
      <c r="DT119" s="1016"/>
      <c r="DU119" s="1017"/>
      <c r="DV119" s="1018" t="s">
        <v>228</v>
      </c>
      <c r="DW119" s="1019"/>
      <c r="DX119" s="1019"/>
      <c r="DY119" s="1019"/>
      <c r="DZ119" s="1020"/>
    </row>
    <row r="120" spans="1:130" s="226" customFormat="1" ht="26.25" customHeight="1">
      <c r="A120" s="1091"/>
      <c r="B120" s="978"/>
      <c r="C120" s="948" t="s">
        <v>445</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228</v>
      </c>
      <c r="AB120" s="991"/>
      <c r="AC120" s="991"/>
      <c r="AD120" s="991"/>
      <c r="AE120" s="992"/>
      <c r="AF120" s="993" t="s">
        <v>228</v>
      </c>
      <c r="AG120" s="991"/>
      <c r="AH120" s="991"/>
      <c r="AI120" s="991"/>
      <c r="AJ120" s="992"/>
      <c r="AK120" s="993" t="s">
        <v>228</v>
      </c>
      <c r="AL120" s="991"/>
      <c r="AM120" s="991"/>
      <c r="AN120" s="991"/>
      <c r="AO120" s="992"/>
      <c r="AP120" s="994" t="s">
        <v>228</v>
      </c>
      <c r="AQ120" s="995"/>
      <c r="AR120" s="995"/>
      <c r="AS120" s="995"/>
      <c r="AT120" s="996"/>
      <c r="AU120" s="1021" t="s">
        <v>469</v>
      </c>
      <c r="AV120" s="1022"/>
      <c r="AW120" s="1022"/>
      <c r="AX120" s="1022"/>
      <c r="AY120" s="1023"/>
      <c r="AZ120" s="972" t="s">
        <v>470</v>
      </c>
      <c r="BA120" s="921"/>
      <c r="BB120" s="921"/>
      <c r="BC120" s="921"/>
      <c r="BD120" s="921"/>
      <c r="BE120" s="921"/>
      <c r="BF120" s="921"/>
      <c r="BG120" s="921"/>
      <c r="BH120" s="921"/>
      <c r="BI120" s="921"/>
      <c r="BJ120" s="921"/>
      <c r="BK120" s="921"/>
      <c r="BL120" s="921"/>
      <c r="BM120" s="921"/>
      <c r="BN120" s="921"/>
      <c r="BO120" s="921"/>
      <c r="BP120" s="922"/>
      <c r="BQ120" s="958">
        <v>32755509</v>
      </c>
      <c r="BR120" s="959"/>
      <c r="BS120" s="959"/>
      <c r="BT120" s="959"/>
      <c r="BU120" s="959"/>
      <c r="BV120" s="959">
        <v>28610131</v>
      </c>
      <c r="BW120" s="959"/>
      <c r="BX120" s="959"/>
      <c r="BY120" s="959"/>
      <c r="BZ120" s="959"/>
      <c r="CA120" s="959">
        <v>26779863</v>
      </c>
      <c r="CB120" s="959"/>
      <c r="CC120" s="959"/>
      <c r="CD120" s="959"/>
      <c r="CE120" s="959"/>
      <c r="CF120" s="973">
        <v>46.3</v>
      </c>
      <c r="CG120" s="974"/>
      <c r="CH120" s="974"/>
      <c r="CI120" s="974"/>
      <c r="CJ120" s="974"/>
      <c r="CK120" s="1039" t="s">
        <v>471</v>
      </c>
      <c r="CL120" s="1040"/>
      <c r="CM120" s="1040"/>
      <c r="CN120" s="1040"/>
      <c r="CO120" s="1041"/>
      <c r="CP120" s="1047" t="s">
        <v>408</v>
      </c>
      <c r="CQ120" s="1048"/>
      <c r="CR120" s="1048"/>
      <c r="CS120" s="1048"/>
      <c r="CT120" s="1048"/>
      <c r="CU120" s="1048"/>
      <c r="CV120" s="1048"/>
      <c r="CW120" s="1048"/>
      <c r="CX120" s="1048"/>
      <c r="CY120" s="1048"/>
      <c r="CZ120" s="1048"/>
      <c r="DA120" s="1048"/>
      <c r="DB120" s="1048"/>
      <c r="DC120" s="1048"/>
      <c r="DD120" s="1048"/>
      <c r="DE120" s="1048"/>
      <c r="DF120" s="1049"/>
      <c r="DG120" s="958">
        <v>40836508</v>
      </c>
      <c r="DH120" s="959"/>
      <c r="DI120" s="959"/>
      <c r="DJ120" s="959"/>
      <c r="DK120" s="959"/>
      <c r="DL120" s="959">
        <v>27692450</v>
      </c>
      <c r="DM120" s="959"/>
      <c r="DN120" s="959"/>
      <c r="DO120" s="959"/>
      <c r="DP120" s="959"/>
      <c r="DQ120" s="959">
        <v>27582204</v>
      </c>
      <c r="DR120" s="959"/>
      <c r="DS120" s="959"/>
      <c r="DT120" s="959"/>
      <c r="DU120" s="959"/>
      <c r="DV120" s="960">
        <v>47.7</v>
      </c>
      <c r="DW120" s="960"/>
      <c r="DX120" s="960"/>
      <c r="DY120" s="960"/>
      <c r="DZ120" s="961"/>
    </row>
    <row r="121" spans="1:130" s="226" customFormat="1" ht="26.25" customHeight="1">
      <c r="A121" s="1091"/>
      <c r="B121" s="978"/>
      <c r="C121" s="999" t="s">
        <v>472</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v>223610</v>
      </c>
      <c r="AB121" s="991"/>
      <c r="AC121" s="991"/>
      <c r="AD121" s="991"/>
      <c r="AE121" s="992"/>
      <c r="AF121" s="993">
        <v>213745</v>
      </c>
      <c r="AG121" s="991"/>
      <c r="AH121" s="991"/>
      <c r="AI121" s="991"/>
      <c r="AJ121" s="992"/>
      <c r="AK121" s="993">
        <v>203875</v>
      </c>
      <c r="AL121" s="991"/>
      <c r="AM121" s="991"/>
      <c r="AN121" s="991"/>
      <c r="AO121" s="992"/>
      <c r="AP121" s="994">
        <v>0.4</v>
      </c>
      <c r="AQ121" s="995"/>
      <c r="AR121" s="995"/>
      <c r="AS121" s="995"/>
      <c r="AT121" s="996"/>
      <c r="AU121" s="1024"/>
      <c r="AV121" s="1025"/>
      <c r="AW121" s="1025"/>
      <c r="AX121" s="1025"/>
      <c r="AY121" s="1026"/>
      <c r="AZ121" s="981" t="s">
        <v>473</v>
      </c>
      <c r="BA121" s="982"/>
      <c r="BB121" s="982"/>
      <c r="BC121" s="982"/>
      <c r="BD121" s="982"/>
      <c r="BE121" s="982"/>
      <c r="BF121" s="982"/>
      <c r="BG121" s="982"/>
      <c r="BH121" s="982"/>
      <c r="BI121" s="982"/>
      <c r="BJ121" s="982"/>
      <c r="BK121" s="982"/>
      <c r="BL121" s="982"/>
      <c r="BM121" s="982"/>
      <c r="BN121" s="982"/>
      <c r="BO121" s="982"/>
      <c r="BP121" s="983"/>
      <c r="BQ121" s="951">
        <v>18422441</v>
      </c>
      <c r="BR121" s="952"/>
      <c r="BS121" s="952"/>
      <c r="BT121" s="952"/>
      <c r="BU121" s="952"/>
      <c r="BV121" s="952">
        <v>15197423</v>
      </c>
      <c r="BW121" s="952"/>
      <c r="BX121" s="952"/>
      <c r="BY121" s="952"/>
      <c r="BZ121" s="952"/>
      <c r="CA121" s="952">
        <v>15268272</v>
      </c>
      <c r="CB121" s="952"/>
      <c r="CC121" s="952"/>
      <c r="CD121" s="952"/>
      <c r="CE121" s="952"/>
      <c r="CF121" s="946">
        <v>26.4</v>
      </c>
      <c r="CG121" s="947"/>
      <c r="CH121" s="947"/>
      <c r="CI121" s="947"/>
      <c r="CJ121" s="947"/>
      <c r="CK121" s="1042"/>
      <c r="CL121" s="1043"/>
      <c r="CM121" s="1043"/>
      <c r="CN121" s="1043"/>
      <c r="CO121" s="1044"/>
      <c r="CP121" s="1052" t="s">
        <v>409</v>
      </c>
      <c r="CQ121" s="1053"/>
      <c r="CR121" s="1053"/>
      <c r="CS121" s="1053"/>
      <c r="CT121" s="1053"/>
      <c r="CU121" s="1053"/>
      <c r="CV121" s="1053"/>
      <c r="CW121" s="1053"/>
      <c r="CX121" s="1053"/>
      <c r="CY121" s="1053"/>
      <c r="CZ121" s="1053"/>
      <c r="DA121" s="1053"/>
      <c r="DB121" s="1053"/>
      <c r="DC121" s="1053"/>
      <c r="DD121" s="1053"/>
      <c r="DE121" s="1053"/>
      <c r="DF121" s="1054"/>
      <c r="DG121" s="951">
        <v>5794126</v>
      </c>
      <c r="DH121" s="952"/>
      <c r="DI121" s="952"/>
      <c r="DJ121" s="952"/>
      <c r="DK121" s="952"/>
      <c r="DL121" s="952">
        <v>5431435</v>
      </c>
      <c r="DM121" s="952"/>
      <c r="DN121" s="952"/>
      <c r="DO121" s="952"/>
      <c r="DP121" s="952"/>
      <c r="DQ121" s="952">
        <v>4055251</v>
      </c>
      <c r="DR121" s="952"/>
      <c r="DS121" s="952"/>
      <c r="DT121" s="952"/>
      <c r="DU121" s="952"/>
      <c r="DV121" s="953">
        <v>7</v>
      </c>
      <c r="DW121" s="953"/>
      <c r="DX121" s="953"/>
      <c r="DY121" s="953"/>
      <c r="DZ121" s="954"/>
    </row>
    <row r="122" spans="1:130" s="226" customFormat="1" ht="26.25" customHeight="1">
      <c r="A122" s="1091"/>
      <c r="B122" s="978"/>
      <c r="C122" s="948" t="s">
        <v>455</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228</v>
      </c>
      <c r="AB122" s="991"/>
      <c r="AC122" s="991"/>
      <c r="AD122" s="991"/>
      <c r="AE122" s="992"/>
      <c r="AF122" s="993" t="s">
        <v>419</v>
      </c>
      <c r="AG122" s="991"/>
      <c r="AH122" s="991"/>
      <c r="AI122" s="991"/>
      <c r="AJ122" s="992"/>
      <c r="AK122" s="993" t="s">
        <v>228</v>
      </c>
      <c r="AL122" s="991"/>
      <c r="AM122" s="991"/>
      <c r="AN122" s="991"/>
      <c r="AO122" s="992"/>
      <c r="AP122" s="994" t="s">
        <v>228</v>
      </c>
      <c r="AQ122" s="995"/>
      <c r="AR122" s="995"/>
      <c r="AS122" s="995"/>
      <c r="AT122" s="996"/>
      <c r="AU122" s="1024"/>
      <c r="AV122" s="1025"/>
      <c r="AW122" s="1025"/>
      <c r="AX122" s="1025"/>
      <c r="AY122" s="1026"/>
      <c r="AZ122" s="1006" t="s">
        <v>474</v>
      </c>
      <c r="BA122" s="997"/>
      <c r="BB122" s="997"/>
      <c r="BC122" s="997"/>
      <c r="BD122" s="997"/>
      <c r="BE122" s="997"/>
      <c r="BF122" s="997"/>
      <c r="BG122" s="997"/>
      <c r="BH122" s="997"/>
      <c r="BI122" s="997"/>
      <c r="BJ122" s="997"/>
      <c r="BK122" s="997"/>
      <c r="BL122" s="997"/>
      <c r="BM122" s="997"/>
      <c r="BN122" s="997"/>
      <c r="BO122" s="997"/>
      <c r="BP122" s="998"/>
      <c r="BQ122" s="1029">
        <v>110125581</v>
      </c>
      <c r="BR122" s="1030"/>
      <c r="BS122" s="1030"/>
      <c r="BT122" s="1030"/>
      <c r="BU122" s="1030"/>
      <c r="BV122" s="1030">
        <v>108390434</v>
      </c>
      <c r="BW122" s="1030"/>
      <c r="BX122" s="1030"/>
      <c r="BY122" s="1030"/>
      <c r="BZ122" s="1030"/>
      <c r="CA122" s="1030">
        <v>107077653</v>
      </c>
      <c r="CB122" s="1030"/>
      <c r="CC122" s="1030"/>
      <c r="CD122" s="1030"/>
      <c r="CE122" s="1030"/>
      <c r="CF122" s="1050">
        <v>185.1</v>
      </c>
      <c r="CG122" s="1051"/>
      <c r="CH122" s="1051"/>
      <c r="CI122" s="1051"/>
      <c r="CJ122" s="1051"/>
      <c r="CK122" s="1042"/>
      <c r="CL122" s="1043"/>
      <c r="CM122" s="1043"/>
      <c r="CN122" s="1043"/>
      <c r="CO122" s="1044"/>
      <c r="CP122" s="1052" t="s">
        <v>414</v>
      </c>
      <c r="CQ122" s="1053"/>
      <c r="CR122" s="1053"/>
      <c r="CS122" s="1053"/>
      <c r="CT122" s="1053"/>
      <c r="CU122" s="1053"/>
      <c r="CV122" s="1053"/>
      <c r="CW122" s="1053"/>
      <c r="CX122" s="1053"/>
      <c r="CY122" s="1053"/>
      <c r="CZ122" s="1053"/>
      <c r="DA122" s="1053"/>
      <c r="DB122" s="1053"/>
      <c r="DC122" s="1053"/>
      <c r="DD122" s="1053"/>
      <c r="DE122" s="1053"/>
      <c r="DF122" s="1054"/>
      <c r="DG122" s="951">
        <v>4714369</v>
      </c>
      <c r="DH122" s="952"/>
      <c r="DI122" s="952"/>
      <c r="DJ122" s="952"/>
      <c r="DK122" s="952"/>
      <c r="DL122" s="952">
        <v>4204898</v>
      </c>
      <c r="DM122" s="952"/>
      <c r="DN122" s="952"/>
      <c r="DO122" s="952"/>
      <c r="DP122" s="952"/>
      <c r="DQ122" s="952">
        <v>3745440</v>
      </c>
      <c r="DR122" s="952"/>
      <c r="DS122" s="952"/>
      <c r="DT122" s="952"/>
      <c r="DU122" s="952"/>
      <c r="DV122" s="953">
        <v>6.5</v>
      </c>
      <c r="DW122" s="953"/>
      <c r="DX122" s="953"/>
      <c r="DY122" s="953"/>
      <c r="DZ122" s="954"/>
    </row>
    <row r="123" spans="1:130" s="226" customFormat="1" ht="26.25" customHeight="1">
      <c r="A123" s="1091"/>
      <c r="B123" s="978"/>
      <c r="C123" s="948" t="s">
        <v>461</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228</v>
      </c>
      <c r="AB123" s="991"/>
      <c r="AC123" s="991"/>
      <c r="AD123" s="991"/>
      <c r="AE123" s="992"/>
      <c r="AF123" s="993" t="s">
        <v>228</v>
      </c>
      <c r="AG123" s="991"/>
      <c r="AH123" s="991"/>
      <c r="AI123" s="991"/>
      <c r="AJ123" s="992"/>
      <c r="AK123" s="993" t="s">
        <v>228</v>
      </c>
      <c r="AL123" s="991"/>
      <c r="AM123" s="991"/>
      <c r="AN123" s="991"/>
      <c r="AO123" s="992"/>
      <c r="AP123" s="994" t="s">
        <v>228</v>
      </c>
      <c r="AQ123" s="995"/>
      <c r="AR123" s="995"/>
      <c r="AS123" s="995"/>
      <c r="AT123" s="996"/>
      <c r="AU123" s="1027"/>
      <c r="AV123" s="1028"/>
      <c r="AW123" s="1028"/>
      <c r="AX123" s="1028"/>
      <c r="AY123" s="1028"/>
      <c r="AZ123" s="257" t="s">
        <v>180</v>
      </c>
      <c r="BA123" s="257"/>
      <c r="BB123" s="257"/>
      <c r="BC123" s="257"/>
      <c r="BD123" s="257"/>
      <c r="BE123" s="257"/>
      <c r="BF123" s="257"/>
      <c r="BG123" s="257"/>
      <c r="BH123" s="257"/>
      <c r="BI123" s="257"/>
      <c r="BJ123" s="257"/>
      <c r="BK123" s="257"/>
      <c r="BL123" s="257"/>
      <c r="BM123" s="257"/>
      <c r="BN123" s="257"/>
      <c r="BO123" s="1007" t="s">
        <v>475</v>
      </c>
      <c r="BP123" s="1038"/>
      <c r="BQ123" s="1097">
        <v>161303531</v>
      </c>
      <c r="BR123" s="1098"/>
      <c r="BS123" s="1098"/>
      <c r="BT123" s="1098"/>
      <c r="BU123" s="1098"/>
      <c r="BV123" s="1098">
        <v>152197988</v>
      </c>
      <c r="BW123" s="1098"/>
      <c r="BX123" s="1098"/>
      <c r="BY123" s="1098"/>
      <c r="BZ123" s="1098"/>
      <c r="CA123" s="1098">
        <v>149125788</v>
      </c>
      <c r="CB123" s="1098"/>
      <c r="CC123" s="1098"/>
      <c r="CD123" s="1098"/>
      <c r="CE123" s="1098"/>
      <c r="CF123" s="1031"/>
      <c r="CG123" s="1032"/>
      <c r="CH123" s="1032"/>
      <c r="CI123" s="1032"/>
      <c r="CJ123" s="1033"/>
      <c r="CK123" s="1042"/>
      <c r="CL123" s="1043"/>
      <c r="CM123" s="1043"/>
      <c r="CN123" s="1043"/>
      <c r="CO123" s="1044"/>
      <c r="CP123" s="1052" t="s">
        <v>410</v>
      </c>
      <c r="CQ123" s="1053"/>
      <c r="CR123" s="1053"/>
      <c r="CS123" s="1053"/>
      <c r="CT123" s="1053"/>
      <c r="CU123" s="1053"/>
      <c r="CV123" s="1053"/>
      <c r="CW123" s="1053"/>
      <c r="CX123" s="1053"/>
      <c r="CY123" s="1053"/>
      <c r="CZ123" s="1053"/>
      <c r="DA123" s="1053"/>
      <c r="DB123" s="1053"/>
      <c r="DC123" s="1053"/>
      <c r="DD123" s="1053"/>
      <c r="DE123" s="1053"/>
      <c r="DF123" s="1054"/>
      <c r="DG123" s="990">
        <v>923748</v>
      </c>
      <c r="DH123" s="991"/>
      <c r="DI123" s="991"/>
      <c r="DJ123" s="991"/>
      <c r="DK123" s="992"/>
      <c r="DL123" s="993">
        <v>845727</v>
      </c>
      <c r="DM123" s="991"/>
      <c r="DN123" s="991"/>
      <c r="DO123" s="991"/>
      <c r="DP123" s="992"/>
      <c r="DQ123" s="993">
        <v>761936</v>
      </c>
      <c r="DR123" s="991"/>
      <c r="DS123" s="991"/>
      <c r="DT123" s="991"/>
      <c r="DU123" s="992"/>
      <c r="DV123" s="994">
        <v>1.3</v>
      </c>
      <c r="DW123" s="995"/>
      <c r="DX123" s="995"/>
      <c r="DY123" s="995"/>
      <c r="DZ123" s="996"/>
    </row>
    <row r="124" spans="1:130" s="226" customFormat="1" ht="26.25" customHeight="1" thickBot="1">
      <c r="A124" s="1091"/>
      <c r="B124" s="978"/>
      <c r="C124" s="948" t="s">
        <v>464</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228</v>
      </c>
      <c r="AB124" s="991"/>
      <c r="AC124" s="991"/>
      <c r="AD124" s="991"/>
      <c r="AE124" s="992"/>
      <c r="AF124" s="993" t="s">
        <v>228</v>
      </c>
      <c r="AG124" s="991"/>
      <c r="AH124" s="991"/>
      <c r="AI124" s="991"/>
      <c r="AJ124" s="992"/>
      <c r="AK124" s="993" t="s">
        <v>228</v>
      </c>
      <c r="AL124" s="991"/>
      <c r="AM124" s="991"/>
      <c r="AN124" s="991"/>
      <c r="AO124" s="992"/>
      <c r="AP124" s="994" t="s">
        <v>228</v>
      </c>
      <c r="AQ124" s="995"/>
      <c r="AR124" s="995"/>
      <c r="AS124" s="995"/>
      <c r="AT124" s="996"/>
      <c r="AU124" s="1093" t="s">
        <v>476</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228</v>
      </c>
      <c r="BR124" s="1060"/>
      <c r="BS124" s="1060"/>
      <c r="BT124" s="1060"/>
      <c r="BU124" s="1060"/>
      <c r="BV124" s="1060" t="s">
        <v>228</v>
      </c>
      <c r="BW124" s="1060"/>
      <c r="BX124" s="1060"/>
      <c r="BY124" s="1060"/>
      <c r="BZ124" s="1060"/>
      <c r="CA124" s="1060" t="s">
        <v>228</v>
      </c>
      <c r="CB124" s="1060"/>
      <c r="CC124" s="1060"/>
      <c r="CD124" s="1060"/>
      <c r="CE124" s="1060"/>
      <c r="CF124" s="1061"/>
      <c r="CG124" s="1062"/>
      <c r="CH124" s="1062"/>
      <c r="CI124" s="1062"/>
      <c r="CJ124" s="1063"/>
      <c r="CK124" s="1045"/>
      <c r="CL124" s="1045"/>
      <c r="CM124" s="1045"/>
      <c r="CN124" s="1045"/>
      <c r="CO124" s="1046"/>
      <c r="CP124" s="1052" t="s">
        <v>477</v>
      </c>
      <c r="CQ124" s="1053"/>
      <c r="CR124" s="1053"/>
      <c r="CS124" s="1053"/>
      <c r="CT124" s="1053"/>
      <c r="CU124" s="1053"/>
      <c r="CV124" s="1053"/>
      <c r="CW124" s="1053"/>
      <c r="CX124" s="1053"/>
      <c r="CY124" s="1053"/>
      <c r="CZ124" s="1053"/>
      <c r="DA124" s="1053"/>
      <c r="DB124" s="1053"/>
      <c r="DC124" s="1053"/>
      <c r="DD124" s="1053"/>
      <c r="DE124" s="1053"/>
      <c r="DF124" s="1054"/>
      <c r="DG124" s="1037">
        <v>967451</v>
      </c>
      <c r="DH124" s="1016"/>
      <c r="DI124" s="1016"/>
      <c r="DJ124" s="1016"/>
      <c r="DK124" s="1017"/>
      <c r="DL124" s="1015">
        <v>785664</v>
      </c>
      <c r="DM124" s="1016"/>
      <c r="DN124" s="1016"/>
      <c r="DO124" s="1016"/>
      <c r="DP124" s="1017"/>
      <c r="DQ124" s="1015">
        <v>582415</v>
      </c>
      <c r="DR124" s="1016"/>
      <c r="DS124" s="1016"/>
      <c r="DT124" s="1016"/>
      <c r="DU124" s="1017"/>
      <c r="DV124" s="1018">
        <v>1</v>
      </c>
      <c r="DW124" s="1019"/>
      <c r="DX124" s="1019"/>
      <c r="DY124" s="1019"/>
      <c r="DZ124" s="1020"/>
    </row>
    <row r="125" spans="1:130" s="226" customFormat="1" ht="26.25" customHeight="1">
      <c r="A125" s="1091"/>
      <c r="B125" s="978"/>
      <c r="C125" s="948" t="s">
        <v>466</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228</v>
      </c>
      <c r="AB125" s="991"/>
      <c r="AC125" s="991"/>
      <c r="AD125" s="991"/>
      <c r="AE125" s="992"/>
      <c r="AF125" s="993" t="s">
        <v>228</v>
      </c>
      <c r="AG125" s="991"/>
      <c r="AH125" s="991"/>
      <c r="AI125" s="991"/>
      <c r="AJ125" s="992"/>
      <c r="AK125" s="993" t="s">
        <v>228</v>
      </c>
      <c r="AL125" s="991"/>
      <c r="AM125" s="991"/>
      <c r="AN125" s="991"/>
      <c r="AO125" s="992"/>
      <c r="AP125" s="994" t="s">
        <v>228</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478</v>
      </c>
      <c r="CL125" s="1040"/>
      <c r="CM125" s="1040"/>
      <c r="CN125" s="1040"/>
      <c r="CO125" s="1041"/>
      <c r="CP125" s="972" t="s">
        <v>479</v>
      </c>
      <c r="CQ125" s="921"/>
      <c r="CR125" s="921"/>
      <c r="CS125" s="921"/>
      <c r="CT125" s="921"/>
      <c r="CU125" s="921"/>
      <c r="CV125" s="921"/>
      <c r="CW125" s="921"/>
      <c r="CX125" s="921"/>
      <c r="CY125" s="921"/>
      <c r="CZ125" s="921"/>
      <c r="DA125" s="921"/>
      <c r="DB125" s="921"/>
      <c r="DC125" s="921"/>
      <c r="DD125" s="921"/>
      <c r="DE125" s="921"/>
      <c r="DF125" s="922"/>
      <c r="DG125" s="958" t="s">
        <v>228</v>
      </c>
      <c r="DH125" s="959"/>
      <c r="DI125" s="959"/>
      <c r="DJ125" s="959"/>
      <c r="DK125" s="959"/>
      <c r="DL125" s="959" t="s">
        <v>228</v>
      </c>
      <c r="DM125" s="959"/>
      <c r="DN125" s="959"/>
      <c r="DO125" s="959"/>
      <c r="DP125" s="959"/>
      <c r="DQ125" s="959" t="s">
        <v>228</v>
      </c>
      <c r="DR125" s="959"/>
      <c r="DS125" s="959"/>
      <c r="DT125" s="959"/>
      <c r="DU125" s="959"/>
      <c r="DV125" s="960" t="s">
        <v>228</v>
      </c>
      <c r="DW125" s="960"/>
      <c r="DX125" s="960"/>
      <c r="DY125" s="960"/>
      <c r="DZ125" s="961"/>
    </row>
    <row r="126" spans="1:130" s="226" customFormat="1" ht="26.25" customHeight="1" thickBot="1">
      <c r="A126" s="1091"/>
      <c r="B126" s="978"/>
      <c r="C126" s="948" t="s">
        <v>468</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228</v>
      </c>
      <c r="AB126" s="991"/>
      <c r="AC126" s="991"/>
      <c r="AD126" s="991"/>
      <c r="AE126" s="992"/>
      <c r="AF126" s="993" t="s">
        <v>228</v>
      </c>
      <c r="AG126" s="991"/>
      <c r="AH126" s="991"/>
      <c r="AI126" s="991"/>
      <c r="AJ126" s="992"/>
      <c r="AK126" s="993" t="s">
        <v>228</v>
      </c>
      <c r="AL126" s="991"/>
      <c r="AM126" s="991"/>
      <c r="AN126" s="991"/>
      <c r="AO126" s="992"/>
      <c r="AP126" s="994" t="s">
        <v>228</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480</v>
      </c>
      <c r="CQ126" s="982"/>
      <c r="CR126" s="982"/>
      <c r="CS126" s="982"/>
      <c r="CT126" s="982"/>
      <c r="CU126" s="982"/>
      <c r="CV126" s="982"/>
      <c r="CW126" s="982"/>
      <c r="CX126" s="982"/>
      <c r="CY126" s="982"/>
      <c r="CZ126" s="982"/>
      <c r="DA126" s="982"/>
      <c r="DB126" s="982"/>
      <c r="DC126" s="982"/>
      <c r="DD126" s="982"/>
      <c r="DE126" s="982"/>
      <c r="DF126" s="983"/>
      <c r="DG126" s="951" t="s">
        <v>228</v>
      </c>
      <c r="DH126" s="952"/>
      <c r="DI126" s="952"/>
      <c r="DJ126" s="952"/>
      <c r="DK126" s="952"/>
      <c r="DL126" s="952" t="s">
        <v>228</v>
      </c>
      <c r="DM126" s="952"/>
      <c r="DN126" s="952"/>
      <c r="DO126" s="952"/>
      <c r="DP126" s="952"/>
      <c r="DQ126" s="952" t="s">
        <v>228</v>
      </c>
      <c r="DR126" s="952"/>
      <c r="DS126" s="952"/>
      <c r="DT126" s="952"/>
      <c r="DU126" s="952"/>
      <c r="DV126" s="953" t="s">
        <v>228</v>
      </c>
      <c r="DW126" s="953"/>
      <c r="DX126" s="953"/>
      <c r="DY126" s="953"/>
      <c r="DZ126" s="954"/>
    </row>
    <row r="127" spans="1:130" s="226" customFormat="1" ht="26.25" customHeight="1">
      <c r="A127" s="1092"/>
      <c r="B127" s="980"/>
      <c r="C127" s="1034" t="s">
        <v>481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16222</v>
      </c>
      <c r="AB127" s="991"/>
      <c r="AC127" s="991"/>
      <c r="AD127" s="991"/>
      <c r="AE127" s="992"/>
      <c r="AF127" s="993">
        <v>39789</v>
      </c>
      <c r="AG127" s="991"/>
      <c r="AH127" s="991"/>
      <c r="AI127" s="991"/>
      <c r="AJ127" s="992"/>
      <c r="AK127" s="993">
        <v>36293</v>
      </c>
      <c r="AL127" s="991"/>
      <c r="AM127" s="991"/>
      <c r="AN127" s="991"/>
      <c r="AO127" s="992"/>
      <c r="AP127" s="994">
        <v>0.1</v>
      </c>
      <c r="AQ127" s="995"/>
      <c r="AR127" s="995"/>
      <c r="AS127" s="995"/>
      <c r="AT127" s="996"/>
      <c r="AU127" s="262"/>
      <c r="AV127" s="262"/>
      <c r="AW127" s="262"/>
      <c r="AX127" s="1064" t="s">
        <v>482</v>
      </c>
      <c r="AY127" s="1065"/>
      <c r="AZ127" s="1065"/>
      <c r="BA127" s="1065"/>
      <c r="BB127" s="1065"/>
      <c r="BC127" s="1065"/>
      <c r="BD127" s="1065"/>
      <c r="BE127" s="1066"/>
      <c r="BF127" s="1067" t="s">
        <v>483</v>
      </c>
      <c r="BG127" s="1065"/>
      <c r="BH127" s="1065"/>
      <c r="BI127" s="1065"/>
      <c r="BJ127" s="1065"/>
      <c r="BK127" s="1065"/>
      <c r="BL127" s="1066"/>
      <c r="BM127" s="1067" t="s">
        <v>484</v>
      </c>
      <c r="BN127" s="1065"/>
      <c r="BO127" s="1065"/>
      <c r="BP127" s="1065"/>
      <c r="BQ127" s="1065"/>
      <c r="BR127" s="1065"/>
      <c r="BS127" s="1066"/>
      <c r="BT127" s="1067" t="s">
        <v>485</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486</v>
      </c>
      <c r="CQ127" s="982"/>
      <c r="CR127" s="982"/>
      <c r="CS127" s="982"/>
      <c r="CT127" s="982"/>
      <c r="CU127" s="982"/>
      <c r="CV127" s="982"/>
      <c r="CW127" s="982"/>
      <c r="CX127" s="982"/>
      <c r="CY127" s="982"/>
      <c r="CZ127" s="982"/>
      <c r="DA127" s="982"/>
      <c r="DB127" s="982"/>
      <c r="DC127" s="982"/>
      <c r="DD127" s="982"/>
      <c r="DE127" s="982"/>
      <c r="DF127" s="983"/>
      <c r="DG127" s="951" t="s">
        <v>228</v>
      </c>
      <c r="DH127" s="952"/>
      <c r="DI127" s="952"/>
      <c r="DJ127" s="952"/>
      <c r="DK127" s="952"/>
      <c r="DL127" s="952" t="s">
        <v>228</v>
      </c>
      <c r="DM127" s="952"/>
      <c r="DN127" s="952"/>
      <c r="DO127" s="952"/>
      <c r="DP127" s="952"/>
      <c r="DQ127" s="952" t="s">
        <v>228</v>
      </c>
      <c r="DR127" s="952"/>
      <c r="DS127" s="952"/>
      <c r="DT127" s="952"/>
      <c r="DU127" s="952"/>
      <c r="DV127" s="953" t="s">
        <v>228</v>
      </c>
      <c r="DW127" s="953"/>
      <c r="DX127" s="953"/>
      <c r="DY127" s="953"/>
      <c r="DZ127" s="954"/>
    </row>
    <row r="128" spans="1:130" s="226" customFormat="1" ht="26.25" customHeight="1" thickBot="1">
      <c r="A128" s="1075" t="s">
        <v>487</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488</v>
      </c>
      <c r="X128" s="1077"/>
      <c r="Y128" s="1077"/>
      <c r="Z128" s="1078"/>
      <c r="AA128" s="1079">
        <v>1934732</v>
      </c>
      <c r="AB128" s="1080"/>
      <c r="AC128" s="1080"/>
      <c r="AD128" s="1080"/>
      <c r="AE128" s="1081"/>
      <c r="AF128" s="1082">
        <v>2025722</v>
      </c>
      <c r="AG128" s="1080"/>
      <c r="AH128" s="1080"/>
      <c r="AI128" s="1080"/>
      <c r="AJ128" s="1081"/>
      <c r="AK128" s="1082">
        <v>2130657</v>
      </c>
      <c r="AL128" s="1080"/>
      <c r="AM128" s="1080"/>
      <c r="AN128" s="1080"/>
      <c r="AO128" s="1081"/>
      <c r="AP128" s="1083"/>
      <c r="AQ128" s="1084"/>
      <c r="AR128" s="1084"/>
      <c r="AS128" s="1084"/>
      <c r="AT128" s="1085"/>
      <c r="AU128" s="262"/>
      <c r="AV128" s="262"/>
      <c r="AW128" s="262"/>
      <c r="AX128" s="920" t="s">
        <v>489</v>
      </c>
      <c r="AY128" s="921"/>
      <c r="AZ128" s="921"/>
      <c r="BA128" s="921"/>
      <c r="BB128" s="921"/>
      <c r="BC128" s="921"/>
      <c r="BD128" s="921"/>
      <c r="BE128" s="922"/>
      <c r="BF128" s="1086" t="s">
        <v>228</v>
      </c>
      <c r="BG128" s="1087"/>
      <c r="BH128" s="1087"/>
      <c r="BI128" s="1087"/>
      <c r="BJ128" s="1087"/>
      <c r="BK128" s="1087"/>
      <c r="BL128" s="1088"/>
      <c r="BM128" s="1086">
        <v>11.25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490</v>
      </c>
      <c r="CQ128" s="1069"/>
      <c r="CR128" s="1069"/>
      <c r="CS128" s="1069"/>
      <c r="CT128" s="1069"/>
      <c r="CU128" s="1069"/>
      <c r="CV128" s="1069"/>
      <c r="CW128" s="1069"/>
      <c r="CX128" s="1069"/>
      <c r="CY128" s="1069"/>
      <c r="CZ128" s="1069"/>
      <c r="DA128" s="1069"/>
      <c r="DB128" s="1069"/>
      <c r="DC128" s="1069"/>
      <c r="DD128" s="1069"/>
      <c r="DE128" s="1069"/>
      <c r="DF128" s="1070"/>
      <c r="DG128" s="1071" t="s">
        <v>228</v>
      </c>
      <c r="DH128" s="1072"/>
      <c r="DI128" s="1072"/>
      <c r="DJ128" s="1072"/>
      <c r="DK128" s="1072"/>
      <c r="DL128" s="1072" t="s">
        <v>228</v>
      </c>
      <c r="DM128" s="1072"/>
      <c r="DN128" s="1072"/>
      <c r="DO128" s="1072"/>
      <c r="DP128" s="1072"/>
      <c r="DQ128" s="1072" t="s">
        <v>228</v>
      </c>
      <c r="DR128" s="1072"/>
      <c r="DS128" s="1072"/>
      <c r="DT128" s="1072"/>
      <c r="DU128" s="1072"/>
      <c r="DV128" s="1073" t="s">
        <v>228</v>
      </c>
      <c r="DW128" s="1073"/>
      <c r="DX128" s="1073"/>
      <c r="DY128" s="1073"/>
      <c r="DZ128" s="1074"/>
    </row>
    <row r="129" spans="1:131" s="226" customFormat="1" ht="26.25" customHeight="1">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491</v>
      </c>
      <c r="X129" s="1106"/>
      <c r="Y129" s="1106"/>
      <c r="Z129" s="1107"/>
      <c r="AA129" s="990">
        <v>68464793</v>
      </c>
      <c r="AB129" s="991"/>
      <c r="AC129" s="991"/>
      <c r="AD129" s="991"/>
      <c r="AE129" s="992"/>
      <c r="AF129" s="993">
        <v>67264598</v>
      </c>
      <c r="AG129" s="991"/>
      <c r="AH129" s="991"/>
      <c r="AI129" s="991"/>
      <c r="AJ129" s="992"/>
      <c r="AK129" s="993">
        <v>67407452</v>
      </c>
      <c r="AL129" s="991"/>
      <c r="AM129" s="991"/>
      <c r="AN129" s="991"/>
      <c r="AO129" s="992"/>
      <c r="AP129" s="1108"/>
      <c r="AQ129" s="1109"/>
      <c r="AR129" s="1109"/>
      <c r="AS129" s="1109"/>
      <c r="AT129" s="1110"/>
      <c r="AU129" s="264"/>
      <c r="AV129" s="264"/>
      <c r="AW129" s="264"/>
      <c r="AX129" s="1099" t="s">
        <v>492</v>
      </c>
      <c r="AY129" s="982"/>
      <c r="AZ129" s="982"/>
      <c r="BA129" s="982"/>
      <c r="BB129" s="982"/>
      <c r="BC129" s="982"/>
      <c r="BD129" s="982"/>
      <c r="BE129" s="983"/>
      <c r="BF129" s="1100" t="s">
        <v>228</v>
      </c>
      <c r="BG129" s="1101"/>
      <c r="BH129" s="1101"/>
      <c r="BI129" s="1101"/>
      <c r="BJ129" s="1101"/>
      <c r="BK129" s="1101"/>
      <c r="BL129" s="1102"/>
      <c r="BM129" s="1100">
        <v>16.25</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493</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494</v>
      </c>
      <c r="X130" s="1106"/>
      <c r="Y130" s="1106"/>
      <c r="Z130" s="1107"/>
      <c r="AA130" s="990">
        <v>9528237</v>
      </c>
      <c r="AB130" s="991"/>
      <c r="AC130" s="991"/>
      <c r="AD130" s="991"/>
      <c r="AE130" s="992"/>
      <c r="AF130" s="993">
        <v>9556532</v>
      </c>
      <c r="AG130" s="991"/>
      <c r="AH130" s="991"/>
      <c r="AI130" s="991"/>
      <c r="AJ130" s="992"/>
      <c r="AK130" s="993">
        <v>9556146</v>
      </c>
      <c r="AL130" s="991"/>
      <c r="AM130" s="991"/>
      <c r="AN130" s="991"/>
      <c r="AO130" s="992"/>
      <c r="AP130" s="1108"/>
      <c r="AQ130" s="1109"/>
      <c r="AR130" s="1109"/>
      <c r="AS130" s="1109"/>
      <c r="AT130" s="1110"/>
      <c r="AU130" s="264"/>
      <c r="AV130" s="264"/>
      <c r="AW130" s="264"/>
      <c r="AX130" s="1099" t="s">
        <v>495</v>
      </c>
      <c r="AY130" s="982"/>
      <c r="AZ130" s="982"/>
      <c r="BA130" s="982"/>
      <c r="BB130" s="982"/>
      <c r="BC130" s="982"/>
      <c r="BD130" s="982"/>
      <c r="BE130" s="983"/>
      <c r="BF130" s="1136">
        <v>5.6</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496</v>
      </c>
      <c r="X131" s="1144"/>
      <c r="Y131" s="1144"/>
      <c r="Z131" s="1145"/>
      <c r="AA131" s="1037">
        <v>58936556</v>
      </c>
      <c r="AB131" s="1016"/>
      <c r="AC131" s="1016"/>
      <c r="AD131" s="1016"/>
      <c r="AE131" s="1017"/>
      <c r="AF131" s="1015">
        <v>57708066</v>
      </c>
      <c r="AG131" s="1016"/>
      <c r="AH131" s="1016"/>
      <c r="AI131" s="1016"/>
      <c r="AJ131" s="1017"/>
      <c r="AK131" s="1015">
        <v>57851306</v>
      </c>
      <c r="AL131" s="1016"/>
      <c r="AM131" s="1016"/>
      <c r="AN131" s="1016"/>
      <c r="AO131" s="1017"/>
      <c r="AP131" s="1146"/>
      <c r="AQ131" s="1147"/>
      <c r="AR131" s="1147"/>
      <c r="AS131" s="1147"/>
      <c r="AT131" s="1148"/>
      <c r="AU131" s="264"/>
      <c r="AV131" s="264"/>
      <c r="AW131" s="264"/>
      <c r="AX131" s="1118" t="s">
        <v>497</v>
      </c>
      <c r="AY131" s="1069"/>
      <c r="AZ131" s="1069"/>
      <c r="BA131" s="1069"/>
      <c r="BB131" s="1069"/>
      <c r="BC131" s="1069"/>
      <c r="BD131" s="1069"/>
      <c r="BE131" s="1070"/>
      <c r="BF131" s="1119" t="s">
        <v>228</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498</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499</v>
      </c>
      <c r="W132" s="1129"/>
      <c r="X132" s="1129"/>
      <c r="Y132" s="1129"/>
      <c r="Z132" s="1130"/>
      <c r="AA132" s="1131">
        <v>5.4436248359999997</v>
      </c>
      <c r="AB132" s="1132"/>
      <c r="AC132" s="1132"/>
      <c r="AD132" s="1132"/>
      <c r="AE132" s="1133"/>
      <c r="AF132" s="1134">
        <v>6.0974179939999997</v>
      </c>
      <c r="AG132" s="1132"/>
      <c r="AH132" s="1132"/>
      <c r="AI132" s="1132"/>
      <c r="AJ132" s="1133"/>
      <c r="AK132" s="1134">
        <v>5.3224606550000004</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500</v>
      </c>
      <c r="W133" s="1112"/>
      <c r="X133" s="1112"/>
      <c r="Y133" s="1112"/>
      <c r="Z133" s="1113"/>
      <c r="AA133" s="1114">
        <v>4.5999999999999996</v>
      </c>
      <c r="AB133" s="1115"/>
      <c r="AC133" s="1115"/>
      <c r="AD133" s="1115"/>
      <c r="AE133" s="1116"/>
      <c r="AF133" s="1114">
        <v>5.0999999999999996</v>
      </c>
      <c r="AG133" s="1115"/>
      <c r="AH133" s="1115"/>
      <c r="AI133" s="1115"/>
      <c r="AJ133" s="1116"/>
      <c r="AK133" s="1114">
        <v>5.6</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EDXgVJS2DF0WMx6Jcj1k3ujY2mkX9wUKZBLr5IDcnSE+8OA4hV8PtnWYwvBmZKWWMn6SERtzIc8RrybdtpGjSg==" saltValue="J+tKzMtgTbmZEI/6woXj9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S8qCyt1CroaQr34Xv5eqTxALlrJDAgZi5hHGGUVleZQaZY7CGRbPNnp50GdplAj9En1XtG1OPLOjMO5G24F7hQ==" saltValue="K9diLZk54MjMU+tUpmHg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DVevhqEi7Fr4jd/mug3LG8CdwbAI6bQrg4m9bEegTD/zkZ6qHCUhLic5cMJqEk3j41a39FUeL59XSBiSmWQZRw==" saltValue="Xu4eWO08RQR+mXzhacrl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504</v>
      </c>
      <c r="AP7" s="283"/>
      <c r="AQ7" s="284" t="s">
        <v>505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506</v>
      </c>
      <c r="AQ8" s="290" t="s">
        <v>507</v>
      </c>
      <c r="AR8" s="291" t="s">
        <v>508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509</v>
      </c>
      <c r="AL9" s="1155"/>
      <c r="AM9" s="1155"/>
      <c r="AN9" s="1156"/>
      <c r="AO9" s="292">
        <v>15178846</v>
      </c>
      <c r="AP9" s="292">
        <v>46606</v>
      </c>
      <c r="AQ9" s="293">
        <v>57800</v>
      </c>
      <c r="AR9" s="294">
        <v>-19.399999999999999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510</v>
      </c>
      <c r="AL10" s="1155"/>
      <c r="AM10" s="1155"/>
      <c r="AN10" s="1156"/>
      <c r="AO10" s="295">
        <v>1997324</v>
      </c>
      <c r="AP10" s="295">
        <v>6133</v>
      </c>
      <c r="AQ10" s="296">
        <v>2573</v>
      </c>
      <c r="AR10" s="297">
        <v>138.4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511</v>
      </c>
      <c r="AL11" s="1155"/>
      <c r="AM11" s="1155"/>
      <c r="AN11" s="1156"/>
      <c r="AO11" s="295">
        <v>2289276</v>
      </c>
      <c r="AP11" s="295">
        <v>7029</v>
      </c>
      <c r="AQ11" s="296">
        <v>1586</v>
      </c>
      <c r="AR11" s="297">
        <v>343.2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512</v>
      </c>
      <c r="AL12" s="1155"/>
      <c r="AM12" s="1155"/>
      <c r="AN12" s="1156"/>
      <c r="AO12" s="295">
        <v>135085</v>
      </c>
      <c r="AP12" s="295">
        <v>415</v>
      </c>
      <c r="AQ12" s="296">
        <v>532</v>
      </c>
      <c r="AR12" s="297">
        <v>-22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513</v>
      </c>
      <c r="AL13" s="1155"/>
      <c r="AM13" s="1155"/>
      <c r="AN13" s="1156"/>
      <c r="AO13" s="295">
        <v>238332</v>
      </c>
      <c r="AP13" s="295">
        <v>732</v>
      </c>
      <c r="AQ13" s="296">
        <v>18</v>
      </c>
      <c r="AR13" s="297">
        <v>3966.7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514</v>
      </c>
      <c r="AL14" s="1155"/>
      <c r="AM14" s="1155"/>
      <c r="AN14" s="1156"/>
      <c r="AO14" s="295">
        <v>728797</v>
      </c>
      <c r="AP14" s="295">
        <v>2238</v>
      </c>
      <c r="AQ14" s="296">
        <v>1833</v>
      </c>
      <c r="AR14" s="297">
        <v>22.1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515</v>
      </c>
      <c r="AL15" s="1155"/>
      <c r="AM15" s="1155"/>
      <c r="AN15" s="1156"/>
      <c r="AO15" s="295">
        <v>485511</v>
      </c>
      <c r="AP15" s="295">
        <v>1491</v>
      </c>
      <c r="AQ15" s="296">
        <v>1281</v>
      </c>
      <c r="AR15" s="297">
        <v>16.399999999999999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516</v>
      </c>
      <c r="AL16" s="1158"/>
      <c r="AM16" s="1158"/>
      <c r="AN16" s="1159"/>
      <c r="AO16" s="295">
        <v>-1006093</v>
      </c>
      <c r="AP16" s="295">
        <v>-3089</v>
      </c>
      <c r="AQ16" s="296">
        <v>-4437</v>
      </c>
      <c r="AR16" s="297">
        <v>-30.4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180</v>
      </c>
      <c r="AL17" s="1158"/>
      <c r="AM17" s="1158"/>
      <c r="AN17" s="1159"/>
      <c r="AO17" s="295">
        <v>20047078</v>
      </c>
      <c r="AP17" s="295">
        <v>61554</v>
      </c>
      <c r="AQ17" s="296">
        <v>61185</v>
      </c>
      <c r="AR17" s="297">
        <v>0.6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521</v>
      </c>
      <c r="AL21" s="1150"/>
      <c r="AM21" s="1150"/>
      <c r="AN21" s="1151"/>
      <c r="AO21" s="307">
        <v>5.57</v>
      </c>
      <c r="AP21" s="308">
        <v>6.2</v>
      </c>
      <c r="AQ21" s="309">
        <v>-0.63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522</v>
      </c>
      <c r="AL22" s="1150"/>
      <c r="AM22" s="1150"/>
      <c r="AN22" s="1151"/>
      <c r="AO22" s="312">
        <v>101.5</v>
      </c>
      <c r="AP22" s="313">
        <v>100.2</v>
      </c>
      <c r="AQ22" s="314">
        <v>1.3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524</v>
      </c>
      <c r="AO27" s="273"/>
      <c r="AP27" s="273"/>
      <c r="AQ27" s="273"/>
      <c r="AR27" s="273"/>
      <c r="AS27" s="273"/>
      <c r="AT27" s="273"/>
    </row>
    <row r="28" spans="1:46" ht="17.2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504</v>
      </c>
      <c r="AP30" s="283"/>
      <c r="AQ30" s="284" t="s">
        <v>505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506</v>
      </c>
      <c r="AQ31" s="290" t="s">
        <v>507</v>
      </c>
      <c r="AR31" s="291" t="s">
        <v>508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527</v>
      </c>
      <c r="AL32" s="1166"/>
      <c r="AM32" s="1166"/>
      <c r="AN32" s="1167"/>
      <c r="AO32" s="322">
        <v>10090973</v>
      </c>
      <c r="AP32" s="322">
        <v>30984</v>
      </c>
      <c r="AQ32" s="323">
        <v>37891</v>
      </c>
      <c r="AR32" s="324">
        <v>-18.2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528</v>
      </c>
      <c r="AL33" s="1166"/>
      <c r="AM33" s="1166"/>
      <c r="AN33" s="1167"/>
      <c r="AO33" s="322" t="s">
        <v>529</v>
      </c>
      <c r="AP33" s="322" t="s">
        <v>529</v>
      </c>
      <c r="AQ33" s="323">
        <v>3</v>
      </c>
      <c r="AR33" s="324" t="s">
        <v>529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530</v>
      </c>
      <c r="AL34" s="1166"/>
      <c r="AM34" s="1166"/>
      <c r="AN34" s="1167"/>
      <c r="AO34" s="322" t="s">
        <v>529</v>
      </c>
      <c r="AP34" s="322" t="s">
        <v>529</v>
      </c>
      <c r="AQ34" s="323">
        <v>103</v>
      </c>
      <c r="AR34" s="324" t="s">
        <v>529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531</v>
      </c>
      <c r="AL35" s="1166"/>
      <c r="AM35" s="1166"/>
      <c r="AN35" s="1167"/>
      <c r="AO35" s="322">
        <v>4326000</v>
      </c>
      <c r="AP35" s="322">
        <v>13283</v>
      </c>
      <c r="AQ35" s="323">
        <v>9138</v>
      </c>
      <c r="AR35" s="324">
        <v>45.4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532</v>
      </c>
      <c r="AL36" s="1166"/>
      <c r="AM36" s="1166"/>
      <c r="AN36" s="1167"/>
      <c r="AO36" s="322">
        <v>108775</v>
      </c>
      <c r="AP36" s="322">
        <v>334</v>
      </c>
      <c r="AQ36" s="323">
        <v>348</v>
      </c>
      <c r="AR36" s="324">
        <v>-4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533</v>
      </c>
      <c r="AL37" s="1166"/>
      <c r="AM37" s="1166"/>
      <c r="AN37" s="1167"/>
      <c r="AO37" s="322">
        <v>240168</v>
      </c>
      <c r="AP37" s="322">
        <v>737</v>
      </c>
      <c r="AQ37" s="323">
        <v>851</v>
      </c>
      <c r="AR37" s="324">
        <v>-13.4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534</v>
      </c>
      <c r="AL38" s="1169"/>
      <c r="AM38" s="1169"/>
      <c r="AN38" s="1170"/>
      <c r="AO38" s="325" t="s">
        <v>529</v>
      </c>
      <c r="AP38" s="325" t="s">
        <v>529</v>
      </c>
      <c r="AQ38" s="326">
        <v>1</v>
      </c>
      <c r="AR38" s="314" t="s">
        <v>529</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535</v>
      </c>
      <c r="AL39" s="1169"/>
      <c r="AM39" s="1169"/>
      <c r="AN39" s="1170"/>
      <c r="AO39" s="322">
        <v>-2130657</v>
      </c>
      <c r="AP39" s="322">
        <v>-6542</v>
      </c>
      <c r="AQ39" s="323">
        <v>-8418</v>
      </c>
      <c r="AR39" s="324">
        <v>-22.3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536</v>
      </c>
      <c r="AL40" s="1166"/>
      <c r="AM40" s="1166"/>
      <c r="AN40" s="1167"/>
      <c r="AO40" s="322">
        <v>-9556146</v>
      </c>
      <c r="AP40" s="322">
        <v>-29342</v>
      </c>
      <c r="AQ40" s="323">
        <v>-29250</v>
      </c>
      <c r="AR40" s="324">
        <v>0.3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294</v>
      </c>
      <c r="AL41" s="1172"/>
      <c r="AM41" s="1172"/>
      <c r="AN41" s="1173"/>
      <c r="AO41" s="322">
        <v>3079113</v>
      </c>
      <c r="AP41" s="322">
        <v>9454</v>
      </c>
      <c r="AQ41" s="323">
        <v>10666</v>
      </c>
      <c r="AR41" s="324">
        <v>-11.4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504</v>
      </c>
      <c r="AN49" s="1162" t="s">
        <v>540</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541</v>
      </c>
      <c r="AO50" s="339" t="s">
        <v>542</v>
      </c>
      <c r="AP50" s="340" t="s">
        <v>543</v>
      </c>
      <c r="AQ50" s="341" t="s">
        <v>544</v>
      </c>
      <c r="AR50" s="342" t="s">
        <v>545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10303477</v>
      </c>
      <c r="AN51" s="344">
        <v>31598</v>
      </c>
      <c r="AO51" s="345">
        <v>6.2</v>
      </c>
      <c r="AP51" s="346">
        <v>47677</v>
      </c>
      <c r="AQ51" s="347">
        <v>14.3</v>
      </c>
      <c r="AR51" s="348">
        <v>-8.1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4673286</v>
      </c>
      <c r="AN52" s="352">
        <v>14332</v>
      </c>
      <c r="AO52" s="353">
        <v>11.3</v>
      </c>
      <c r="AP52" s="354">
        <v>23360</v>
      </c>
      <c r="AQ52" s="355">
        <v>2.7</v>
      </c>
      <c r="AR52" s="356">
        <v>8.6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15046608</v>
      </c>
      <c r="AN53" s="344">
        <v>46041</v>
      </c>
      <c r="AO53" s="345">
        <v>45.7</v>
      </c>
      <c r="AP53" s="346">
        <v>51613</v>
      </c>
      <c r="AQ53" s="347">
        <v>8.3000000000000007</v>
      </c>
      <c r="AR53" s="348">
        <v>37.4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5987844</v>
      </c>
      <c r="AN54" s="352">
        <v>18322</v>
      </c>
      <c r="AO54" s="353">
        <v>27.8</v>
      </c>
      <c r="AP54" s="354">
        <v>25872</v>
      </c>
      <c r="AQ54" s="355">
        <v>10.8</v>
      </c>
      <c r="AR54" s="356">
        <v>17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20792574</v>
      </c>
      <c r="AN55" s="344">
        <v>63526</v>
      </c>
      <c r="AO55" s="345">
        <v>38</v>
      </c>
      <c r="AP55" s="346">
        <v>50880</v>
      </c>
      <c r="AQ55" s="347">
        <v>-1.4</v>
      </c>
      <c r="AR55" s="348">
        <v>39.4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7421287</v>
      </c>
      <c r="AN56" s="352">
        <v>22674</v>
      </c>
      <c r="AO56" s="353">
        <v>23.8</v>
      </c>
      <c r="AP56" s="354">
        <v>27819</v>
      </c>
      <c r="AQ56" s="355">
        <v>7.5</v>
      </c>
      <c r="AR56" s="356">
        <v>16.3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18396236</v>
      </c>
      <c r="AN57" s="344">
        <v>56283</v>
      </c>
      <c r="AO57" s="345">
        <v>-11.4</v>
      </c>
      <c r="AP57" s="346">
        <v>46395</v>
      </c>
      <c r="AQ57" s="347">
        <v>-8.8000000000000007</v>
      </c>
      <c r="AR57" s="348">
        <v>-2.6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8882855</v>
      </c>
      <c r="AN58" s="352">
        <v>27177</v>
      </c>
      <c r="AO58" s="353">
        <v>19.899999999999999</v>
      </c>
      <c r="AP58" s="354">
        <v>26304</v>
      </c>
      <c r="AQ58" s="355">
        <v>-5.4</v>
      </c>
      <c r="AR58" s="356">
        <v>25.3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17656261</v>
      </c>
      <c r="AN59" s="344">
        <v>54213</v>
      </c>
      <c r="AO59" s="345">
        <v>-3.7</v>
      </c>
      <c r="AP59" s="346">
        <v>48088</v>
      </c>
      <c r="AQ59" s="347">
        <v>3.6</v>
      </c>
      <c r="AR59" s="348">
        <v>-7.3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7235040</v>
      </c>
      <c r="AN60" s="352">
        <v>22215</v>
      </c>
      <c r="AO60" s="353">
        <v>-18.3</v>
      </c>
      <c r="AP60" s="354">
        <v>25183</v>
      </c>
      <c r="AQ60" s="355">
        <v>-4.3</v>
      </c>
      <c r="AR60" s="356">
        <v>-14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16439031</v>
      </c>
      <c r="AN61" s="359">
        <v>50332</v>
      </c>
      <c r="AO61" s="360">
        <v>15</v>
      </c>
      <c r="AP61" s="361">
        <v>48931</v>
      </c>
      <c r="AQ61" s="362">
        <v>3.2</v>
      </c>
      <c r="AR61" s="348">
        <v>11.8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6840062</v>
      </c>
      <c r="AN62" s="352">
        <v>20944</v>
      </c>
      <c r="AO62" s="353">
        <v>12.9</v>
      </c>
      <c r="AP62" s="354">
        <v>25708</v>
      </c>
      <c r="AQ62" s="355">
        <v>2.2999999999999998</v>
      </c>
      <c r="AR62" s="356">
        <v>10.6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68tU0GtoibqZ+TWeuvun3OfWEYfU2cF/MN0tJADtphgvAFDqw7LNGH4GXROu1eV3zYHMRlvkPYHvjibpuvdB9g==" saltValue="Z/FNolVHkRCxYgWENXyJ4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uhM05bX0iY56Wp8cgzEdZnx+gzGBI3XAjNh5HtRYQh680OLq1sxydbayOOrKenvtYg7BnWwwWOr0H6L0NMgiA==" saltValue="WHheLrtHaEW85XKdV0fI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1gEgnx5F7CWJh+VXTOas+CLmODzTjjeerjr8oOH2ZT8eaO0E1ulFRaCNtQm7HgygB3J+O9q51oWj3uCU9XJ9XA==" saltValue="PUEjw5UMdVDAIMamxGv3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J49" sqref="J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174" t="s">
        <v>3</v>
      </c>
      <c r="D47" s="1174"/>
      <c r="E47" s="1175"/>
      <c r="F47" s="11">
        <v>18.22</v>
      </c>
      <c r="G47" s="12">
        <v>18.91</v>
      </c>
      <c r="H47" s="12">
        <v>20.3</v>
      </c>
      <c r="I47" s="12">
        <v>18.46</v>
      </c>
      <c r="J47" s="13">
        <v>17.68</v>
      </c>
    </row>
    <row r="48" spans="2:10" ht="57.75" customHeight="1">
      <c r="B48" s="14"/>
      <c r="C48" s="1176" t="s">
        <v>4</v>
      </c>
      <c r="D48" s="1176"/>
      <c r="E48" s="1177"/>
      <c r="F48" s="15">
        <v>6.22</v>
      </c>
      <c r="G48" s="16">
        <v>6.61</v>
      </c>
      <c r="H48" s="16">
        <v>6.11</v>
      </c>
      <c r="I48" s="16">
        <v>5.86</v>
      </c>
      <c r="J48" s="17">
        <v>5.77</v>
      </c>
    </row>
    <row r="49" spans="2:10" ht="57.75" customHeight="1" thickBot="1">
      <c r="B49" s="18"/>
      <c r="C49" s="1178" t="s">
        <v>5</v>
      </c>
      <c r="D49" s="1178"/>
      <c r="E49" s="1179"/>
      <c r="F49" s="19">
        <v>2.12</v>
      </c>
      <c r="G49" s="20">
        <v>1.21</v>
      </c>
      <c r="H49" s="20">
        <v>1.01</v>
      </c>
      <c r="I49" s="20" t="s">
        <v>561</v>
      </c>
      <c r="J49" s="21" t="s">
        <v>562</v>
      </c>
    </row>
    <row r="50" spans="2:10" ht="13.5" customHeight="1"/>
    <row r="51" spans="2:10" ht="13.5" hidden="1" customHeight="1"/>
    <row r="52" spans="2:10" ht="13.5" hidden="1" customHeight="1"/>
    <row r="53" spans="2:10" ht="13.5" hidden="1" customHeight="1"/>
  </sheetData>
  <sheetProtection algorithmName="SHA-512" hashValue="LlYSbzUZbcChQ6uTjytRcwdCtFR1E3jAnWXXc7bSgt1LW3vx0AsJTJmRPHZUkLLjKirsWTZfMmvRrpmpAnJokg==" saltValue="2ZLNjsqjGGHXkbDbdnTi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2019-03-20T02:53:26Z</cp:lastPrinted>
  <dcterms:created xsi:type="dcterms:W3CDTF">2019-02-14T01:38:14Z</dcterms:created>
  <dcterms:modified xsi:type="dcterms:W3CDTF">2019-10-30T05:41:27Z</dcterms:modified>
  <cp:category/>
</cp:coreProperties>
</file>