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52.0.23\総務課\04_財政係\22.服部\01 財政管理事業\11.財政状況資料集\H30（H29年度決算）\公会計分ダウンロード統合作業\データ結合作業（最新）\"/>
    </mc:Choice>
  </mc:AlternateContent>
  <bookViews>
    <workbookView xWindow="0" yWindow="0" windowWidth="20490" windowHeight="747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<sst xmlns="http://schemas.openxmlformats.org/spreadsheetml/2006/main" count="1071" uniqueCount="588">
  <si>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</si>
  <si>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</si>
  <si>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</si>
  <si>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</si>
  <si>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</si>
  <si>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</si>
  <si>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</si>
  <si>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</si>
  <si>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</si>
  <si>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</si>
  <si>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</si>
  <si>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</si>
  <si>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</si>
  <si>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</si>
  <si>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</si>
  <si>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</si>
  <si>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</si>
  <si>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</si>
  <si>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</si>
  <si>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</si>
  <si>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</si>
  <si>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</si>
  <si>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</si>
  <si>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</si>
  <si>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</si>
  <si>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</si>
  <si>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</si>
  <si>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</si>
  <si>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</si>
  <si>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</si>
  <si>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</si>
  <si>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</si>
  <si>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</si>
  <si>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</si>
  <si>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</si>
  <si>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</si>
  <si>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</si>
  <si>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</si>
  <si>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</si>
  <si>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</si>
  <si>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</si>
  <si>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</si>
  <si>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</si>
  <si>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</si>
  <si>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</si>
  <si>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(積立額が多い上位５基金を記載(H29年度末現在))</t>
    <rPh sb="1" eb="3">
      <t>ツミタテ</t>
    </rPh>
    <rPh sb="3" eb="4">
      <t>ガク</t>
    </rPh>
    <rPh sb="5" eb="6">
      <t>オオ</t>
    </rPh>
    <rPh sb="7" eb="9">
      <t>ジョウイ</t>
    </rPh>
    <rPh sb="10" eb="12">
      <t>キキン</t>
    </rPh>
    <rPh sb="13" eb="15">
      <t>キサイ</t>
    </rPh>
    <rPh sb="19" eb="22">
      <t>ネンドマツ</t>
    </rPh>
    <rPh sb="22" eb="24">
      <t>ゲンザイ</t>
    </rPh>
    <phoneticPr fontId="11"/>
  </si>
  <si>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</si>
  <si>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</si>
  <si>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</si>
  <si>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</si>
  <si>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</si>
  <si>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</si>
  <si>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</si>
  <si>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</si>
  <si>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</si>
  <si>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</si>
  <si>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</si>
  <si>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</si>
  <si>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</si>
  <si>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</si>
  <si>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</si>
  <si>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</si>
  <si>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</si>
  <si>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</si>
  <si>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</si>
  <si>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</si>
  <si>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</si>
  <si>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</si>
  <si>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</si>
  <si>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</si>
  <si>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</si>
  <si>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</si>
  <si>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</si>
  <si>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</si>
  <si>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</si>
  <si>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</si>
  <si>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</si>
  <si>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</si>
  <si>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</si>
  <si>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</si>
  <si>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Ⅱ－１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</si>
  <si>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</si>
  <si>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</si>
  <si>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</si>
  <si>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</si>
  <si>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</si>
  <si>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</si>
  <si>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</si>
  <si>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</si>
  <si>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</si>
  <si>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</si>
  <si>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</si>
  <si>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</si>
  <si>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国見町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</si>
  <si>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</si>
  <si>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</si>
  <si>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</si>
  <si>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</si>
  <si>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</si>
  <si>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</si>
  <si>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</si>
  <si>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</si>
  <si>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</si>
  <si>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</si>
  <si>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</si>
  <si>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</si>
  <si>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</si>
  <si>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</si>
  <si>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</si>
  <si>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</si>
  <si>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</si>
  <si>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</si>
  <si>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</si>
  <si>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</si>
  <si>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</si>
  <si>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</si>
  <si>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</si>
  <si>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</si>
  <si>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-5.7</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</si>
  <si>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</si>
  <si>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</si>
  <si>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</si>
  <si>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</si>
  <si>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</si>
  <si>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</si>
  <si>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</si>
  <si>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</si>
  <si>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</si>
  <si>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</si>
  <si>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</si>
  <si>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</si>
  <si>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</si>
  <si>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</si>
  <si>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</si>
  <si>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</si>
  <si>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</si>
  <si>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</si>
  <si>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</si>
  <si>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</si>
  <si>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</si>
  <si>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</si>
  <si>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</si>
  <si>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</si>
  <si>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0"/>
  </si>
  <si>
    <t>うち日本人(％)</t>
    <phoneticPr fontId="5"/>
  </si>
  <si>
    <t>-1.7</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</si>
  <si>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</si>
  <si>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</si>
  <si>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</si>
  <si>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</si>
  <si>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</si>
  <si>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</si>
  <si>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</si>
  <si>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</si>
  <si>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</si>
  <si>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</si>
  <si>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</si>
  <si>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</si>
  <si>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</si>
  <si>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</si>
  <si>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</si>
  <si>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</si>
  <si>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</si>
  <si>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</si>
  <si>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</si>
  <si>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</si>
  <si>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</si>
  <si>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</si>
  <si>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</si>
  <si>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</si>
  <si>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</si>
  <si>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</si>
  <si>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</si>
  <si>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</si>
  <si>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</si>
  <si>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</si>
  <si>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</si>
  <si>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</si>
  <si>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</si>
  <si>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</si>
  <si>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</si>
  <si>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</si>
  <si>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</si>
  <si>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</si>
  <si>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</si>
  <si>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</si>
  <si>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</si>
  <si>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</si>
  <si>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</si>
  <si>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</si>
  <si>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</si>
  <si>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</si>
  <si>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</si>
  <si>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</si>
  <si>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</si>
  <si>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</si>
  <si>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</si>
  <si>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</si>
  <si>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</si>
  <si>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</si>
  <si>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</si>
  <si>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</si>
  <si>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</si>
  <si>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</si>
  <si>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</si>
  <si>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</si>
  <si>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福島県国見町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</si>
  <si>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</si>
  <si>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</si>
  <si>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</si>
  <si>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</si>
  <si>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</si>
  <si>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</si>
  <si>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</si>
  <si>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</si>
  <si>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</si>
  <si>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</si>
  <si>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</si>
  <si>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</si>
  <si>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</si>
  <si>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</si>
  <si>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</si>
  <si>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</si>
  <si>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</si>
  <si>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</si>
  <si>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</si>
  <si>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</si>
  <si>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</si>
  <si>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</si>
  <si>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</si>
  <si>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</si>
  <si>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</si>
  <si>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</si>
  <si>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</si>
  <si>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</si>
  <si>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</si>
  <si>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</si>
  <si>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</si>
  <si>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</si>
  <si>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</si>
  <si>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</si>
  <si>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</si>
  <si>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</si>
  <si>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</si>
  <si>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</si>
  <si>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</si>
  <si>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</si>
  <si>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</si>
  <si>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</si>
  <si>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</si>
  <si>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</si>
  <si>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</si>
  <si>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</si>
  <si>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</si>
  <si>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</si>
  <si>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</si>
  <si>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</si>
  <si>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</si>
  <si>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</si>
  <si>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</si>
  <si>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</si>
  <si>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</si>
  <si>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</si>
  <si>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</si>
  <si>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</si>
  <si>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</si>
  <si>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</si>
  <si>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</si>
  <si>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</si>
  <si>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</si>
  <si>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</si>
  <si>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</si>
  <si>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</si>
  <si>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</si>
  <si>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</si>
  <si>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</si>
  <si>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</si>
  <si>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</si>
  <si>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</si>
  <si>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</si>
  <si>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</si>
  <si>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</si>
  <si>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</si>
  <si>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</si>
  <si>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</si>
  <si>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</si>
  <si>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</si>
  <si>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</si>
  <si>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</si>
  <si>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</si>
  <si>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</si>
  <si>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</si>
  <si>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</si>
  <si>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</si>
  <si>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</si>
  <si>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</si>
  <si>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</si>
  <si>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</si>
  <si>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</si>
  <si>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</si>
  <si>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</si>
  <si>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</si>
  <si>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</si>
  <si>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</si>
  <si>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</si>
  <si>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</si>
  <si>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</si>
  <si>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</si>
  <si>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</si>
  <si>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</si>
  <si>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</si>
  <si>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</si>
  <si>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</si>
  <si>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</si>
  <si>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</si>
  <si>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</si>
  <si>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</si>
  <si>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</si>
  <si>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</si>
  <si>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</si>
  <si>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</si>
  <si>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</si>
  <si>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</si>
  <si>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</si>
  <si>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</si>
  <si>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</si>
  <si>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</si>
  <si>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</si>
  <si>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</si>
  <si>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</si>
  <si>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</si>
  <si>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</si>
  <si>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</si>
  <si>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</si>
  <si>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</si>
  <si>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</si>
  <si>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</si>
  <si>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</si>
  <si>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</si>
  <si>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</si>
  <si>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</si>
  <si>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</si>
  <si>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</si>
  <si>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</si>
  <si>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</si>
  <si>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</si>
  <si>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</si>
  <si>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</si>
  <si>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</si>
  <si>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</si>
  <si>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</si>
  <si>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</si>
  <si>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</si>
  <si>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</si>
  <si>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</si>
  <si>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福島県国見町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</si>
  <si>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</si>
  <si>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</si>
  <si>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</si>
  <si>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</si>
  <si>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</si>
  <si>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</si>
  <si>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</si>
  <si>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</si>
  <si>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</si>
  <si>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</si>
  <si>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</si>
  <si>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</si>
  <si>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</si>
  <si>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</si>
  <si>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</si>
  <si>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</si>
  <si>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</si>
  <si>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</si>
  <si>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</si>
  <si>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</si>
  <si>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国見町渇水対策施設特別会計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</si>
  <si>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</si>
  <si>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</si>
  <si>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</si>
  <si>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</si>
  <si>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</si>
  <si>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</si>
  <si>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</si>
  <si>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</si>
  <si>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</si>
  <si>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</si>
  <si>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</si>
  <si>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</si>
  <si>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</si>
  <si>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国見町国民健康保険特別会計</t>
    <phoneticPr fontId="5"/>
  </si>
  <si>
    <t>国見町介護保険特別会計(保険事業勘定)</t>
    <phoneticPr fontId="5"/>
  </si>
  <si>
    <t>国見町後期高齢者医療特別会計</t>
    <phoneticPr fontId="5"/>
  </si>
  <si>
    <t>国見町介護保険特別会計(サービス事業勘定)</t>
    <phoneticPr fontId="5"/>
  </si>
  <si>
    <t>-</t>
    <phoneticPr fontId="5"/>
  </si>
  <si>
    <t>国見町水道事業会計</t>
    <phoneticPr fontId="5"/>
  </si>
  <si>
    <t>法適用企業</t>
    <phoneticPr fontId="5"/>
  </si>
  <si>
    <t>国見町公共下水道事業特別会計</t>
    <phoneticPr fontId="5"/>
  </si>
  <si>
    <t>法非適用企業</t>
    <phoneticPr fontId="5"/>
  </si>
  <si>
    <t>国見町土地開発事業特別会計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</si>
  <si>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</si>
  <si>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</si>
  <si>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</si>
  <si>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</si>
  <si>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</si>
  <si>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</si>
  <si>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</si>
  <si>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</si>
  <si>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</si>
  <si>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</si>
  <si>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</si>
  <si>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</si>
  <si>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</si>
  <si>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</si>
  <si>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</si>
  <si>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</si>
  <si>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</si>
  <si>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</si>
  <si>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</si>
  <si>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</si>
  <si>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</si>
  <si>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</si>
  <si>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</si>
  <si>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</si>
  <si>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</si>
  <si>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</si>
  <si>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</si>
  <si>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</si>
  <si>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</si>
  <si>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</si>
  <si>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</si>
  <si>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</si>
  <si>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</si>
  <si>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</si>
  <si>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</si>
  <si>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</si>
  <si>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</si>
  <si>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</si>
  <si>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</si>
  <si>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</si>
  <si>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</si>
  <si>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</si>
  <si>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</si>
  <si>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</si>
  <si>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</si>
  <si>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</si>
  <si>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</si>
  <si>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</si>
  <si>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</si>
  <si>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</si>
  <si>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</si>
  <si>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</si>
  <si>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</si>
  <si>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</si>
  <si>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</si>
  <si>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</si>
  <si>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</si>
  <si>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</si>
  <si>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</si>
  <si>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国見町介護保険特別会計(サービス事業勘定）</t>
    <phoneticPr fontId="5"/>
  </si>
  <si>
    <t xml:space="preserve">基準財政需要額算入見込額 </t>
    <rPh sb="0" eb="2">
      <t>キジュン</t>
    </rPh>
    <rPh sb="2" eb="4">
      <t>ザイセイ</t>
    </rPh>
    <rPh sb="4" eb="7">
      <t>ジュヨウガク</t>
    </rPh>
    <rPh sb="7" eb="9">
      <t>サンニュウ</t>
    </rPh>
    <rPh sb="9" eb="12">
      <t>ミコミガク</t>
    </rPh>
    <phoneticPr fontId="26"/>
  </si>
  <si>
    <t>国見町介護保険特別会計(保険事業勘定）</t>
    <phoneticPr fontId="5"/>
  </si>
  <si>
    <t>(Ｆ)</t>
    <phoneticPr fontId="5"/>
  </si>
  <si>
    <t>国見町後期高齢者特別会計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</si>
  <si>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</si>
  <si>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</si>
  <si>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</si>
  <si>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</si>
  <si>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</si>
  <si>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</si>
  <si>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</si>
  <si>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</si>
  <si>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</si>
  <si>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</si>
  <si>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</si>
  <si>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</si>
  <si>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</si>
  <si>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</si>
  <si>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</si>
  <si>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</si>
  <si>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</si>
  <si>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</si>
  <si>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</si>
  <si>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</si>
  <si>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</si>
  <si>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</si>
  <si>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</si>
  <si>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</si>
  <si>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</si>
  <si>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</si>
  <si>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</si>
  <si>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</si>
  <si>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</si>
  <si>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</si>
  <si>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</si>
  <si>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</si>
  <si>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</si>
  <si>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</si>
  <si>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</si>
  <si>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</si>
  <si>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</si>
  <si>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</si>
  <si>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</si>
  <si>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</si>
  <si>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</si>
  <si>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</si>
  <si>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</si>
  <si>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</si>
  <si>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</si>
  <si>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</si>
  <si>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</si>
  <si>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</si>
  <si>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</si>
  <si>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</si>
  <si>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</si>
  <si>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</si>
  <si>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</si>
  <si>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</si>
  <si>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</si>
  <si>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</si>
  <si>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</si>
  <si>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</si>
  <si>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</si>
  <si>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</si>
  <si>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</si>
  <si>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</si>
  <si>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</si>
  <si>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</si>
  <si>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</si>
  <si>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</si>
  <si>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</si>
  <si>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</si>
  <si>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</si>
  <si>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</si>
  <si>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</si>
  <si>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</si>
  <si>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</si>
  <si>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</si>
  <si>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</si>
  <si>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</si>
  <si>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</si>
  <si>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</si>
  <si>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</si>
  <si>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</si>
  <si>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</si>
  <si>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</si>
  <si>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</si>
  <si>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</si>
  <si>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</si>
  <si>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4.76</t>
  </si>
  <si>
    <t>国見町水道事業会計</t>
  </si>
  <si>
    <t>一般会計</t>
  </si>
  <si>
    <t>国見町国民健康保険特別会計</t>
  </si>
  <si>
    <t>国見町介護保険特別会計(保険事業勘定)</t>
  </si>
  <si>
    <t>国見町後期高齢者医療特別会計</t>
  </si>
  <si>
    <t>国見町公共下水道事業特別会計</t>
  </si>
  <si>
    <t>国見町土地開発事業特別会計</t>
  </si>
  <si>
    <t>国見町渇水対策施設特別会計</t>
  </si>
  <si>
    <t>その他会計（赤字）</t>
  </si>
  <si>
    <t>その他会計（黒字）</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</si>
  <si>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</si>
  <si>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</si>
  <si>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</si>
  <si>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</si>
  <si>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</si>
  <si>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</si>
  <si>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</si>
  <si>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</si>
  <si>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</si>
  <si>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</si>
  <si>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</si>
  <si>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</si>
  <si>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</si>
  <si>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</si>
  <si>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公立藤田病院組合</t>
  </si>
  <si>
    <t>福島県後期高齢者医療広域連合一般会計</t>
  </si>
  <si>
    <t>福島県後期高齢者医療広域連合後期高齢者医療特別会計</t>
  </si>
  <si>
    <t>福島県市町村総合事務組合一般会計</t>
  </si>
  <si>
    <t>福島県市町村総合事務組合消防補償等特別会計</t>
  </si>
  <si>
    <t>福島県市町村総合事務組合消防賞じゅつ金特別会計</t>
  </si>
  <si>
    <t>福島県市町村総合事務組合非常勤職員公務災害補償特別会計</t>
  </si>
  <si>
    <t>福島県市町村総合事務組合自治会館管理特別会計</t>
  </si>
  <si>
    <t>伊達地方衛生処理組合一般会計</t>
  </si>
  <si>
    <t>伊達地方衛生処理組合し尿処理事業特別会計</t>
  </si>
  <si>
    <t>伊達地方衛生処理組合ごみ処理事業特別会計</t>
  </si>
  <si>
    <t>福島地方水道用水供給企業団</t>
  </si>
  <si>
    <t>伊達地方消防組合一般会計</t>
  </si>
  <si>
    <t xml:space="preserve">将来負担比率及び実質公債費比率は、積極的な繰上償還の実施等により年々数値は減少傾向にある。類似団体内平均値と比較すると、実質公債費比率は同程度の数値となっているが、将来負担比率は高い数値となっている。庁舎建設事業や道の駅整備事業等、震災からの復旧復興事業実施のため町債を発行したことにより町債残高が増加したためと考えられる。
今後は可能な限り新規町債発行を抑制し、積極的な繰上償還を行い町債残高の削減を図り、将来負担額の抑制に努める。
</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</si>
</sst>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22" fillId="0" borderId="31" xfId="8" applyFont="1" applyFill="1" applyBorder="1">
      <alignment vertical="center"/>
    </xf>
    <xf numFmtId="0" fontId="22" fillId="0" borderId="42" xfId="8" applyFont="1" applyFill="1" applyBorder="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2" fillId="0" borderId="0" xfId="6" applyBorder="1" applyAlignment="1">
      <alignment vertical="center"/>
    </xf>
    <xf numFmtId="181" fontId="1" fillId="0" borderId="85" xfId="11" applyNumberForma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105751</c:v>
                </c:pt>
                <c:pt idx="1">
                  <c:v>158564</c:v>
                </c:pt>
                <c:pt idx="2">
                  <c:v>128611</c:v>
                </c:pt>
                <c:pt idx="3">
                  <c:v>138651</c:v>
                </c:pt>
                <c:pt idx="4">
                  <c:v>122882</c:v>
                </c:pt>
              </c:numCache>
            </c:numRef>
          </c:val>
          <c:smooth val="0"/>
          <c:extLst xmlns:c16r2="http://schemas.microsoft.com/office/drawing/2015/06/chart">
            <c:ext xmlns:c16="http://schemas.microsoft.com/office/drawing/2014/chart" uri="{C3380CC4-5D6E-409C-BE32-E72D297353CC}">
              <c16:uniqueId val="{00000000-74F3-4808-BF00-A3F0B1C1939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90449</c:v>
                </c:pt>
                <c:pt idx="1">
                  <c:v>163508</c:v>
                </c:pt>
                <c:pt idx="2">
                  <c:v>167658</c:v>
                </c:pt>
                <c:pt idx="3">
                  <c:v>182749</c:v>
                </c:pt>
                <c:pt idx="4">
                  <c:v>87821</c:v>
                </c:pt>
              </c:numCache>
            </c:numRef>
          </c:val>
          <c:smooth val="0"/>
          <c:extLst xmlns:c16r2="http://schemas.microsoft.com/office/drawing/2015/06/chart">
            <c:ext xmlns:c16="http://schemas.microsoft.com/office/drawing/2014/chart" uri="{C3380CC4-5D6E-409C-BE32-E72D297353CC}">
              <c16:uniqueId val="{00000001-74F3-4808-BF00-A3F0B1C1939C}"/>
            </c:ext>
          </c:extLst>
        </c:ser>
        <c:dLbls>
          <c:showLegendKey val="0"/>
          <c:showVal val="0"/>
          <c:showCatName val="0"/>
          <c:showSerName val="0"/>
          <c:showPercent val="0"/>
          <c:showBubbleSize val="0"/>
        </c:dLbls>
        <c:marker val="1"/>
        <c:smooth val="0"/>
        <c:axId val="658466824"/>
        <c:axId val="658472704"/>
      </c:lineChart>
      <c:catAx>
        <c:axId val="6584668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58472704"/>
        <c:crosses val="autoZero"/>
        <c:auto val="1"/>
        <c:lblAlgn val="ctr"/>
        <c:lblOffset val="100"/>
        <c:tickLblSkip val="1"/>
        <c:tickMarkSkip val="1"/>
        <c:noMultiLvlLbl val="0"/>
      </c:catAx>
      <c:valAx>
        <c:axId val="658472704"/>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584668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8.8800000000000008</c:v>
                </c:pt>
                <c:pt idx="1">
                  <c:v>14.27</c:v>
                </c:pt>
                <c:pt idx="2">
                  <c:v>15.82</c:v>
                </c:pt>
                <c:pt idx="3">
                  <c:v>11.2</c:v>
                </c:pt>
                <c:pt idx="4">
                  <c:v>13.2</c:v>
                </c:pt>
              </c:numCache>
            </c:numRef>
          </c:val>
          <c:extLst xmlns:c16r2="http://schemas.microsoft.com/office/drawing/2015/06/chart">
            <c:ext xmlns:c16="http://schemas.microsoft.com/office/drawing/2014/chart" uri="{C3380CC4-5D6E-409C-BE32-E72D297353CC}">
              <c16:uniqueId val="{00000000-D7A0-47A5-A8F9-06508B4EEA2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24.68</c:v>
                </c:pt>
                <c:pt idx="1">
                  <c:v>25.47</c:v>
                </c:pt>
                <c:pt idx="2">
                  <c:v>24.42</c:v>
                </c:pt>
                <c:pt idx="3">
                  <c:v>24.54</c:v>
                </c:pt>
                <c:pt idx="4">
                  <c:v>21.76</c:v>
                </c:pt>
              </c:numCache>
            </c:numRef>
          </c:val>
          <c:extLst xmlns:c16r2="http://schemas.microsoft.com/office/drawing/2015/06/chart">
            <c:ext xmlns:c16="http://schemas.microsoft.com/office/drawing/2014/chart" uri="{C3380CC4-5D6E-409C-BE32-E72D297353CC}">
              <c16:uniqueId val="{00000001-D7A0-47A5-A8F9-06508B4EEA23}"/>
            </c:ext>
          </c:extLst>
        </c:ser>
        <c:dLbls>
          <c:showLegendKey val="0"/>
          <c:showVal val="0"/>
          <c:showCatName val="0"/>
          <c:showSerName val="0"/>
          <c:showPercent val="0"/>
          <c:showBubbleSize val="0"/>
        </c:dLbls>
        <c:gapWidth val="250"/>
        <c:overlap val="100"/>
        <c:axId val="658475056"/>
        <c:axId val="6584754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-4.76</c:v>
                </c:pt>
                <c:pt idx="1">
                  <c:v>10.52</c:v>
                </c:pt>
                <c:pt idx="2">
                  <c:v>9.17</c:v>
                </c:pt>
                <c:pt idx="3">
                  <c:v>3.35</c:v>
                </c:pt>
                <c:pt idx="4">
                  <c:v>4.67</c:v>
                </c:pt>
              </c:numCache>
            </c:numRef>
          </c:val>
          <c:smooth val="0"/>
          <c:extLst xmlns:c16r2="http://schemas.microsoft.com/office/drawing/2015/06/chart">
            <c:ext xmlns:c16="http://schemas.microsoft.com/office/drawing/2014/chart" uri="{C3380CC4-5D6E-409C-BE32-E72D297353CC}">
              <c16:uniqueId val="{00000002-D7A0-47A5-A8F9-06508B4EEA23}"/>
            </c:ext>
          </c:extLst>
        </c:ser>
        <c:dLbls>
          <c:showLegendKey val="0"/>
          <c:showVal val="0"/>
          <c:showCatName val="0"/>
          <c:showSerName val="0"/>
          <c:showPercent val="0"/>
          <c:showBubbleSize val="0"/>
        </c:dLbls>
        <c:marker val="1"/>
        <c:smooth val="0"/>
        <c:axId val="658475056"/>
        <c:axId val="658475448"/>
      </c:lineChart>
      <c:catAx>
        <c:axId val="658475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658475448"/>
        <c:crosses val="autoZero"/>
        <c:auto val="1"/>
        <c:lblAlgn val="ctr"/>
        <c:lblOffset val="100"/>
        <c:tickLblSkip val="1"/>
        <c:tickMarkSkip val="1"/>
        <c:noMultiLvlLbl val="0"/>
      </c:catAx>
      <c:valAx>
        <c:axId val="6584754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584750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0.01</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A9DF-4D5B-8E41-EA222F7616E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A9DF-4D5B-8E41-EA222F7616E4}"/>
            </c:ext>
          </c:extLst>
        </c:ser>
        <c:ser>
          <c:idx val="2"/>
          <c:order val="2"/>
          <c:tx>
            <c:strRef>
              <c:f>データシート!$A$29</c:f>
              <c:strCache>
                <c:ptCount val="1"/>
                <c:pt idx="0">
                  <c:v>国見町渇水対策施設特別会計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0.03</c:v>
                </c:pt>
                <c:pt idx="8">
                  <c:v>#N/A</c:v>
                </c:pt>
                <c:pt idx="9">
                  <c:v>0.01</c:v>
                </c:pt>
              </c:numCache>
            </c:numRef>
          </c:val>
          <c:extLst xmlns:c16r2="http://schemas.microsoft.com/office/drawing/2015/06/chart">
            <c:ext xmlns:c16="http://schemas.microsoft.com/office/drawing/2014/chart" uri="{C3380CC4-5D6E-409C-BE32-E72D297353CC}">
              <c16:uniqueId val="{00000002-A9DF-4D5B-8E41-EA222F7616E4}"/>
            </c:ext>
          </c:extLst>
        </c:ser>
        <c:ser>
          <c:idx val="3"/>
          <c:order val="3"/>
          <c:tx>
            <c:strRef>
              <c:f>データシート!$A$30</c:f>
              <c:strCache>
                <c:ptCount val="1"/>
                <c:pt idx="0">
                  <c:v>国見町土地開発事業特別会計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0.57999999999999996</c:v>
                </c:pt>
                <c:pt idx="2">
                  <c:v>#N/A</c:v>
                </c:pt>
                <c:pt idx="3">
                  <c:v>0.94</c:v>
                </c:pt>
                <c:pt idx="4">
                  <c:v>#N/A</c:v>
                </c:pt>
                <c:pt idx="5">
                  <c:v>0.03</c:v>
                </c:pt>
                <c:pt idx="6">
                  <c:v>#N/A</c:v>
                </c:pt>
                <c:pt idx="7">
                  <c:v>0.03</c:v>
                </c:pt>
                <c:pt idx="8">
                  <c:v>#N/A</c:v>
                </c:pt>
                <c:pt idx="9">
                  <c:v>0.02</c:v>
                </c:pt>
              </c:numCache>
            </c:numRef>
          </c:val>
          <c:extLst xmlns:c16r2="http://schemas.microsoft.com/office/drawing/2015/06/chart">
            <c:ext xmlns:c16="http://schemas.microsoft.com/office/drawing/2014/chart" uri="{C3380CC4-5D6E-409C-BE32-E72D297353CC}">
              <c16:uniqueId val="{00000003-A9DF-4D5B-8E41-EA222F7616E4}"/>
            </c:ext>
          </c:extLst>
        </c:ser>
        <c:ser>
          <c:idx val="4"/>
          <c:order val="4"/>
          <c:tx>
            <c:strRef>
              <c:f>データシート!$A$31</c:f>
              <c:strCache>
                <c:ptCount val="1"/>
                <c:pt idx="0">
                  <c:v>国見町公共下水道事業特別会計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1.23</c:v>
                </c:pt>
                <c:pt idx="2">
                  <c:v>#N/A</c:v>
                </c:pt>
                <c:pt idx="3">
                  <c:v>7.0000000000000007E-2</c:v>
                </c:pt>
                <c:pt idx="4">
                  <c:v>#N/A</c:v>
                </c:pt>
                <c:pt idx="5">
                  <c:v>0.1</c:v>
                </c:pt>
                <c:pt idx="6">
                  <c:v>#N/A</c:v>
                </c:pt>
                <c:pt idx="7">
                  <c:v>0.04</c:v>
                </c:pt>
                <c:pt idx="8">
                  <c:v>#N/A</c:v>
                </c:pt>
                <c:pt idx="9">
                  <c:v>0.03</c:v>
                </c:pt>
              </c:numCache>
            </c:numRef>
          </c:val>
          <c:extLst xmlns:c16r2="http://schemas.microsoft.com/office/drawing/2015/06/chart">
            <c:ext xmlns:c16="http://schemas.microsoft.com/office/drawing/2014/chart" uri="{C3380CC4-5D6E-409C-BE32-E72D297353CC}">
              <c16:uniqueId val="{00000004-A9DF-4D5B-8E41-EA222F7616E4}"/>
            </c:ext>
          </c:extLst>
        </c:ser>
        <c:ser>
          <c:idx val="5"/>
          <c:order val="5"/>
          <c:tx>
            <c:strRef>
              <c:f>データシート!$A$32</c:f>
              <c:strCache>
                <c:ptCount val="1"/>
                <c:pt idx="0">
                  <c:v>国見町後期高齢者医療特別会計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c:v>
                </c:pt>
                <c:pt idx="2">
                  <c:v>#N/A</c:v>
                </c:pt>
                <c:pt idx="3">
                  <c:v>0.03</c:v>
                </c:pt>
                <c:pt idx="4">
                  <c:v>#N/A</c:v>
                </c:pt>
                <c:pt idx="5">
                  <c:v>0.03</c:v>
                </c:pt>
                <c:pt idx="6">
                  <c:v>#N/A</c:v>
                </c:pt>
                <c:pt idx="7">
                  <c:v>0.01</c:v>
                </c:pt>
                <c:pt idx="8">
                  <c:v>#N/A</c:v>
                </c:pt>
                <c:pt idx="9">
                  <c:v>0.03</c:v>
                </c:pt>
              </c:numCache>
            </c:numRef>
          </c:val>
          <c:extLst xmlns:c16r2="http://schemas.microsoft.com/office/drawing/2015/06/chart">
            <c:ext xmlns:c16="http://schemas.microsoft.com/office/drawing/2014/chart" uri="{C3380CC4-5D6E-409C-BE32-E72D297353CC}">
              <c16:uniqueId val="{00000005-A9DF-4D5B-8E41-EA222F7616E4}"/>
            </c:ext>
          </c:extLst>
        </c:ser>
        <c:ser>
          <c:idx val="6"/>
          <c:order val="6"/>
          <c:tx>
            <c:strRef>
              <c:f>データシート!$A$33</c:f>
              <c:strCache>
                <c:ptCount val="1"/>
                <c:pt idx="0">
                  <c:v>国見町介護保険特別会計(保険事業勘定)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0.32</c:v>
                </c:pt>
                <c:pt idx="2">
                  <c:v>#N/A</c:v>
                </c:pt>
                <c:pt idx="3">
                  <c:v>0.65</c:v>
                </c:pt>
                <c:pt idx="4">
                  <c:v>#N/A</c:v>
                </c:pt>
                <c:pt idx="5">
                  <c:v>0.75</c:v>
                </c:pt>
                <c:pt idx="6">
                  <c:v>#N/A</c:v>
                </c:pt>
                <c:pt idx="7">
                  <c:v>0.75</c:v>
                </c:pt>
                <c:pt idx="8">
                  <c:v>#N/A</c:v>
                </c:pt>
                <c:pt idx="9">
                  <c:v>1.69</c:v>
                </c:pt>
              </c:numCache>
            </c:numRef>
          </c:val>
          <c:extLst xmlns:c16r2="http://schemas.microsoft.com/office/drawing/2015/06/chart">
            <c:ext xmlns:c16="http://schemas.microsoft.com/office/drawing/2014/chart" uri="{C3380CC4-5D6E-409C-BE32-E72D297353CC}">
              <c16:uniqueId val="{00000006-A9DF-4D5B-8E41-EA222F7616E4}"/>
            </c:ext>
          </c:extLst>
        </c:ser>
        <c:ser>
          <c:idx val="7"/>
          <c:order val="7"/>
          <c:tx>
            <c:strRef>
              <c:f>データシート!$A$34</c:f>
              <c:strCache>
                <c:ptCount val="1"/>
                <c:pt idx="0">
                  <c:v>国見町国民健康保険特別会計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2.23</c:v>
                </c:pt>
                <c:pt idx="2">
                  <c:v>#N/A</c:v>
                </c:pt>
                <c:pt idx="3">
                  <c:v>1.39</c:v>
                </c:pt>
                <c:pt idx="4">
                  <c:v>#N/A</c:v>
                </c:pt>
                <c:pt idx="5">
                  <c:v>2.2799999999999998</c:v>
                </c:pt>
                <c:pt idx="6">
                  <c:v>#N/A</c:v>
                </c:pt>
                <c:pt idx="7">
                  <c:v>2.4</c:v>
                </c:pt>
                <c:pt idx="8">
                  <c:v>#N/A</c:v>
                </c:pt>
                <c:pt idx="9">
                  <c:v>2.58</c:v>
                </c:pt>
              </c:numCache>
            </c:numRef>
          </c:val>
          <c:extLst xmlns:c16r2="http://schemas.microsoft.com/office/drawing/2015/06/chart">
            <c:ext xmlns:c16="http://schemas.microsoft.com/office/drawing/2014/chart" uri="{C3380CC4-5D6E-409C-BE32-E72D297353CC}">
              <c16:uniqueId val="{00000007-A9DF-4D5B-8E41-EA222F7616E4}"/>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8.86</c:v>
                </c:pt>
                <c:pt idx="2">
                  <c:v>#N/A</c:v>
                </c:pt>
                <c:pt idx="3">
                  <c:v>14.27</c:v>
                </c:pt>
                <c:pt idx="4">
                  <c:v>#N/A</c:v>
                </c:pt>
                <c:pt idx="5">
                  <c:v>15.81</c:v>
                </c:pt>
                <c:pt idx="6">
                  <c:v>#N/A</c:v>
                </c:pt>
                <c:pt idx="7">
                  <c:v>11.2</c:v>
                </c:pt>
                <c:pt idx="8">
                  <c:v>#N/A</c:v>
                </c:pt>
                <c:pt idx="9">
                  <c:v>13.19</c:v>
                </c:pt>
              </c:numCache>
            </c:numRef>
          </c:val>
          <c:extLst xmlns:c16r2="http://schemas.microsoft.com/office/drawing/2015/06/chart">
            <c:ext xmlns:c16="http://schemas.microsoft.com/office/drawing/2014/chart" uri="{C3380CC4-5D6E-409C-BE32-E72D297353CC}">
              <c16:uniqueId val="{00000008-A9DF-4D5B-8E41-EA222F7616E4}"/>
            </c:ext>
          </c:extLst>
        </c:ser>
        <c:ser>
          <c:idx val="9"/>
          <c:order val="9"/>
          <c:tx>
            <c:strRef>
              <c:f>データシート!$A$36</c:f>
              <c:strCache>
                <c:ptCount val="1"/>
                <c:pt idx="0">
                  <c:v>国見町水道事業会計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13.62</c:v>
                </c:pt>
                <c:pt idx="2">
                  <c:v>#N/A</c:v>
                </c:pt>
                <c:pt idx="3">
                  <c:v>14.85</c:v>
                </c:pt>
                <c:pt idx="4">
                  <c:v>#N/A</c:v>
                </c:pt>
                <c:pt idx="5">
                  <c:v>15.03</c:v>
                </c:pt>
                <c:pt idx="6">
                  <c:v>#N/A</c:v>
                </c:pt>
                <c:pt idx="7">
                  <c:v>16.23</c:v>
                </c:pt>
                <c:pt idx="8">
                  <c:v>#N/A</c:v>
                </c:pt>
                <c:pt idx="9">
                  <c:v>16.12</c:v>
                </c:pt>
              </c:numCache>
            </c:numRef>
          </c:val>
          <c:extLst xmlns:c16r2="http://schemas.microsoft.com/office/drawing/2015/06/chart">
            <c:ext xmlns:c16="http://schemas.microsoft.com/office/drawing/2014/chart" uri="{C3380CC4-5D6E-409C-BE32-E72D297353CC}">
              <c16:uniqueId val="{00000009-A9DF-4D5B-8E41-EA222F7616E4}"/>
            </c:ext>
          </c:extLst>
        </c:ser>
        <c:dLbls>
          <c:showLegendKey val="0"/>
          <c:showVal val="0"/>
          <c:showCatName val="0"/>
          <c:showSerName val="0"/>
          <c:showPercent val="0"/>
          <c:showBubbleSize val="0"/>
        </c:dLbls>
        <c:gapWidth val="150"/>
        <c:overlap val="100"/>
        <c:axId val="658476232"/>
        <c:axId val="658477016"/>
      </c:barChart>
      <c:catAx>
        <c:axId val="658476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58477016"/>
        <c:crosses val="autoZero"/>
        <c:auto val="1"/>
        <c:lblAlgn val="ctr"/>
        <c:lblOffset val="100"/>
        <c:tickLblSkip val="1"/>
        <c:tickMarkSkip val="1"/>
        <c:noMultiLvlLbl val="0"/>
      </c:catAx>
      <c:valAx>
        <c:axId val="6584770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584762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536</c:v>
                </c:pt>
                <c:pt idx="5">
                  <c:v>563</c:v>
                </c:pt>
                <c:pt idx="8">
                  <c:v>558</c:v>
                </c:pt>
                <c:pt idx="11">
                  <c:v>557</c:v>
                </c:pt>
                <c:pt idx="14">
                  <c:v>586</c:v>
                </c:pt>
              </c:numCache>
            </c:numRef>
          </c:val>
          <c:extLst xmlns:c16r2="http://schemas.microsoft.com/office/drawing/2015/06/chart">
            <c:ext xmlns:c16="http://schemas.microsoft.com/office/drawing/2014/chart" uri="{C3380CC4-5D6E-409C-BE32-E72D297353CC}">
              <c16:uniqueId val="{00000000-2434-48AE-9C39-93F9A2AC0B9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2434-48AE-9C39-93F9A2AC0B9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16</c:v>
                </c:pt>
                <c:pt idx="3">
                  <c:v>11</c:v>
                </c:pt>
                <c:pt idx="6">
                  <c:v>3</c:v>
                </c:pt>
                <c:pt idx="9">
                  <c:v>5</c:v>
                </c:pt>
                <c:pt idx="12">
                  <c:v>6</c:v>
                </c:pt>
              </c:numCache>
            </c:numRef>
          </c:val>
          <c:extLst xmlns:c16r2="http://schemas.microsoft.com/office/drawing/2015/06/chart">
            <c:ext xmlns:c16="http://schemas.microsoft.com/office/drawing/2014/chart" uri="{C3380CC4-5D6E-409C-BE32-E72D297353CC}">
              <c16:uniqueId val="{00000002-2434-48AE-9C39-93F9A2AC0B9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308</c:v>
                </c:pt>
                <c:pt idx="3">
                  <c:v>308</c:v>
                </c:pt>
                <c:pt idx="6">
                  <c:v>308</c:v>
                </c:pt>
                <c:pt idx="9">
                  <c:v>334</c:v>
                </c:pt>
                <c:pt idx="12">
                  <c:v>343</c:v>
                </c:pt>
              </c:numCache>
            </c:numRef>
          </c:val>
          <c:extLst xmlns:c16r2="http://schemas.microsoft.com/office/drawing/2015/06/chart">
            <c:ext xmlns:c16="http://schemas.microsoft.com/office/drawing/2014/chart" uri="{C3380CC4-5D6E-409C-BE32-E72D297353CC}">
              <c16:uniqueId val="{00000003-2434-48AE-9C39-93F9A2AC0B9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93</c:v>
                </c:pt>
                <c:pt idx="3">
                  <c:v>53</c:v>
                </c:pt>
                <c:pt idx="6">
                  <c:v>40</c:v>
                </c:pt>
                <c:pt idx="9">
                  <c:v>61</c:v>
                </c:pt>
                <c:pt idx="12">
                  <c:v>73</c:v>
                </c:pt>
              </c:numCache>
            </c:numRef>
          </c:val>
          <c:extLst xmlns:c16r2="http://schemas.microsoft.com/office/drawing/2015/06/chart">
            <c:ext xmlns:c16="http://schemas.microsoft.com/office/drawing/2014/chart" uri="{C3380CC4-5D6E-409C-BE32-E72D297353CC}">
              <c16:uniqueId val="{00000004-2434-48AE-9C39-93F9A2AC0B9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2434-48AE-9C39-93F9A2AC0B9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2434-48AE-9C39-93F9A2AC0B9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368</c:v>
                </c:pt>
                <c:pt idx="3">
                  <c:v>368</c:v>
                </c:pt>
                <c:pt idx="6">
                  <c:v>383</c:v>
                </c:pt>
                <c:pt idx="9">
                  <c:v>379</c:v>
                </c:pt>
                <c:pt idx="12">
                  <c:v>364</c:v>
                </c:pt>
              </c:numCache>
            </c:numRef>
          </c:val>
          <c:extLst xmlns:c16r2="http://schemas.microsoft.com/office/drawing/2015/06/chart">
            <c:ext xmlns:c16="http://schemas.microsoft.com/office/drawing/2014/chart" uri="{C3380CC4-5D6E-409C-BE32-E72D297353CC}">
              <c16:uniqueId val="{00000007-2434-48AE-9C39-93F9A2AC0B95}"/>
            </c:ext>
          </c:extLst>
        </c:ser>
        <c:dLbls>
          <c:showLegendKey val="0"/>
          <c:showVal val="0"/>
          <c:showCatName val="0"/>
          <c:showSerName val="0"/>
          <c:showPercent val="0"/>
          <c:showBubbleSize val="0"/>
        </c:dLbls>
        <c:gapWidth val="100"/>
        <c:overlap val="100"/>
        <c:axId val="658466040"/>
        <c:axId val="6584774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249</c:v>
                </c:pt>
                <c:pt idx="2">
                  <c:v>#N/A</c:v>
                </c:pt>
                <c:pt idx="3">
                  <c:v>#N/A</c:v>
                </c:pt>
                <c:pt idx="4">
                  <c:v>177</c:v>
                </c:pt>
                <c:pt idx="5">
                  <c:v>#N/A</c:v>
                </c:pt>
                <c:pt idx="6">
                  <c:v>#N/A</c:v>
                </c:pt>
                <c:pt idx="7">
                  <c:v>176</c:v>
                </c:pt>
                <c:pt idx="8">
                  <c:v>#N/A</c:v>
                </c:pt>
                <c:pt idx="9">
                  <c:v>#N/A</c:v>
                </c:pt>
                <c:pt idx="10">
                  <c:v>222</c:v>
                </c:pt>
                <c:pt idx="11">
                  <c:v>#N/A</c:v>
                </c:pt>
                <c:pt idx="12">
                  <c:v>#N/A</c:v>
                </c:pt>
                <c:pt idx="13">
                  <c:v>200</c:v>
                </c:pt>
                <c:pt idx="14">
                  <c:v>#N/A</c:v>
                </c:pt>
              </c:numCache>
            </c:numRef>
          </c:val>
          <c:smooth val="0"/>
          <c:extLst xmlns:c16r2="http://schemas.microsoft.com/office/drawing/2015/06/chart">
            <c:ext xmlns:c16="http://schemas.microsoft.com/office/drawing/2014/chart" uri="{C3380CC4-5D6E-409C-BE32-E72D297353CC}">
              <c16:uniqueId val="{00000008-2434-48AE-9C39-93F9A2AC0B95}"/>
            </c:ext>
          </c:extLst>
        </c:ser>
        <c:dLbls>
          <c:showLegendKey val="0"/>
          <c:showVal val="0"/>
          <c:showCatName val="0"/>
          <c:showSerName val="0"/>
          <c:showPercent val="0"/>
          <c:showBubbleSize val="0"/>
        </c:dLbls>
        <c:marker val="1"/>
        <c:smooth val="0"/>
        <c:axId val="658466040"/>
        <c:axId val="658477408"/>
      </c:lineChart>
      <c:catAx>
        <c:axId val="658466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58477408"/>
        <c:crosses val="autoZero"/>
        <c:auto val="1"/>
        <c:lblAlgn val="ctr"/>
        <c:lblOffset val="100"/>
        <c:tickLblSkip val="1"/>
        <c:tickMarkSkip val="1"/>
        <c:noMultiLvlLbl val="0"/>
      </c:catAx>
      <c:valAx>
        <c:axId val="6584774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58466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7611</c:v>
                </c:pt>
                <c:pt idx="5">
                  <c:v>7648</c:v>
                </c:pt>
                <c:pt idx="8">
                  <c:v>8097</c:v>
                </c:pt>
                <c:pt idx="11">
                  <c:v>7914</c:v>
                </c:pt>
                <c:pt idx="14">
                  <c:v>7647</c:v>
                </c:pt>
              </c:numCache>
            </c:numRef>
          </c:val>
          <c:extLst xmlns:c16r2="http://schemas.microsoft.com/office/drawing/2015/06/chart">
            <c:ext xmlns:c16="http://schemas.microsoft.com/office/drawing/2014/chart" uri="{C3380CC4-5D6E-409C-BE32-E72D297353CC}">
              <c16:uniqueId val="{00000000-8251-46B6-8D85-932D719CD92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187</c:v>
                </c:pt>
                <c:pt idx="5">
                  <c:v>172</c:v>
                </c:pt>
                <c:pt idx="8">
                  <c:v>157</c:v>
                </c:pt>
                <c:pt idx="11">
                  <c:v>164</c:v>
                </c:pt>
                <c:pt idx="14">
                  <c:v>183</c:v>
                </c:pt>
              </c:numCache>
            </c:numRef>
          </c:val>
          <c:extLst xmlns:c16r2="http://schemas.microsoft.com/office/drawing/2015/06/chart">
            <c:ext xmlns:c16="http://schemas.microsoft.com/office/drawing/2014/chart" uri="{C3380CC4-5D6E-409C-BE32-E72D297353CC}">
              <c16:uniqueId val="{00000001-8251-46B6-8D85-932D719CD92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1475</c:v>
                </c:pt>
                <c:pt idx="5">
                  <c:v>1558</c:v>
                </c:pt>
                <c:pt idx="8">
                  <c:v>1480</c:v>
                </c:pt>
                <c:pt idx="11">
                  <c:v>1459</c:v>
                </c:pt>
                <c:pt idx="14">
                  <c:v>1327</c:v>
                </c:pt>
              </c:numCache>
            </c:numRef>
          </c:val>
          <c:extLst xmlns:c16r2="http://schemas.microsoft.com/office/drawing/2015/06/chart">
            <c:ext xmlns:c16="http://schemas.microsoft.com/office/drawing/2014/chart" uri="{C3380CC4-5D6E-409C-BE32-E72D297353CC}">
              <c16:uniqueId val="{00000002-8251-46B6-8D85-932D719CD92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8251-46B6-8D85-932D719CD92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8251-46B6-8D85-932D719CD92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8251-46B6-8D85-932D719CD92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749</c:v>
                </c:pt>
                <c:pt idx="3">
                  <c:v>697</c:v>
                </c:pt>
                <c:pt idx="6">
                  <c:v>664</c:v>
                </c:pt>
                <c:pt idx="9">
                  <c:v>590</c:v>
                </c:pt>
                <c:pt idx="12">
                  <c:v>440</c:v>
                </c:pt>
              </c:numCache>
            </c:numRef>
          </c:val>
          <c:extLst xmlns:c16r2="http://schemas.microsoft.com/office/drawing/2015/06/chart">
            <c:ext xmlns:c16="http://schemas.microsoft.com/office/drawing/2014/chart" uri="{C3380CC4-5D6E-409C-BE32-E72D297353CC}">
              <c16:uniqueId val="{00000006-8251-46B6-8D85-932D719CD92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3637</c:v>
                </c:pt>
                <c:pt idx="3">
                  <c:v>3581</c:v>
                </c:pt>
                <c:pt idx="6">
                  <c:v>3432</c:v>
                </c:pt>
                <c:pt idx="9">
                  <c:v>3252</c:v>
                </c:pt>
                <c:pt idx="12">
                  <c:v>3048</c:v>
                </c:pt>
              </c:numCache>
            </c:numRef>
          </c:val>
          <c:extLst xmlns:c16r2="http://schemas.microsoft.com/office/drawing/2015/06/chart">
            <c:ext xmlns:c16="http://schemas.microsoft.com/office/drawing/2014/chart" uri="{C3380CC4-5D6E-409C-BE32-E72D297353CC}">
              <c16:uniqueId val="{00000007-8251-46B6-8D85-932D719CD92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1584</c:v>
                </c:pt>
                <c:pt idx="3">
                  <c:v>1314</c:v>
                </c:pt>
                <c:pt idx="6">
                  <c:v>1148</c:v>
                </c:pt>
                <c:pt idx="9">
                  <c:v>1071</c:v>
                </c:pt>
                <c:pt idx="12">
                  <c:v>1115</c:v>
                </c:pt>
              </c:numCache>
            </c:numRef>
          </c:val>
          <c:extLst xmlns:c16r2="http://schemas.microsoft.com/office/drawing/2015/06/chart">
            <c:ext xmlns:c16="http://schemas.microsoft.com/office/drawing/2014/chart" uri="{C3380CC4-5D6E-409C-BE32-E72D297353CC}">
              <c16:uniqueId val="{00000008-8251-46B6-8D85-932D719CD92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29</c:v>
                </c:pt>
                <c:pt idx="3">
                  <c:v>19</c:v>
                </c:pt>
                <c:pt idx="6">
                  <c:v>22</c:v>
                </c:pt>
                <c:pt idx="9">
                  <c:v>20</c:v>
                </c:pt>
                <c:pt idx="12">
                  <c:v>14</c:v>
                </c:pt>
              </c:numCache>
            </c:numRef>
          </c:val>
          <c:extLst xmlns:c16r2="http://schemas.microsoft.com/office/drawing/2015/06/chart">
            <c:ext xmlns:c16="http://schemas.microsoft.com/office/drawing/2014/chart" uri="{C3380CC4-5D6E-409C-BE32-E72D297353CC}">
              <c16:uniqueId val="{00000009-8251-46B6-8D85-932D719CD92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5479</c:v>
                </c:pt>
                <c:pt idx="3">
                  <c:v>5874</c:v>
                </c:pt>
                <c:pt idx="6">
                  <c:v>6310</c:v>
                </c:pt>
                <c:pt idx="9">
                  <c:v>6687</c:v>
                </c:pt>
                <c:pt idx="12">
                  <c:v>6506</c:v>
                </c:pt>
              </c:numCache>
            </c:numRef>
          </c:val>
          <c:extLst xmlns:c16r2="http://schemas.microsoft.com/office/drawing/2015/06/chart">
            <c:ext xmlns:c16="http://schemas.microsoft.com/office/drawing/2014/chart" uri="{C3380CC4-5D6E-409C-BE32-E72D297353CC}">
              <c16:uniqueId val="{0000000A-8251-46B6-8D85-932D719CD92C}"/>
            </c:ext>
          </c:extLst>
        </c:ser>
        <c:dLbls>
          <c:showLegendKey val="0"/>
          <c:showVal val="0"/>
          <c:showCatName val="0"/>
          <c:showSerName val="0"/>
          <c:showPercent val="0"/>
          <c:showBubbleSize val="0"/>
        </c:dLbls>
        <c:gapWidth val="100"/>
        <c:overlap val="100"/>
        <c:axId val="658479760"/>
        <c:axId val="6584801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2205</c:v>
                </c:pt>
                <c:pt idx="2">
                  <c:v>#N/A</c:v>
                </c:pt>
                <c:pt idx="3">
                  <c:v>#N/A</c:v>
                </c:pt>
                <c:pt idx="4">
                  <c:v>2106</c:v>
                </c:pt>
                <c:pt idx="5">
                  <c:v>#N/A</c:v>
                </c:pt>
                <c:pt idx="6">
                  <c:v>#N/A</c:v>
                </c:pt>
                <c:pt idx="7">
                  <c:v>1843</c:v>
                </c:pt>
                <c:pt idx="8">
                  <c:v>#N/A</c:v>
                </c:pt>
                <c:pt idx="9">
                  <c:v>#N/A</c:v>
                </c:pt>
                <c:pt idx="10">
                  <c:v>2082</c:v>
                </c:pt>
                <c:pt idx="11">
                  <c:v>#N/A</c:v>
                </c:pt>
                <c:pt idx="12">
                  <c:v>#N/A</c:v>
                </c:pt>
                <c:pt idx="13">
                  <c:v>1966</c:v>
                </c:pt>
                <c:pt idx="14">
                  <c:v>#N/A</c:v>
                </c:pt>
              </c:numCache>
            </c:numRef>
          </c:val>
          <c:smooth val="0"/>
          <c:extLst xmlns:c16r2="http://schemas.microsoft.com/office/drawing/2015/06/chart">
            <c:ext xmlns:c16="http://schemas.microsoft.com/office/drawing/2014/chart" uri="{C3380CC4-5D6E-409C-BE32-E72D297353CC}">
              <c16:uniqueId val="{0000000B-8251-46B6-8D85-932D719CD92C}"/>
            </c:ext>
          </c:extLst>
        </c:ser>
        <c:dLbls>
          <c:showLegendKey val="0"/>
          <c:showVal val="0"/>
          <c:showCatName val="0"/>
          <c:showSerName val="0"/>
          <c:showPercent val="0"/>
          <c:showBubbleSize val="0"/>
        </c:dLbls>
        <c:marker val="1"/>
        <c:smooth val="0"/>
        <c:axId val="658479760"/>
        <c:axId val="658480152"/>
      </c:lineChart>
      <c:catAx>
        <c:axId val="658479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658480152"/>
        <c:crosses val="autoZero"/>
        <c:auto val="1"/>
        <c:lblAlgn val="ctr"/>
        <c:lblOffset val="100"/>
        <c:tickLblSkip val="1"/>
        <c:tickMarkSkip val="1"/>
        <c:noMultiLvlLbl val="0"/>
      </c:catAx>
      <c:valAx>
        <c:axId val="6584801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58479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853</c:v>
                </c:pt>
                <c:pt idx="1">
                  <c:v>854</c:v>
                </c:pt>
                <c:pt idx="2">
                  <c:v>753</c:v>
                </c:pt>
              </c:numCache>
            </c:numRef>
          </c:val>
          <c:extLst xmlns:c16r2="http://schemas.microsoft.com/office/drawing/2015/06/chart">
            <c:ext xmlns:c16="http://schemas.microsoft.com/office/drawing/2014/chart" uri="{C3380CC4-5D6E-409C-BE32-E72D297353CC}">
              <c16:uniqueId val="{00000000-E654-4D5C-B151-4B842D84993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1-E654-4D5C-B151-4B842D84993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963</c:v>
                </c:pt>
                <c:pt idx="1">
                  <c:v>914</c:v>
                </c:pt>
                <c:pt idx="2">
                  <c:v>858</c:v>
                </c:pt>
              </c:numCache>
            </c:numRef>
          </c:val>
          <c:extLst xmlns:c16r2="http://schemas.microsoft.com/office/drawing/2015/06/chart">
            <c:ext xmlns:c16="http://schemas.microsoft.com/office/drawing/2014/chart" uri="{C3380CC4-5D6E-409C-BE32-E72D297353CC}">
              <c16:uniqueId val="{00000002-E654-4D5C-B151-4B842D84993E}"/>
            </c:ext>
          </c:extLst>
        </c:ser>
        <c:dLbls>
          <c:showLegendKey val="0"/>
          <c:showVal val="0"/>
          <c:showCatName val="0"/>
          <c:showSerName val="0"/>
          <c:showPercent val="0"/>
          <c:showBubbleSize val="0"/>
        </c:dLbls>
        <c:gapWidth val="120"/>
        <c:overlap val="100"/>
        <c:axId val="658480544"/>
        <c:axId val="658478584"/>
      </c:barChart>
      <c:catAx>
        <c:axId val="658480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658478584"/>
        <c:crosses val="autoZero"/>
        <c:auto val="1"/>
        <c:lblAlgn val="ctr"/>
        <c:lblOffset val="100"/>
        <c:tickLblSkip val="1"/>
        <c:tickMarkSkip val="1"/>
        <c:noMultiLvlLbl val="0"/>
      </c:catAx>
      <c:valAx>
        <c:axId val="65847858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658480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FC20-4DCF-9E64-2C1C7C864731}"/>
                </c:ext>
                <c:ext xmlns:c15="http://schemas.microsoft.com/office/drawing/2012/chart" uri="{CE6537A1-D6FC-4f65-9D91-7224C49458BB}">
                  <c15:dlblFieldTable>
                    <c15:dlblFTEntry>
                      <c15:txfldGUID>{58F7F435-4207-4390-87FF-48AF351A1201}</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FC20-4DCF-9E64-2C1C7C864731}"/>
                </c:ext>
                <c:ext xmlns:c15="http://schemas.microsoft.com/office/drawing/2012/chart" uri="{CE6537A1-D6FC-4f65-9D91-7224C49458BB}">
                  <c15:dlblFieldTable>
                    <c15:dlblFTEntry>
                      <c15:txfldGUID>{D499CB5D-4DB6-4C1F-B3AF-788B881FEF71}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FC20-4DCF-9E64-2C1C7C864731}"/>
                </c:ext>
                <c:ext xmlns:c15="http://schemas.microsoft.com/office/drawing/2012/chart" uri="{CE6537A1-D6FC-4f65-9D91-7224C49458BB}">
                  <c15:dlblFieldTable>
                    <c15:dlblFTEntry>
                      <c15:txfldGUID>{2358F321-E8D3-483D-9117-83158B6ADC04}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FC20-4DCF-9E64-2C1C7C864731}"/>
                </c:ext>
                <c:ext xmlns:c15="http://schemas.microsoft.com/office/drawing/2012/chart" uri="{CE6537A1-D6FC-4f65-9D91-7224C49458BB}">
                  <c15:dlblFieldTable>
                    <c15:dlblFTEntry>
                      <c15:txfldGUID>{5642666A-36E4-41CC-8AEC-0BF1FCDF94E3}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FC20-4DCF-9E64-2C1C7C864731}"/>
                </c:ext>
                <c:ext xmlns:c15="http://schemas.microsoft.com/office/drawing/2012/chart" uri="{CE6537A1-D6FC-4f65-9D91-7224C49458BB}">
                  <c15:dlblFieldTable>
                    <c15:dlblFTEntry>
                      <c15:txfldGUID>{0E9F1FE4-864B-4396-A537-0E7F3577E4E5}</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FC20-4DCF-9E64-2C1C7C864731}"/>
                </c:ext>
                <c:ext xmlns:c15="http://schemas.microsoft.com/office/drawing/2012/chart" uri="{CE6537A1-D6FC-4f65-9D91-7224C49458BB}">
                  <c15:dlblFieldTable>
                    <c15:dlblFTEntry>
                      <c15:txfldGUID>{823511B6-E6DF-4B51-9173-B898F76A3A77}</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FC20-4DCF-9E64-2C1C7C864731}"/>
                </c:ext>
                <c:ext xmlns:c15="http://schemas.microsoft.com/office/drawing/2012/chart" uri="{CE6537A1-D6FC-4f65-9D91-7224C49458BB}">
                  <c15:dlblFieldTable>
                    <c15:dlblFTEntry>
                      <c15:txfldGUID>{7605AB91-D5A7-4461-ACD3-771F710DB095}</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FC20-4DCF-9E64-2C1C7C864731}"/>
                </c:ext>
                <c:ext xmlns:c15="http://schemas.microsoft.com/office/drawing/2012/chart" uri="{CE6537A1-D6FC-4f65-9D91-7224C49458BB}">
                  <c15:dlblFieldTable>
                    <c15:dlblFTEntry>
                      <c15:txfldGUID>{C775D82C-BB8C-46D2-B799-FE491D682501}</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FC20-4DCF-9E64-2C1C7C864731}"/>
                </c:ext>
                <c:ext xmlns:c15="http://schemas.microsoft.com/office/drawing/2012/chart" uri="{CE6537A1-D6FC-4f65-9D91-7224C49458BB}">
                  <c15:dlblFieldTable>
                    <c15:dlblFTEntry>
                      <c15:txfldGUID>{0D33C4BD-1EED-4553-A44D-8E5DC3C59A3D}</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FC20-4DCF-9E64-2C1C7C86473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FC20-4DCF-9E64-2C1C7C864731}"/>
                </c:ext>
                <c:ext xmlns:c15="http://schemas.microsoft.com/office/drawing/2012/chart" uri="{CE6537A1-D6FC-4f65-9D91-7224C49458BB}">
                  <c15:dlblFieldTable>
                    <c15:dlblFTEntry>
                      <c15:txfldGUID>{AE88053D-B99B-4F0F-92EB-F70AB03BE875}</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FC20-4DCF-9E64-2C1C7C864731}"/>
                </c:ext>
                <c:ext xmlns:c15="http://schemas.microsoft.com/office/drawing/2012/chart" uri="{CE6537A1-D6FC-4f65-9D91-7224C49458BB}">
                  <c15:dlblFieldTable>
                    <c15:dlblFTEntry>
                      <c15:txfldGUID>{B500C72E-7ED1-4A7F-93F2-9E4AC70A8D75}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FC20-4DCF-9E64-2C1C7C864731}"/>
                </c:ext>
                <c:ext xmlns:c15="http://schemas.microsoft.com/office/drawing/2012/chart" uri="{CE6537A1-D6FC-4f65-9D91-7224C49458BB}">
                  <c15:dlblFieldTable>
                    <c15:dlblFTEntry>
                      <c15:txfldGUID>{D0FAC2F6-73B9-4954-92FD-87C56EF2F0B6}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FC20-4DCF-9E64-2C1C7C864731}"/>
                </c:ext>
                <c:ext xmlns:c15="http://schemas.microsoft.com/office/drawing/2012/chart" uri="{CE6537A1-D6FC-4f65-9D91-7224C49458BB}">
                  <c15:dlblFieldTable>
                    <c15:dlblFTEntry>
                      <c15:txfldGUID>{9205FAC3-1A1E-47E5-AE46-B274545AE41F}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FC20-4DCF-9E64-2C1C7C864731}"/>
                </c:ext>
                <c:ext xmlns:c15="http://schemas.microsoft.com/office/drawing/2012/chart" uri="{CE6537A1-D6FC-4f65-9D91-7224C49458BB}">
                  <c15:dlblFieldTable>
                    <c15:dlblFTEntry>
                      <c15:txfldGUID>{775571A8-6F18-4AC2-9AF8-B249D7340BF9}</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FC20-4DCF-9E64-2C1C7C864731}"/>
                </c:ext>
                <c:ext xmlns:c15="http://schemas.microsoft.com/office/drawing/2012/chart" uri="{CE6537A1-D6FC-4f65-9D91-7224C49458BB}">
                  <c15:dlblFieldTable>
                    <c15:dlblFTEntry>
                      <c15:txfldGUID>{67DED304-655C-41C6-8CD6-029994B14A8C}</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FC20-4DCF-9E64-2C1C7C864731}"/>
                </c:ext>
                <c:ext xmlns:c15="http://schemas.microsoft.com/office/drawing/2012/chart" uri="{CE6537A1-D6FC-4f65-9D91-7224C49458BB}">
                  <c15:dlblFieldTable>
                    <c15:dlblFTEntry>
                      <c15:txfldGUID>{C1FE9348-DF9C-42DA-AE4A-FF06F6848FB6}</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FC20-4DCF-9E64-2C1C7C864731}"/>
                </c:ext>
                <c:ext xmlns:c15="http://schemas.microsoft.com/office/drawing/2012/chart" uri="{CE6537A1-D6FC-4f65-9D91-7224C49458BB}">
                  <c15:dlblFieldTable>
                    <c15:dlblFTEntry>
                      <c15:txfldGUID>{1A775423-90D4-40C9-8BCB-E20C84BBF9CF}</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FC20-4DCF-9E64-2C1C7C864731}"/>
                </c:ext>
                <c:ext xmlns:c15="http://schemas.microsoft.com/office/drawing/2012/chart" uri="{CE6537A1-D6FC-4f65-9D91-7224C49458BB}">
                  <c15:dlblFieldTable>
                    <c15:dlblFTEntry>
                      <c15:txfldGUID>{DFFBFB7A-1E64-4303-928D-574817B85390}</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numCache>
            </c:numRef>
          </c:xVal>
          <c:yVal>
            <c:numRef>
              <c:f>公会計指標分析・財政指標組合せ分析表!$BP$55:$DC$55</c:f>
              <c:numCache>
                <c:formatCode>#,##0.0;"▲ "#,##0.0</c:formatCode>
                <c:ptCount val="40"/>
              </c:numCache>
            </c:numRef>
          </c:yVal>
          <c:smooth val="0"/>
          <c:extLst xmlns:c16r2="http://schemas.microsoft.com/office/drawing/2015/06/chart">
            <c:ext xmlns:c16="http://schemas.microsoft.com/office/drawing/2014/chart" uri="{C3380CC4-5D6E-409C-BE32-E72D297353CC}">
              <c16:uniqueId val="{00000013-FC20-4DCF-9E64-2C1C7C864731}"/>
            </c:ext>
          </c:extLst>
        </c:ser>
        <c:dLbls>
          <c:showLegendKey val="0"/>
          <c:showVal val="1"/>
          <c:showCatName val="0"/>
          <c:showSerName val="0"/>
          <c:showPercent val="0"/>
          <c:showBubbleSize val="0"/>
        </c:dLbls>
        <c:axId val="654364768"/>
        <c:axId val="654365944"/>
      </c:scatterChart>
      <c:valAx>
        <c:axId val="65436476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54365944"/>
        <c:crosses val="autoZero"/>
        <c:crossBetween val="midCat"/>
      </c:valAx>
      <c:valAx>
        <c:axId val="65436594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5436476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21B-4F47-B252-3DB209D9EA60}"/>
                </c:ext>
                <c:ext xmlns:c15="http://schemas.microsoft.com/office/drawing/2012/chart" uri="{CE6537A1-D6FC-4f65-9D91-7224C49458BB}">
                  <c15:layout/>
                  <c15:dlblFieldTable>
                    <c15:dlblFTEntry>
                      <c15:txfldGUID>{FEB3F4FF-FBC4-47D6-87D3-85397B9CC896}</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21B-4F47-B252-3DB209D9EA60}"/>
                </c:ext>
                <c:ext xmlns:c15="http://schemas.microsoft.com/office/drawing/2012/chart" uri="{CE6537A1-D6FC-4f65-9D91-7224C49458BB}">
                  <c15:dlblFieldTable>
                    <c15:dlblFTEntry>
                      <c15:txfldGUID>{5B5C7EE3-5F77-4D89-A612-1BF1E102CFFD}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421B-4F47-B252-3DB209D9EA60}"/>
                </c:ext>
                <c:ext xmlns:c15="http://schemas.microsoft.com/office/drawing/2012/chart" uri="{CE6537A1-D6FC-4f65-9D91-7224C49458BB}">
                  <c15:dlblFieldTable>
                    <c15:dlblFTEntry>
                      <c15:txfldGUID>{4B9D3621-2745-48CE-86DB-8B8C575189E0}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21B-4F47-B252-3DB209D9EA60}"/>
                </c:ext>
                <c:ext xmlns:c15="http://schemas.microsoft.com/office/drawing/2012/chart" uri="{CE6537A1-D6FC-4f65-9D91-7224C49458BB}">
                  <c15:dlblFieldTable>
                    <c15:dlblFTEntry>
                      <c15:txfldGUID>{3D99409C-4404-45C0-A3A0-AACBC7C79D43}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421B-4F47-B252-3DB209D9EA60}"/>
                </c:ext>
                <c:ext xmlns:c15="http://schemas.microsoft.com/office/drawing/2012/chart" uri="{CE6537A1-D6FC-4f65-9D91-7224C49458BB}">
                  <c15:dlblFieldTable>
                    <c15:dlblFTEntry>
                      <c15:txfldGUID>{3340B639-E17A-4F0E-8089-B504F1331247}</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421B-4F47-B252-3DB209D9EA60}"/>
                </c:ext>
                <c:ext xmlns:c15="http://schemas.microsoft.com/office/drawing/2012/chart" uri="{CE6537A1-D6FC-4f65-9D91-7224C49458BB}">
                  <c15:layout/>
                  <c15:dlblFieldTable>
                    <c15:dlblFTEntry>
                      <c15:txfldGUID>{E3E27F55-174A-4124-8EB1-341C571299F9}</c15:txfldGUID>
                      <c15:f>公会計指標分析・財政指標組合せ分析表!$BX$72</c15:f>
                      <c15:dlblFieldTableCache>
                        <c:ptCount val="1"/>
                        <c:pt idx="0">
                          <c:v>H26</c:v>
                        </c:pt>
                      </c15:dlblFieldTableCache>
                    </c15:dlblFTEntry>
                  </c15:dlblFieldTable>
                  <c15:showDataLabelsRange val="0"/>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421B-4F47-B252-3DB209D9EA60}"/>
                </c:ext>
                <c:ext xmlns:c15="http://schemas.microsoft.com/office/drawing/2012/chart" uri="{CE6537A1-D6FC-4f65-9D91-7224C49458BB}">
                  <c15:layout/>
                  <c15:dlblFieldTable>
                    <c15:dlblFTEntry>
                      <c15:txfldGUID>{E5219B32-025E-4CB2-AFAE-388BADBD43B0}</c15:txfldGUID>
                      <c15:f>公会計指標分析・財政指標組合せ分析表!$CF$72</c15:f>
                      <c15:dlblFieldTableCache>
                        <c:ptCount val="1"/>
                        <c:pt idx="0">
                          <c:v>H27</c:v>
                        </c:pt>
                      </c15:dlblFieldTableCache>
                    </c15:dlblFTEntry>
                  </c15:dlblFieldTable>
                  <c15:showDataLabelsRange val="0"/>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421B-4F47-B252-3DB209D9EA60}"/>
                </c:ext>
                <c:ext xmlns:c15="http://schemas.microsoft.com/office/drawing/2012/chart" uri="{CE6537A1-D6FC-4f65-9D91-7224C49458BB}">
                  <c15:layout/>
                  <c15:dlblFieldTable>
                    <c15:dlblFTEntry>
                      <c15:txfldGUID>{213521CE-6BAE-4DB5-9040-4889E2A17A53}</c15:txfldGUID>
                      <c15:f>公会計指標分析・財政指標組合せ分析表!$CN$72</c15:f>
                      <c15:dlblFieldTableCache>
                        <c:ptCount val="1"/>
                        <c:pt idx="0">
                          <c:v>H28</c:v>
                        </c:pt>
                      </c15:dlblFieldTableCache>
                    </c15:dlblFTEntry>
                  </c15:dlblFieldTable>
                  <c15:showDataLabelsRange val="0"/>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421B-4F47-B252-3DB209D9EA60}"/>
                </c:ext>
                <c:ext xmlns:c15="http://schemas.microsoft.com/office/drawing/2012/chart" uri="{CE6537A1-D6FC-4f65-9D91-7224C49458BB}">
                  <c15:layout/>
                  <c15:dlblFieldTable>
                    <c15:dlblFTEntry>
                      <c15:txfldGUID>{8F71F281-849E-474B-A5A8-BD7721E6A8A9}</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c:v>
                </c:pt>
                <c:pt idx="8">
                  <c:v>8.1</c:v>
                </c:pt>
                <c:pt idx="16">
                  <c:v>7</c:v>
                </c:pt>
                <c:pt idx="24">
                  <c:v>6.6</c:v>
                </c:pt>
                <c:pt idx="32">
                  <c:v>6.8</c:v>
                </c:pt>
              </c:numCache>
            </c:numRef>
          </c:xVal>
          <c:yVal>
            <c:numRef>
              <c:f>公会計指標分析・財政指標組合せ分析表!$BP$73:$DC$73</c:f>
              <c:numCache>
                <c:formatCode>#,##0.0;"▲ "#,##0.0</c:formatCode>
                <c:ptCount val="40"/>
                <c:pt idx="0">
                  <c:v>77.400000000000006</c:v>
                </c:pt>
                <c:pt idx="8">
                  <c:v>75.099999999999994</c:v>
                </c:pt>
                <c:pt idx="16">
                  <c:v>62.3</c:v>
                </c:pt>
                <c:pt idx="24">
                  <c:v>70.7</c:v>
                </c:pt>
                <c:pt idx="32">
                  <c:v>67.8</c:v>
                </c:pt>
              </c:numCache>
            </c:numRef>
          </c:yVal>
          <c:smooth val="0"/>
          <c:extLst xmlns:c16r2="http://schemas.microsoft.com/office/drawing/2015/06/chart">
            <c:ext xmlns:c16="http://schemas.microsoft.com/office/drawing/2014/chart" uri="{C3380CC4-5D6E-409C-BE32-E72D297353CC}">
              <c16:uniqueId val="{00000009-421B-4F47-B252-3DB209D9EA6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421B-4F47-B252-3DB209D9EA60}"/>
                </c:ext>
                <c:ext xmlns:c15="http://schemas.microsoft.com/office/drawing/2012/chart" uri="{CE6537A1-D6FC-4f65-9D91-7224C49458BB}">
                  <c15:layout/>
                  <c15:dlblFieldTable>
                    <c15:dlblFTEntry>
                      <c15:txfldGUID>{DC11E81C-BD44-4350-B5CC-9D4B60049949}</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421B-4F47-B252-3DB209D9EA60}"/>
                </c:ext>
                <c:ext xmlns:c15="http://schemas.microsoft.com/office/drawing/2012/chart" uri="{CE6537A1-D6FC-4f65-9D91-7224C49458BB}">
                  <c15:dlblFieldTable>
                    <c15:dlblFTEntry>
                      <c15:txfldGUID>{68217F84-0818-4250-95F8-EEFBE86B5A25}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421B-4F47-B252-3DB209D9EA60}"/>
                </c:ext>
                <c:ext xmlns:c15="http://schemas.microsoft.com/office/drawing/2012/chart" uri="{CE6537A1-D6FC-4f65-9D91-7224C49458BB}">
                  <c15:dlblFieldTable>
                    <c15:dlblFTEntry>
                      <c15:txfldGUID>{F26A407C-27DA-453E-B315-8E70D112AB8D}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421B-4F47-B252-3DB209D9EA60}"/>
                </c:ext>
                <c:ext xmlns:c15="http://schemas.microsoft.com/office/drawing/2012/chart" uri="{CE6537A1-D6FC-4f65-9D91-7224C49458BB}">
                  <c15:dlblFieldTable>
                    <c15:dlblFTEntry>
                      <c15:txfldGUID>{015351BE-4C38-4886-B671-3F98F2FF6D32}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421B-4F47-B252-3DB209D9EA60}"/>
                </c:ext>
                <c:ext xmlns:c15="http://schemas.microsoft.com/office/drawing/2012/chart" uri="{CE6537A1-D6FC-4f65-9D91-7224C49458BB}">
                  <c15:dlblFieldTable>
                    <c15:dlblFTEntry>
                      <c15:txfldGUID>{5AE27B0F-120C-4237-B461-210E0245DC64}</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421B-4F47-B252-3DB209D9EA60}"/>
                </c:ext>
                <c:ext xmlns:c15="http://schemas.microsoft.com/office/drawing/2012/chart" uri="{CE6537A1-D6FC-4f65-9D91-7224C49458BB}">
                  <c15:layout/>
                  <c15:dlblFieldTable>
                    <c15:dlblFTEntry>
                      <c15:txfldGUID>{72147A02-1941-49B7-940A-F6E31F231332}</c15:txfldGUID>
                      <c15:f>公会計指標分析・財政指標組合せ分析表!$BX$72</c15:f>
                      <c15:dlblFieldTableCache>
                        <c:ptCount val="1"/>
                        <c:pt idx="0">
                          <c:v>H26</c:v>
                        </c:pt>
                      </c15:dlblFieldTableCache>
                    </c15:dlblFTEntry>
                  </c15:dlblFieldTable>
                  <c15:showDataLabelsRange val="0"/>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421B-4F47-B252-3DB209D9EA60}"/>
                </c:ext>
                <c:ext xmlns:c15="http://schemas.microsoft.com/office/drawing/2012/chart" uri="{CE6537A1-D6FC-4f65-9D91-7224C49458BB}">
                  <c15:layout/>
                  <c15:dlblFieldTable>
                    <c15:dlblFTEntry>
                      <c15:txfldGUID>{FF35A38E-F942-475D-940B-6C8C5C18D1DB}</c15:txfldGUID>
                      <c15:f>公会計指標分析・財政指標組合せ分析表!$CF$72</c15:f>
                      <c15:dlblFieldTableCache>
                        <c:ptCount val="1"/>
                        <c:pt idx="0">
                          <c:v>H27</c:v>
                        </c:pt>
                      </c15:dlblFieldTableCache>
                    </c15:dlblFTEntry>
                  </c15:dlblFieldTable>
                  <c15:showDataLabelsRange val="0"/>
                </c:ext>
              </c:extLst>
            </c:dLbl>
            <c:dLbl>
              <c:idx val="24"/>
              <c:layout>
                <c:manualLayout>
                  <c:x val="-2.9101506860015287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421B-4F47-B252-3DB209D9EA60}"/>
                </c:ext>
                <c:ext xmlns:c15="http://schemas.microsoft.com/office/drawing/2012/chart" uri="{CE6537A1-D6FC-4f65-9D91-7224C49458BB}">
                  <c15:layout/>
                  <c15:dlblFieldTable>
                    <c15:dlblFTEntry>
                      <c15:txfldGUID>{6068AC0C-9EC3-4475-BBF6-A78AAA7B441F}</c15:txfldGUID>
                      <c15:f>公会計指標分析・財政指標組合せ分析表!$CN$72</c15:f>
                      <c15:dlblFieldTableCache>
                        <c:ptCount val="1"/>
                        <c:pt idx="0">
                          <c:v>H28</c:v>
                        </c:pt>
                      </c15:dlblFieldTableCache>
                    </c15:dlblFTEntry>
                  </c15:dlblFieldTable>
                  <c15:showDataLabelsRange val="0"/>
                </c:ext>
              </c:extLst>
            </c:dLbl>
            <c:dLbl>
              <c:idx val="32"/>
              <c:layout>
                <c:manualLayout>
                  <c:x val="-3.4294476378206012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421B-4F47-B252-3DB209D9EA60}"/>
                </c:ext>
                <c:ext xmlns:c15="http://schemas.microsoft.com/office/drawing/2012/chart" uri="{CE6537A1-D6FC-4f65-9D91-7224C49458BB}">
                  <c15:layout/>
                  <c15:dlblFieldTable>
                    <c15:dlblFTEntry>
                      <c15:txfldGUID>{3EF522B2-11F5-4D28-9777-8E9FCD15E2DF}</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9.8000000000000007</c:v>
                </c:pt>
                <c:pt idx="8">
                  <c:v>8.5</c:v>
                </c:pt>
                <c:pt idx="16">
                  <c:v>8.1</c:v>
                </c:pt>
                <c:pt idx="24">
                  <c:v>7.3</c:v>
                </c:pt>
                <c:pt idx="32">
                  <c:v>7.2</c:v>
                </c:pt>
              </c:numCache>
            </c:numRef>
          </c:xVal>
          <c:yVal>
            <c:numRef>
              <c:f>公会計指標分析・財政指標組合せ分析表!$BP$77:$DC$77</c:f>
              <c:numCache>
                <c:formatCode>#,##0.0;"▲ "#,##0.0</c:formatCode>
                <c:ptCount val="40"/>
                <c:pt idx="0">
                  <c:v>24.3</c:v>
                </c:pt>
                <c:pt idx="8">
                  <c:v>0</c:v>
                </c:pt>
                <c:pt idx="16">
                  <c:v>0.8</c:v>
                </c:pt>
                <c:pt idx="24">
                  <c:v>0</c:v>
                </c:pt>
                <c:pt idx="32">
                  <c:v>0</c:v>
                </c:pt>
              </c:numCache>
            </c:numRef>
          </c:yVal>
          <c:smooth val="0"/>
          <c:extLst xmlns:c16r2="http://schemas.microsoft.com/office/drawing/2015/06/chart">
            <c:ext xmlns:c16="http://schemas.microsoft.com/office/drawing/2014/chart" uri="{C3380CC4-5D6E-409C-BE32-E72D297353CC}">
              <c16:uniqueId val="{00000013-421B-4F47-B252-3DB209D9EA60}"/>
            </c:ext>
          </c:extLst>
        </c:ser>
        <c:dLbls>
          <c:showLegendKey val="0"/>
          <c:showVal val="1"/>
          <c:showCatName val="0"/>
          <c:showSerName val="0"/>
          <c:showPercent val="0"/>
          <c:showBubbleSize val="0"/>
        </c:dLbls>
        <c:axId val="654360456"/>
        <c:axId val="654361632"/>
      </c:scatterChart>
      <c:valAx>
        <c:axId val="654360456"/>
        <c:scaling>
          <c:orientation val="minMax"/>
          <c:max val="10.299999999999999"/>
          <c:min val="6.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54361632"/>
        <c:crosses val="autoZero"/>
        <c:crossBetween val="midCat"/>
      </c:valAx>
      <c:valAx>
        <c:axId val="654361632"/>
        <c:scaling>
          <c:orientation val="minMax"/>
          <c:max val="91"/>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5436045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福島県国見町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a:solidFill>
                <a:schemeClr val="dk1"/>
              </a:solidFill>
              <a:effectLst/>
              <a:latin typeface="+mn-lt"/>
              <a:ea typeface="+mn-ea"/>
              <a:cs typeface="+mn-cs"/>
            </a:rPr>
            <a:t>　分子は、元利償還金の額が減少しているものの、公営企業債の元利償還金に対する繰入金、組合等の起こした地方債の元利償還金に対する負担金等、債務負担行為に基づく支出額の増加となり控除前の基礎的な数値では前年度より増加している。一方、控除額は償還開始に伴う災害復旧費等が増加したことにより、全体的には、前年度より</a:t>
          </a:r>
          <a:r>
            <a:rPr lang="en-US" altLang="ja-JP" sz="1100">
              <a:solidFill>
                <a:schemeClr val="dk1"/>
              </a:solidFill>
              <a:effectLst/>
              <a:latin typeface="+mn-lt"/>
              <a:ea typeface="+mn-ea"/>
              <a:cs typeface="+mn-cs"/>
            </a:rPr>
            <a:t>9.3%</a:t>
          </a:r>
          <a:r>
            <a:rPr lang="ja-JP" altLang="ja-JP" sz="1100">
              <a:solidFill>
                <a:schemeClr val="dk1"/>
              </a:solidFill>
              <a:effectLst/>
              <a:latin typeface="+mn-lt"/>
              <a:ea typeface="+mn-ea"/>
              <a:cs typeface="+mn-cs"/>
            </a:rPr>
            <a:t>の減額となった。</a:t>
          </a:r>
          <a:endParaRPr lang="ja-JP" altLang="ja-JP" sz="1400">
            <a:effectLst/>
          </a:endParaRPr>
        </a:p>
        <a:p>
          <a:pPr rtl="0" eaLnBrk="1" fontAlgn="auto" latinLnBrk="0" hangingPunct="1"/>
          <a:r>
            <a:rPr lang="ja-JP" altLang="ja-JP" sz="1100">
              <a:solidFill>
                <a:schemeClr val="dk1"/>
              </a:solidFill>
              <a:effectLst/>
              <a:latin typeface="+mn-lt"/>
              <a:ea typeface="+mn-ea"/>
              <a:cs typeface="+mn-cs"/>
            </a:rPr>
            <a:t>　また、財政基盤の弱い当町においては分母を構成する地方交付税等の増減にも大きく左右されることから、計画的、効率的な財政運用により、今後も実質公債費率の低減に努める。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福島県国見町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kumimoji="1" lang="ja-JP" altLang="ja-JP" sz="1100">
              <a:solidFill>
                <a:schemeClr val="dk1"/>
              </a:solidFill>
              <a:effectLst/>
              <a:latin typeface="+mn-lt"/>
              <a:ea typeface="+mn-ea"/>
              <a:cs typeface="+mn-cs"/>
            </a:rPr>
            <a:t>　一般会計における地方債の現在高は、返済額が借入額を大きく上回ったこと、繰上償還を行ったことが要因となり、</a:t>
          </a:r>
          <a:r>
            <a:rPr kumimoji="1" lang="en-US" altLang="ja-JP" sz="1100">
              <a:solidFill>
                <a:schemeClr val="dk1"/>
              </a:solidFill>
              <a:effectLst/>
              <a:latin typeface="+mn-lt"/>
              <a:ea typeface="+mn-ea"/>
              <a:cs typeface="+mn-cs"/>
            </a:rPr>
            <a:t>181</a:t>
          </a:r>
          <a:r>
            <a:rPr kumimoji="1" lang="ja-JP" altLang="ja-JP" sz="1100">
              <a:solidFill>
                <a:schemeClr val="dk1"/>
              </a:solidFill>
              <a:effectLst/>
              <a:latin typeface="+mn-lt"/>
              <a:ea typeface="+mn-ea"/>
              <a:cs typeface="+mn-cs"/>
            </a:rPr>
            <a:t>百万円減となった。債務負担行為に基づく支出予定額、組合等負担等見込額、退職手当負担見込額も減額となり、将来負担額を減少させた。</a:t>
          </a:r>
          <a:endParaRPr lang="ja-JP" altLang="ja-JP" sz="1400">
            <a:effectLst/>
          </a:endParaRPr>
        </a:p>
        <a:p>
          <a:pPr rtl="0" eaLnBrk="1" fontAlgn="auto" latinLnBrk="0" hangingPunct="1"/>
          <a:r>
            <a:rPr kumimoji="1" lang="ja-JP" altLang="ja-JP" sz="1100">
              <a:solidFill>
                <a:schemeClr val="dk1"/>
              </a:solidFill>
              <a:effectLst/>
              <a:latin typeface="+mn-lt"/>
              <a:ea typeface="+mn-ea"/>
              <a:cs typeface="+mn-cs"/>
            </a:rPr>
            <a:t>　引き続き</a:t>
          </a:r>
          <a:r>
            <a:rPr lang="ja-JP" altLang="ja-JP" sz="1100">
              <a:solidFill>
                <a:schemeClr val="dk1"/>
              </a:solidFill>
              <a:effectLst/>
              <a:latin typeface="+mn-lt"/>
              <a:ea typeface="+mn-ea"/>
              <a:cs typeface="+mn-cs"/>
            </a:rPr>
            <a:t>可能な限り新規町債発行を抑制し、積極的な繰上償還を行い町債残高の削減を図り、将来負担額の抑制に努める。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福島県国見町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・基金全体では</a:t>
          </a:r>
          <a:r>
            <a:rPr kumimoji="1" lang="en-US" altLang="ja-JP" sz="1300">
              <a:solidFill>
                <a:schemeClr val="dk1"/>
              </a:solidFill>
              <a:effectLst/>
              <a:latin typeface="+mn-lt"/>
              <a:ea typeface="+mn-ea"/>
              <a:cs typeface="+mn-cs"/>
            </a:rPr>
            <a:t>157</a:t>
          </a:r>
          <a:r>
            <a:rPr kumimoji="1" lang="ja-JP" altLang="ja-JP" sz="1300">
              <a:solidFill>
                <a:schemeClr val="dk1"/>
              </a:solidFill>
              <a:effectLst/>
              <a:latin typeface="+mn-lt"/>
              <a:ea typeface="+mn-ea"/>
              <a:cs typeface="+mn-cs"/>
            </a:rPr>
            <a:t>百万円の減少となった。主な要因としては普通交付税の減少により、財政調整基金の取り崩しを行ったため。</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mn-lt"/>
              <a:ea typeface="+mn-ea"/>
              <a:cs typeface="+mn-cs"/>
            </a:rPr>
            <a:t>・財政調整基金は現在の残高を維持し、災害等への備えとする。</a:t>
          </a:r>
          <a:endParaRPr lang="ja-JP" altLang="ja-JP" sz="1300">
            <a:effectLst/>
          </a:endParaRPr>
        </a:p>
        <a:p>
          <a:r>
            <a:rPr kumimoji="1" lang="ja-JP" altLang="ja-JP" sz="1300">
              <a:solidFill>
                <a:schemeClr val="dk1"/>
              </a:solidFill>
              <a:effectLst/>
              <a:latin typeface="+mn-lt"/>
              <a:ea typeface="+mn-ea"/>
              <a:cs typeface="+mn-cs"/>
            </a:rPr>
            <a:t>・短期的には「公共施設整備基金」等への積立てにより微増の予定だが、中長期的には減少傾向にある。 </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mn-lt"/>
              <a:ea typeface="+mn-ea"/>
              <a:cs typeface="+mn-cs"/>
            </a:rPr>
            <a:t>・</a:t>
          </a:r>
          <a:r>
            <a:rPr kumimoji="1" lang="ja-JP" altLang="ja-JP" sz="1300">
              <a:solidFill>
                <a:sysClr val="windowText" lastClr="000000"/>
              </a:solidFill>
              <a:effectLst/>
              <a:latin typeface="+mn-lt"/>
              <a:ea typeface="+mn-ea"/>
              <a:cs typeface="+mn-cs"/>
            </a:rPr>
            <a:t>国見町公共施設整備基金：町の公共施設の整備及び修繕に必要な財源を確保するため。</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・国見町ふるさと振興基金：町のふるさと振興資金に充てるための財源。</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mn-lt"/>
              <a:ea typeface="+mn-ea"/>
              <a:cs typeface="+mn-cs"/>
            </a:rPr>
            <a:t>・国見町公共施設整備基金：将来発生する公共施設の維持修繕費等に充てるため、</a:t>
          </a:r>
          <a:r>
            <a:rPr kumimoji="1" lang="en-US" altLang="ja-JP" sz="1300">
              <a:solidFill>
                <a:schemeClr val="dk1"/>
              </a:solidFill>
              <a:effectLst/>
              <a:latin typeface="+mn-lt"/>
              <a:ea typeface="+mn-ea"/>
              <a:cs typeface="+mn-cs"/>
            </a:rPr>
            <a:t>10</a:t>
          </a:r>
          <a:r>
            <a:rPr kumimoji="1" lang="ja-JP" altLang="ja-JP" sz="1300">
              <a:solidFill>
                <a:schemeClr val="dk1"/>
              </a:solidFill>
              <a:effectLst/>
              <a:latin typeface="+mn-lt"/>
              <a:ea typeface="+mn-ea"/>
              <a:cs typeface="+mn-cs"/>
            </a:rPr>
            <a:t>百万円積立を行った分が増加した。</a:t>
          </a:r>
          <a:endParaRPr lang="ja-JP" altLang="ja-JP" sz="1300">
            <a:effectLst/>
          </a:endParaRPr>
        </a:p>
        <a:p>
          <a:r>
            <a:rPr kumimoji="1" lang="ja-JP" altLang="ja-JP" sz="1300">
              <a:solidFill>
                <a:schemeClr val="dk1"/>
              </a:solidFill>
              <a:effectLst/>
              <a:latin typeface="+mn-lt"/>
              <a:ea typeface="+mn-ea"/>
              <a:cs typeface="+mn-cs"/>
            </a:rPr>
            <a:t>・国見町ふるさと振興基金：</a:t>
          </a:r>
          <a:r>
            <a:rPr kumimoji="1" lang="en-US" altLang="ja-JP" sz="1300">
              <a:solidFill>
                <a:schemeClr val="dk1"/>
              </a:solidFill>
              <a:effectLst/>
              <a:latin typeface="+mn-lt"/>
              <a:ea typeface="+mn-ea"/>
              <a:cs typeface="+mn-cs"/>
            </a:rPr>
            <a:t>59</a:t>
          </a:r>
          <a:r>
            <a:rPr kumimoji="1" lang="ja-JP" altLang="ja-JP" sz="1300">
              <a:solidFill>
                <a:schemeClr val="dk1"/>
              </a:solidFill>
              <a:effectLst/>
              <a:latin typeface="+mn-lt"/>
              <a:ea typeface="+mn-ea"/>
              <a:cs typeface="+mn-cs"/>
            </a:rPr>
            <a:t>百万円取り崩し、道の駅内にある子育て支援施設の運営費、町文化財センターの展示用備品購入に充当した。また、今後の地域活性化事業の資金とするため</a:t>
          </a:r>
          <a:r>
            <a:rPr kumimoji="1" lang="en-US" altLang="ja-JP" sz="1300">
              <a:solidFill>
                <a:schemeClr val="dk1"/>
              </a:solidFill>
              <a:effectLst/>
              <a:latin typeface="+mn-lt"/>
              <a:ea typeface="+mn-ea"/>
              <a:cs typeface="+mn-cs"/>
            </a:rPr>
            <a:t>29</a:t>
          </a:r>
          <a:r>
            <a:rPr kumimoji="1" lang="ja-JP" altLang="ja-JP" sz="1300">
              <a:solidFill>
                <a:schemeClr val="dk1"/>
              </a:solidFill>
              <a:effectLst/>
              <a:latin typeface="+mn-lt"/>
              <a:ea typeface="+mn-ea"/>
              <a:cs typeface="+mn-cs"/>
            </a:rPr>
            <a:t>百万円積み立てを行ったため、平成</a:t>
          </a:r>
          <a:r>
            <a:rPr kumimoji="1" lang="en-US" altLang="ja-JP" sz="1300">
              <a:solidFill>
                <a:schemeClr val="dk1"/>
              </a:solidFill>
              <a:effectLst/>
              <a:latin typeface="+mn-lt"/>
              <a:ea typeface="+mn-ea"/>
              <a:cs typeface="+mn-cs"/>
            </a:rPr>
            <a:t>29</a:t>
          </a:r>
          <a:r>
            <a:rPr kumimoji="1" lang="ja-JP" altLang="ja-JP" sz="1300">
              <a:solidFill>
                <a:schemeClr val="dk1"/>
              </a:solidFill>
              <a:effectLst/>
              <a:latin typeface="+mn-lt"/>
              <a:ea typeface="+mn-ea"/>
              <a:cs typeface="+mn-cs"/>
            </a:rPr>
            <a:t>年度末残高は</a:t>
          </a:r>
          <a:r>
            <a:rPr kumimoji="1" lang="en-US" altLang="ja-JP" sz="1300">
              <a:solidFill>
                <a:schemeClr val="dk1"/>
              </a:solidFill>
              <a:effectLst/>
              <a:latin typeface="+mn-lt"/>
              <a:ea typeface="+mn-ea"/>
              <a:cs typeface="+mn-cs"/>
            </a:rPr>
            <a:t>30</a:t>
          </a:r>
          <a:r>
            <a:rPr kumimoji="1" lang="ja-JP" altLang="ja-JP" sz="1300">
              <a:solidFill>
                <a:schemeClr val="dk1"/>
              </a:solidFill>
              <a:effectLst/>
              <a:latin typeface="+mn-lt"/>
              <a:ea typeface="+mn-ea"/>
              <a:cs typeface="+mn-cs"/>
            </a:rPr>
            <a:t>百万円減の</a:t>
          </a:r>
          <a:r>
            <a:rPr kumimoji="1" lang="en-US" altLang="ja-JP" sz="1300">
              <a:solidFill>
                <a:schemeClr val="dk1"/>
              </a:solidFill>
              <a:effectLst/>
              <a:latin typeface="+mn-lt"/>
              <a:ea typeface="+mn-ea"/>
              <a:cs typeface="+mn-cs"/>
            </a:rPr>
            <a:t>59</a:t>
          </a:r>
          <a:r>
            <a:rPr kumimoji="1" lang="ja-JP" altLang="ja-JP" sz="1300">
              <a:solidFill>
                <a:schemeClr val="dk1"/>
              </a:solidFill>
              <a:effectLst/>
              <a:latin typeface="+mn-lt"/>
              <a:ea typeface="+mn-ea"/>
              <a:cs typeface="+mn-cs"/>
            </a:rPr>
            <a:t>百万円になった。</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mn-lt"/>
              <a:ea typeface="+mn-ea"/>
              <a:cs typeface="+mn-cs"/>
            </a:rPr>
            <a:t>・国見町公共施設整備</a:t>
          </a:r>
          <a:r>
            <a:rPr kumimoji="1" lang="ja-JP" altLang="ja-JP" sz="1300">
              <a:solidFill>
                <a:sysClr val="windowText" lastClr="000000"/>
              </a:solidFill>
              <a:effectLst/>
              <a:latin typeface="+mn-lt"/>
              <a:ea typeface="+mn-ea"/>
              <a:cs typeface="+mn-cs"/>
            </a:rPr>
            <a:t>基金：将来発生する公共施設の維持修繕費等に充てるため、毎年継続して</a:t>
          </a:r>
          <a:r>
            <a:rPr kumimoji="1" lang="en-US" altLang="ja-JP" sz="1300">
              <a:solidFill>
                <a:sysClr val="windowText" lastClr="000000"/>
              </a:solidFill>
              <a:effectLst/>
              <a:latin typeface="+mn-lt"/>
              <a:ea typeface="+mn-ea"/>
              <a:cs typeface="+mn-cs"/>
            </a:rPr>
            <a:t>10</a:t>
          </a:r>
          <a:r>
            <a:rPr kumimoji="1" lang="ja-JP" altLang="ja-JP" sz="1300">
              <a:solidFill>
                <a:sysClr val="windowText" lastClr="000000"/>
              </a:solidFill>
              <a:effectLst/>
              <a:latin typeface="+mn-lt"/>
              <a:ea typeface="+mn-ea"/>
              <a:cs typeface="+mn-cs"/>
            </a:rPr>
            <a:t>百万円を積立する。</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・国見町ふるさと振興基金：ふるさと納税の寄附</a:t>
          </a:r>
          <a:r>
            <a:rPr kumimoji="1" lang="ja-JP" altLang="ja-JP" sz="1300">
              <a:solidFill>
                <a:schemeClr val="dk1"/>
              </a:solidFill>
              <a:effectLst/>
              <a:latin typeface="+mn-lt"/>
              <a:ea typeface="+mn-ea"/>
              <a:cs typeface="+mn-cs"/>
            </a:rPr>
            <a:t>受入額を毎年積立し、寄附者の使途に応じて振興事業に充当する。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・前年度末残高と比較し平成</a:t>
          </a:r>
          <a:r>
            <a:rPr kumimoji="1" lang="en-US" altLang="ja-JP" sz="1300">
              <a:solidFill>
                <a:schemeClr val="dk1"/>
              </a:solidFill>
              <a:effectLst/>
              <a:latin typeface="+mn-lt"/>
              <a:ea typeface="+mn-ea"/>
              <a:cs typeface="+mn-cs"/>
            </a:rPr>
            <a:t>29</a:t>
          </a:r>
          <a:r>
            <a:rPr kumimoji="1" lang="ja-JP" altLang="ja-JP" sz="1300">
              <a:solidFill>
                <a:schemeClr val="dk1"/>
              </a:solidFill>
              <a:effectLst/>
              <a:latin typeface="+mn-lt"/>
              <a:ea typeface="+mn-ea"/>
              <a:cs typeface="+mn-cs"/>
            </a:rPr>
            <a:t>年度末残高は</a:t>
          </a:r>
          <a:r>
            <a:rPr kumimoji="1" lang="en-US" altLang="ja-JP" sz="1300">
              <a:solidFill>
                <a:schemeClr val="dk1"/>
              </a:solidFill>
              <a:effectLst/>
              <a:latin typeface="+mn-lt"/>
              <a:ea typeface="+mn-ea"/>
              <a:cs typeface="+mn-cs"/>
            </a:rPr>
            <a:t>101</a:t>
          </a:r>
          <a:r>
            <a:rPr kumimoji="1" lang="ja-JP" altLang="ja-JP" sz="1300">
              <a:solidFill>
                <a:schemeClr val="dk1"/>
              </a:solidFill>
              <a:effectLst/>
              <a:latin typeface="+mn-lt"/>
              <a:ea typeface="+mn-ea"/>
              <a:cs typeface="+mn-cs"/>
            </a:rPr>
            <a:t>百万円減少となった。財政調整基金の取り崩しが必要となった主な要因は、普通交付税が</a:t>
          </a:r>
          <a:r>
            <a:rPr kumimoji="1" lang="en-US" altLang="ja-JP" sz="1300">
              <a:solidFill>
                <a:schemeClr val="dk1"/>
              </a:solidFill>
              <a:effectLst/>
              <a:latin typeface="+mn-lt"/>
              <a:ea typeface="+mn-ea"/>
              <a:cs typeface="+mn-cs"/>
            </a:rPr>
            <a:t>88</a:t>
          </a:r>
          <a:r>
            <a:rPr kumimoji="1" lang="ja-JP" altLang="ja-JP" sz="1300">
              <a:solidFill>
                <a:schemeClr val="dk1"/>
              </a:solidFill>
              <a:effectLst/>
              <a:latin typeface="+mn-lt"/>
              <a:ea typeface="+mn-ea"/>
              <a:cs typeface="+mn-cs"/>
            </a:rPr>
            <a:t>百万円減少したことによるもの。</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・災害への備え等のため現在の残高である</a:t>
          </a:r>
          <a:r>
            <a:rPr kumimoji="1" lang="en-US" altLang="ja-JP" sz="1300">
              <a:solidFill>
                <a:schemeClr val="dk1"/>
              </a:solidFill>
              <a:effectLst/>
              <a:latin typeface="+mn-lt"/>
              <a:ea typeface="+mn-ea"/>
              <a:cs typeface="+mn-cs"/>
            </a:rPr>
            <a:t>750</a:t>
          </a:r>
          <a:r>
            <a:rPr kumimoji="1" lang="ja-JP" altLang="ja-JP" sz="1300">
              <a:solidFill>
                <a:schemeClr val="dk1"/>
              </a:solidFill>
              <a:effectLst/>
              <a:latin typeface="+mn-lt"/>
              <a:ea typeface="+mn-ea"/>
              <a:cs typeface="+mn-cs"/>
            </a:rPr>
            <a:t>百万円程度を維持できるように努める。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福島県国見町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9,342
9,273
37.95
7,252,378
6,731,404
457,114
3,462,995
6,564,692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67.8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85725</xdr:colOff>
      <xdr:row>36</xdr:row>
      <xdr:rowOff>168275</xdr:rowOff>
    </xdr:to>
    <xdr:sp macro="" textlink="">
      <xdr:nvSpPr>
        <xdr:cNvPr id="48" name="正方形/長方形 47"/>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57</xdr:col>
      <xdr:colOff>149225</xdr:colOff>
      <xdr:row>20</xdr:row>
      <xdr:rowOff>149225</xdr:rowOff>
    </xdr:from>
    <xdr:to>
      <xdr:col>80</xdr:col>
      <xdr:colOff>9525</xdr:colOff>
      <xdr:row>22</xdr:row>
      <xdr:rowOff>28575</xdr:rowOff>
    </xdr:to>
    <xdr:sp macro="" textlink="">
      <xdr:nvSpPr>
        <xdr:cNvPr id="49" name="正方形/長方形 4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50" name="正方形/長方形 49"/>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51" name="正方形/長方形 50"/>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52" name="正方形/長方形 5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53" name="正方形/長方形 5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54" name="正方形/長方形 5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55" name="正方形/長方形 5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56" name="正方形/長方形 5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57" name="正方形/長方形 5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58" name="正方形/長方形 5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59" name="正方形/長方形 5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60" name="正方形/長方形 5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61" name="テキスト ボックス 6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債務償還可能年数は</a:t>
          </a:r>
          <a:r>
            <a:rPr kumimoji="1" lang="en-US" altLang="ja-JP" sz="1100">
              <a:solidFill>
                <a:schemeClr val="dk1"/>
              </a:solidFill>
              <a:effectLst/>
              <a:latin typeface="+mn-lt"/>
              <a:ea typeface="+mn-ea"/>
              <a:cs typeface="+mn-cs"/>
            </a:rPr>
            <a:t>8.3</a:t>
          </a:r>
          <a:r>
            <a:rPr kumimoji="1" lang="ja-JP" altLang="ja-JP" sz="1100">
              <a:solidFill>
                <a:schemeClr val="dk1"/>
              </a:solidFill>
              <a:effectLst/>
              <a:latin typeface="+mn-lt"/>
              <a:ea typeface="+mn-ea"/>
              <a:cs typeface="+mn-cs"/>
            </a:rPr>
            <a:t>年となっており、福島県平均や全国平均、類似団体内平均値よりも高い数値となっている。これは、庁舎建設事業や道の駅整備事業等、震災からの復旧復興事業実施のため町債を発行したことにより町債残高が増加したためと考えられる。</a:t>
          </a:r>
          <a:endParaRPr lang="ja-JP" altLang="ja-JP">
            <a:effectLst/>
          </a:endParaRPr>
        </a:p>
        <a:p>
          <a:r>
            <a:rPr kumimoji="1" lang="ja-JP" altLang="ja-JP" sz="1100">
              <a:solidFill>
                <a:schemeClr val="dk1"/>
              </a:solidFill>
              <a:effectLst/>
              <a:latin typeface="+mn-lt"/>
              <a:ea typeface="+mn-ea"/>
              <a:cs typeface="+mn-cs"/>
            </a:rPr>
            <a:t>将来への負担を少しでも軽減するよう、今後の借入を極力抑えるとともに、積極的な繰上償還により、財政の健全化に努める。</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62" name="テキスト ボックス 6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63" name="直線コネクタ 6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64" name="直線コネクタ 63"/>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65" name="テキスト ボックス 64"/>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66" name="直線コネクタ 65"/>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67" name="テキスト ボックス 66"/>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68" name="直線コネクタ 67"/>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69" name="テキスト ボックス 68"/>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70" name="直線コネクタ 69"/>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71" name="テキスト ボックス 70"/>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72" name="直線コネクタ 71"/>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73" name="テキスト ボックス 72"/>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74" name="直線コネクタ 73"/>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75" name="テキスト ボックス 74"/>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76"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95603</xdr:rowOff>
    </xdr:from>
    <xdr:to>
      <xdr:col>76</xdr:col>
      <xdr:colOff>21589</xdr:colOff>
      <xdr:row>34</xdr:row>
      <xdr:rowOff>151342</xdr:rowOff>
    </xdr:to>
    <xdr:cxnSp macro="">
      <xdr:nvCxnSpPr>
        <xdr:cNvPr id="77" name="直線コネクタ 76"/>
        <xdr:cNvCxnSpPr/>
      </xdr:nvCxnSpPr>
      <xdr:spPr>
        <a:xfrm flipV="1">
          <a:off x="14793595" y="5324828"/>
          <a:ext cx="1269" cy="1427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78"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79" name="直線コネクタ 78"/>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42280</xdr:rowOff>
    </xdr:from>
    <xdr:ext cx="405111" cy="259045"/>
    <xdr:sp macro="" textlink="">
      <xdr:nvSpPr>
        <xdr:cNvPr id="80" name="債務償還可能年数最大値テキスト"/>
        <xdr:cNvSpPr txBox="1"/>
      </xdr:nvSpPr>
      <xdr:spPr>
        <a:xfrm>
          <a:off x="14846300" y="5100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95603</xdr:rowOff>
    </xdr:from>
    <xdr:to>
      <xdr:col>76</xdr:col>
      <xdr:colOff>111125</xdr:colOff>
      <xdr:row>26</xdr:row>
      <xdr:rowOff>95603</xdr:rowOff>
    </xdr:to>
    <xdr:cxnSp macro="">
      <xdr:nvCxnSpPr>
        <xdr:cNvPr id="81" name="直線コネクタ 80"/>
        <xdr:cNvCxnSpPr/>
      </xdr:nvCxnSpPr>
      <xdr:spPr>
        <a:xfrm>
          <a:off x="14706600" y="532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17585</xdr:rowOff>
    </xdr:from>
    <xdr:ext cx="340478" cy="259045"/>
    <xdr:sp macro="" textlink="">
      <xdr:nvSpPr>
        <xdr:cNvPr id="82" name="債務償還可能年数平均値テキスト"/>
        <xdr:cNvSpPr txBox="1"/>
      </xdr:nvSpPr>
      <xdr:spPr>
        <a:xfrm>
          <a:off x="14846300" y="610406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39158</xdr:rowOff>
    </xdr:from>
    <xdr:to>
      <xdr:col>76</xdr:col>
      <xdr:colOff>73025</xdr:colOff>
      <xdr:row>31</xdr:row>
      <xdr:rowOff>140758</xdr:rowOff>
    </xdr:to>
    <xdr:sp macro="" textlink="">
      <xdr:nvSpPr>
        <xdr:cNvPr id="83" name="フローチャート: 判断 82"/>
        <xdr:cNvSpPr/>
      </xdr:nvSpPr>
      <xdr:spPr>
        <a:xfrm>
          <a:off x="14744700" y="612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84" name="テキスト ボックス 8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85" name="テキスト ボックス 8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86" name="テキスト ボックス 8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87" name="テキスト ボックス 8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88" name="テキスト ボックス 8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133703</xdr:rowOff>
    </xdr:from>
    <xdr:to>
      <xdr:col>76</xdr:col>
      <xdr:colOff>73025</xdr:colOff>
      <xdr:row>29</xdr:row>
      <xdr:rowOff>63853</xdr:rowOff>
    </xdr:to>
    <xdr:sp macro="" textlink="">
      <xdr:nvSpPr>
        <xdr:cNvPr id="89" name="楕円 88"/>
        <xdr:cNvSpPr/>
      </xdr:nvSpPr>
      <xdr:spPr>
        <a:xfrm>
          <a:off x="14744700" y="570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156580</xdr:rowOff>
    </xdr:from>
    <xdr:ext cx="340478" cy="259045"/>
    <xdr:sp macro="" textlink="">
      <xdr:nvSpPr>
        <xdr:cNvPr id="90" name="債務償還可能年数該当値テキスト"/>
        <xdr:cNvSpPr txBox="1"/>
      </xdr:nvSpPr>
      <xdr:spPr>
        <a:xfrm>
          <a:off x="14846300" y="555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91" name="正方形/長方形 9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92" name="正方形/長方形 9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twoCellAnchor>
    <xdr:from>
      <xdr:col>1</xdr:col>
      <xdr:colOff>85725</xdr:colOff>
      <xdr:row>44</xdr:row>
      <xdr:rowOff>19050</xdr:rowOff>
    </xdr:from>
    <xdr:to>
      <xdr:col>36</xdr:col>
      <xdr:colOff>149225</xdr:colOff>
      <xdr:row>60</xdr:row>
      <xdr:rowOff>133350</xdr:rowOff>
    </xdr:to>
    <xdr:sp macro="" textlink="">
      <xdr:nvSpPr>
        <xdr:cNvPr id="93" name="正方形/長方形 92"/>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5</xdr:col>
      <xdr:colOff>22225</xdr:colOff>
      <xdr:row>44</xdr:row>
      <xdr:rowOff>146050</xdr:rowOff>
    </xdr:from>
    <xdr:to>
      <xdr:col>36</xdr:col>
      <xdr:colOff>22225</xdr:colOff>
      <xdr:row>58</xdr:row>
      <xdr:rowOff>31750</xdr:rowOff>
    </xdr:to>
    <xdr:sp macro="" textlink="">
      <xdr:nvSpPr>
        <xdr:cNvPr id="94" name="正方形/長方形 93"/>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oneCellAnchor>
    <xdr:from>
      <xdr:col>3</xdr:col>
      <xdr:colOff>47625</xdr:colOff>
      <xdr:row>65</xdr:row>
      <xdr:rowOff>28575</xdr:rowOff>
    </xdr:from>
    <xdr:ext cx="370358" cy="242374"/>
    <xdr:sp macro="" textlink="">
      <xdr:nvSpPr>
        <xdr:cNvPr id="95" name="テキスト ボックス 9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96" name="テキスト ボックス 9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福島県国見町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9,342
9,273
37.95
7,252,378
6,731,404
457,114
3,462,995
6,564,692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67.8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19" name="テキスト ボックス 18"/>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20" name="テキスト ボックス 19"/>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福島県国見町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9,342
9,273
37.95
7,252,378
6,731,404
457,114
3,462,995
6,564,692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67.8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19" name="テキスト ボックス 18"/>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20" name="テキスト ボックス 19"/>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福島県国見町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9,342
9,273
37.95
7,252,378
6,731,404
457,114
3,462,995
6,564,692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67.8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ysClr val="windowText" lastClr="000000"/>
              </a:solidFill>
              <a:effectLst/>
              <a:latin typeface="+mn-lt"/>
              <a:ea typeface="+mn-ea"/>
              <a:cs typeface="+mn-cs"/>
            </a:rPr>
            <a:t>人口減少や全国平均を上回る高齢化率に加え、町内立地企業が少ないことにより財政基盤が弱く、類似団体平均を下回っている。</a:t>
          </a:r>
          <a:r>
            <a:rPr lang="ja-JP" altLang="ja-JP" sz="1100">
              <a:solidFill>
                <a:sysClr val="windowText" lastClr="000000"/>
              </a:solidFill>
              <a:effectLst/>
              <a:latin typeface="+mn-lt"/>
              <a:ea typeface="+mn-ea"/>
              <a:cs typeface="+mn-cs"/>
            </a:rPr>
            <a:t>歳入の</a:t>
          </a:r>
          <a:r>
            <a:rPr lang="en-US" altLang="ja-JP" sz="1100">
              <a:solidFill>
                <a:sysClr val="windowText" lastClr="000000"/>
              </a:solidFill>
              <a:effectLst/>
              <a:latin typeface="+mn-lt"/>
              <a:ea typeface="+mn-ea"/>
              <a:cs typeface="+mn-cs"/>
            </a:rPr>
            <a:t>32.9</a:t>
          </a:r>
          <a:r>
            <a:rPr lang="ja-JP" altLang="ja-JP" sz="1100">
              <a:solidFill>
                <a:sysClr val="windowText" lastClr="000000"/>
              </a:solidFill>
              <a:effectLst/>
              <a:latin typeface="+mn-lt"/>
              <a:ea typeface="+mn-ea"/>
              <a:cs typeface="+mn-cs"/>
            </a:rPr>
            <a:t>％を地方交付税が占め、昨年以上に依存するなど、財政基盤が脆弱である状態が続いている。国庫支出金及び都道府県支出金を有効に活用しながら、</a:t>
          </a:r>
          <a:r>
            <a:rPr lang="ja-JP" altLang="ja-JP" sz="1100" b="0" i="0" baseline="0">
              <a:solidFill>
                <a:sysClr val="windowText" lastClr="000000"/>
              </a:solidFill>
              <a:effectLst/>
              <a:latin typeface="+mn-lt"/>
              <a:ea typeface="+mn-ea"/>
              <a:cs typeface="+mn-cs"/>
            </a:rPr>
            <a:t>歳出の徹底的な見直しと施策の重点化の両立に努め、活力あるまちづくりを展開しつつ、行政の効率化に努めることにより、財政の健全化を図る。</a:t>
          </a:r>
          <a:endParaRPr lang="ja-JP" altLang="ja-JP" sz="1400">
            <a:solidFill>
              <a:sysClr val="windowText" lastClr="000000"/>
            </a:solidFill>
            <a:effectLst/>
          </a:endParaRPr>
        </a:p>
        <a:p>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119138</xdr:rowOff>
    </xdr:to>
    <xdr:cxnSp macro="">
      <xdr:nvCxnSpPr>
        <xdr:cNvPr id="65" name="直線コネクタ 64"/>
        <xdr:cNvCxnSpPr/>
      </xdr:nvCxnSpPr>
      <xdr:spPr>
        <a:xfrm flipV="1">
          <a:off x="4953000" y="6261100"/>
          <a:ext cx="0" cy="14018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8"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9" name="直線コネクタ 68"/>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129722</xdr:rowOff>
    </xdr:from>
    <xdr:to>
      <xdr:col>23</xdr:col>
      <xdr:colOff>133350</xdr:colOff>
      <xdr:row>43</xdr:row>
      <xdr:rowOff>141212</xdr:rowOff>
    </xdr:to>
    <xdr:cxnSp macro="">
      <xdr:nvCxnSpPr>
        <xdr:cNvPr id="70" name="直線コネクタ 69"/>
        <xdr:cNvCxnSpPr/>
      </xdr:nvCxnSpPr>
      <xdr:spPr>
        <a:xfrm flipV="1">
          <a:off x="4114800" y="7502072"/>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3525</xdr:rowOff>
    </xdr:from>
    <xdr:ext cx="762000" cy="259045"/>
    <xdr:sp macro="" textlink="">
      <xdr:nvSpPr>
        <xdr:cNvPr id="71" name="財政力平均値テキスト"/>
        <xdr:cNvSpPr txBox="1"/>
      </xdr:nvSpPr>
      <xdr:spPr>
        <a:xfrm>
          <a:off x="5041900" y="72044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72" name="フローチャート: 判断 71"/>
        <xdr:cNvSpPr/>
      </xdr:nvSpPr>
      <xdr:spPr>
        <a:xfrm>
          <a:off x="49022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141212</xdr:rowOff>
    </xdr:from>
    <xdr:to>
      <xdr:col>19</xdr:col>
      <xdr:colOff>133350</xdr:colOff>
      <xdr:row>43</xdr:row>
      <xdr:rowOff>141212</xdr:rowOff>
    </xdr:to>
    <xdr:cxnSp macro="">
      <xdr:nvCxnSpPr>
        <xdr:cNvPr id="73" name="直線コネクタ 72"/>
        <xdr:cNvCxnSpPr/>
      </xdr:nvCxnSpPr>
      <xdr:spPr>
        <a:xfrm>
          <a:off x="3225800" y="75135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169938</xdr:rowOff>
    </xdr:from>
    <xdr:to>
      <xdr:col>19</xdr:col>
      <xdr:colOff>184150</xdr:colOff>
      <xdr:row>43</xdr:row>
      <xdr:rowOff>100088</xdr:rowOff>
    </xdr:to>
    <xdr:sp macro="" textlink="">
      <xdr:nvSpPr>
        <xdr:cNvPr id="74" name="フローチャート: 判断 73"/>
        <xdr:cNvSpPr/>
      </xdr:nvSpPr>
      <xdr:spPr>
        <a:xfrm>
          <a:off x="4064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110265</xdr:rowOff>
    </xdr:from>
    <xdr:ext cx="736600" cy="259045"/>
    <xdr:sp macro="" textlink="">
      <xdr:nvSpPr>
        <xdr:cNvPr id="75" name="テキスト ボックス 74"/>
        <xdr:cNvSpPr txBox="1"/>
      </xdr:nvSpPr>
      <xdr:spPr>
        <a:xfrm>
          <a:off x="3733800" y="7139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141212</xdr:rowOff>
    </xdr:from>
    <xdr:to>
      <xdr:col>15</xdr:col>
      <xdr:colOff>82550</xdr:colOff>
      <xdr:row>43</xdr:row>
      <xdr:rowOff>141212</xdr:rowOff>
    </xdr:to>
    <xdr:cxnSp macro="">
      <xdr:nvCxnSpPr>
        <xdr:cNvPr id="76" name="直線コネクタ 75"/>
        <xdr:cNvCxnSpPr/>
      </xdr:nvCxnSpPr>
      <xdr:spPr>
        <a:xfrm>
          <a:off x="2336800" y="75135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9978</xdr:rowOff>
    </xdr:from>
    <xdr:to>
      <xdr:col>15</xdr:col>
      <xdr:colOff>133350</xdr:colOff>
      <xdr:row>43</xdr:row>
      <xdr:rowOff>111578</xdr:rowOff>
    </xdr:to>
    <xdr:sp macro="" textlink="">
      <xdr:nvSpPr>
        <xdr:cNvPr id="77" name="フローチャート: 判断 76"/>
        <xdr:cNvSpPr/>
      </xdr:nvSpPr>
      <xdr:spPr>
        <a:xfrm>
          <a:off x="3175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121755</xdr:rowOff>
    </xdr:from>
    <xdr:ext cx="762000" cy="259045"/>
    <xdr:sp macro="" textlink="">
      <xdr:nvSpPr>
        <xdr:cNvPr id="78" name="テキスト ボックス 77"/>
        <xdr:cNvSpPr txBox="1"/>
      </xdr:nvSpPr>
      <xdr:spPr>
        <a:xfrm>
          <a:off x="2844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141212</xdr:rowOff>
    </xdr:from>
    <xdr:to>
      <xdr:col>11</xdr:col>
      <xdr:colOff>31750</xdr:colOff>
      <xdr:row>43</xdr:row>
      <xdr:rowOff>141212</xdr:rowOff>
    </xdr:to>
    <xdr:cxnSp macro="">
      <xdr:nvCxnSpPr>
        <xdr:cNvPr id="79" name="直線コネクタ 78"/>
        <xdr:cNvCxnSpPr/>
      </xdr:nvCxnSpPr>
      <xdr:spPr>
        <a:xfrm>
          <a:off x="1447800" y="75135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100088</xdr:rowOff>
    </xdr:from>
    <xdr:to>
      <xdr:col>11</xdr:col>
      <xdr:colOff>82550</xdr:colOff>
      <xdr:row>42</xdr:row>
      <xdr:rowOff>30238</xdr:rowOff>
    </xdr:to>
    <xdr:sp macro="" textlink="">
      <xdr:nvSpPr>
        <xdr:cNvPr id="80" name="フローチャート: 判断 79"/>
        <xdr:cNvSpPr/>
      </xdr:nvSpPr>
      <xdr:spPr>
        <a:xfrm>
          <a:off x="2286000" y="712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40415</xdr:rowOff>
    </xdr:from>
    <xdr:ext cx="762000" cy="259045"/>
    <xdr:sp macro="" textlink="">
      <xdr:nvSpPr>
        <xdr:cNvPr id="81" name="テキスト ボックス 80"/>
        <xdr:cNvSpPr txBox="1"/>
      </xdr:nvSpPr>
      <xdr:spPr>
        <a:xfrm>
          <a:off x="1955800" y="689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157541</xdr:rowOff>
    </xdr:from>
    <xdr:to>
      <xdr:col>7</xdr:col>
      <xdr:colOff>31750</xdr:colOff>
      <xdr:row>42</xdr:row>
      <xdr:rowOff>87691</xdr:rowOff>
    </xdr:to>
    <xdr:sp macro="" textlink="">
      <xdr:nvSpPr>
        <xdr:cNvPr id="82" name="フローチャート: 判断 81"/>
        <xdr:cNvSpPr/>
      </xdr:nvSpPr>
      <xdr:spPr>
        <a:xfrm>
          <a:off x="1397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97868</xdr:rowOff>
    </xdr:from>
    <xdr:ext cx="762000" cy="259045"/>
    <xdr:sp macro="" textlink="">
      <xdr:nvSpPr>
        <xdr:cNvPr id="83" name="テキスト ボックス 82"/>
        <xdr:cNvSpPr txBox="1"/>
      </xdr:nvSpPr>
      <xdr:spPr>
        <a:xfrm>
          <a:off x="1066800" y="695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78922</xdr:rowOff>
    </xdr:from>
    <xdr:to>
      <xdr:col>23</xdr:col>
      <xdr:colOff>184150</xdr:colOff>
      <xdr:row>44</xdr:row>
      <xdr:rowOff>9072</xdr:rowOff>
    </xdr:to>
    <xdr:sp macro="" textlink="">
      <xdr:nvSpPr>
        <xdr:cNvPr id="89" name="楕円 88"/>
        <xdr:cNvSpPr/>
      </xdr:nvSpPr>
      <xdr:spPr>
        <a:xfrm>
          <a:off x="49022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50999</xdr:rowOff>
    </xdr:from>
    <xdr:ext cx="762000" cy="259045"/>
    <xdr:sp macro="" textlink="">
      <xdr:nvSpPr>
        <xdr:cNvPr id="90" name="財政力該当値テキスト"/>
        <xdr:cNvSpPr txBox="1"/>
      </xdr:nvSpPr>
      <xdr:spPr>
        <a:xfrm>
          <a:off x="5041900" y="742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90412</xdr:rowOff>
    </xdr:from>
    <xdr:to>
      <xdr:col>19</xdr:col>
      <xdr:colOff>184150</xdr:colOff>
      <xdr:row>44</xdr:row>
      <xdr:rowOff>20562</xdr:rowOff>
    </xdr:to>
    <xdr:sp macro="" textlink="">
      <xdr:nvSpPr>
        <xdr:cNvPr id="91" name="楕円 90"/>
        <xdr:cNvSpPr/>
      </xdr:nvSpPr>
      <xdr:spPr>
        <a:xfrm>
          <a:off x="4064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5339</xdr:rowOff>
    </xdr:from>
    <xdr:ext cx="736600" cy="259045"/>
    <xdr:sp macro="" textlink="">
      <xdr:nvSpPr>
        <xdr:cNvPr id="92" name="テキスト ボックス 91"/>
        <xdr:cNvSpPr txBox="1"/>
      </xdr:nvSpPr>
      <xdr:spPr>
        <a:xfrm>
          <a:off x="3733800" y="7549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90412</xdr:rowOff>
    </xdr:from>
    <xdr:to>
      <xdr:col>15</xdr:col>
      <xdr:colOff>133350</xdr:colOff>
      <xdr:row>44</xdr:row>
      <xdr:rowOff>20562</xdr:rowOff>
    </xdr:to>
    <xdr:sp macro="" textlink="">
      <xdr:nvSpPr>
        <xdr:cNvPr id="93" name="楕円 92"/>
        <xdr:cNvSpPr/>
      </xdr:nvSpPr>
      <xdr:spPr>
        <a:xfrm>
          <a:off x="3175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5339</xdr:rowOff>
    </xdr:from>
    <xdr:ext cx="762000" cy="259045"/>
    <xdr:sp macro="" textlink="">
      <xdr:nvSpPr>
        <xdr:cNvPr id="94" name="テキスト ボックス 93"/>
        <xdr:cNvSpPr txBox="1"/>
      </xdr:nvSpPr>
      <xdr:spPr>
        <a:xfrm>
          <a:off x="2844800" y="754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90412</xdr:rowOff>
    </xdr:from>
    <xdr:to>
      <xdr:col>11</xdr:col>
      <xdr:colOff>82550</xdr:colOff>
      <xdr:row>44</xdr:row>
      <xdr:rowOff>20562</xdr:rowOff>
    </xdr:to>
    <xdr:sp macro="" textlink="">
      <xdr:nvSpPr>
        <xdr:cNvPr id="95" name="楕円 94"/>
        <xdr:cNvSpPr/>
      </xdr:nvSpPr>
      <xdr:spPr>
        <a:xfrm>
          <a:off x="2286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5339</xdr:rowOff>
    </xdr:from>
    <xdr:ext cx="762000" cy="259045"/>
    <xdr:sp macro="" textlink="">
      <xdr:nvSpPr>
        <xdr:cNvPr id="96" name="テキスト ボックス 95"/>
        <xdr:cNvSpPr txBox="1"/>
      </xdr:nvSpPr>
      <xdr:spPr>
        <a:xfrm>
          <a:off x="1955800" y="754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90412</xdr:rowOff>
    </xdr:from>
    <xdr:to>
      <xdr:col>7</xdr:col>
      <xdr:colOff>31750</xdr:colOff>
      <xdr:row>44</xdr:row>
      <xdr:rowOff>20562</xdr:rowOff>
    </xdr:to>
    <xdr:sp macro="" textlink="">
      <xdr:nvSpPr>
        <xdr:cNvPr id="97" name="楕円 96"/>
        <xdr:cNvSpPr/>
      </xdr:nvSpPr>
      <xdr:spPr>
        <a:xfrm>
          <a:off x="1397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5339</xdr:rowOff>
    </xdr:from>
    <xdr:ext cx="762000" cy="259045"/>
    <xdr:sp macro="" textlink="">
      <xdr:nvSpPr>
        <xdr:cNvPr id="98" name="テキスト ボックス 97"/>
        <xdr:cNvSpPr txBox="1"/>
      </xdr:nvSpPr>
      <xdr:spPr>
        <a:xfrm>
          <a:off x="1066800" y="754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歳入の人口減少等による税収の減少、歳出の少子高齢化による扶助費の増加により、前年度と比較し、</a:t>
          </a:r>
          <a:r>
            <a:rPr kumimoji="1" lang="en-US" altLang="ja-JP" sz="1100">
              <a:solidFill>
                <a:sysClr val="windowText" lastClr="000000"/>
              </a:solidFill>
              <a:effectLst/>
              <a:latin typeface="+mn-lt"/>
              <a:ea typeface="+mn-ea"/>
              <a:cs typeface="+mn-cs"/>
            </a:rPr>
            <a:t>4.4%</a:t>
          </a:r>
          <a:r>
            <a:rPr kumimoji="1" lang="ja-JP" altLang="ja-JP" sz="1100">
              <a:solidFill>
                <a:sysClr val="windowText" lastClr="000000"/>
              </a:solidFill>
              <a:effectLst/>
              <a:latin typeface="+mn-lt"/>
              <a:ea typeface="+mn-ea"/>
              <a:cs typeface="+mn-cs"/>
            </a:rPr>
            <a:t>増の</a:t>
          </a:r>
          <a:r>
            <a:rPr kumimoji="1" lang="en-US" altLang="ja-JP" sz="1100">
              <a:solidFill>
                <a:sysClr val="windowText" lastClr="000000"/>
              </a:solidFill>
              <a:effectLst/>
              <a:latin typeface="+mn-lt"/>
              <a:ea typeface="+mn-ea"/>
              <a:cs typeface="+mn-cs"/>
            </a:rPr>
            <a:t>87.3%</a:t>
          </a:r>
          <a:r>
            <a:rPr kumimoji="1" lang="ja-JP" altLang="ja-JP" sz="1100">
              <a:solidFill>
                <a:sysClr val="windowText" lastClr="000000"/>
              </a:solidFill>
              <a:effectLst/>
              <a:latin typeface="+mn-lt"/>
              <a:ea typeface="+mn-ea"/>
              <a:cs typeface="+mn-cs"/>
            </a:rPr>
            <a:t>となった。類似団体平均よりも高くなってしまったため、効率的な財政運営による経常的な歳出削減に努め、指数の改善を図る。</a:t>
          </a:r>
          <a:endParaRPr lang="ja-JP" altLang="ja-JP" sz="1400">
            <a:solidFill>
              <a:sysClr val="windowText" lastClr="000000"/>
            </a:solidFill>
            <a:effectLst/>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100330</xdr:rowOff>
    </xdr:from>
    <xdr:to>
      <xdr:col>23</xdr:col>
      <xdr:colOff>133350</xdr:colOff>
      <xdr:row>66</xdr:row>
      <xdr:rowOff>10160</xdr:rowOff>
    </xdr:to>
    <xdr:cxnSp macro="">
      <xdr:nvCxnSpPr>
        <xdr:cNvPr id="128" name="直線コネクタ 127"/>
        <xdr:cNvCxnSpPr/>
      </xdr:nvCxnSpPr>
      <xdr:spPr>
        <a:xfrm flipV="1">
          <a:off x="4953000" y="10215880"/>
          <a:ext cx="0" cy="1109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153687</xdr:rowOff>
    </xdr:from>
    <xdr:ext cx="762000" cy="259045"/>
    <xdr:sp macro="" textlink="">
      <xdr:nvSpPr>
        <xdr:cNvPr id="129" name="財政構造の弾力性最小値テキスト"/>
        <xdr:cNvSpPr txBox="1"/>
      </xdr:nvSpPr>
      <xdr:spPr>
        <a:xfrm>
          <a:off x="5041900" y="1129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10160</xdr:rowOff>
    </xdr:from>
    <xdr:to>
      <xdr:col>24</xdr:col>
      <xdr:colOff>12700</xdr:colOff>
      <xdr:row>66</xdr:row>
      <xdr:rowOff>10160</xdr:rowOff>
    </xdr:to>
    <xdr:cxnSp macro="">
      <xdr:nvCxnSpPr>
        <xdr:cNvPr id="130" name="直線コネクタ 129"/>
        <xdr:cNvCxnSpPr/>
      </xdr:nvCxnSpPr>
      <xdr:spPr>
        <a:xfrm>
          <a:off x="4864100" y="1132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15257</xdr:rowOff>
    </xdr:from>
    <xdr:ext cx="762000" cy="259045"/>
    <xdr:sp macro="" textlink="">
      <xdr:nvSpPr>
        <xdr:cNvPr id="131" name="財政構造の弾力性最大値テキスト"/>
        <xdr:cNvSpPr txBox="1"/>
      </xdr:nvSpPr>
      <xdr:spPr>
        <a:xfrm>
          <a:off x="5041900" y="995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100330</xdr:rowOff>
    </xdr:from>
    <xdr:to>
      <xdr:col>24</xdr:col>
      <xdr:colOff>12700</xdr:colOff>
      <xdr:row>59</xdr:row>
      <xdr:rowOff>100330</xdr:rowOff>
    </xdr:to>
    <xdr:cxnSp macro="">
      <xdr:nvCxnSpPr>
        <xdr:cNvPr id="132" name="直線コネクタ 131"/>
        <xdr:cNvCxnSpPr/>
      </xdr:nvCxnSpPr>
      <xdr:spPr>
        <a:xfrm>
          <a:off x="4864100" y="1021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51012</xdr:rowOff>
    </xdr:from>
    <xdr:to>
      <xdr:col>23</xdr:col>
      <xdr:colOff>133350</xdr:colOff>
      <xdr:row>62</xdr:row>
      <xdr:rowOff>56515</xdr:rowOff>
    </xdr:to>
    <xdr:cxnSp macro="">
      <xdr:nvCxnSpPr>
        <xdr:cNvPr id="133" name="直線コネクタ 132"/>
        <xdr:cNvCxnSpPr/>
      </xdr:nvCxnSpPr>
      <xdr:spPr>
        <a:xfrm>
          <a:off x="4114800" y="10509462"/>
          <a:ext cx="838200" cy="17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6156</xdr:rowOff>
    </xdr:from>
    <xdr:ext cx="762000" cy="259045"/>
    <xdr:sp macro="" textlink="">
      <xdr:nvSpPr>
        <xdr:cNvPr id="134" name="財政構造の弾力性平均値テキスト"/>
        <xdr:cNvSpPr txBox="1"/>
      </xdr:nvSpPr>
      <xdr:spPr>
        <a:xfrm>
          <a:off x="5041900" y="104646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161079</xdr:rowOff>
    </xdr:from>
    <xdr:to>
      <xdr:col>23</xdr:col>
      <xdr:colOff>184150</xdr:colOff>
      <xdr:row>62</xdr:row>
      <xdr:rowOff>91229</xdr:rowOff>
    </xdr:to>
    <xdr:sp macro="" textlink="">
      <xdr:nvSpPr>
        <xdr:cNvPr id="135" name="フローチャート: 判断 134"/>
        <xdr:cNvSpPr/>
      </xdr:nvSpPr>
      <xdr:spPr>
        <a:xfrm>
          <a:off x="4902200" y="1061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26881</xdr:rowOff>
    </xdr:from>
    <xdr:to>
      <xdr:col>19</xdr:col>
      <xdr:colOff>133350</xdr:colOff>
      <xdr:row>61</xdr:row>
      <xdr:rowOff>51012</xdr:rowOff>
    </xdr:to>
    <xdr:cxnSp macro="">
      <xdr:nvCxnSpPr>
        <xdr:cNvPr id="136" name="直線コネクタ 135"/>
        <xdr:cNvCxnSpPr/>
      </xdr:nvCxnSpPr>
      <xdr:spPr>
        <a:xfrm>
          <a:off x="3225800" y="10485331"/>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120862</xdr:rowOff>
    </xdr:from>
    <xdr:to>
      <xdr:col>19</xdr:col>
      <xdr:colOff>184150</xdr:colOff>
      <xdr:row>62</xdr:row>
      <xdr:rowOff>51012</xdr:rowOff>
    </xdr:to>
    <xdr:sp macro="" textlink="">
      <xdr:nvSpPr>
        <xdr:cNvPr id="137" name="フローチャート: 判断 136"/>
        <xdr:cNvSpPr/>
      </xdr:nvSpPr>
      <xdr:spPr>
        <a:xfrm>
          <a:off x="4064000" y="105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35789</xdr:rowOff>
    </xdr:from>
    <xdr:ext cx="736600" cy="259045"/>
    <xdr:sp macro="" textlink="">
      <xdr:nvSpPr>
        <xdr:cNvPr id="138" name="テキスト ボックス 137"/>
        <xdr:cNvSpPr txBox="1"/>
      </xdr:nvSpPr>
      <xdr:spPr>
        <a:xfrm>
          <a:off x="3733800" y="10665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26881</xdr:rowOff>
    </xdr:from>
    <xdr:to>
      <xdr:col>15</xdr:col>
      <xdr:colOff>82550</xdr:colOff>
      <xdr:row>61</xdr:row>
      <xdr:rowOff>38946</xdr:rowOff>
    </xdr:to>
    <xdr:cxnSp macro="">
      <xdr:nvCxnSpPr>
        <xdr:cNvPr id="139" name="直線コネクタ 138"/>
        <xdr:cNvCxnSpPr/>
      </xdr:nvCxnSpPr>
      <xdr:spPr>
        <a:xfrm flipV="1">
          <a:off x="2336800" y="10485331"/>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16298</xdr:rowOff>
    </xdr:from>
    <xdr:to>
      <xdr:col>15</xdr:col>
      <xdr:colOff>133350</xdr:colOff>
      <xdr:row>61</xdr:row>
      <xdr:rowOff>117898</xdr:rowOff>
    </xdr:to>
    <xdr:sp macro="" textlink="">
      <xdr:nvSpPr>
        <xdr:cNvPr id="140" name="フローチャート: 判断 139"/>
        <xdr:cNvSpPr/>
      </xdr:nvSpPr>
      <xdr:spPr>
        <a:xfrm>
          <a:off x="3175000" y="1047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102675</xdr:rowOff>
    </xdr:from>
    <xdr:ext cx="762000" cy="259045"/>
    <xdr:sp macro="" textlink="">
      <xdr:nvSpPr>
        <xdr:cNvPr id="141" name="テキスト ボックス 140"/>
        <xdr:cNvSpPr txBox="1"/>
      </xdr:nvSpPr>
      <xdr:spPr>
        <a:xfrm>
          <a:off x="2844800" y="10561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69638</xdr:rowOff>
    </xdr:from>
    <xdr:to>
      <xdr:col>11</xdr:col>
      <xdr:colOff>31750</xdr:colOff>
      <xdr:row>61</xdr:row>
      <xdr:rowOff>38946</xdr:rowOff>
    </xdr:to>
    <xdr:cxnSp macro="">
      <xdr:nvCxnSpPr>
        <xdr:cNvPr id="142" name="直線コネクタ 141"/>
        <xdr:cNvCxnSpPr/>
      </xdr:nvCxnSpPr>
      <xdr:spPr>
        <a:xfrm>
          <a:off x="1447800" y="10356638"/>
          <a:ext cx="889000" cy="14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60537</xdr:rowOff>
    </xdr:from>
    <xdr:to>
      <xdr:col>11</xdr:col>
      <xdr:colOff>82550</xdr:colOff>
      <xdr:row>61</xdr:row>
      <xdr:rowOff>162137</xdr:rowOff>
    </xdr:to>
    <xdr:sp macro="" textlink="">
      <xdr:nvSpPr>
        <xdr:cNvPr id="143" name="フローチャート: 判断 142"/>
        <xdr:cNvSpPr/>
      </xdr:nvSpPr>
      <xdr:spPr>
        <a:xfrm>
          <a:off x="2286000" y="105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146914</xdr:rowOff>
    </xdr:from>
    <xdr:ext cx="762000" cy="259045"/>
    <xdr:sp macro="" textlink="">
      <xdr:nvSpPr>
        <xdr:cNvPr id="144" name="テキスト ボックス 143"/>
        <xdr:cNvSpPr txBox="1"/>
      </xdr:nvSpPr>
      <xdr:spPr>
        <a:xfrm>
          <a:off x="1955800" y="1060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151554</xdr:rowOff>
    </xdr:from>
    <xdr:to>
      <xdr:col>7</xdr:col>
      <xdr:colOff>31750</xdr:colOff>
      <xdr:row>61</xdr:row>
      <xdr:rowOff>81704</xdr:rowOff>
    </xdr:to>
    <xdr:sp macro="" textlink="">
      <xdr:nvSpPr>
        <xdr:cNvPr id="145" name="フローチャート: 判断 144"/>
        <xdr:cNvSpPr/>
      </xdr:nvSpPr>
      <xdr:spPr>
        <a:xfrm>
          <a:off x="1397000" y="1043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66481</xdr:rowOff>
    </xdr:from>
    <xdr:ext cx="762000" cy="259045"/>
    <xdr:sp macro="" textlink="">
      <xdr:nvSpPr>
        <xdr:cNvPr id="146" name="テキスト ボックス 145"/>
        <xdr:cNvSpPr txBox="1"/>
      </xdr:nvSpPr>
      <xdr:spPr>
        <a:xfrm>
          <a:off x="1066800" y="10524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5715</xdr:rowOff>
    </xdr:from>
    <xdr:to>
      <xdr:col>23</xdr:col>
      <xdr:colOff>184150</xdr:colOff>
      <xdr:row>62</xdr:row>
      <xdr:rowOff>107315</xdr:rowOff>
    </xdr:to>
    <xdr:sp macro="" textlink="">
      <xdr:nvSpPr>
        <xdr:cNvPr id="152" name="楕円 151"/>
        <xdr:cNvSpPr/>
      </xdr:nvSpPr>
      <xdr:spPr>
        <a:xfrm>
          <a:off x="4902200" y="1063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149242</xdr:rowOff>
    </xdr:from>
    <xdr:ext cx="762000" cy="259045"/>
    <xdr:sp macro="" textlink="">
      <xdr:nvSpPr>
        <xdr:cNvPr id="153" name="財政構造の弾力性該当値テキスト"/>
        <xdr:cNvSpPr txBox="1"/>
      </xdr:nvSpPr>
      <xdr:spPr>
        <a:xfrm>
          <a:off x="5041900" y="1060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212</xdr:rowOff>
    </xdr:from>
    <xdr:to>
      <xdr:col>19</xdr:col>
      <xdr:colOff>184150</xdr:colOff>
      <xdr:row>61</xdr:row>
      <xdr:rowOff>101812</xdr:rowOff>
    </xdr:to>
    <xdr:sp macro="" textlink="">
      <xdr:nvSpPr>
        <xdr:cNvPr id="154" name="楕円 153"/>
        <xdr:cNvSpPr/>
      </xdr:nvSpPr>
      <xdr:spPr>
        <a:xfrm>
          <a:off x="4064000" y="1045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111989</xdr:rowOff>
    </xdr:from>
    <xdr:ext cx="736600" cy="259045"/>
    <xdr:sp macro="" textlink="">
      <xdr:nvSpPr>
        <xdr:cNvPr id="155" name="テキスト ボックス 154"/>
        <xdr:cNvSpPr txBox="1"/>
      </xdr:nvSpPr>
      <xdr:spPr>
        <a:xfrm>
          <a:off x="3733800" y="10227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147531</xdr:rowOff>
    </xdr:from>
    <xdr:to>
      <xdr:col>15</xdr:col>
      <xdr:colOff>133350</xdr:colOff>
      <xdr:row>61</xdr:row>
      <xdr:rowOff>77681</xdr:rowOff>
    </xdr:to>
    <xdr:sp macro="" textlink="">
      <xdr:nvSpPr>
        <xdr:cNvPr id="156" name="楕円 155"/>
        <xdr:cNvSpPr/>
      </xdr:nvSpPr>
      <xdr:spPr>
        <a:xfrm>
          <a:off x="3175000" y="1043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87858</xdr:rowOff>
    </xdr:from>
    <xdr:ext cx="762000" cy="259045"/>
    <xdr:sp macro="" textlink="">
      <xdr:nvSpPr>
        <xdr:cNvPr id="157" name="テキスト ボックス 156"/>
        <xdr:cNvSpPr txBox="1"/>
      </xdr:nvSpPr>
      <xdr:spPr>
        <a:xfrm>
          <a:off x="2844800" y="10203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159596</xdr:rowOff>
    </xdr:from>
    <xdr:to>
      <xdr:col>11</xdr:col>
      <xdr:colOff>82550</xdr:colOff>
      <xdr:row>61</xdr:row>
      <xdr:rowOff>89746</xdr:rowOff>
    </xdr:to>
    <xdr:sp macro="" textlink="">
      <xdr:nvSpPr>
        <xdr:cNvPr id="158" name="楕円 157"/>
        <xdr:cNvSpPr/>
      </xdr:nvSpPr>
      <xdr:spPr>
        <a:xfrm>
          <a:off x="2286000" y="1044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99923</xdr:rowOff>
    </xdr:from>
    <xdr:ext cx="762000" cy="259045"/>
    <xdr:sp macro="" textlink="">
      <xdr:nvSpPr>
        <xdr:cNvPr id="159" name="テキスト ボックス 158"/>
        <xdr:cNvSpPr txBox="1"/>
      </xdr:nvSpPr>
      <xdr:spPr>
        <a:xfrm>
          <a:off x="1955800" y="1021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18838</xdr:rowOff>
    </xdr:from>
    <xdr:to>
      <xdr:col>7</xdr:col>
      <xdr:colOff>31750</xdr:colOff>
      <xdr:row>60</xdr:row>
      <xdr:rowOff>120438</xdr:rowOff>
    </xdr:to>
    <xdr:sp macro="" textlink="">
      <xdr:nvSpPr>
        <xdr:cNvPr id="160" name="楕円 159"/>
        <xdr:cNvSpPr/>
      </xdr:nvSpPr>
      <xdr:spPr>
        <a:xfrm>
          <a:off x="1397000" y="1030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130615</xdr:rowOff>
    </xdr:from>
    <xdr:ext cx="762000" cy="259045"/>
    <xdr:sp macro="" textlink="">
      <xdr:nvSpPr>
        <xdr:cNvPr id="161" name="テキスト ボックス 160"/>
        <xdr:cNvSpPr txBox="1"/>
      </xdr:nvSpPr>
      <xdr:spPr>
        <a:xfrm>
          <a:off x="1066800" y="10074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[260,183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人口</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人当たり人件費・物件費は前年度より下回った決算額となった。平成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年度をピークに減少傾向にあるのは、除染事業の完了に伴い、除染事業関係費用が大幅に減少したことが主な要因である。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3852</xdr:rowOff>
    </xdr:from>
    <xdr:to>
      <xdr:col>23</xdr:col>
      <xdr:colOff>133350</xdr:colOff>
      <xdr:row>86</xdr:row>
      <xdr:rowOff>150822</xdr:rowOff>
    </xdr:to>
    <xdr:cxnSp macro="">
      <xdr:nvCxnSpPr>
        <xdr:cNvPr id="190" name="直線コネクタ 189"/>
        <xdr:cNvCxnSpPr/>
      </xdr:nvCxnSpPr>
      <xdr:spPr>
        <a:xfrm flipV="1">
          <a:off x="4953000" y="14062752"/>
          <a:ext cx="0" cy="8327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86</xdr:row>
      <xdr:rowOff>122899</xdr:rowOff>
    </xdr:from>
    <xdr:ext cx="762000" cy="259045"/>
    <xdr:sp macro="" textlink="">
      <xdr:nvSpPr>
        <xdr:cNvPr id="191" name="人件費・物件費等の状況最小値テキスト"/>
        <xdr:cNvSpPr txBox="1"/>
      </xdr:nvSpPr>
      <xdr:spPr>
        <a:xfrm>
          <a:off x="5041900" y="14867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86</xdr:row>
      <xdr:rowOff>150822</xdr:rowOff>
    </xdr:from>
    <xdr:to>
      <xdr:col>24</xdr:col>
      <xdr:colOff>12700</xdr:colOff>
      <xdr:row>86</xdr:row>
      <xdr:rowOff>150822</xdr:rowOff>
    </xdr:to>
    <xdr:cxnSp macro="">
      <xdr:nvCxnSpPr>
        <xdr:cNvPr id="192" name="直線コネクタ 191"/>
        <xdr:cNvCxnSpPr/>
      </xdr:nvCxnSpPr>
      <xdr:spPr>
        <a:xfrm>
          <a:off x="4864100" y="14895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90229</xdr:rowOff>
    </xdr:from>
    <xdr:ext cx="762000" cy="259045"/>
    <xdr:sp macro="" textlink="">
      <xdr:nvSpPr>
        <xdr:cNvPr id="193" name="人件費・物件費等の状況最大値テキスト"/>
        <xdr:cNvSpPr txBox="1"/>
      </xdr:nvSpPr>
      <xdr:spPr>
        <a:xfrm>
          <a:off x="5041900" y="13806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3852</xdr:rowOff>
    </xdr:from>
    <xdr:to>
      <xdr:col>24</xdr:col>
      <xdr:colOff>12700</xdr:colOff>
      <xdr:row>82</xdr:row>
      <xdr:rowOff>3852</xdr:rowOff>
    </xdr:to>
    <xdr:cxnSp macro="">
      <xdr:nvCxnSpPr>
        <xdr:cNvPr id="194" name="直線コネクタ 193"/>
        <xdr:cNvCxnSpPr/>
      </xdr:nvCxnSpPr>
      <xdr:spPr>
        <a:xfrm>
          <a:off x="4864100" y="14062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93501</xdr:rowOff>
    </xdr:from>
    <xdr:to>
      <xdr:col>23</xdr:col>
      <xdr:colOff>133350</xdr:colOff>
      <xdr:row>84</xdr:row>
      <xdr:rowOff>71447</xdr:rowOff>
    </xdr:to>
    <xdr:cxnSp macro="">
      <xdr:nvCxnSpPr>
        <xdr:cNvPr id="195" name="直線コネクタ 194"/>
        <xdr:cNvCxnSpPr/>
      </xdr:nvCxnSpPr>
      <xdr:spPr>
        <a:xfrm flipV="1">
          <a:off x="4114800" y="14323851"/>
          <a:ext cx="838200" cy="149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155852</xdr:rowOff>
    </xdr:from>
    <xdr:ext cx="762000" cy="259045"/>
    <xdr:sp macro="" textlink="">
      <xdr:nvSpPr>
        <xdr:cNvPr id="196" name="人件費・物件費等の状況平均値テキスト"/>
        <xdr:cNvSpPr txBox="1"/>
      </xdr:nvSpPr>
      <xdr:spPr>
        <a:xfrm>
          <a:off x="5041900" y="140433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139325</xdr:rowOff>
    </xdr:from>
    <xdr:to>
      <xdr:col>23</xdr:col>
      <xdr:colOff>184150</xdr:colOff>
      <xdr:row>83</xdr:row>
      <xdr:rowOff>69475</xdr:rowOff>
    </xdr:to>
    <xdr:sp macro="" textlink="">
      <xdr:nvSpPr>
        <xdr:cNvPr id="197" name="フローチャート: 判断 196"/>
        <xdr:cNvSpPr/>
      </xdr:nvSpPr>
      <xdr:spPr>
        <a:xfrm>
          <a:off x="4902200" y="1419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71447</xdr:rowOff>
    </xdr:from>
    <xdr:to>
      <xdr:col>19</xdr:col>
      <xdr:colOff>133350</xdr:colOff>
      <xdr:row>88</xdr:row>
      <xdr:rowOff>125288</xdr:rowOff>
    </xdr:to>
    <xdr:cxnSp macro="">
      <xdr:nvCxnSpPr>
        <xdr:cNvPr id="198" name="直線コネクタ 197"/>
        <xdr:cNvCxnSpPr/>
      </xdr:nvCxnSpPr>
      <xdr:spPr>
        <a:xfrm flipV="1">
          <a:off x="3225800" y="14473247"/>
          <a:ext cx="889000" cy="739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146473</xdr:rowOff>
    </xdr:from>
    <xdr:to>
      <xdr:col>19</xdr:col>
      <xdr:colOff>184150</xdr:colOff>
      <xdr:row>83</xdr:row>
      <xdr:rowOff>76623</xdr:rowOff>
    </xdr:to>
    <xdr:sp macro="" textlink="">
      <xdr:nvSpPr>
        <xdr:cNvPr id="199" name="フローチャート: 判断 198"/>
        <xdr:cNvSpPr/>
      </xdr:nvSpPr>
      <xdr:spPr>
        <a:xfrm>
          <a:off x="4064000" y="14205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86800</xdr:rowOff>
    </xdr:from>
    <xdr:ext cx="736600" cy="259045"/>
    <xdr:sp macro="" textlink="">
      <xdr:nvSpPr>
        <xdr:cNvPr id="200" name="テキスト ボックス 199"/>
        <xdr:cNvSpPr txBox="1"/>
      </xdr:nvSpPr>
      <xdr:spPr>
        <a:xfrm>
          <a:off x="3733800" y="13974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86</xdr:row>
      <xdr:rowOff>55499</xdr:rowOff>
    </xdr:from>
    <xdr:to>
      <xdr:col>15</xdr:col>
      <xdr:colOff>82550</xdr:colOff>
      <xdr:row>88</xdr:row>
      <xdr:rowOff>125288</xdr:rowOff>
    </xdr:to>
    <xdr:cxnSp macro="">
      <xdr:nvCxnSpPr>
        <xdr:cNvPr id="201" name="直線コネクタ 200"/>
        <xdr:cNvCxnSpPr/>
      </xdr:nvCxnSpPr>
      <xdr:spPr>
        <a:xfrm>
          <a:off x="2336800" y="14800199"/>
          <a:ext cx="889000" cy="412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128688</xdr:rowOff>
    </xdr:from>
    <xdr:to>
      <xdr:col>15</xdr:col>
      <xdr:colOff>133350</xdr:colOff>
      <xdr:row>83</xdr:row>
      <xdr:rowOff>58838</xdr:rowOff>
    </xdr:to>
    <xdr:sp macro="" textlink="">
      <xdr:nvSpPr>
        <xdr:cNvPr id="202" name="フローチャート: 判断 201"/>
        <xdr:cNvSpPr/>
      </xdr:nvSpPr>
      <xdr:spPr>
        <a:xfrm>
          <a:off x="3175000" y="1418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69015</xdr:rowOff>
    </xdr:from>
    <xdr:ext cx="762000" cy="259045"/>
    <xdr:sp macro="" textlink="">
      <xdr:nvSpPr>
        <xdr:cNvPr id="203" name="テキスト ボックス 202"/>
        <xdr:cNvSpPr txBox="1"/>
      </xdr:nvSpPr>
      <xdr:spPr>
        <a:xfrm>
          <a:off x="2844800" y="13956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55187</xdr:rowOff>
    </xdr:from>
    <xdr:to>
      <xdr:col>11</xdr:col>
      <xdr:colOff>31750</xdr:colOff>
      <xdr:row>86</xdr:row>
      <xdr:rowOff>55499</xdr:rowOff>
    </xdr:to>
    <xdr:cxnSp macro="">
      <xdr:nvCxnSpPr>
        <xdr:cNvPr id="204" name="直線コネクタ 203"/>
        <xdr:cNvCxnSpPr/>
      </xdr:nvCxnSpPr>
      <xdr:spPr>
        <a:xfrm>
          <a:off x="1447800" y="14456987"/>
          <a:ext cx="889000" cy="343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59913</xdr:rowOff>
    </xdr:from>
    <xdr:to>
      <xdr:col>11</xdr:col>
      <xdr:colOff>82550</xdr:colOff>
      <xdr:row>82</xdr:row>
      <xdr:rowOff>161513</xdr:rowOff>
    </xdr:to>
    <xdr:sp macro="" textlink="">
      <xdr:nvSpPr>
        <xdr:cNvPr id="205" name="フローチャート: 判断 204"/>
        <xdr:cNvSpPr/>
      </xdr:nvSpPr>
      <xdr:spPr>
        <a:xfrm>
          <a:off x="2286000" y="14118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240</xdr:rowOff>
    </xdr:from>
    <xdr:ext cx="762000" cy="259045"/>
    <xdr:sp macro="" textlink="">
      <xdr:nvSpPr>
        <xdr:cNvPr id="206" name="テキスト ボックス 205"/>
        <xdr:cNvSpPr txBox="1"/>
      </xdr:nvSpPr>
      <xdr:spPr>
        <a:xfrm>
          <a:off x="1955800" y="13887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1803</xdr:rowOff>
    </xdr:from>
    <xdr:to>
      <xdr:col>7</xdr:col>
      <xdr:colOff>31750</xdr:colOff>
      <xdr:row>82</xdr:row>
      <xdr:rowOff>103403</xdr:rowOff>
    </xdr:to>
    <xdr:sp macro="" textlink="">
      <xdr:nvSpPr>
        <xdr:cNvPr id="207" name="フローチャート: 判断 206"/>
        <xdr:cNvSpPr/>
      </xdr:nvSpPr>
      <xdr:spPr>
        <a:xfrm>
          <a:off x="1397000" y="1406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113580</xdr:rowOff>
    </xdr:from>
    <xdr:ext cx="762000" cy="259045"/>
    <xdr:sp macro="" textlink="">
      <xdr:nvSpPr>
        <xdr:cNvPr id="208" name="テキスト ボックス 207"/>
        <xdr:cNvSpPr txBox="1"/>
      </xdr:nvSpPr>
      <xdr:spPr>
        <a:xfrm>
          <a:off x="1066800" y="13829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42701</xdr:rowOff>
    </xdr:from>
    <xdr:to>
      <xdr:col>23</xdr:col>
      <xdr:colOff>184150</xdr:colOff>
      <xdr:row>83</xdr:row>
      <xdr:rowOff>144301</xdr:rowOff>
    </xdr:to>
    <xdr:sp macro="" textlink="">
      <xdr:nvSpPr>
        <xdr:cNvPr id="214" name="楕円 213"/>
        <xdr:cNvSpPr/>
      </xdr:nvSpPr>
      <xdr:spPr>
        <a:xfrm>
          <a:off x="4902200" y="14273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14778</xdr:rowOff>
    </xdr:from>
    <xdr:ext cx="762000" cy="259045"/>
    <xdr:sp macro="" textlink="">
      <xdr:nvSpPr>
        <xdr:cNvPr id="215" name="人件費・物件費等の状況該当値テキスト"/>
        <xdr:cNvSpPr txBox="1"/>
      </xdr:nvSpPr>
      <xdr:spPr>
        <a:xfrm>
          <a:off x="5041900" y="14245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20647</xdr:rowOff>
    </xdr:from>
    <xdr:to>
      <xdr:col>19</xdr:col>
      <xdr:colOff>184150</xdr:colOff>
      <xdr:row>84</xdr:row>
      <xdr:rowOff>122247</xdr:rowOff>
    </xdr:to>
    <xdr:sp macro="" textlink="">
      <xdr:nvSpPr>
        <xdr:cNvPr id="216" name="楕円 215"/>
        <xdr:cNvSpPr/>
      </xdr:nvSpPr>
      <xdr:spPr>
        <a:xfrm>
          <a:off x="4064000" y="1442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107024</xdr:rowOff>
    </xdr:from>
    <xdr:ext cx="736600" cy="259045"/>
    <xdr:sp macro="" textlink="">
      <xdr:nvSpPr>
        <xdr:cNvPr id="217" name="テキスト ボックス 216"/>
        <xdr:cNvSpPr txBox="1"/>
      </xdr:nvSpPr>
      <xdr:spPr>
        <a:xfrm>
          <a:off x="3733800" y="145088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88</xdr:row>
      <xdr:rowOff>74488</xdr:rowOff>
    </xdr:from>
    <xdr:to>
      <xdr:col>15</xdr:col>
      <xdr:colOff>133350</xdr:colOff>
      <xdr:row>89</xdr:row>
      <xdr:rowOff>4638</xdr:rowOff>
    </xdr:to>
    <xdr:sp macro="" textlink="">
      <xdr:nvSpPr>
        <xdr:cNvPr id="218" name="楕円 217"/>
        <xdr:cNvSpPr/>
      </xdr:nvSpPr>
      <xdr:spPr>
        <a:xfrm>
          <a:off x="3175000" y="1516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88</xdr:row>
      <xdr:rowOff>160865</xdr:rowOff>
    </xdr:from>
    <xdr:ext cx="762000" cy="259045"/>
    <xdr:sp macro="" textlink="">
      <xdr:nvSpPr>
        <xdr:cNvPr id="219" name="テキスト ボックス 218"/>
        <xdr:cNvSpPr txBox="1"/>
      </xdr:nvSpPr>
      <xdr:spPr>
        <a:xfrm>
          <a:off x="2844800" y="15248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86</xdr:row>
      <xdr:rowOff>4699</xdr:rowOff>
    </xdr:from>
    <xdr:to>
      <xdr:col>11</xdr:col>
      <xdr:colOff>82550</xdr:colOff>
      <xdr:row>86</xdr:row>
      <xdr:rowOff>106299</xdr:rowOff>
    </xdr:to>
    <xdr:sp macro="" textlink="">
      <xdr:nvSpPr>
        <xdr:cNvPr id="220" name="楕円 219"/>
        <xdr:cNvSpPr/>
      </xdr:nvSpPr>
      <xdr:spPr>
        <a:xfrm>
          <a:off x="2286000" y="14749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91076</xdr:rowOff>
    </xdr:from>
    <xdr:ext cx="762000" cy="259045"/>
    <xdr:sp macro="" textlink="">
      <xdr:nvSpPr>
        <xdr:cNvPr id="221" name="テキスト ボックス 220"/>
        <xdr:cNvSpPr txBox="1"/>
      </xdr:nvSpPr>
      <xdr:spPr>
        <a:xfrm>
          <a:off x="1955800" y="14835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4387</xdr:rowOff>
    </xdr:from>
    <xdr:to>
      <xdr:col>7</xdr:col>
      <xdr:colOff>31750</xdr:colOff>
      <xdr:row>84</xdr:row>
      <xdr:rowOff>105987</xdr:rowOff>
    </xdr:to>
    <xdr:sp macro="" textlink="">
      <xdr:nvSpPr>
        <xdr:cNvPr id="222" name="楕円 221"/>
        <xdr:cNvSpPr/>
      </xdr:nvSpPr>
      <xdr:spPr>
        <a:xfrm>
          <a:off x="1397000" y="1440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90764</xdr:rowOff>
    </xdr:from>
    <xdr:ext cx="762000" cy="259045"/>
    <xdr:sp macro="" textlink="">
      <xdr:nvSpPr>
        <xdr:cNvPr id="223" name="テキスト ボックス 222"/>
        <xdr:cNvSpPr txBox="1"/>
      </xdr:nvSpPr>
      <xdr:spPr>
        <a:xfrm>
          <a:off x="1066800" y="14492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100">
              <a:solidFill>
                <a:schemeClr val="dk1"/>
              </a:solidFill>
              <a:effectLst/>
              <a:latin typeface="+mn-lt"/>
              <a:ea typeface="+mn-ea"/>
              <a:cs typeface="+mn-cs"/>
            </a:rPr>
            <a:t>類似団体と比較して</a:t>
          </a:r>
          <a:r>
            <a:rPr kumimoji="1" lang="en-US" altLang="ja-JP" sz="1100">
              <a:solidFill>
                <a:schemeClr val="dk1"/>
              </a:solidFill>
              <a:effectLst/>
              <a:latin typeface="+mn-lt"/>
              <a:ea typeface="+mn-ea"/>
              <a:cs typeface="+mn-cs"/>
            </a:rPr>
            <a:t>3.5</a:t>
          </a:r>
          <a:r>
            <a:rPr kumimoji="1" lang="ja-JP" altLang="ja-JP" sz="1100">
              <a:solidFill>
                <a:schemeClr val="dk1"/>
              </a:solidFill>
              <a:effectLst/>
              <a:latin typeface="+mn-lt"/>
              <a:ea typeface="+mn-ea"/>
              <a:cs typeface="+mn-cs"/>
            </a:rPr>
            <a:t>％上回っている状況にある。</a:t>
          </a:r>
          <a:r>
            <a:rPr lang="ja-JP" altLang="ja-JP" sz="1100" b="0" i="0" baseline="0">
              <a:solidFill>
                <a:schemeClr val="dk1"/>
              </a:solidFill>
              <a:effectLst/>
              <a:latin typeface="+mn-lt"/>
              <a:ea typeface="+mn-ea"/>
              <a:cs typeface="+mn-cs"/>
            </a:rPr>
            <a:t>地域の民間企業の平均給与の状況を踏まえ、給与の適正化に努める。</a:t>
          </a:r>
          <a:endParaRPr lang="ja-JP" altLang="ja-JP" sz="1400">
            <a:effectLst/>
          </a:endParaRPr>
        </a:p>
        <a:p>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今年度数値が未公表であるため、前年度数値を引用しています。</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141212</xdr:rowOff>
    </xdr:from>
    <xdr:to>
      <xdr:col>81</xdr:col>
      <xdr:colOff>44450</xdr:colOff>
      <xdr:row>89</xdr:row>
      <xdr:rowOff>35379</xdr:rowOff>
    </xdr:to>
    <xdr:cxnSp macro="">
      <xdr:nvCxnSpPr>
        <xdr:cNvPr id="254" name="直線コネクタ 253"/>
        <xdr:cNvCxnSpPr/>
      </xdr:nvCxnSpPr>
      <xdr:spPr>
        <a:xfrm flipV="1">
          <a:off x="17018000" y="13685762"/>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5"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6" name="直線コネクタ 255"/>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56139</xdr:rowOff>
    </xdr:from>
    <xdr:ext cx="762000" cy="259045"/>
    <xdr:sp macro="" textlink="">
      <xdr:nvSpPr>
        <xdr:cNvPr id="257" name="給与水準   （国との比較）最大値テキスト"/>
        <xdr:cNvSpPr txBox="1"/>
      </xdr:nvSpPr>
      <xdr:spPr>
        <a:xfrm>
          <a:off x="17106900" y="13429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141212</xdr:rowOff>
    </xdr:from>
    <xdr:to>
      <xdr:col>81</xdr:col>
      <xdr:colOff>133350</xdr:colOff>
      <xdr:row>79</xdr:row>
      <xdr:rowOff>141212</xdr:rowOff>
    </xdr:to>
    <xdr:cxnSp macro="">
      <xdr:nvCxnSpPr>
        <xdr:cNvPr id="258" name="直線コネクタ 257"/>
        <xdr:cNvCxnSpPr/>
      </xdr:nvCxnSpPr>
      <xdr:spPr>
        <a:xfrm>
          <a:off x="16929100" y="13685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101600</xdr:rowOff>
    </xdr:from>
    <xdr:to>
      <xdr:col>81</xdr:col>
      <xdr:colOff>44450</xdr:colOff>
      <xdr:row>86</xdr:row>
      <xdr:rowOff>101600</xdr:rowOff>
    </xdr:to>
    <xdr:cxnSp macro="">
      <xdr:nvCxnSpPr>
        <xdr:cNvPr id="259" name="直線コネクタ 258"/>
        <xdr:cNvCxnSpPr/>
      </xdr:nvCxnSpPr>
      <xdr:spPr>
        <a:xfrm>
          <a:off x="16179800" y="14846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8061</xdr:rowOff>
    </xdr:from>
    <xdr:ext cx="762000" cy="259045"/>
    <xdr:sp macro="" textlink="">
      <xdr:nvSpPr>
        <xdr:cNvPr id="260" name="給与水準   （国との比較）平均値テキスト"/>
        <xdr:cNvSpPr txBox="1"/>
      </xdr:nvSpPr>
      <xdr:spPr>
        <a:xfrm>
          <a:off x="17106900" y="14238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162984</xdr:rowOff>
    </xdr:from>
    <xdr:to>
      <xdr:col>81</xdr:col>
      <xdr:colOff>95250</xdr:colOff>
      <xdr:row>84</xdr:row>
      <xdr:rowOff>93134</xdr:rowOff>
    </xdr:to>
    <xdr:sp macro="" textlink="">
      <xdr:nvSpPr>
        <xdr:cNvPr id="261" name="フローチャート: 判断 260"/>
        <xdr:cNvSpPr/>
      </xdr:nvSpPr>
      <xdr:spPr>
        <a:xfrm>
          <a:off x="169672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90109</xdr:rowOff>
    </xdr:from>
    <xdr:to>
      <xdr:col>77</xdr:col>
      <xdr:colOff>44450</xdr:colOff>
      <xdr:row>86</xdr:row>
      <xdr:rowOff>101600</xdr:rowOff>
    </xdr:to>
    <xdr:cxnSp macro="">
      <xdr:nvCxnSpPr>
        <xdr:cNvPr id="262" name="直線コネクタ 261"/>
        <xdr:cNvCxnSpPr/>
      </xdr:nvCxnSpPr>
      <xdr:spPr>
        <a:xfrm>
          <a:off x="15290800" y="14834809"/>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3023</xdr:rowOff>
    </xdr:from>
    <xdr:to>
      <xdr:col>77</xdr:col>
      <xdr:colOff>95250</xdr:colOff>
      <xdr:row>84</xdr:row>
      <xdr:rowOff>104623</xdr:rowOff>
    </xdr:to>
    <xdr:sp macro="" textlink="">
      <xdr:nvSpPr>
        <xdr:cNvPr id="263" name="フローチャート: 判断 262"/>
        <xdr:cNvSpPr/>
      </xdr:nvSpPr>
      <xdr:spPr>
        <a:xfrm>
          <a:off x="16129000" y="1440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114800</xdr:rowOff>
    </xdr:from>
    <xdr:ext cx="736600" cy="259045"/>
    <xdr:sp macro="" textlink="">
      <xdr:nvSpPr>
        <xdr:cNvPr id="264" name="テキスト ボックス 263"/>
        <xdr:cNvSpPr txBox="1"/>
      </xdr:nvSpPr>
      <xdr:spPr>
        <a:xfrm>
          <a:off x="15798800" y="14173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90109</xdr:rowOff>
    </xdr:from>
    <xdr:to>
      <xdr:col>72</xdr:col>
      <xdr:colOff>203200</xdr:colOff>
      <xdr:row>87</xdr:row>
      <xdr:rowOff>68036</xdr:rowOff>
    </xdr:to>
    <xdr:cxnSp macro="">
      <xdr:nvCxnSpPr>
        <xdr:cNvPr id="265" name="直線コネクタ 264"/>
        <xdr:cNvCxnSpPr/>
      </xdr:nvCxnSpPr>
      <xdr:spPr>
        <a:xfrm flipV="1">
          <a:off x="14401800" y="14834809"/>
          <a:ext cx="889000" cy="14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140002</xdr:rowOff>
    </xdr:from>
    <xdr:to>
      <xdr:col>73</xdr:col>
      <xdr:colOff>44450</xdr:colOff>
      <xdr:row>84</xdr:row>
      <xdr:rowOff>70152</xdr:rowOff>
    </xdr:to>
    <xdr:sp macro="" textlink="">
      <xdr:nvSpPr>
        <xdr:cNvPr id="266" name="フローチャート: 判断 265"/>
        <xdr:cNvSpPr/>
      </xdr:nvSpPr>
      <xdr:spPr>
        <a:xfrm>
          <a:off x="15240000" y="1437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80329</xdr:rowOff>
    </xdr:from>
    <xdr:ext cx="762000" cy="259045"/>
    <xdr:sp macro="" textlink="">
      <xdr:nvSpPr>
        <xdr:cNvPr id="267" name="テキスト ボックス 266"/>
        <xdr:cNvSpPr txBox="1"/>
      </xdr:nvSpPr>
      <xdr:spPr>
        <a:xfrm>
          <a:off x="14909800" y="1413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90109</xdr:rowOff>
    </xdr:from>
    <xdr:to>
      <xdr:col>68</xdr:col>
      <xdr:colOff>152400</xdr:colOff>
      <xdr:row>87</xdr:row>
      <xdr:rowOff>68036</xdr:rowOff>
    </xdr:to>
    <xdr:cxnSp macro="">
      <xdr:nvCxnSpPr>
        <xdr:cNvPr id="268" name="直線コネクタ 267"/>
        <xdr:cNvCxnSpPr/>
      </xdr:nvCxnSpPr>
      <xdr:spPr>
        <a:xfrm>
          <a:off x="13512800" y="14834809"/>
          <a:ext cx="889000" cy="14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151493</xdr:rowOff>
    </xdr:from>
    <xdr:to>
      <xdr:col>68</xdr:col>
      <xdr:colOff>203200</xdr:colOff>
      <xdr:row>84</xdr:row>
      <xdr:rowOff>81643</xdr:rowOff>
    </xdr:to>
    <xdr:sp macro="" textlink="">
      <xdr:nvSpPr>
        <xdr:cNvPr id="269" name="フローチャート: 判断 268"/>
        <xdr:cNvSpPr/>
      </xdr:nvSpPr>
      <xdr:spPr>
        <a:xfrm>
          <a:off x="14351000" y="143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91820</xdr:rowOff>
    </xdr:from>
    <xdr:ext cx="762000" cy="259045"/>
    <xdr:sp macro="" textlink="">
      <xdr:nvSpPr>
        <xdr:cNvPr id="270" name="テキスト ボックス 269"/>
        <xdr:cNvSpPr txBox="1"/>
      </xdr:nvSpPr>
      <xdr:spPr>
        <a:xfrm>
          <a:off x="14020800" y="1415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151493</xdr:rowOff>
    </xdr:from>
    <xdr:to>
      <xdr:col>64</xdr:col>
      <xdr:colOff>152400</xdr:colOff>
      <xdr:row>84</xdr:row>
      <xdr:rowOff>81643</xdr:rowOff>
    </xdr:to>
    <xdr:sp macro="" textlink="">
      <xdr:nvSpPr>
        <xdr:cNvPr id="271" name="フローチャート: 判断 270"/>
        <xdr:cNvSpPr/>
      </xdr:nvSpPr>
      <xdr:spPr>
        <a:xfrm>
          <a:off x="13462000" y="143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91820</xdr:rowOff>
    </xdr:from>
    <xdr:ext cx="762000" cy="259045"/>
    <xdr:sp macro="" textlink="">
      <xdr:nvSpPr>
        <xdr:cNvPr id="272" name="テキスト ボックス 271"/>
        <xdr:cNvSpPr txBox="1"/>
      </xdr:nvSpPr>
      <xdr:spPr>
        <a:xfrm>
          <a:off x="13131800" y="1415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78" name="楕円 277"/>
        <xdr:cNvSpPr/>
      </xdr:nvSpPr>
      <xdr:spPr>
        <a:xfrm>
          <a:off x="169672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22877</xdr:rowOff>
    </xdr:from>
    <xdr:ext cx="762000" cy="259045"/>
    <xdr:sp macro="" textlink="">
      <xdr:nvSpPr>
        <xdr:cNvPr id="279" name="給与水準   （国との比較）該当値テキスト"/>
        <xdr:cNvSpPr txBox="1"/>
      </xdr:nvSpPr>
      <xdr:spPr>
        <a:xfrm>
          <a:off x="17106900" y="1476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50800</xdr:rowOff>
    </xdr:from>
    <xdr:to>
      <xdr:col>77</xdr:col>
      <xdr:colOff>95250</xdr:colOff>
      <xdr:row>86</xdr:row>
      <xdr:rowOff>152400</xdr:rowOff>
    </xdr:to>
    <xdr:sp macro="" textlink="">
      <xdr:nvSpPr>
        <xdr:cNvPr id="280" name="楕円 279"/>
        <xdr:cNvSpPr/>
      </xdr:nvSpPr>
      <xdr:spPr>
        <a:xfrm>
          <a:off x="16129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81" name="テキスト ボックス 280"/>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39309</xdr:rowOff>
    </xdr:from>
    <xdr:to>
      <xdr:col>73</xdr:col>
      <xdr:colOff>44450</xdr:colOff>
      <xdr:row>86</xdr:row>
      <xdr:rowOff>140909</xdr:rowOff>
    </xdr:to>
    <xdr:sp macro="" textlink="">
      <xdr:nvSpPr>
        <xdr:cNvPr id="282" name="楕円 281"/>
        <xdr:cNvSpPr/>
      </xdr:nvSpPr>
      <xdr:spPr>
        <a:xfrm>
          <a:off x="15240000" y="1478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125686</xdr:rowOff>
    </xdr:from>
    <xdr:ext cx="762000" cy="259045"/>
    <xdr:sp macro="" textlink="">
      <xdr:nvSpPr>
        <xdr:cNvPr id="283" name="テキスト ボックス 282"/>
        <xdr:cNvSpPr txBox="1"/>
      </xdr:nvSpPr>
      <xdr:spPr>
        <a:xfrm>
          <a:off x="14909800" y="1487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17236</xdr:rowOff>
    </xdr:from>
    <xdr:to>
      <xdr:col>68</xdr:col>
      <xdr:colOff>203200</xdr:colOff>
      <xdr:row>87</xdr:row>
      <xdr:rowOff>118836</xdr:rowOff>
    </xdr:to>
    <xdr:sp macro="" textlink="">
      <xdr:nvSpPr>
        <xdr:cNvPr id="284" name="楕円 283"/>
        <xdr:cNvSpPr/>
      </xdr:nvSpPr>
      <xdr:spPr>
        <a:xfrm>
          <a:off x="14351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103613</xdr:rowOff>
    </xdr:from>
    <xdr:ext cx="762000" cy="259045"/>
    <xdr:sp macro="" textlink="">
      <xdr:nvSpPr>
        <xdr:cNvPr id="285" name="テキスト ボックス 284"/>
        <xdr:cNvSpPr txBox="1"/>
      </xdr:nvSpPr>
      <xdr:spPr>
        <a:xfrm>
          <a:off x="14020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39309</xdr:rowOff>
    </xdr:from>
    <xdr:to>
      <xdr:col>64</xdr:col>
      <xdr:colOff>152400</xdr:colOff>
      <xdr:row>86</xdr:row>
      <xdr:rowOff>140909</xdr:rowOff>
    </xdr:to>
    <xdr:sp macro="" textlink="">
      <xdr:nvSpPr>
        <xdr:cNvPr id="286" name="楕円 285"/>
        <xdr:cNvSpPr/>
      </xdr:nvSpPr>
      <xdr:spPr>
        <a:xfrm>
          <a:off x="13462000" y="1478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125686</xdr:rowOff>
    </xdr:from>
    <xdr:ext cx="762000" cy="259045"/>
    <xdr:sp macro="" textlink="">
      <xdr:nvSpPr>
        <xdr:cNvPr id="287" name="テキスト ボックス 286"/>
        <xdr:cNvSpPr txBox="1"/>
      </xdr:nvSpPr>
      <xdr:spPr>
        <a:xfrm>
          <a:off x="13131800" y="1487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人口千人当たりの職員数は昨年と比較し</a:t>
          </a:r>
          <a:r>
            <a:rPr kumimoji="1" lang="en-US" altLang="ja-JP" sz="1100">
              <a:solidFill>
                <a:schemeClr val="dk1"/>
              </a:solidFill>
              <a:effectLst/>
              <a:latin typeface="+mn-lt"/>
              <a:ea typeface="+mn-ea"/>
              <a:cs typeface="+mn-cs"/>
            </a:rPr>
            <a:t>0.19</a:t>
          </a:r>
          <a:r>
            <a:rPr kumimoji="1" lang="ja-JP" altLang="ja-JP" sz="1100">
              <a:solidFill>
                <a:schemeClr val="dk1"/>
              </a:solidFill>
              <a:effectLst/>
              <a:latin typeface="+mn-lt"/>
              <a:ea typeface="+mn-ea"/>
              <a:cs typeface="+mn-cs"/>
            </a:rPr>
            <a:t>人増加となったが、類似団体と比較すると</a:t>
          </a:r>
          <a:r>
            <a:rPr kumimoji="1" lang="en-US" altLang="ja-JP" sz="1100">
              <a:solidFill>
                <a:schemeClr val="dk1"/>
              </a:solidFill>
              <a:effectLst/>
              <a:latin typeface="+mn-lt"/>
              <a:ea typeface="+mn-ea"/>
              <a:cs typeface="+mn-cs"/>
            </a:rPr>
            <a:t>1.38</a:t>
          </a:r>
          <a:r>
            <a:rPr kumimoji="1" lang="ja-JP" altLang="ja-JP" sz="1100">
              <a:solidFill>
                <a:schemeClr val="dk1"/>
              </a:solidFill>
              <a:effectLst/>
              <a:latin typeface="+mn-lt"/>
              <a:ea typeface="+mn-ea"/>
              <a:cs typeface="+mn-cs"/>
            </a:rPr>
            <a:t>人少ない状況となっている。</a:t>
          </a:r>
          <a:r>
            <a:rPr lang="ja-JP" altLang="ja-JP" sz="1100" b="0" i="0" baseline="0">
              <a:solidFill>
                <a:schemeClr val="dk1"/>
              </a:solidFill>
              <a:effectLst/>
              <a:latin typeface="+mn-lt"/>
              <a:ea typeface="+mn-ea"/>
              <a:cs typeface="+mn-cs"/>
            </a:rPr>
            <a:t>今後も各事業の進捗状況を見ながら、より適切な定員管理に努める。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4" name="直線コネクタ 303"/>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5" name="テキスト ボックス 304"/>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8" name="直線コネクタ 307"/>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9" name="テキスト ボックス 308"/>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98044</xdr:rowOff>
    </xdr:from>
    <xdr:to>
      <xdr:col>81</xdr:col>
      <xdr:colOff>44450</xdr:colOff>
      <xdr:row>65</xdr:row>
      <xdr:rowOff>122492</xdr:rowOff>
    </xdr:to>
    <xdr:cxnSp macro="">
      <xdr:nvCxnSpPr>
        <xdr:cNvPr id="313" name="直線コネクタ 312"/>
        <xdr:cNvCxnSpPr/>
      </xdr:nvCxnSpPr>
      <xdr:spPr>
        <a:xfrm flipV="1">
          <a:off x="17018000" y="10042144"/>
          <a:ext cx="0" cy="12245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94569</xdr:rowOff>
    </xdr:from>
    <xdr:ext cx="762000" cy="259045"/>
    <xdr:sp macro="" textlink="">
      <xdr:nvSpPr>
        <xdr:cNvPr id="314" name="定員管理の状況最小値テキスト"/>
        <xdr:cNvSpPr txBox="1"/>
      </xdr:nvSpPr>
      <xdr:spPr>
        <a:xfrm>
          <a:off x="17106900" y="11238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122492</xdr:rowOff>
    </xdr:from>
    <xdr:to>
      <xdr:col>81</xdr:col>
      <xdr:colOff>133350</xdr:colOff>
      <xdr:row>65</xdr:row>
      <xdr:rowOff>122492</xdr:rowOff>
    </xdr:to>
    <xdr:cxnSp macro="">
      <xdr:nvCxnSpPr>
        <xdr:cNvPr id="315" name="直線コネクタ 314"/>
        <xdr:cNvCxnSpPr/>
      </xdr:nvCxnSpPr>
      <xdr:spPr>
        <a:xfrm>
          <a:off x="16929100" y="11266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12971</xdr:rowOff>
    </xdr:from>
    <xdr:ext cx="762000" cy="259045"/>
    <xdr:sp macro="" textlink="">
      <xdr:nvSpPr>
        <xdr:cNvPr id="316" name="定員管理の状況最大値テキスト"/>
        <xdr:cNvSpPr txBox="1"/>
      </xdr:nvSpPr>
      <xdr:spPr>
        <a:xfrm>
          <a:off x="17106900" y="978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98044</xdr:rowOff>
    </xdr:from>
    <xdr:to>
      <xdr:col>81</xdr:col>
      <xdr:colOff>133350</xdr:colOff>
      <xdr:row>58</xdr:row>
      <xdr:rowOff>98044</xdr:rowOff>
    </xdr:to>
    <xdr:cxnSp macro="">
      <xdr:nvCxnSpPr>
        <xdr:cNvPr id="317" name="直線コネクタ 316"/>
        <xdr:cNvCxnSpPr/>
      </xdr:nvCxnSpPr>
      <xdr:spPr>
        <a:xfrm>
          <a:off x="16929100" y="1004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126873</xdr:rowOff>
    </xdr:from>
    <xdr:to>
      <xdr:col>81</xdr:col>
      <xdr:colOff>44450</xdr:colOff>
      <xdr:row>59</xdr:row>
      <xdr:rowOff>138335</xdr:rowOff>
    </xdr:to>
    <xdr:cxnSp macro="">
      <xdr:nvCxnSpPr>
        <xdr:cNvPr id="318" name="直線コネクタ 317"/>
        <xdr:cNvCxnSpPr/>
      </xdr:nvCxnSpPr>
      <xdr:spPr>
        <a:xfrm>
          <a:off x="16179800" y="10242423"/>
          <a:ext cx="838200" cy="1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142860</xdr:rowOff>
    </xdr:from>
    <xdr:ext cx="762000" cy="259045"/>
    <xdr:sp macro="" textlink="">
      <xdr:nvSpPr>
        <xdr:cNvPr id="319" name="定員管理の状況平均値テキスト"/>
        <xdr:cNvSpPr txBox="1"/>
      </xdr:nvSpPr>
      <xdr:spPr>
        <a:xfrm>
          <a:off x="17106900" y="102584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170783</xdr:rowOff>
    </xdr:from>
    <xdr:to>
      <xdr:col>81</xdr:col>
      <xdr:colOff>95250</xdr:colOff>
      <xdr:row>60</xdr:row>
      <xdr:rowOff>100933</xdr:rowOff>
    </xdr:to>
    <xdr:sp macro="" textlink="">
      <xdr:nvSpPr>
        <xdr:cNvPr id="320" name="フローチャート: 判断 319"/>
        <xdr:cNvSpPr/>
      </xdr:nvSpPr>
      <xdr:spPr>
        <a:xfrm>
          <a:off x="16967200" y="10286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126873</xdr:rowOff>
    </xdr:from>
    <xdr:to>
      <xdr:col>77</xdr:col>
      <xdr:colOff>44450</xdr:colOff>
      <xdr:row>59</xdr:row>
      <xdr:rowOff>138938</xdr:rowOff>
    </xdr:to>
    <xdr:cxnSp macro="">
      <xdr:nvCxnSpPr>
        <xdr:cNvPr id="321" name="直線コネクタ 320"/>
        <xdr:cNvCxnSpPr/>
      </xdr:nvCxnSpPr>
      <xdr:spPr>
        <a:xfrm flipV="1">
          <a:off x="15290800" y="10242423"/>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11399</xdr:rowOff>
    </xdr:from>
    <xdr:to>
      <xdr:col>77</xdr:col>
      <xdr:colOff>95250</xdr:colOff>
      <xdr:row>60</xdr:row>
      <xdr:rowOff>112999</xdr:rowOff>
    </xdr:to>
    <xdr:sp macro="" textlink="">
      <xdr:nvSpPr>
        <xdr:cNvPr id="322" name="フローチャート: 判断 321"/>
        <xdr:cNvSpPr/>
      </xdr:nvSpPr>
      <xdr:spPr>
        <a:xfrm>
          <a:off x="16129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97776</xdr:rowOff>
    </xdr:from>
    <xdr:ext cx="736600" cy="259045"/>
    <xdr:sp macro="" textlink="">
      <xdr:nvSpPr>
        <xdr:cNvPr id="323" name="テキスト ボックス 322"/>
        <xdr:cNvSpPr txBox="1"/>
      </xdr:nvSpPr>
      <xdr:spPr>
        <a:xfrm>
          <a:off x="15798800" y="103847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119031</xdr:rowOff>
    </xdr:from>
    <xdr:to>
      <xdr:col>72</xdr:col>
      <xdr:colOff>203200</xdr:colOff>
      <xdr:row>59</xdr:row>
      <xdr:rowOff>138938</xdr:rowOff>
    </xdr:to>
    <xdr:cxnSp macro="">
      <xdr:nvCxnSpPr>
        <xdr:cNvPr id="324" name="直線コネクタ 323"/>
        <xdr:cNvCxnSpPr/>
      </xdr:nvCxnSpPr>
      <xdr:spPr>
        <a:xfrm>
          <a:off x="14401800" y="10234581"/>
          <a:ext cx="889000" cy="19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146653</xdr:rowOff>
    </xdr:from>
    <xdr:to>
      <xdr:col>73</xdr:col>
      <xdr:colOff>44450</xdr:colOff>
      <xdr:row>60</xdr:row>
      <xdr:rowOff>76803</xdr:rowOff>
    </xdr:to>
    <xdr:sp macro="" textlink="">
      <xdr:nvSpPr>
        <xdr:cNvPr id="325" name="フローチャート: 判断 324"/>
        <xdr:cNvSpPr/>
      </xdr:nvSpPr>
      <xdr:spPr>
        <a:xfrm>
          <a:off x="15240000" y="1026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61580</xdr:rowOff>
    </xdr:from>
    <xdr:ext cx="762000" cy="259045"/>
    <xdr:sp macro="" textlink="">
      <xdr:nvSpPr>
        <xdr:cNvPr id="326" name="テキスト ボックス 325"/>
        <xdr:cNvSpPr txBox="1"/>
      </xdr:nvSpPr>
      <xdr:spPr>
        <a:xfrm>
          <a:off x="14909800" y="10348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61722</xdr:rowOff>
    </xdr:from>
    <xdr:to>
      <xdr:col>68</xdr:col>
      <xdr:colOff>152400</xdr:colOff>
      <xdr:row>59</xdr:row>
      <xdr:rowOff>119031</xdr:rowOff>
    </xdr:to>
    <xdr:cxnSp macro="">
      <xdr:nvCxnSpPr>
        <xdr:cNvPr id="327" name="直線コネクタ 326"/>
        <xdr:cNvCxnSpPr/>
      </xdr:nvCxnSpPr>
      <xdr:spPr>
        <a:xfrm>
          <a:off x="13512800" y="10177272"/>
          <a:ext cx="889000" cy="57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36258</xdr:rowOff>
    </xdr:from>
    <xdr:to>
      <xdr:col>68</xdr:col>
      <xdr:colOff>203200</xdr:colOff>
      <xdr:row>59</xdr:row>
      <xdr:rowOff>137858</xdr:rowOff>
    </xdr:to>
    <xdr:sp macro="" textlink="">
      <xdr:nvSpPr>
        <xdr:cNvPr id="328" name="フローチャート: 判断 327"/>
        <xdr:cNvSpPr/>
      </xdr:nvSpPr>
      <xdr:spPr>
        <a:xfrm>
          <a:off x="14351000" y="1015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148035</xdr:rowOff>
    </xdr:from>
    <xdr:ext cx="762000" cy="259045"/>
    <xdr:sp macro="" textlink="">
      <xdr:nvSpPr>
        <xdr:cNvPr id="329" name="テキスト ボックス 328"/>
        <xdr:cNvSpPr txBox="1"/>
      </xdr:nvSpPr>
      <xdr:spPr>
        <a:xfrm>
          <a:off x="14020800" y="992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169704</xdr:rowOff>
    </xdr:from>
    <xdr:to>
      <xdr:col>64</xdr:col>
      <xdr:colOff>152400</xdr:colOff>
      <xdr:row>59</xdr:row>
      <xdr:rowOff>99854</xdr:rowOff>
    </xdr:to>
    <xdr:sp macro="" textlink="">
      <xdr:nvSpPr>
        <xdr:cNvPr id="330" name="フローチャート: 判断 329"/>
        <xdr:cNvSpPr/>
      </xdr:nvSpPr>
      <xdr:spPr>
        <a:xfrm>
          <a:off x="13462000" y="10113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110031</xdr:rowOff>
    </xdr:from>
    <xdr:ext cx="762000" cy="259045"/>
    <xdr:sp macro="" textlink="">
      <xdr:nvSpPr>
        <xdr:cNvPr id="331" name="テキスト ボックス 330"/>
        <xdr:cNvSpPr txBox="1"/>
      </xdr:nvSpPr>
      <xdr:spPr>
        <a:xfrm>
          <a:off x="13131800" y="9882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87535</xdr:rowOff>
    </xdr:from>
    <xdr:to>
      <xdr:col>81</xdr:col>
      <xdr:colOff>95250</xdr:colOff>
      <xdr:row>60</xdr:row>
      <xdr:rowOff>17685</xdr:rowOff>
    </xdr:to>
    <xdr:sp macro="" textlink="">
      <xdr:nvSpPr>
        <xdr:cNvPr id="337" name="楕円 336"/>
        <xdr:cNvSpPr/>
      </xdr:nvSpPr>
      <xdr:spPr>
        <a:xfrm>
          <a:off x="16967200" y="1020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104062</xdr:rowOff>
    </xdr:from>
    <xdr:ext cx="762000" cy="259045"/>
    <xdr:sp macro="" textlink="">
      <xdr:nvSpPr>
        <xdr:cNvPr id="338" name="定員管理の状況該当値テキスト"/>
        <xdr:cNvSpPr txBox="1"/>
      </xdr:nvSpPr>
      <xdr:spPr>
        <a:xfrm>
          <a:off x="17106900" y="10048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76073</xdr:rowOff>
    </xdr:from>
    <xdr:to>
      <xdr:col>77</xdr:col>
      <xdr:colOff>95250</xdr:colOff>
      <xdr:row>60</xdr:row>
      <xdr:rowOff>6223</xdr:rowOff>
    </xdr:to>
    <xdr:sp macro="" textlink="">
      <xdr:nvSpPr>
        <xdr:cNvPr id="339" name="楕円 338"/>
        <xdr:cNvSpPr/>
      </xdr:nvSpPr>
      <xdr:spPr>
        <a:xfrm>
          <a:off x="16129000" y="1019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16400</xdr:rowOff>
    </xdr:from>
    <xdr:ext cx="736600" cy="259045"/>
    <xdr:sp macro="" textlink="">
      <xdr:nvSpPr>
        <xdr:cNvPr id="340" name="テキスト ボックス 339"/>
        <xdr:cNvSpPr txBox="1"/>
      </xdr:nvSpPr>
      <xdr:spPr>
        <a:xfrm>
          <a:off x="15798800" y="9960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88138</xdr:rowOff>
    </xdr:from>
    <xdr:to>
      <xdr:col>73</xdr:col>
      <xdr:colOff>44450</xdr:colOff>
      <xdr:row>60</xdr:row>
      <xdr:rowOff>18288</xdr:rowOff>
    </xdr:to>
    <xdr:sp macro="" textlink="">
      <xdr:nvSpPr>
        <xdr:cNvPr id="341" name="楕円 340"/>
        <xdr:cNvSpPr/>
      </xdr:nvSpPr>
      <xdr:spPr>
        <a:xfrm>
          <a:off x="15240000" y="1020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28465</xdr:rowOff>
    </xdr:from>
    <xdr:ext cx="762000" cy="259045"/>
    <xdr:sp macro="" textlink="">
      <xdr:nvSpPr>
        <xdr:cNvPr id="342" name="テキスト ボックス 341"/>
        <xdr:cNvSpPr txBox="1"/>
      </xdr:nvSpPr>
      <xdr:spPr>
        <a:xfrm>
          <a:off x="14909800" y="997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68231</xdr:rowOff>
    </xdr:from>
    <xdr:to>
      <xdr:col>68</xdr:col>
      <xdr:colOff>203200</xdr:colOff>
      <xdr:row>59</xdr:row>
      <xdr:rowOff>169831</xdr:rowOff>
    </xdr:to>
    <xdr:sp macro="" textlink="">
      <xdr:nvSpPr>
        <xdr:cNvPr id="343" name="楕円 342"/>
        <xdr:cNvSpPr/>
      </xdr:nvSpPr>
      <xdr:spPr>
        <a:xfrm>
          <a:off x="14351000" y="10183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154608</xdr:rowOff>
    </xdr:from>
    <xdr:ext cx="762000" cy="259045"/>
    <xdr:sp macro="" textlink="">
      <xdr:nvSpPr>
        <xdr:cNvPr id="344" name="テキスト ボックス 343"/>
        <xdr:cNvSpPr txBox="1"/>
      </xdr:nvSpPr>
      <xdr:spPr>
        <a:xfrm>
          <a:off x="14020800" y="10270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10922</xdr:rowOff>
    </xdr:from>
    <xdr:to>
      <xdr:col>64</xdr:col>
      <xdr:colOff>152400</xdr:colOff>
      <xdr:row>59</xdr:row>
      <xdr:rowOff>112522</xdr:rowOff>
    </xdr:to>
    <xdr:sp macro="" textlink="">
      <xdr:nvSpPr>
        <xdr:cNvPr id="345" name="楕円 344"/>
        <xdr:cNvSpPr/>
      </xdr:nvSpPr>
      <xdr:spPr>
        <a:xfrm>
          <a:off x="13462000" y="1012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97299</xdr:rowOff>
    </xdr:from>
    <xdr:ext cx="762000" cy="259045"/>
    <xdr:sp macro="" textlink="">
      <xdr:nvSpPr>
        <xdr:cNvPr id="346" name="テキスト ボックス 345"/>
        <xdr:cNvSpPr txBox="1"/>
      </xdr:nvSpPr>
      <xdr:spPr>
        <a:xfrm>
          <a:off x="13131800" y="102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地方交付税の大幅な減少等により実質公債費比率は</a:t>
          </a:r>
          <a:r>
            <a:rPr lang="en-US" altLang="ja-JP" sz="1100" b="0" i="0" baseline="0">
              <a:solidFill>
                <a:schemeClr val="dk1"/>
              </a:solidFill>
              <a:effectLst/>
              <a:latin typeface="+mn-lt"/>
              <a:ea typeface="+mn-ea"/>
              <a:cs typeface="+mn-cs"/>
            </a:rPr>
            <a:t>0.2%</a:t>
          </a:r>
          <a:r>
            <a:rPr lang="ja-JP" altLang="ja-JP" sz="1100" b="0" i="0" baseline="0">
              <a:solidFill>
                <a:schemeClr val="dk1"/>
              </a:solidFill>
              <a:effectLst/>
              <a:latin typeface="+mn-lt"/>
              <a:ea typeface="+mn-ea"/>
              <a:cs typeface="+mn-cs"/>
            </a:rPr>
            <a:t>増加した。今後も新庁舎・道の駅建設のために発行した地方債の本格的な元金償還により上昇する見込み。</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緊急度・住民ニーズを的確に把握した事業の選択により、起債に大きく頼ることのない財政運営に努める。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4" name="テキスト ボックス 373"/>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53522</xdr:rowOff>
    </xdr:from>
    <xdr:to>
      <xdr:col>81</xdr:col>
      <xdr:colOff>44450</xdr:colOff>
      <xdr:row>45</xdr:row>
      <xdr:rowOff>51102</xdr:rowOff>
    </xdr:to>
    <xdr:cxnSp macro="">
      <xdr:nvCxnSpPr>
        <xdr:cNvPr id="377" name="直線コネクタ 376"/>
        <xdr:cNvCxnSpPr/>
      </xdr:nvCxnSpPr>
      <xdr:spPr>
        <a:xfrm flipV="1">
          <a:off x="17018000" y="6054272"/>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23179</xdr:rowOff>
    </xdr:from>
    <xdr:ext cx="762000" cy="259045"/>
    <xdr:sp macro="" textlink="">
      <xdr:nvSpPr>
        <xdr:cNvPr id="378" name="公債費負担の状況最小値テキスト"/>
        <xdr:cNvSpPr txBox="1"/>
      </xdr:nvSpPr>
      <xdr:spPr>
        <a:xfrm>
          <a:off x="17106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51102</xdr:rowOff>
    </xdr:from>
    <xdr:to>
      <xdr:col>81</xdr:col>
      <xdr:colOff>133350</xdr:colOff>
      <xdr:row>45</xdr:row>
      <xdr:rowOff>51102</xdr:rowOff>
    </xdr:to>
    <xdr:cxnSp macro="">
      <xdr:nvCxnSpPr>
        <xdr:cNvPr id="379" name="直線コネクタ 378"/>
        <xdr:cNvCxnSpPr/>
      </xdr:nvCxnSpPr>
      <xdr:spPr>
        <a:xfrm>
          <a:off x="16929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139899</xdr:rowOff>
    </xdr:from>
    <xdr:ext cx="762000" cy="259045"/>
    <xdr:sp macro="" textlink="">
      <xdr:nvSpPr>
        <xdr:cNvPr id="380" name="公債費負担の状況最大値テキスト"/>
        <xdr:cNvSpPr txBox="1"/>
      </xdr:nvSpPr>
      <xdr:spPr>
        <a:xfrm>
          <a:off x="17106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53522</xdr:rowOff>
    </xdr:from>
    <xdr:to>
      <xdr:col>81</xdr:col>
      <xdr:colOff>133350</xdr:colOff>
      <xdr:row>35</xdr:row>
      <xdr:rowOff>53522</xdr:rowOff>
    </xdr:to>
    <xdr:cxnSp macro="">
      <xdr:nvCxnSpPr>
        <xdr:cNvPr id="381" name="直線コネクタ 380"/>
        <xdr:cNvCxnSpPr/>
      </xdr:nvCxnSpPr>
      <xdr:spPr>
        <a:xfrm>
          <a:off x="16929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23585</xdr:rowOff>
    </xdr:from>
    <xdr:to>
      <xdr:col>81</xdr:col>
      <xdr:colOff>44450</xdr:colOff>
      <xdr:row>40</xdr:row>
      <xdr:rowOff>46567</xdr:rowOff>
    </xdr:to>
    <xdr:cxnSp macro="">
      <xdr:nvCxnSpPr>
        <xdr:cNvPr id="382" name="直線コネクタ 381"/>
        <xdr:cNvCxnSpPr/>
      </xdr:nvCxnSpPr>
      <xdr:spPr>
        <a:xfrm>
          <a:off x="16179800" y="6881585"/>
          <a:ext cx="8382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13805</xdr:rowOff>
    </xdr:from>
    <xdr:ext cx="762000" cy="259045"/>
    <xdr:sp macro="" textlink="">
      <xdr:nvSpPr>
        <xdr:cNvPr id="383" name="公債費負担の状況平均値テキスト"/>
        <xdr:cNvSpPr txBox="1"/>
      </xdr:nvSpPr>
      <xdr:spPr>
        <a:xfrm>
          <a:off x="17106900" y="6871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41728</xdr:rowOff>
    </xdr:from>
    <xdr:to>
      <xdr:col>81</xdr:col>
      <xdr:colOff>95250</xdr:colOff>
      <xdr:row>40</xdr:row>
      <xdr:rowOff>143328</xdr:rowOff>
    </xdr:to>
    <xdr:sp macro="" textlink="">
      <xdr:nvSpPr>
        <xdr:cNvPr id="384" name="フローチャート: 判断 383"/>
        <xdr:cNvSpPr/>
      </xdr:nvSpPr>
      <xdr:spPr>
        <a:xfrm>
          <a:off x="169672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23585</xdr:rowOff>
    </xdr:from>
    <xdr:to>
      <xdr:col>77</xdr:col>
      <xdr:colOff>44450</xdr:colOff>
      <xdr:row>40</xdr:row>
      <xdr:rowOff>69548</xdr:rowOff>
    </xdr:to>
    <xdr:cxnSp macro="">
      <xdr:nvCxnSpPr>
        <xdr:cNvPr id="385" name="直線コネクタ 384"/>
        <xdr:cNvCxnSpPr/>
      </xdr:nvCxnSpPr>
      <xdr:spPr>
        <a:xfrm flipV="1">
          <a:off x="15290800" y="6881585"/>
          <a:ext cx="8890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53219</xdr:rowOff>
    </xdr:from>
    <xdr:to>
      <xdr:col>77</xdr:col>
      <xdr:colOff>95250</xdr:colOff>
      <xdr:row>40</xdr:row>
      <xdr:rowOff>154819</xdr:rowOff>
    </xdr:to>
    <xdr:sp macro="" textlink="">
      <xdr:nvSpPr>
        <xdr:cNvPr id="386" name="フローチャート: 判断 385"/>
        <xdr:cNvSpPr/>
      </xdr:nvSpPr>
      <xdr:spPr>
        <a:xfrm>
          <a:off x="16129000" y="691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139596</xdr:rowOff>
    </xdr:from>
    <xdr:ext cx="736600" cy="259045"/>
    <xdr:sp macro="" textlink="">
      <xdr:nvSpPr>
        <xdr:cNvPr id="387" name="テキスト ボックス 386"/>
        <xdr:cNvSpPr txBox="1"/>
      </xdr:nvSpPr>
      <xdr:spPr>
        <a:xfrm>
          <a:off x="15798800" y="6997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69548</xdr:rowOff>
    </xdr:from>
    <xdr:to>
      <xdr:col>72</xdr:col>
      <xdr:colOff>203200</xdr:colOff>
      <xdr:row>41</xdr:row>
      <xdr:rowOff>24493</xdr:rowOff>
    </xdr:to>
    <xdr:cxnSp macro="">
      <xdr:nvCxnSpPr>
        <xdr:cNvPr id="388" name="直線コネクタ 387"/>
        <xdr:cNvCxnSpPr/>
      </xdr:nvCxnSpPr>
      <xdr:spPr>
        <a:xfrm flipV="1">
          <a:off x="14401800" y="6927548"/>
          <a:ext cx="8890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145143</xdr:rowOff>
    </xdr:from>
    <xdr:to>
      <xdr:col>73</xdr:col>
      <xdr:colOff>44450</xdr:colOff>
      <xdr:row>41</xdr:row>
      <xdr:rowOff>75293</xdr:rowOff>
    </xdr:to>
    <xdr:sp macro="" textlink="">
      <xdr:nvSpPr>
        <xdr:cNvPr id="389" name="フローチャート: 判断 388"/>
        <xdr:cNvSpPr/>
      </xdr:nvSpPr>
      <xdr:spPr>
        <a:xfrm>
          <a:off x="15240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60070</xdr:rowOff>
    </xdr:from>
    <xdr:ext cx="762000" cy="259045"/>
    <xdr:sp macro="" textlink="">
      <xdr:nvSpPr>
        <xdr:cNvPr id="390" name="テキスト ボックス 389"/>
        <xdr:cNvSpPr txBox="1"/>
      </xdr:nvSpPr>
      <xdr:spPr>
        <a:xfrm>
          <a:off x="14909800" y="708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24493</xdr:rowOff>
    </xdr:from>
    <xdr:to>
      <xdr:col>68</xdr:col>
      <xdr:colOff>152400</xdr:colOff>
      <xdr:row>42</xdr:row>
      <xdr:rowOff>71362</xdr:rowOff>
    </xdr:to>
    <xdr:cxnSp macro="">
      <xdr:nvCxnSpPr>
        <xdr:cNvPr id="391" name="直線コネクタ 390"/>
        <xdr:cNvCxnSpPr/>
      </xdr:nvCxnSpPr>
      <xdr:spPr>
        <a:xfrm flipV="1">
          <a:off x="13512800" y="7053943"/>
          <a:ext cx="889000" cy="218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19655</xdr:rowOff>
    </xdr:from>
    <xdr:to>
      <xdr:col>68</xdr:col>
      <xdr:colOff>203200</xdr:colOff>
      <xdr:row>41</xdr:row>
      <xdr:rowOff>121255</xdr:rowOff>
    </xdr:to>
    <xdr:sp macro="" textlink="">
      <xdr:nvSpPr>
        <xdr:cNvPr id="392" name="フローチャート: 判断 391"/>
        <xdr:cNvSpPr/>
      </xdr:nvSpPr>
      <xdr:spPr>
        <a:xfrm>
          <a:off x="14351000" y="704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106032</xdr:rowOff>
    </xdr:from>
    <xdr:ext cx="762000" cy="259045"/>
    <xdr:sp macro="" textlink="">
      <xdr:nvSpPr>
        <xdr:cNvPr id="393" name="テキスト ボックス 392"/>
        <xdr:cNvSpPr txBox="1"/>
      </xdr:nvSpPr>
      <xdr:spPr>
        <a:xfrm>
          <a:off x="14020800" y="7135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169031</xdr:rowOff>
    </xdr:from>
    <xdr:to>
      <xdr:col>64</xdr:col>
      <xdr:colOff>152400</xdr:colOff>
      <xdr:row>42</xdr:row>
      <xdr:rowOff>99181</xdr:rowOff>
    </xdr:to>
    <xdr:sp macro="" textlink="">
      <xdr:nvSpPr>
        <xdr:cNvPr id="394" name="フローチャート: 判断 393"/>
        <xdr:cNvSpPr/>
      </xdr:nvSpPr>
      <xdr:spPr>
        <a:xfrm>
          <a:off x="13462000" y="71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109358</xdr:rowOff>
    </xdr:from>
    <xdr:ext cx="762000" cy="259045"/>
    <xdr:sp macro="" textlink="">
      <xdr:nvSpPr>
        <xdr:cNvPr id="395" name="テキスト ボックス 394"/>
        <xdr:cNvSpPr txBox="1"/>
      </xdr:nvSpPr>
      <xdr:spPr>
        <a:xfrm>
          <a:off x="13131800" y="696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167217</xdr:rowOff>
    </xdr:from>
    <xdr:to>
      <xdr:col>81</xdr:col>
      <xdr:colOff>95250</xdr:colOff>
      <xdr:row>40</xdr:row>
      <xdr:rowOff>97367</xdr:rowOff>
    </xdr:to>
    <xdr:sp macro="" textlink="">
      <xdr:nvSpPr>
        <xdr:cNvPr id="401" name="楕円 400"/>
        <xdr:cNvSpPr/>
      </xdr:nvSpPr>
      <xdr:spPr>
        <a:xfrm>
          <a:off x="169672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12294</xdr:rowOff>
    </xdr:from>
    <xdr:ext cx="762000" cy="259045"/>
    <xdr:sp macro="" textlink="">
      <xdr:nvSpPr>
        <xdr:cNvPr id="402" name="公債費負担の状況該当値テキスト"/>
        <xdr:cNvSpPr txBox="1"/>
      </xdr:nvSpPr>
      <xdr:spPr>
        <a:xfrm>
          <a:off x="17106900" y="669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144235</xdr:rowOff>
    </xdr:from>
    <xdr:to>
      <xdr:col>77</xdr:col>
      <xdr:colOff>95250</xdr:colOff>
      <xdr:row>40</xdr:row>
      <xdr:rowOff>74385</xdr:rowOff>
    </xdr:to>
    <xdr:sp macro="" textlink="">
      <xdr:nvSpPr>
        <xdr:cNvPr id="403" name="楕円 402"/>
        <xdr:cNvSpPr/>
      </xdr:nvSpPr>
      <xdr:spPr>
        <a:xfrm>
          <a:off x="16129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84562</xdr:rowOff>
    </xdr:from>
    <xdr:ext cx="736600" cy="259045"/>
    <xdr:sp macro="" textlink="">
      <xdr:nvSpPr>
        <xdr:cNvPr id="404" name="テキスト ボックス 403"/>
        <xdr:cNvSpPr txBox="1"/>
      </xdr:nvSpPr>
      <xdr:spPr>
        <a:xfrm>
          <a:off x="15798800" y="6599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18748</xdr:rowOff>
    </xdr:from>
    <xdr:to>
      <xdr:col>73</xdr:col>
      <xdr:colOff>44450</xdr:colOff>
      <xdr:row>40</xdr:row>
      <xdr:rowOff>120348</xdr:rowOff>
    </xdr:to>
    <xdr:sp macro="" textlink="">
      <xdr:nvSpPr>
        <xdr:cNvPr id="405" name="楕円 404"/>
        <xdr:cNvSpPr/>
      </xdr:nvSpPr>
      <xdr:spPr>
        <a:xfrm>
          <a:off x="15240000" y="687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130525</xdr:rowOff>
    </xdr:from>
    <xdr:ext cx="762000" cy="259045"/>
    <xdr:sp macro="" textlink="">
      <xdr:nvSpPr>
        <xdr:cNvPr id="406" name="テキスト ボックス 405"/>
        <xdr:cNvSpPr txBox="1"/>
      </xdr:nvSpPr>
      <xdr:spPr>
        <a:xfrm>
          <a:off x="14909800" y="6645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145143</xdr:rowOff>
    </xdr:from>
    <xdr:to>
      <xdr:col>68</xdr:col>
      <xdr:colOff>203200</xdr:colOff>
      <xdr:row>41</xdr:row>
      <xdr:rowOff>75293</xdr:rowOff>
    </xdr:to>
    <xdr:sp macro="" textlink="">
      <xdr:nvSpPr>
        <xdr:cNvPr id="407" name="楕円 406"/>
        <xdr:cNvSpPr/>
      </xdr:nvSpPr>
      <xdr:spPr>
        <a:xfrm>
          <a:off x="14351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85470</xdr:rowOff>
    </xdr:from>
    <xdr:ext cx="762000" cy="259045"/>
    <xdr:sp macro="" textlink="">
      <xdr:nvSpPr>
        <xdr:cNvPr id="408" name="テキスト ボックス 407"/>
        <xdr:cNvSpPr txBox="1"/>
      </xdr:nvSpPr>
      <xdr:spPr>
        <a:xfrm>
          <a:off x="14020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20562</xdr:rowOff>
    </xdr:from>
    <xdr:to>
      <xdr:col>64</xdr:col>
      <xdr:colOff>152400</xdr:colOff>
      <xdr:row>42</xdr:row>
      <xdr:rowOff>122162</xdr:rowOff>
    </xdr:to>
    <xdr:sp macro="" textlink="">
      <xdr:nvSpPr>
        <xdr:cNvPr id="409" name="楕円 408"/>
        <xdr:cNvSpPr/>
      </xdr:nvSpPr>
      <xdr:spPr>
        <a:xfrm>
          <a:off x="13462000" y="722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106939</xdr:rowOff>
    </xdr:from>
    <xdr:ext cx="762000" cy="259045"/>
    <xdr:sp macro="" textlink="">
      <xdr:nvSpPr>
        <xdr:cNvPr id="410" name="テキスト ボックス 409"/>
        <xdr:cNvSpPr txBox="1"/>
      </xdr:nvSpPr>
      <xdr:spPr>
        <a:xfrm>
          <a:off x="13131800" y="730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将来負担比率は前年より</a:t>
          </a:r>
          <a:r>
            <a:rPr kumimoji="1" lang="en-US" altLang="ja-JP" sz="1100">
              <a:solidFill>
                <a:sysClr val="windowText" lastClr="000000"/>
              </a:solidFill>
              <a:effectLst/>
              <a:latin typeface="+mn-lt"/>
              <a:ea typeface="+mn-ea"/>
              <a:cs typeface="+mn-cs"/>
            </a:rPr>
            <a:t>2.9%</a:t>
          </a:r>
          <a:r>
            <a:rPr kumimoji="1" lang="ja-JP" altLang="ja-JP" sz="1100">
              <a:solidFill>
                <a:sysClr val="windowText" lastClr="000000"/>
              </a:solidFill>
              <a:effectLst/>
              <a:latin typeface="+mn-lt"/>
              <a:ea typeface="+mn-ea"/>
              <a:cs typeface="+mn-cs"/>
            </a:rPr>
            <a:t>減少した。地方債残高が前年より</a:t>
          </a:r>
          <a:r>
            <a:rPr kumimoji="1" lang="en-US" altLang="ja-JP" sz="1100">
              <a:solidFill>
                <a:sysClr val="windowText" lastClr="000000"/>
              </a:solidFill>
              <a:effectLst/>
              <a:latin typeface="+mn-lt"/>
              <a:ea typeface="+mn-ea"/>
              <a:cs typeface="+mn-cs"/>
            </a:rPr>
            <a:t>181</a:t>
          </a:r>
          <a:r>
            <a:rPr kumimoji="1" lang="ja-JP" altLang="ja-JP" sz="1100">
              <a:solidFill>
                <a:sysClr val="windowText" lastClr="000000"/>
              </a:solidFill>
              <a:effectLst/>
              <a:latin typeface="+mn-lt"/>
              <a:ea typeface="+mn-ea"/>
              <a:cs typeface="+mn-cs"/>
            </a:rPr>
            <a:t>百万円減少したことによるものである。将来への負担を少しでも軽減するよう、今後の借入を極力抑えるとともに積極的な繰上償還により、財政の健全化に努める。</a:t>
          </a:r>
          <a:endParaRPr lang="ja-JP" altLang="ja-JP" sz="1400">
            <a:solidFill>
              <a:sysClr val="windowText" lastClr="000000"/>
            </a:solidFill>
            <a:effectLst/>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144822</xdr:rowOff>
    </xdr:to>
    <xdr:cxnSp macro="">
      <xdr:nvCxnSpPr>
        <xdr:cNvPr id="439" name="直線コネクタ 438"/>
        <xdr:cNvCxnSpPr/>
      </xdr:nvCxnSpPr>
      <xdr:spPr>
        <a:xfrm flipV="1">
          <a:off x="17018000" y="2370667"/>
          <a:ext cx="0" cy="13746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116899</xdr:rowOff>
    </xdr:from>
    <xdr:ext cx="762000" cy="259045"/>
    <xdr:sp macro="" textlink="">
      <xdr:nvSpPr>
        <xdr:cNvPr id="440" name="将来負担の状況最小値テキスト"/>
        <xdr:cNvSpPr txBox="1"/>
      </xdr:nvSpPr>
      <xdr:spPr>
        <a:xfrm>
          <a:off x="17106900" y="371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144822</xdr:rowOff>
    </xdr:from>
    <xdr:to>
      <xdr:col>81</xdr:col>
      <xdr:colOff>133350</xdr:colOff>
      <xdr:row>21</xdr:row>
      <xdr:rowOff>144822</xdr:rowOff>
    </xdr:to>
    <xdr:cxnSp macro="">
      <xdr:nvCxnSpPr>
        <xdr:cNvPr id="441" name="直線コネクタ 440"/>
        <xdr:cNvCxnSpPr/>
      </xdr:nvCxnSpPr>
      <xdr:spPr>
        <a:xfrm>
          <a:off x="16929100" y="374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2"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1355</xdr:rowOff>
    </xdr:from>
    <xdr:to>
      <xdr:col>81</xdr:col>
      <xdr:colOff>44450</xdr:colOff>
      <xdr:row>17</xdr:row>
      <xdr:rowOff>24680</xdr:rowOff>
    </xdr:to>
    <xdr:cxnSp macro="">
      <xdr:nvCxnSpPr>
        <xdr:cNvPr id="444" name="直線コネクタ 443"/>
        <xdr:cNvCxnSpPr/>
      </xdr:nvCxnSpPr>
      <xdr:spPr>
        <a:xfrm flipV="1">
          <a:off x="16179800" y="2916005"/>
          <a:ext cx="838200" cy="23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5"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6" name="フローチャート: 判断 445"/>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128566</xdr:rowOff>
    </xdr:from>
    <xdr:to>
      <xdr:col>77</xdr:col>
      <xdr:colOff>44450</xdr:colOff>
      <xdr:row>17</xdr:row>
      <xdr:rowOff>24680</xdr:rowOff>
    </xdr:to>
    <xdr:cxnSp macro="">
      <xdr:nvCxnSpPr>
        <xdr:cNvPr id="447" name="直線コネクタ 446"/>
        <xdr:cNvCxnSpPr/>
      </xdr:nvCxnSpPr>
      <xdr:spPr>
        <a:xfrm>
          <a:off x="15290800" y="2871766"/>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8" name="フローチャート: 判断 447"/>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9" name="テキスト ボックス 448"/>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128566</xdr:rowOff>
    </xdr:from>
    <xdr:to>
      <xdr:col>72</xdr:col>
      <xdr:colOff>203200</xdr:colOff>
      <xdr:row>17</xdr:row>
      <xdr:rowOff>60071</xdr:rowOff>
    </xdr:to>
    <xdr:cxnSp macro="">
      <xdr:nvCxnSpPr>
        <xdr:cNvPr id="450" name="直線コネクタ 449"/>
        <xdr:cNvCxnSpPr/>
      </xdr:nvCxnSpPr>
      <xdr:spPr>
        <a:xfrm flipV="1">
          <a:off x="14401800" y="2871766"/>
          <a:ext cx="889000" cy="102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97451</xdr:rowOff>
    </xdr:from>
    <xdr:to>
      <xdr:col>73</xdr:col>
      <xdr:colOff>44450</xdr:colOff>
      <xdr:row>14</xdr:row>
      <xdr:rowOff>27601</xdr:rowOff>
    </xdr:to>
    <xdr:sp macro="" textlink="">
      <xdr:nvSpPr>
        <xdr:cNvPr id="451" name="フローチャート: 判断 450"/>
        <xdr:cNvSpPr/>
      </xdr:nvSpPr>
      <xdr:spPr>
        <a:xfrm>
          <a:off x="15240000" y="23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37778</xdr:rowOff>
    </xdr:from>
    <xdr:ext cx="762000" cy="259045"/>
    <xdr:sp macro="" textlink="">
      <xdr:nvSpPr>
        <xdr:cNvPr id="452" name="テキスト ボックス 451"/>
        <xdr:cNvSpPr txBox="1"/>
      </xdr:nvSpPr>
      <xdr:spPr>
        <a:xfrm>
          <a:off x="14909800" y="2095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60071</xdr:rowOff>
    </xdr:from>
    <xdr:to>
      <xdr:col>68</xdr:col>
      <xdr:colOff>152400</xdr:colOff>
      <xdr:row>17</xdr:row>
      <xdr:rowOff>78571</xdr:rowOff>
    </xdr:to>
    <xdr:cxnSp macro="">
      <xdr:nvCxnSpPr>
        <xdr:cNvPr id="453" name="直線コネクタ 452"/>
        <xdr:cNvCxnSpPr/>
      </xdr:nvCxnSpPr>
      <xdr:spPr>
        <a:xfrm flipV="1">
          <a:off x="13512800" y="2974721"/>
          <a:ext cx="889000" cy="18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54" name="フローチャート: 判断 453"/>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5" name="テキスト ボックス 454"/>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115020</xdr:rowOff>
    </xdr:from>
    <xdr:to>
      <xdr:col>64</xdr:col>
      <xdr:colOff>152400</xdr:colOff>
      <xdr:row>15</xdr:row>
      <xdr:rowOff>45170</xdr:rowOff>
    </xdr:to>
    <xdr:sp macro="" textlink="">
      <xdr:nvSpPr>
        <xdr:cNvPr id="456" name="フローチャート: 判断 455"/>
        <xdr:cNvSpPr/>
      </xdr:nvSpPr>
      <xdr:spPr>
        <a:xfrm>
          <a:off x="13462000" y="251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55347</xdr:rowOff>
    </xdr:from>
    <xdr:ext cx="762000" cy="259045"/>
    <xdr:sp macro="" textlink="">
      <xdr:nvSpPr>
        <xdr:cNvPr id="457" name="テキスト ボックス 456"/>
        <xdr:cNvSpPr txBox="1"/>
      </xdr:nvSpPr>
      <xdr:spPr>
        <a:xfrm>
          <a:off x="13131800" y="228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122005</xdr:rowOff>
    </xdr:from>
    <xdr:to>
      <xdr:col>81</xdr:col>
      <xdr:colOff>95250</xdr:colOff>
      <xdr:row>17</xdr:row>
      <xdr:rowOff>52155</xdr:rowOff>
    </xdr:to>
    <xdr:sp macro="" textlink="">
      <xdr:nvSpPr>
        <xdr:cNvPr id="463" name="楕円 462"/>
        <xdr:cNvSpPr/>
      </xdr:nvSpPr>
      <xdr:spPr>
        <a:xfrm>
          <a:off x="16967200" y="286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94082</xdr:rowOff>
    </xdr:from>
    <xdr:ext cx="762000" cy="259045"/>
    <xdr:sp macro="" textlink="">
      <xdr:nvSpPr>
        <xdr:cNvPr id="464" name="将来負担の状況該当値テキスト"/>
        <xdr:cNvSpPr txBox="1"/>
      </xdr:nvSpPr>
      <xdr:spPr>
        <a:xfrm>
          <a:off x="17106900" y="2837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145330</xdr:rowOff>
    </xdr:from>
    <xdr:to>
      <xdr:col>77</xdr:col>
      <xdr:colOff>95250</xdr:colOff>
      <xdr:row>17</xdr:row>
      <xdr:rowOff>75480</xdr:rowOff>
    </xdr:to>
    <xdr:sp macro="" textlink="">
      <xdr:nvSpPr>
        <xdr:cNvPr id="465" name="楕円 464"/>
        <xdr:cNvSpPr/>
      </xdr:nvSpPr>
      <xdr:spPr>
        <a:xfrm>
          <a:off x="16129000" y="288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60257</xdr:rowOff>
    </xdr:from>
    <xdr:ext cx="736600" cy="259045"/>
    <xdr:sp macro="" textlink="">
      <xdr:nvSpPr>
        <xdr:cNvPr id="466" name="テキスト ボックス 465"/>
        <xdr:cNvSpPr txBox="1"/>
      </xdr:nvSpPr>
      <xdr:spPr>
        <a:xfrm>
          <a:off x="15798800" y="2974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77766</xdr:rowOff>
    </xdr:from>
    <xdr:to>
      <xdr:col>73</xdr:col>
      <xdr:colOff>44450</xdr:colOff>
      <xdr:row>17</xdr:row>
      <xdr:rowOff>7916</xdr:rowOff>
    </xdr:to>
    <xdr:sp macro="" textlink="">
      <xdr:nvSpPr>
        <xdr:cNvPr id="467" name="楕円 466"/>
        <xdr:cNvSpPr/>
      </xdr:nvSpPr>
      <xdr:spPr>
        <a:xfrm>
          <a:off x="15240000" y="282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164143</xdr:rowOff>
    </xdr:from>
    <xdr:ext cx="762000" cy="259045"/>
    <xdr:sp macro="" textlink="">
      <xdr:nvSpPr>
        <xdr:cNvPr id="468" name="テキスト ボックス 467"/>
        <xdr:cNvSpPr txBox="1"/>
      </xdr:nvSpPr>
      <xdr:spPr>
        <a:xfrm>
          <a:off x="14909800" y="2907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9271</xdr:rowOff>
    </xdr:from>
    <xdr:to>
      <xdr:col>68</xdr:col>
      <xdr:colOff>203200</xdr:colOff>
      <xdr:row>17</xdr:row>
      <xdr:rowOff>110871</xdr:rowOff>
    </xdr:to>
    <xdr:sp macro="" textlink="">
      <xdr:nvSpPr>
        <xdr:cNvPr id="469" name="楕円 468"/>
        <xdr:cNvSpPr/>
      </xdr:nvSpPr>
      <xdr:spPr>
        <a:xfrm>
          <a:off x="14351000" y="2923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95648</xdr:rowOff>
    </xdr:from>
    <xdr:ext cx="762000" cy="259045"/>
    <xdr:sp macro="" textlink="">
      <xdr:nvSpPr>
        <xdr:cNvPr id="470" name="テキスト ボックス 469"/>
        <xdr:cNvSpPr txBox="1"/>
      </xdr:nvSpPr>
      <xdr:spPr>
        <a:xfrm>
          <a:off x="14020800" y="3010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27771</xdr:rowOff>
    </xdr:from>
    <xdr:to>
      <xdr:col>64</xdr:col>
      <xdr:colOff>152400</xdr:colOff>
      <xdr:row>17</xdr:row>
      <xdr:rowOff>129371</xdr:rowOff>
    </xdr:to>
    <xdr:sp macro="" textlink="">
      <xdr:nvSpPr>
        <xdr:cNvPr id="471" name="楕円 470"/>
        <xdr:cNvSpPr/>
      </xdr:nvSpPr>
      <xdr:spPr>
        <a:xfrm>
          <a:off x="13462000" y="2942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114148</xdr:rowOff>
    </xdr:from>
    <xdr:ext cx="762000" cy="259045"/>
    <xdr:sp macro="" textlink="">
      <xdr:nvSpPr>
        <xdr:cNvPr id="472" name="テキスト ボックス 471"/>
        <xdr:cNvSpPr txBox="1"/>
      </xdr:nvSpPr>
      <xdr:spPr>
        <a:xfrm>
          <a:off x="13131800" y="3028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福島県国見町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9,342
9,273
37.95
7,252,378
6,731,404
457,114
3,462,995
6,564,692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67.8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職員数の増加により職員給が増加したため、前年度より</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増加となった。震災以降の業務増加に伴い、職員数が増加したこともあり、類似団体平均値よりも高い数値が続いている。今後、復興再生事業量の減少に伴い、事業の整理をすすめながら</a:t>
          </a:r>
          <a:r>
            <a:rPr lang="ja-JP" altLang="ja-JP" sz="1100" b="0" i="0" baseline="0">
              <a:solidFill>
                <a:schemeClr val="dk1"/>
              </a:solidFill>
              <a:effectLst/>
              <a:latin typeface="+mn-lt"/>
              <a:ea typeface="+mn-ea"/>
              <a:cs typeface="+mn-cs"/>
            </a:rPr>
            <a:t>人件費関係経費全体について適正化を図っていく。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30988</xdr:rowOff>
    </xdr:from>
    <xdr:to>
      <xdr:col>24</xdr:col>
      <xdr:colOff>25400</xdr:colOff>
      <xdr:row>39</xdr:row>
      <xdr:rowOff>97282</xdr:rowOff>
    </xdr:to>
    <xdr:cxnSp macro="">
      <xdr:nvCxnSpPr>
        <xdr:cNvPr id="59" name="直線コネクタ 58"/>
        <xdr:cNvCxnSpPr/>
      </xdr:nvCxnSpPr>
      <xdr:spPr>
        <a:xfrm flipV="1">
          <a:off x="4826000" y="5860288"/>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69359</xdr:rowOff>
    </xdr:from>
    <xdr:ext cx="762000" cy="259045"/>
    <xdr:sp macro="" textlink="">
      <xdr:nvSpPr>
        <xdr:cNvPr id="60" name="人件費最小値テキスト"/>
        <xdr:cNvSpPr txBox="1"/>
      </xdr:nvSpPr>
      <xdr:spPr>
        <a:xfrm>
          <a:off x="4914900" y="675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97282</xdr:rowOff>
    </xdr:from>
    <xdr:to>
      <xdr:col>24</xdr:col>
      <xdr:colOff>114300</xdr:colOff>
      <xdr:row>39</xdr:row>
      <xdr:rowOff>97282</xdr:rowOff>
    </xdr:to>
    <xdr:cxnSp macro="">
      <xdr:nvCxnSpPr>
        <xdr:cNvPr id="61" name="直線コネクタ 60"/>
        <xdr:cNvCxnSpPr/>
      </xdr:nvCxnSpPr>
      <xdr:spPr>
        <a:xfrm>
          <a:off x="47371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117365</xdr:rowOff>
    </xdr:from>
    <xdr:ext cx="762000" cy="259045"/>
    <xdr:sp macro="" textlink="">
      <xdr:nvSpPr>
        <xdr:cNvPr id="62" name="人件費最大値テキスト"/>
        <xdr:cNvSpPr txBox="1"/>
      </xdr:nvSpPr>
      <xdr:spPr>
        <a:xfrm>
          <a:off x="4914900" y="560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30988</xdr:rowOff>
    </xdr:from>
    <xdr:to>
      <xdr:col>24</xdr:col>
      <xdr:colOff>114300</xdr:colOff>
      <xdr:row>34</xdr:row>
      <xdr:rowOff>30988</xdr:rowOff>
    </xdr:to>
    <xdr:cxnSp macro="">
      <xdr:nvCxnSpPr>
        <xdr:cNvPr id="63" name="直線コネクタ 62"/>
        <xdr:cNvCxnSpPr/>
      </xdr:nvCxnSpPr>
      <xdr:spPr>
        <a:xfrm>
          <a:off x="4737100" y="586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92710</xdr:rowOff>
    </xdr:from>
    <xdr:to>
      <xdr:col>24</xdr:col>
      <xdr:colOff>25400</xdr:colOff>
      <xdr:row>37</xdr:row>
      <xdr:rowOff>138430</xdr:rowOff>
    </xdr:to>
    <xdr:cxnSp macro="">
      <xdr:nvCxnSpPr>
        <xdr:cNvPr id="64" name="直線コネクタ 63"/>
        <xdr:cNvCxnSpPr/>
      </xdr:nvCxnSpPr>
      <xdr:spPr>
        <a:xfrm>
          <a:off x="3987800" y="64363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152163</xdr:rowOff>
    </xdr:from>
    <xdr:ext cx="762000" cy="259045"/>
    <xdr:sp macro="" textlink="">
      <xdr:nvSpPr>
        <xdr:cNvPr id="65" name="人件費平均値テキスト"/>
        <xdr:cNvSpPr txBox="1"/>
      </xdr:nvSpPr>
      <xdr:spPr>
        <a:xfrm>
          <a:off x="4914900" y="615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135636</xdr:rowOff>
    </xdr:from>
    <xdr:to>
      <xdr:col>24</xdr:col>
      <xdr:colOff>76200</xdr:colOff>
      <xdr:row>37</xdr:row>
      <xdr:rowOff>65786</xdr:rowOff>
    </xdr:to>
    <xdr:sp macro="" textlink="">
      <xdr:nvSpPr>
        <xdr:cNvPr id="66" name="フローチャート: 判断 65"/>
        <xdr:cNvSpPr/>
      </xdr:nvSpPr>
      <xdr:spPr>
        <a:xfrm>
          <a:off x="4775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92710</xdr:rowOff>
    </xdr:from>
    <xdr:to>
      <xdr:col>19</xdr:col>
      <xdr:colOff>187325</xdr:colOff>
      <xdr:row>37</xdr:row>
      <xdr:rowOff>124714</xdr:rowOff>
    </xdr:to>
    <xdr:cxnSp macro="">
      <xdr:nvCxnSpPr>
        <xdr:cNvPr id="67" name="直線コネクタ 66"/>
        <xdr:cNvCxnSpPr/>
      </xdr:nvCxnSpPr>
      <xdr:spPr>
        <a:xfrm flipV="1">
          <a:off x="3098800" y="643636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126492</xdr:rowOff>
    </xdr:from>
    <xdr:to>
      <xdr:col>20</xdr:col>
      <xdr:colOff>38100</xdr:colOff>
      <xdr:row>37</xdr:row>
      <xdr:rowOff>56642</xdr:rowOff>
    </xdr:to>
    <xdr:sp macro="" textlink="">
      <xdr:nvSpPr>
        <xdr:cNvPr id="68" name="フローチャート: 判断 67"/>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66819</xdr:rowOff>
    </xdr:from>
    <xdr:ext cx="736600" cy="259045"/>
    <xdr:sp macro="" textlink="">
      <xdr:nvSpPr>
        <xdr:cNvPr id="69" name="テキスト ボックス 68"/>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88138</xdr:rowOff>
    </xdr:from>
    <xdr:to>
      <xdr:col>15</xdr:col>
      <xdr:colOff>98425</xdr:colOff>
      <xdr:row>37</xdr:row>
      <xdr:rowOff>124714</xdr:rowOff>
    </xdr:to>
    <xdr:cxnSp macro="">
      <xdr:nvCxnSpPr>
        <xdr:cNvPr id="70" name="直線コネクタ 69"/>
        <xdr:cNvCxnSpPr/>
      </xdr:nvCxnSpPr>
      <xdr:spPr>
        <a:xfrm>
          <a:off x="2209800" y="643178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48531</xdr:rowOff>
    </xdr:from>
    <xdr:ext cx="762000" cy="259045"/>
    <xdr:sp macro="" textlink="">
      <xdr:nvSpPr>
        <xdr:cNvPr id="72" name="テキスト ボックス 71"/>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159004</xdr:rowOff>
    </xdr:from>
    <xdr:to>
      <xdr:col>11</xdr:col>
      <xdr:colOff>9525</xdr:colOff>
      <xdr:row>37</xdr:row>
      <xdr:rowOff>88138</xdr:rowOff>
    </xdr:to>
    <xdr:cxnSp macro="">
      <xdr:nvCxnSpPr>
        <xdr:cNvPr id="73" name="直線コネクタ 72"/>
        <xdr:cNvCxnSpPr/>
      </xdr:nvCxnSpPr>
      <xdr:spPr>
        <a:xfrm>
          <a:off x="1320800" y="633120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131064</xdr:rowOff>
    </xdr:from>
    <xdr:to>
      <xdr:col>11</xdr:col>
      <xdr:colOff>60325</xdr:colOff>
      <xdr:row>37</xdr:row>
      <xdr:rowOff>61214</xdr:rowOff>
    </xdr:to>
    <xdr:sp macro="" textlink="">
      <xdr:nvSpPr>
        <xdr:cNvPr id="74" name="フローチャート: 判断 73"/>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71391</xdr:rowOff>
    </xdr:from>
    <xdr:ext cx="762000" cy="259045"/>
    <xdr:sp macro="" textlink="">
      <xdr:nvSpPr>
        <xdr:cNvPr id="75" name="テキスト ボックス 74"/>
        <xdr:cNvSpPr txBox="1"/>
      </xdr:nvSpPr>
      <xdr:spPr>
        <a:xfrm>
          <a:off x="1828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85344</xdr:rowOff>
    </xdr:from>
    <xdr:to>
      <xdr:col>6</xdr:col>
      <xdr:colOff>171450</xdr:colOff>
      <xdr:row>37</xdr:row>
      <xdr:rowOff>15494</xdr:rowOff>
    </xdr:to>
    <xdr:sp macro="" textlink="">
      <xdr:nvSpPr>
        <xdr:cNvPr id="76" name="フローチャート: 判断 75"/>
        <xdr:cNvSpPr/>
      </xdr:nvSpPr>
      <xdr:spPr>
        <a:xfrm>
          <a:off x="1270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25671</xdr:rowOff>
    </xdr:from>
    <xdr:ext cx="762000" cy="259045"/>
    <xdr:sp macro="" textlink="">
      <xdr:nvSpPr>
        <xdr:cNvPr id="77" name="テキスト ボックス 76"/>
        <xdr:cNvSpPr txBox="1"/>
      </xdr:nvSpPr>
      <xdr:spPr>
        <a:xfrm>
          <a:off x="939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87630</xdr:rowOff>
    </xdr:from>
    <xdr:to>
      <xdr:col>24</xdr:col>
      <xdr:colOff>76200</xdr:colOff>
      <xdr:row>38</xdr:row>
      <xdr:rowOff>17780</xdr:rowOff>
    </xdr:to>
    <xdr:sp macro="" textlink="">
      <xdr:nvSpPr>
        <xdr:cNvPr id="83" name="楕円 82"/>
        <xdr:cNvSpPr/>
      </xdr:nvSpPr>
      <xdr:spPr>
        <a:xfrm>
          <a:off x="47752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59707</xdr:rowOff>
    </xdr:from>
    <xdr:ext cx="762000" cy="259045"/>
    <xdr:sp macro="" textlink="">
      <xdr:nvSpPr>
        <xdr:cNvPr id="84" name="人件費該当値テキスト"/>
        <xdr:cNvSpPr txBox="1"/>
      </xdr:nvSpPr>
      <xdr:spPr>
        <a:xfrm>
          <a:off x="49149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41910</xdr:rowOff>
    </xdr:from>
    <xdr:to>
      <xdr:col>20</xdr:col>
      <xdr:colOff>38100</xdr:colOff>
      <xdr:row>37</xdr:row>
      <xdr:rowOff>143510</xdr:rowOff>
    </xdr:to>
    <xdr:sp macro="" textlink="">
      <xdr:nvSpPr>
        <xdr:cNvPr id="85" name="楕円 84"/>
        <xdr:cNvSpPr/>
      </xdr:nvSpPr>
      <xdr:spPr>
        <a:xfrm>
          <a:off x="3937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128287</xdr:rowOff>
    </xdr:from>
    <xdr:ext cx="736600" cy="259045"/>
    <xdr:sp macro="" textlink="">
      <xdr:nvSpPr>
        <xdr:cNvPr id="86" name="テキスト ボックス 85"/>
        <xdr:cNvSpPr txBox="1"/>
      </xdr:nvSpPr>
      <xdr:spPr>
        <a:xfrm>
          <a:off x="3606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73914</xdr:rowOff>
    </xdr:from>
    <xdr:to>
      <xdr:col>15</xdr:col>
      <xdr:colOff>149225</xdr:colOff>
      <xdr:row>38</xdr:row>
      <xdr:rowOff>4064</xdr:rowOff>
    </xdr:to>
    <xdr:sp macro="" textlink="">
      <xdr:nvSpPr>
        <xdr:cNvPr id="87" name="楕円 86"/>
        <xdr:cNvSpPr/>
      </xdr:nvSpPr>
      <xdr:spPr>
        <a:xfrm>
          <a:off x="3048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160291</xdr:rowOff>
    </xdr:from>
    <xdr:ext cx="762000" cy="259045"/>
    <xdr:sp macro="" textlink="">
      <xdr:nvSpPr>
        <xdr:cNvPr id="88" name="テキスト ボックス 87"/>
        <xdr:cNvSpPr txBox="1"/>
      </xdr:nvSpPr>
      <xdr:spPr>
        <a:xfrm>
          <a:off x="2717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37338</xdr:rowOff>
    </xdr:from>
    <xdr:to>
      <xdr:col>11</xdr:col>
      <xdr:colOff>60325</xdr:colOff>
      <xdr:row>37</xdr:row>
      <xdr:rowOff>138938</xdr:rowOff>
    </xdr:to>
    <xdr:sp macro="" textlink="">
      <xdr:nvSpPr>
        <xdr:cNvPr id="89" name="楕円 88"/>
        <xdr:cNvSpPr/>
      </xdr:nvSpPr>
      <xdr:spPr>
        <a:xfrm>
          <a:off x="2159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123715</xdr:rowOff>
    </xdr:from>
    <xdr:ext cx="762000" cy="259045"/>
    <xdr:sp macro="" textlink="">
      <xdr:nvSpPr>
        <xdr:cNvPr id="90" name="テキスト ボックス 89"/>
        <xdr:cNvSpPr txBox="1"/>
      </xdr:nvSpPr>
      <xdr:spPr>
        <a:xfrm>
          <a:off x="1828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108204</xdr:rowOff>
    </xdr:from>
    <xdr:to>
      <xdr:col>6</xdr:col>
      <xdr:colOff>171450</xdr:colOff>
      <xdr:row>37</xdr:row>
      <xdr:rowOff>38354</xdr:rowOff>
    </xdr:to>
    <xdr:sp macro="" textlink="">
      <xdr:nvSpPr>
        <xdr:cNvPr id="91" name="楕円 90"/>
        <xdr:cNvSpPr/>
      </xdr:nvSpPr>
      <xdr:spPr>
        <a:xfrm>
          <a:off x="1270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23131</xdr:rowOff>
    </xdr:from>
    <xdr:ext cx="762000" cy="259045"/>
    <xdr:sp macro="" textlink="">
      <xdr:nvSpPr>
        <xdr:cNvPr id="92" name="テキスト ボックス 91"/>
        <xdr:cNvSpPr txBox="1"/>
      </xdr:nvSpPr>
      <xdr:spPr>
        <a:xfrm>
          <a:off x="939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類似団体平均とほぼ同水準で推移しているが、業務量増加に伴い、臨時職員数増加による臨時職員賃金の増加や業務の外部委託などにより前年より増加となった。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引き続き、事務の効率化、内部経費削減に努め、財政健全化を図る。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52705</xdr:rowOff>
    </xdr:from>
    <xdr:to>
      <xdr:col>82</xdr:col>
      <xdr:colOff>107950</xdr:colOff>
      <xdr:row>20</xdr:row>
      <xdr:rowOff>144145</xdr:rowOff>
    </xdr:to>
    <xdr:cxnSp macro="">
      <xdr:nvCxnSpPr>
        <xdr:cNvPr id="116" name="直線コネクタ 115"/>
        <xdr:cNvCxnSpPr/>
      </xdr:nvCxnSpPr>
      <xdr:spPr>
        <a:xfrm flipV="1">
          <a:off x="16510000" y="2281555"/>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116222</xdr:rowOff>
    </xdr:from>
    <xdr:ext cx="762000" cy="259045"/>
    <xdr:sp macro="" textlink="">
      <xdr:nvSpPr>
        <xdr:cNvPr id="117" name="物件費最小値テキスト"/>
        <xdr:cNvSpPr txBox="1"/>
      </xdr:nvSpPr>
      <xdr:spPr>
        <a:xfrm>
          <a:off x="16598900" y="354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144145</xdr:rowOff>
    </xdr:from>
    <xdr:to>
      <xdr:col>82</xdr:col>
      <xdr:colOff>196850</xdr:colOff>
      <xdr:row>20</xdr:row>
      <xdr:rowOff>144145</xdr:rowOff>
    </xdr:to>
    <xdr:cxnSp macro="">
      <xdr:nvCxnSpPr>
        <xdr:cNvPr id="118" name="直線コネクタ 117"/>
        <xdr:cNvCxnSpPr/>
      </xdr:nvCxnSpPr>
      <xdr:spPr>
        <a:xfrm>
          <a:off x="16421100" y="3573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139082</xdr:rowOff>
    </xdr:from>
    <xdr:ext cx="762000" cy="259045"/>
    <xdr:sp macro="" textlink="">
      <xdr:nvSpPr>
        <xdr:cNvPr id="119" name="物件費最大値テキスト"/>
        <xdr:cNvSpPr txBox="1"/>
      </xdr:nvSpPr>
      <xdr:spPr>
        <a:xfrm>
          <a:off x="16598900" y="202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52705</xdr:rowOff>
    </xdr:from>
    <xdr:to>
      <xdr:col>82</xdr:col>
      <xdr:colOff>196850</xdr:colOff>
      <xdr:row>13</xdr:row>
      <xdr:rowOff>52705</xdr:rowOff>
    </xdr:to>
    <xdr:cxnSp macro="">
      <xdr:nvCxnSpPr>
        <xdr:cNvPr id="120" name="直線コネクタ 119"/>
        <xdr:cNvCxnSpPr/>
      </xdr:nvCxnSpPr>
      <xdr:spPr>
        <a:xfrm>
          <a:off x="16421100" y="2281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35560</xdr:rowOff>
    </xdr:from>
    <xdr:to>
      <xdr:col>82</xdr:col>
      <xdr:colOff>107950</xdr:colOff>
      <xdr:row>15</xdr:row>
      <xdr:rowOff>98425</xdr:rowOff>
    </xdr:to>
    <xdr:cxnSp macro="">
      <xdr:nvCxnSpPr>
        <xdr:cNvPr id="121" name="直線コネクタ 120"/>
        <xdr:cNvCxnSpPr/>
      </xdr:nvCxnSpPr>
      <xdr:spPr>
        <a:xfrm>
          <a:off x="15671800" y="2607310"/>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25417</xdr:rowOff>
    </xdr:from>
    <xdr:ext cx="762000" cy="259045"/>
    <xdr:sp macro="" textlink="">
      <xdr:nvSpPr>
        <xdr:cNvPr id="122" name="物件費平均値テキスト"/>
        <xdr:cNvSpPr txBox="1"/>
      </xdr:nvSpPr>
      <xdr:spPr>
        <a:xfrm>
          <a:off x="16598900" y="25971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53340</xdr:rowOff>
    </xdr:from>
    <xdr:to>
      <xdr:col>82</xdr:col>
      <xdr:colOff>158750</xdr:colOff>
      <xdr:row>15</xdr:row>
      <xdr:rowOff>154940</xdr:rowOff>
    </xdr:to>
    <xdr:sp macro="" textlink="">
      <xdr:nvSpPr>
        <xdr:cNvPr id="123" name="フローチャート: 判断 122"/>
        <xdr:cNvSpPr/>
      </xdr:nvSpPr>
      <xdr:spPr>
        <a:xfrm>
          <a:off x="16459200" y="262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1270</xdr:rowOff>
    </xdr:from>
    <xdr:to>
      <xdr:col>78</xdr:col>
      <xdr:colOff>69850</xdr:colOff>
      <xdr:row>15</xdr:row>
      <xdr:rowOff>35560</xdr:rowOff>
    </xdr:to>
    <xdr:cxnSp macro="">
      <xdr:nvCxnSpPr>
        <xdr:cNvPr id="124" name="直線コネクタ 123"/>
        <xdr:cNvCxnSpPr/>
      </xdr:nvCxnSpPr>
      <xdr:spPr>
        <a:xfrm>
          <a:off x="14782800" y="257302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13335</xdr:rowOff>
    </xdr:from>
    <xdr:to>
      <xdr:col>78</xdr:col>
      <xdr:colOff>120650</xdr:colOff>
      <xdr:row>15</xdr:row>
      <xdr:rowOff>114935</xdr:rowOff>
    </xdr:to>
    <xdr:sp macro="" textlink="">
      <xdr:nvSpPr>
        <xdr:cNvPr id="125" name="フローチャート: 判断 124"/>
        <xdr:cNvSpPr/>
      </xdr:nvSpPr>
      <xdr:spPr>
        <a:xfrm>
          <a:off x="15621000" y="258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99712</xdr:rowOff>
    </xdr:from>
    <xdr:ext cx="736600" cy="259045"/>
    <xdr:sp macro="" textlink="">
      <xdr:nvSpPr>
        <xdr:cNvPr id="126" name="テキスト ボックス 125"/>
        <xdr:cNvSpPr txBox="1"/>
      </xdr:nvSpPr>
      <xdr:spPr>
        <a:xfrm>
          <a:off x="15290800" y="2671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121285</xdr:rowOff>
    </xdr:from>
    <xdr:to>
      <xdr:col>73</xdr:col>
      <xdr:colOff>180975</xdr:colOff>
      <xdr:row>15</xdr:row>
      <xdr:rowOff>1270</xdr:rowOff>
    </xdr:to>
    <xdr:cxnSp macro="">
      <xdr:nvCxnSpPr>
        <xdr:cNvPr id="127" name="直線コネクタ 126"/>
        <xdr:cNvCxnSpPr/>
      </xdr:nvCxnSpPr>
      <xdr:spPr>
        <a:xfrm>
          <a:off x="13893800" y="252158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144780</xdr:rowOff>
    </xdr:from>
    <xdr:to>
      <xdr:col>74</xdr:col>
      <xdr:colOff>31750</xdr:colOff>
      <xdr:row>15</xdr:row>
      <xdr:rowOff>74930</xdr:rowOff>
    </xdr:to>
    <xdr:sp macro="" textlink="">
      <xdr:nvSpPr>
        <xdr:cNvPr id="128" name="フローチャート: 判断 127"/>
        <xdr:cNvSpPr/>
      </xdr:nvSpPr>
      <xdr:spPr>
        <a:xfrm>
          <a:off x="14732000" y="25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59707</xdr:rowOff>
    </xdr:from>
    <xdr:ext cx="762000" cy="259045"/>
    <xdr:sp macro="" textlink="">
      <xdr:nvSpPr>
        <xdr:cNvPr id="129" name="テキスト ボックス 128"/>
        <xdr:cNvSpPr txBox="1"/>
      </xdr:nvSpPr>
      <xdr:spPr>
        <a:xfrm>
          <a:off x="14401800" y="263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121285</xdr:rowOff>
    </xdr:from>
    <xdr:to>
      <xdr:col>69</xdr:col>
      <xdr:colOff>92075</xdr:colOff>
      <xdr:row>14</xdr:row>
      <xdr:rowOff>127000</xdr:rowOff>
    </xdr:to>
    <xdr:cxnSp macro="">
      <xdr:nvCxnSpPr>
        <xdr:cNvPr id="130" name="直線コネクタ 129"/>
        <xdr:cNvCxnSpPr/>
      </xdr:nvCxnSpPr>
      <xdr:spPr>
        <a:xfrm flipV="1">
          <a:off x="13004800" y="252158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70485</xdr:rowOff>
    </xdr:from>
    <xdr:to>
      <xdr:col>69</xdr:col>
      <xdr:colOff>142875</xdr:colOff>
      <xdr:row>16</xdr:row>
      <xdr:rowOff>635</xdr:rowOff>
    </xdr:to>
    <xdr:sp macro="" textlink="">
      <xdr:nvSpPr>
        <xdr:cNvPr id="131" name="フローチャート: 判断 130"/>
        <xdr:cNvSpPr/>
      </xdr:nvSpPr>
      <xdr:spPr>
        <a:xfrm>
          <a:off x="138430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156862</xdr:rowOff>
    </xdr:from>
    <xdr:ext cx="762000" cy="259045"/>
    <xdr:sp macro="" textlink="">
      <xdr:nvSpPr>
        <xdr:cNvPr id="132" name="テキスト ボックス 131"/>
        <xdr:cNvSpPr txBox="1"/>
      </xdr:nvSpPr>
      <xdr:spPr>
        <a:xfrm>
          <a:off x="13512800" y="2728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7620</xdr:rowOff>
    </xdr:from>
    <xdr:to>
      <xdr:col>65</xdr:col>
      <xdr:colOff>53975</xdr:colOff>
      <xdr:row>15</xdr:row>
      <xdr:rowOff>109220</xdr:rowOff>
    </xdr:to>
    <xdr:sp macro="" textlink="">
      <xdr:nvSpPr>
        <xdr:cNvPr id="133" name="フローチャート: 判断 132"/>
        <xdr:cNvSpPr/>
      </xdr:nvSpPr>
      <xdr:spPr>
        <a:xfrm>
          <a:off x="12954000" y="257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93997</xdr:rowOff>
    </xdr:from>
    <xdr:ext cx="762000" cy="259045"/>
    <xdr:sp macro="" textlink="">
      <xdr:nvSpPr>
        <xdr:cNvPr id="134" name="テキスト ボックス 133"/>
        <xdr:cNvSpPr txBox="1"/>
      </xdr:nvSpPr>
      <xdr:spPr>
        <a:xfrm>
          <a:off x="12623800" y="266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47625</xdr:rowOff>
    </xdr:from>
    <xdr:to>
      <xdr:col>82</xdr:col>
      <xdr:colOff>158750</xdr:colOff>
      <xdr:row>15</xdr:row>
      <xdr:rowOff>149225</xdr:rowOff>
    </xdr:to>
    <xdr:sp macro="" textlink="">
      <xdr:nvSpPr>
        <xdr:cNvPr id="140" name="楕円 139"/>
        <xdr:cNvSpPr/>
      </xdr:nvSpPr>
      <xdr:spPr>
        <a:xfrm>
          <a:off x="16459200" y="261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64152</xdr:rowOff>
    </xdr:from>
    <xdr:ext cx="762000" cy="259045"/>
    <xdr:sp macro="" textlink="">
      <xdr:nvSpPr>
        <xdr:cNvPr id="141" name="物件費該当値テキスト"/>
        <xdr:cNvSpPr txBox="1"/>
      </xdr:nvSpPr>
      <xdr:spPr>
        <a:xfrm>
          <a:off x="16598900" y="2464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156210</xdr:rowOff>
    </xdr:from>
    <xdr:to>
      <xdr:col>78</xdr:col>
      <xdr:colOff>120650</xdr:colOff>
      <xdr:row>15</xdr:row>
      <xdr:rowOff>86360</xdr:rowOff>
    </xdr:to>
    <xdr:sp macro="" textlink="">
      <xdr:nvSpPr>
        <xdr:cNvPr id="142" name="楕円 141"/>
        <xdr:cNvSpPr/>
      </xdr:nvSpPr>
      <xdr:spPr>
        <a:xfrm>
          <a:off x="15621000" y="255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96537</xdr:rowOff>
    </xdr:from>
    <xdr:ext cx="736600" cy="259045"/>
    <xdr:sp macro="" textlink="">
      <xdr:nvSpPr>
        <xdr:cNvPr id="143" name="テキスト ボックス 142"/>
        <xdr:cNvSpPr txBox="1"/>
      </xdr:nvSpPr>
      <xdr:spPr>
        <a:xfrm>
          <a:off x="15290800" y="2325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121920</xdr:rowOff>
    </xdr:from>
    <xdr:to>
      <xdr:col>74</xdr:col>
      <xdr:colOff>31750</xdr:colOff>
      <xdr:row>15</xdr:row>
      <xdr:rowOff>52070</xdr:rowOff>
    </xdr:to>
    <xdr:sp macro="" textlink="">
      <xdr:nvSpPr>
        <xdr:cNvPr id="144" name="楕円 143"/>
        <xdr:cNvSpPr/>
      </xdr:nvSpPr>
      <xdr:spPr>
        <a:xfrm>
          <a:off x="14732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62247</xdr:rowOff>
    </xdr:from>
    <xdr:ext cx="762000" cy="259045"/>
    <xdr:sp macro="" textlink="">
      <xdr:nvSpPr>
        <xdr:cNvPr id="145" name="テキスト ボックス 144"/>
        <xdr:cNvSpPr txBox="1"/>
      </xdr:nvSpPr>
      <xdr:spPr>
        <a:xfrm>
          <a:off x="14401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70485</xdr:rowOff>
    </xdr:from>
    <xdr:to>
      <xdr:col>69</xdr:col>
      <xdr:colOff>142875</xdr:colOff>
      <xdr:row>15</xdr:row>
      <xdr:rowOff>635</xdr:rowOff>
    </xdr:to>
    <xdr:sp macro="" textlink="">
      <xdr:nvSpPr>
        <xdr:cNvPr id="146" name="楕円 145"/>
        <xdr:cNvSpPr/>
      </xdr:nvSpPr>
      <xdr:spPr>
        <a:xfrm>
          <a:off x="13843000" y="247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10812</xdr:rowOff>
    </xdr:from>
    <xdr:ext cx="762000" cy="259045"/>
    <xdr:sp macro="" textlink="">
      <xdr:nvSpPr>
        <xdr:cNvPr id="147" name="テキスト ボックス 146"/>
        <xdr:cNvSpPr txBox="1"/>
      </xdr:nvSpPr>
      <xdr:spPr>
        <a:xfrm>
          <a:off x="13512800" y="223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76200</xdr:rowOff>
    </xdr:from>
    <xdr:to>
      <xdr:col>65</xdr:col>
      <xdr:colOff>53975</xdr:colOff>
      <xdr:row>15</xdr:row>
      <xdr:rowOff>6350</xdr:rowOff>
    </xdr:to>
    <xdr:sp macro="" textlink="">
      <xdr:nvSpPr>
        <xdr:cNvPr id="148" name="楕円 147"/>
        <xdr:cNvSpPr/>
      </xdr:nvSpPr>
      <xdr:spPr>
        <a:xfrm>
          <a:off x="12954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16527</xdr:rowOff>
    </xdr:from>
    <xdr:ext cx="762000" cy="259045"/>
    <xdr:sp macro="" textlink="">
      <xdr:nvSpPr>
        <xdr:cNvPr id="149" name="テキスト ボックス 148"/>
        <xdr:cNvSpPr txBox="1"/>
      </xdr:nvSpPr>
      <xdr:spPr>
        <a:xfrm>
          <a:off x="12623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扶助費は</a:t>
          </a:r>
          <a:r>
            <a:rPr lang="en-US" altLang="ja-JP" sz="1100">
              <a:solidFill>
                <a:schemeClr val="dk1"/>
              </a:solidFill>
              <a:effectLst/>
              <a:latin typeface="+mn-lt"/>
              <a:ea typeface="+mn-ea"/>
              <a:cs typeface="+mn-cs"/>
            </a:rPr>
            <a:t>1.8</a:t>
          </a:r>
          <a:r>
            <a:rPr lang="ja-JP" altLang="ja-JP" sz="1100">
              <a:solidFill>
                <a:schemeClr val="dk1"/>
              </a:solidFill>
              <a:effectLst/>
              <a:latin typeface="+mn-lt"/>
              <a:ea typeface="+mn-ea"/>
              <a:cs typeface="+mn-cs"/>
            </a:rPr>
            <a:t>％類似団体平均を下回っているが、障害者福祉費が増加しており、全国同様に扶助費の占める割合が高くなっている状況である。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4" name="直線コネクタ 16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5" name="テキスト ボックス 16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6" name="直線コネクタ 16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7" name="テキスト ボックス 16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8" name="直線コネクタ 16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69" name="テキスト ボックス 16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0" name="直線コネクタ 16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1" name="テキスト ボックス 17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2" name="直線コネクタ 17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3" name="テキスト ボックス 17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4" name="直線コネクタ 17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5" name="テキスト ボックス 17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60</xdr:row>
      <xdr:rowOff>146050</xdr:rowOff>
    </xdr:to>
    <xdr:cxnSp macro="">
      <xdr:nvCxnSpPr>
        <xdr:cNvPr id="177" name="直線コネクタ 176"/>
        <xdr:cNvCxnSpPr/>
      </xdr:nvCxnSpPr>
      <xdr:spPr>
        <a:xfrm flipV="1">
          <a:off x="4826000" y="90614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118127</xdr:rowOff>
    </xdr:from>
    <xdr:ext cx="762000" cy="259045"/>
    <xdr:sp macro="" textlink="">
      <xdr:nvSpPr>
        <xdr:cNvPr id="178" name="扶助費最小値テキスト"/>
        <xdr:cNvSpPr txBox="1"/>
      </xdr:nvSpPr>
      <xdr:spPr>
        <a:xfrm>
          <a:off x="4914900" y="1040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146050</xdr:rowOff>
    </xdr:from>
    <xdr:to>
      <xdr:col>24</xdr:col>
      <xdr:colOff>114300</xdr:colOff>
      <xdr:row>60</xdr:row>
      <xdr:rowOff>146050</xdr:rowOff>
    </xdr:to>
    <xdr:cxnSp macro="">
      <xdr:nvCxnSpPr>
        <xdr:cNvPr id="179" name="直線コネクタ 178"/>
        <xdr:cNvCxnSpPr/>
      </xdr:nvCxnSpPr>
      <xdr:spPr>
        <a:xfrm>
          <a:off x="4737100" y="104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0" name="扶助費最大値テキスト"/>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1" name="直線コネクタ 180"/>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127000</xdr:rowOff>
    </xdr:from>
    <xdr:to>
      <xdr:col>24</xdr:col>
      <xdr:colOff>25400</xdr:colOff>
      <xdr:row>54</xdr:row>
      <xdr:rowOff>12700</xdr:rowOff>
    </xdr:to>
    <xdr:cxnSp macro="">
      <xdr:nvCxnSpPr>
        <xdr:cNvPr id="182" name="直線コネクタ 181"/>
        <xdr:cNvCxnSpPr/>
      </xdr:nvCxnSpPr>
      <xdr:spPr>
        <a:xfrm flipV="1">
          <a:off x="3987800" y="92138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48277</xdr:rowOff>
    </xdr:from>
    <xdr:ext cx="762000" cy="259045"/>
    <xdr:sp macro="" textlink="">
      <xdr:nvSpPr>
        <xdr:cNvPr id="183" name="扶助費平均値テキスト"/>
        <xdr:cNvSpPr txBox="1"/>
      </xdr:nvSpPr>
      <xdr:spPr>
        <a:xfrm>
          <a:off x="4914900" y="9478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76200</xdr:rowOff>
    </xdr:from>
    <xdr:to>
      <xdr:col>24</xdr:col>
      <xdr:colOff>76200</xdr:colOff>
      <xdr:row>56</xdr:row>
      <xdr:rowOff>6350</xdr:rowOff>
    </xdr:to>
    <xdr:sp macro="" textlink="">
      <xdr:nvSpPr>
        <xdr:cNvPr id="184" name="フローチャート: 判断 183"/>
        <xdr:cNvSpPr/>
      </xdr:nvSpPr>
      <xdr:spPr>
        <a:xfrm>
          <a:off x="47752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xdr:rowOff>
    </xdr:from>
    <xdr:to>
      <xdr:col>19</xdr:col>
      <xdr:colOff>187325</xdr:colOff>
      <xdr:row>54</xdr:row>
      <xdr:rowOff>12700</xdr:rowOff>
    </xdr:to>
    <xdr:cxnSp macro="">
      <xdr:nvCxnSpPr>
        <xdr:cNvPr id="185" name="直線コネクタ 184"/>
        <xdr:cNvCxnSpPr/>
      </xdr:nvCxnSpPr>
      <xdr:spPr>
        <a:xfrm>
          <a:off x="3098800" y="927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38100</xdr:rowOff>
    </xdr:from>
    <xdr:to>
      <xdr:col>20</xdr:col>
      <xdr:colOff>38100</xdr:colOff>
      <xdr:row>55</xdr:row>
      <xdr:rowOff>139700</xdr:rowOff>
    </xdr:to>
    <xdr:sp macro="" textlink="">
      <xdr:nvSpPr>
        <xdr:cNvPr id="186" name="フローチャート: 判断 185"/>
        <xdr:cNvSpPr/>
      </xdr:nvSpPr>
      <xdr:spPr>
        <a:xfrm>
          <a:off x="3937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124477</xdr:rowOff>
    </xdr:from>
    <xdr:ext cx="736600" cy="259045"/>
    <xdr:sp macro="" textlink="">
      <xdr:nvSpPr>
        <xdr:cNvPr id="187" name="テキスト ボックス 186"/>
        <xdr:cNvSpPr txBox="1"/>
      </xdr:nvSpPr>
      <xdr:spPr>
        <a:xfrm>
          <a:off x="3606800" y="9554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xdr:rowOff>
    </xdr:from>
    <xdr:to>
      <xdr:col>15</xdr:col>
      <xdr:colOff>98425</xdr:colOff>
      <xdr:row>54</xdr:row>
      <xdr:rowOff>88900</xdr:rowOff>
    </xdr:to>
    <xdr:cxnSp macro="">
      <xdr:nvCxnSpPr>
        <xdr:cNvPr id="188" name="直線コネクタ 187"/>
        <xdr:cNvCxnSpPr/>
      </xdr:nvCxnSpPr>
      <xdr:spPr>
        <a:xfrm flipV="1">
          <a:off x="2209800" y="9271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89" name="フローチャート: 判断 188"/>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190" name="テキスト ボックス 189"/>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88900</xdr:rowOff>
    </xdr:from>
    <xdr:to>
      <xdr:col>11</xdr:col>
      <xdr:colOff>9525</xdr:colOff>
      <xdr:row>54</xdr:row>
      <xdr:rowOff>88900</xdr:rowOff>
    </xdr:to>
    <xdr:cxnSp macro="">
      <xdr:nvCxnSpPr>
        <xdr:cNvPr id="191" name="直線コネクタ 190"/>
        <xdr:cNvCxnSpPr/>
      </xdr:nvCxnSpPr>
      <xdr:spPr>
        <a:xfrm>
          <a:off x="1320800" y="9347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192" name="フローチャート: 判断 191"/>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193" name="テキスト ボックス 192"/>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95250</xdr:rowOff>
    </xdr:from>
    <xdr:to>
      <xdr:col>6</xdr:col>
      <xdr:colOff>171450</xdr:colOff>
      <xdr:row>56</xdr:row>
      <xdr:rowOff>25400</xdr:rowOff>
    </xdr:to>
    <xdr:sp macro="" textlink="">
      <xdr:nvSpPr>
        <xdr:cNvPr id="194" name="フローチャート: 判断 193"/>
        <xdr:cNvSpPr/>
      </xdr:nvSpPr>
      <xdr:spPr>
        <a:xfrm>
          <a:off x="1270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10177</xdr:rowOff>
    </xdr:from>
    <xdr:ext cx="762000" cy="259045"/>
    <xdr:sp macro="" textlink="">
      <xdr:nvSpPr>
        <xdr:cNvPr id="195" name="テキスト ボックス 194"/>
        <xdr:cNvSpPr txBox="1"/>
      </xdr:nvSpPr>
      <xdr:spPr>
        <a:xfrm>
          <a:off x="939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76200</xdr:rowOff>
    </xdr:from>
    <xdr:to>
      <xdr:col>24</xdr:col>
      <xdr:colOff>76200</xdr:colOff>
      <xdr:row>54</xdr:row>
      <xdr:rowOff>6350</xdr:rowOff>
    </xdr:to>
    <xdr:sp macro="" textlink="">
      <xdr:nvSpPr>
        <xdr:cNvPr id="201" name="楕円 200"/>
        <xdr:cNvSpPr/>
      </xdr:nvSpPr>
      <xdr:spPr>
        <a:xfrm>
          <a:off x="47752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92727</xdr:rowOff>
    </xdr:from>
    <xdr:ext cx="762000" cy="259045"/>
    <xdr:sp macro="" textlink="">
      <xdr:nvSpPr>
        <xdr:cNvPr id="202" name="扶助費該当値テキスト"/>
        <xdr:cNvSpPr txBox="1"/>
      </xdr:nvSpPr>
      <xdr:spPr>
        <a:xfrm>
          <a:off x="49149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133350</xdr:rowOff>
    </xdr:from>
    <xdr:to>
      <xdr:col>20</xdr:col>
      <xdr:colOff>38100</xdr:colOff>
      <xdr:row>54</xdr:row>
      <xdr:rowOff>63500</xdr:rowOff>
    </xdr:to>
    <xdr:sp macro="" textlink="">
      <xdr:nvSpPr>
        <xdr:cNvPr id="203" name="楕円 202"/>
        <xdr:cNvSpPr/>
      </xdr:nvSpPr>
      <xdr:spPr>
        <a:xfrm>
          <a:off x="3937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73677</xdr:rowOff>
    </xdr:from>
    <xdr:ext cx="736600" cy="259045"/>
    <xdr:sp macro="" textlink="">
      <xdr:nvSpPr>
        <xdr:cNvPr id="204" name="テキスト ボックス 203"/>
        <xdr:cNvSpPr txBox="1"/>
      </xdr:nvSpPr>
      <xdr:spPr>
        <a:xfrm>
          <a:off x="3606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133350</xdr:rowOff>
    </xdr:from>
    <xdr:to>
      <xdr:col>15</xdr:col>
      <xdr:colOff>149225</xdr:colOff>
      <xdr:row>54</xdr:row>
      <xdr:rowOff>63500</xdr:rowOff>
    </xdr:to>
    <xdr:sp macro="" textlink="">
      <xdr:nvSpPr>
        <xdr:cNvPr id="205" name="楕円 204"/>
        <xdr:cNvSpPr/>
      </xdr:nvSpPr>
      <xdr:spPr>
        <a:xfrm>
          <a:off x="3048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73677</xdr:rowOff>
    </xdr:from>
    <xdr:ext cx="762000" cy="259045"/>
    <xdr:sp macro="" textlink="">
      <xdr:nvSpPr>
        <xdr:cNvPr id="206" name="テキスト ボックス 205"/>
        <xdr:cNvSpPr txBox="1"/>
      </xdr:nvSpPr>
      <xdr:spPr>
        <a:xfrm>
          <a:off x="2717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38100</xdr:rowOff>
    </xdr:from>
    <xdr:to>
      <xdr:col>11</xdr:col>
      <xdr:colOff>60325</xdr:colOff>
      <xdr:row>54</xdr:row>
      <xdr:rowOff>139700</xdr:rowOff>
    </xdr:to>
    <xdr:sp macro="" textlink="">
      <xdr:nvSpPr>
        <xdr:cNvPr id="207" name="楕円 206"/>
        <xdr:cNvSpPr/>
      </xdr:nvSpPr>
      <xdr:spPr>
        <a:xfrm>
          <a:off x="2159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149877</xdr:rowOff>
    </xdr:from>
    <xdr:ext cx="762000" cy="259045"/>
    <xdr:sp macro="" textlink="">
      <xdr:nvSpPr>
        <xdr:cNvPr id="208" name="テキスト ボックス 207"/>
        <xdr:cNvSpPr txBox="1"/>
      </xdr:nvSpPr>
      <xdr:spPr>
        <a:xfrm>
          <a:off x="1828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38100</xdr:rowOff>
    </xdr:from>
    <xdr:to>
      <xdr:col>6</xdr:col>
      <xdr:colOff>171450</xdr:colOff>
      <xdr:row>54</xdr:row>
      <xdr:rowOff>139700</xdr:rowOff>
    </xdr:to>
    <xdr:sp macro="" textlink="">
      <xdr:nvSpPr>
        <xdr:cNvPr id="209" name="楕円 208"/>
        <xdr:cNvSpPr/>
      </xdr:nvSpPr>
      <xdr:spPr>
        <a:xfrm>
          <a:off x="1270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149877</xdr:rowOff>
    </xdr:from>
    <xdr:ext cx="762000" cy="259045"/>
    <xdr:sp macro="" textlink="">
      <xdr:nvSpPr>
        <xdr:cNvPr id="210" name="テキスト ボックス 209"/>
        <xdr:cNvSpPr txBox="1"/>
      </xdr:nvSpPr>
      <xdr:spPr>
        <a:xfrm>
          <a:off x="939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その他に係る経常収支比率は、類似団体平均を</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下回っている。今後も各特別会計・公営企業の事業内容の見直し、健全化を進めることにより繰出金の抑制を図っていく。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5" name="直線コネクタ 224"/>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6" name="テキスト ボックス 225"/>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7" name="直線コネクタ 226"/>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8" name="テキスト ボックス 227"/>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9" name="直線コネクタ 228"/>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0" name="テキスト ボックス 229"/>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1" name="直線コネクタ 230"/>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2" name="テキスト ボックス 231"/>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131572</xdr:rowOff>
    </xdr:from>
    <xdr:to>
      <xdr:col>82</xdr:col>
      <xdr:colOff>107950</xdr:colOff>
      <xdr:row>60</xdr:row>
      <xdr:rowOff>58420</xdr:rowOff>
    </xdr:to>
    <xdr:cxnSp macro="">
      <xdr:nvCxnSpPr>
        <xdr:cNvPr id="235" name="直線コネクタ 234"/>
        <xdr:cNvCxnSpPr/>
      </xdr:nvCxnSpPr>
      <xdr:spPr>
        <a:xfrm flipV="1">
          <a:off x="16510000" y="9389872"/>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30497</xdr:rowOff>
    </xdr:from>
    <xdr:ext cx="762000" cy="259045"/>
    <xdr:sp macro="" textlink="">
      <xdr:nvSpPr>
        <xdr:cNvPr id="236" name="その他最小値テキスト"/>
        <xdr:cNvSpPr txBox="1"/>
      </xdr:nvSpPr>
      <xdr:spPr>
        <a:xfrm>
          <a:off x="16598900" y="1031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58420</xdr:rowOff>
    </xdr:from>
    <xdr:to>
      <xdr:col>82</xdr:col>
      <xdr:colOff>196850</xdr:colOff>
      <xdr:row>60</xdr:row>
      <xdr:rowOff>58420</xdr:rowOff>
    </xdr:to>
    <xdr:cxnSp macro="">
      <xdr:nvCxnSpPr>
        <xdr:cNvPr id="237" name="直線コネクタ 236"/>
        <xdr:cNvCxnSpPr/>
      </xdr:nvCxnSpPr>
      <xdr:spPr>
        <a:xfrm>
          <a:off x="16421100" y="1034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46499</xdr:rowOff>
    </xdr:from>
    <xdr:ext cx="762000" cy="259045"/>
    <xdr:sp macro="" textlink="">
      <xdr:nvSpPr>
        <xdr:cNvPr id="238" name="その他最大値テキスト"/>
        <xdr:cNvSpPr txBox="1"/>
      </xdr:nvSpPr>
      <xdr:spPr>
        <a:xfrm>
          <a:off x="16598900" y="913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131572</xdr:rowOff>
    </xdr:from>
    <xdr:to>
      <xdr:col>82</xdr:col>
      <xdr:colOff>196850</xdr:colOff>
      <xdr:row>54</xdr:row>
      <xdr:rowOff>131572</xdr:rowOff>
    </xdr:to>
    <xdr:cxnSp macro="">
      <xdr:nvCxnSpPr>
        <xdr:cNvPr id="239" name="直線コネクタ 238"/>
        <xdr:cNvCxnSpPr/>
      </xdr:nvCxnSpPr>
      <xdr:spPr>
        <a:xfrm>
          <a:off x="16421100" y="938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94996</xdr:rowOff>
    </xdr:from>
    <xdr:to>
      <xdr:col>82</xdr:col>
      <xdr:colOff>107950</xdr:colOff>
      <xdr:row>56</xdr:row>
      <xdr:rowOff>149860</xdr:rowOff>
    </xdr:to>
    <xdr:cxnSp macro="">
      <xdr:nvCxnSpPr>
        <xdr:cNvPr id="240" name="直線コネクタ 239"/>
        <xdr:cNvCxnSpPr/>
      </xdr:nvCxnSpPr>
      <xdr:spPr>
        <a:xfrm>
          <a:off x="15671800" y="9696196"/>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158005</xdr:rowOff>
    </xdr:from>
    <xdr:ext cx="762000" cy="259045"/>
    <xdr:sp macro="" textlink="">
      <xdr:nvSpPr>
        <xdr:cNvPr id="241" name="その他平均値テキスト"/>
        <xdr:cNvSpPr txBox="1"/>
      </xdr:nvSpPr>
      <xdr:spPr>
        <a:xfrm>
          <a:off x="16598900" y="9759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14478</xdr:rowOff>
    </xdr:from>
    <xdr:to>
      <xdr:col>82</xdr:col>
      <xdr:colOff>158750</xdr:colOff>
      <xdr:row>57</xdr:row>
      <xdr:rowOff>116078</xdr:rowOff>
    </xdr:to>
    <xdr:sp macro="" textlink="">
      <xdr:nvSpPr>
        <xdr:cNvPr id="242" name="フローチャート: 判断 241"/>
        <xdr:cNvSpPr/>
      </xdr:nvSpPr>
      <xdr:spPr>
        <a:xfrm>
          <a:off x="164592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94996</xdr:rowOff>
    </xdr:from>
    <xdr:to>
      <xdr:col>78</xdr:col>
      <xdr:colOff>69850</xdr:colOff>
      <xdr:row>56</xdr:row>
      <xdr:rowOff>94996</xdr:rowOff>
    </xdr:to>
    <xdr:cxnSp macro="">
      <xdr:nvCxnSpPr>
        <xdr:cNvPr id="243" name="直線コネクタ 242"/>
        <xdr:cNvCxnSpPr/>
      </xdr:nvCxnSpPr>
      <xdr:spPr>
        <a:xfrm>
          <a:off x="14782800" y="96961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762</xdr:rowOff>
    </xdr:from>
    <xdr:to>
      <xdr:col>78</xdr:col>
      <xdr:colOff>120650</xdr:colOff>
      <xdr:row>57</xdr:row>
      <xdr:rowOff>102362</xdr:rowOff>
    </xdr:to>
    <xdr:sp macro="" textlink="">
      <xdr:nvSpPr>
        <xdr:cNvPr id="244" name="フローチャート: 判断 243"/>
        <xdr:cNvSpPr/>
      </xdr:nvSpPr>
      <xdr:spPr>
        <a:xfrm>
          <a:off x="15621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87139</xdr:rowOff>
    </xdr:from>
    <xdr:ext cx="736600" cy="259045"/>
    <xdr:sp macro="" textlink="">
      <xdr:nvSpPr>
        <xdr:cNvPr id="245" name="テキスト ボックス 244"/>
        <xdr:cNvSpPr txBox="1"/>
      </xdr:nvSpPr>
      <xdr:spPr>
        <a:xfrm>
          <a:off x="15290800" y="9859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94996</xdr:rowOff>
    </xdr:from>
    <xdr:to>
      <xdr:col>73</xdr:col>
      <xdr:colOff>180975</xdr:colOff>
      <xdr:row>56</xdr:row>
      <xdr:rowOff>127000</xdr:rowOff>
    </xdr:to>
    <xdr:cxnSp macro="">
      <xdr:nvCxnSpPr>
        <xdr:cNvPr id="246" name="直線コネクタ 245"/>
        <xdr:cNvCxnSpPr/>
      </xdr:nvCxnSpPr>
      <xdr:spPr>
        <a:xfrm flipV="1">
          <a:off x="13893800" y="969619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47" name="フローチャート: 判断 246"/>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59707</xdr:rowOff>
    </xdr:from>
    <xdr:ext cx="762000" cy="259045"/>
    <xdr:sp macro="" textlink="">
      <xdr:nvSpPr>
        <xdr:cNvPr id="248" name="テキスト ボックス 247"/>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94996</xdr:rowOff>
    </xdr:from>
    <xdr:to>
      <xdr:col>69</xdr:col>
      <xdr:colOff>92075</xdr:colOff>
      <xdr:row>56</xdr:row>
      <xdr:rowOff>127000</xdr:rowOff>
    </xdr:to>
    <xdr:cxnSp macro="">
      <xdr:nvCxnSpPr>
        <xdr:cNvPr id="249" name="直線コネクタ 248"/>
        <xdr:cNvCxnSpPr/>
      </xdr:nvCxnSpPr>
      <xdr:spPr>
        <a:xfrm>
          <a:off x="13004800" y="969619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117348</xdr:rowOff>
    </xdr:from>
    <xdr:to>
      <xdr:col>69</xdr:col>
      <xdr:colOff>142875</xdr:colOff>
      <xdr:row>57</xdr:row>
      <xdr:rowOff>47498</xdr:rowOff>
    </xdr:to>
    <xdr:sp macro="" textlink="">
      <xdr:nvSpPr>
        <xdr:cNvPr id="250" name="フローチャート: 判断 249"/>
        <xdr:cNvSpPr/>
      </xdr:nvSpPr>
      <xdr:spPr>
        <a:xfrm>
          <a:off x="13843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32275</xdr:rowOff>
    </xdr:from>
    <xdr:ext cx="762000" cy="259045"/>
    <xdr:sp macro="" textlink="">
      <xdr:nvSpPr>
        <xdr:cNvPr id="251" name="テキスト ボックス 250"/>
        <xdr:cNvSpPr txBox="1"/>
      </xdr:nvSpPr>
      <xdr:spPr>
        <a:xfrm>
          <a:off x="135128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52" name="フローチャート: 判断 251"/>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59707</xdr:rowOff>
    </xdr:from>
    <xdr:ext cx="762000" cy="259045"/>
    <xdr:sp macro="" textlink="">
      <xdr:nvSpPr>
        <xdr:cNvPr id="253" name="テキスト ボックス 252"/>
        <xdr:cNvSpPr txBox="1"/>
      </xdr:nvSpPr>
      <xdr:spPr>
        <a:xfrm>
          <a:off x="12623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99060</xdr:rowOff>
    </xdr:from>
    <xdr:to>
      <xdr:col>82</xdr:col>
      <xdr:colOff>158750</xdr:colOff>
      <xdr:row>57</xdr:row>
      <xdr:rowOff>29210</xdr:rowOff>
    </xdr:to>
    <xdr:sp macro="" textlink="">
      <xdr:nvSpPr>
        <xdr:cNvPr id="259" name="楕円 258"/>
        <xdr:cNvSpPr/>
      </xdr:nvSpPr>
      <xdr:spPr>
        <a:xfrm>
          <a:off x="164592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115587</xdr:rowOff>
    </xdr:from>
    <xdr:ext cx="762000" cy="259045"/>
    <xdr:sp macro="" textlink="">
      <xdr:nvSpPr>
        <xdr:cNvPr id="260" name="その他該当値テキスト"/>
        <xdr:cNvSpPr txBox="1"/>
      </xdr:nvSpPr>
      <xdr:spPr>
        <a:xfrm>
          <a:off x="165989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44196</xdr:rowOff>
    </xdr:from>
    <xdr:to>
      <xdr:col>78</xdr:col>
      <xdr:colOff>120650</xdr:colOff>
      <xdr:row>56</xdr:row>
      <xdr:rowOff>145796</xdr:rowOff>
    </xdr:to>
    <xdr:sp macro="" textlink="">
      <xdr:nvSpPr>
        <xdr:cNvPr id="261" name="楕円 260"/>
        <xdr:cNvSpPr/>
      </xdr:nvSpPr>
      <xdr:spPr>
        <a:xfrm>
          <a:off x="15621000" y="964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155973</xdr:rowOff>
    </xdr:from>
    <xdr:ext cx="736600" cy="259045"/>
    <xdr:sp macro="" textlink="">
      <xdr:nvSpPr>
        <xdr:cNvPr id="262" name="テキスト ボックス 261"/>
        <xdr:cNvSpPr txBox="1"/>
      </xdr:nvSpPr>
      <xdr:spPr>
        <a:xfrm>
          <a:off x="15290800" y="9414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44196</xdr:rowOff>
    </xdr:from>
    <xdr:to>
      <xdr:col>74</xdr:col>
      <xdr:colOff>31750</xdr:colOff>
      <xdr:row>56</xdr:row>
      <xdr:rowOff>145796</xdr:rowOff>
    </xdr:to>
    <xdr:sp macro="" textlink="">
      <xdr:nvSpPr>
        <xdr:cNvPr id="263" name="楕円 262"/>
        <xdr:cNvSpPr/>
      </xdr:nvSpPr>
      <xdr:spPr>
        <a:xfrm>
          <a:off x="14732000" y="964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155973</xdr:rowOff>
    </xdr:from>
    <xdr:ext cx="762000" cy="259045"/>
    <xdr:sp macro="" textlink="">
      <xdr:nvSpPr>
        <xdr:cNvPr id="264" name="テキスト ボックス 263"/>
        <xdr:cNvSpPr txBox="1"/>
      </xdr:nvSpPr>
      <xdr:spPr>
        <a:xfrm>
          <a:off x="14401800" y="941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76200</xdr:rowOff>
    </xdr:from>
    <xdr:to>
      <xdr:col>69</xdr:col>
      <xdr:colOff>142875</xdr:colOff>
      <xdr:row>57</xdr:row>
      <xdr:rowOff>6350</xdr:rowOff>
    </xdr:to>
    <xdr:sp macro="" textlink="">
      <xdr:nvSpPr>
        <xdr:cNvPr id="265" name="楕円 264"/>
        <xdr:cNvSpPr/>
      </xdr:nvSpPr>
      <xdr:spPr>
        <a:xfrm>
          <a:off x="13843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16527</xdr:rowOff>
    </xdr:from>
    <xdr:ext cx="762000" cy="259045"/>
    <xdr:sp macro="" textlink="">
      <xdr:nvSpPr>
        <xdr:cNvPr id="266" name="テキスト ボックス 265"/>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44196</xdr:rowOff>
    </xdr:from>
    <xdr:to>
      <xdr:col>65</xdr:col>
      <xdr:colOff>53975</xdr:colOff>
      <xdr:row>56</xdr:row>
      <xdr:rowOff>145796</xdr:rowOff>
    </xdr:to>
    <xdr:sp macro="" textlink="">
      <xdr:nvSpPr>
        <xdr:cNvPr id="267" name="楕円 266"/>
        <xdr:cNvSpPr/>
      </xdr:nvSpPr>
      <xdr:spPr>
        <a:xfrm>
          <a:off x="12954000" y="964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155973</xdr:rowOff>
    </xdr:from>
    <xdr:ext cx="762000" cy="259045"/>
    <xdr:sp macro="" textlink="">
      <xdr:nvSpPr>
        <xdr:cNvPr id="268" name="テキスト ボックス 267"/>
        <xdr:cNvSpPr txBox="1"/>
      </xdr:nvSpPr>
      <xdr:spPr>
        <a:xfrm>
          <a:off x="12623800" y="941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補助費等に係る経常収支比率が類似団体平均を大きく上回っている。一部事務組合となる藤田病院組合（構成</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市</a:t>
          </a:r>
          <a:r>
            <a:rPr lang="en-US" altLang="ja-JP" sz="1100" b="0" i="0" baseline="0">
              <a:solidFill>
                <a:schemeClr val="dk1"/>
              </a:solidFill>
              <a:effectLst/>
              <a:latin typeface="+mn-lt"/>
              <a:ea typeface="+mn-ea"/>
              <a:cs typeface="+mn-cs"/>
            </a:rPr>
            <a:t>2</a:t>
          </a:r>
          <a:r>
            <a:rPr lang="ja-JP" altLang="ja-JP" sz="1100" b="0" i="0" baseline="0">
              <a:solidFill>
                <a:schemeClr val="dk1"/>
              </a:solidFill>
              <a:effectLst/>
              <a:latin typeface="+mn-lt"/>
              <a:ea typeface="+mn-ea"/>
              <a:cs typeface="+mn-cs"/>
            </a:rPr>
            <a:t>町）の普通交付税が国見町へ一括算入されているためである。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0" name="テキスト ボックス 27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40</xdr:row>
      <xdr:rowOff>8128</xdr:rowOff>
    </xdr:to>
    <xdr:cxnSp macro="">
      <xdr:nvCxnSpPr>
        <xdr:cNvPr id="293" name="直線コネクタ 292"/>
        <xdr:cNvCxnSpPr/>
      </xdr:nvCxnSpPr>
      <xdr:spPr>
        <a:xfrm flipV="1">
          <a:off x="16510000" y="5837428"/>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151655</xdr:rowOff>
    </xdr:from>
    <xdr:ext cx="762000" cy="259045"/>
    <xdr:sp macro="" textlink="">
      <xdr:nvSpPr>
        <xdr:cNvPr id="294" name="補助費等最小値テキスト"/>
        <xdr:cNvSpPr txBox="1"/>
      </xdr:nvSpPr>
      <xdr:spPr>
        <a:xfrm>
          <a:off x="16598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8128</xdr:rowOff>
    </xdr:from>
    <xdr:to>
      <xdr:col>82</xdr:col>
      <xdr:colOff>196850</xdr:colOff>
      <xdr:row>40</xdr:row>
      <xdr:rowOff>8128</xdr:rowOff>
    </xdr:to>
    <xdr:cxnSp macro="">
      <xdr:nvCxnSpPr>
        <xdr:cNvPr id="295" name="直線コネクタ 294"/>
        <xdr:cNvCxnSpPr/>
      </xdr:nvCxnSpPr>
      <xdr:spPr>
        <a:xfrm>
          <a:off x="16421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296"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297" name="直線コネクタ 296"/>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81280</xdr:rowOff>
    </xdr:from>
    <xdr:to>
      <xdr:col>82</xdr:col>
      <xdr:colOff>107950</xdr:colOff>
      <xdr:row>38</xdr:row>
      <xdr:rowOff>154432</xdr:rowOff>
    </xdr:to>
    <xdr:cxnSp macro="">
      <xdr:nvCxnSpPr>
        <xdr:cNvPr id="298" name="直線コネクタ 297"/>
        <xdr:cNvCxnSpPr/>
      </xdr:nvCxnSpPr>
      <xdr:spPr>
        <a:xfrm>
          <a:off x="15671800" y="6596380"/>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152163</xdr:rowOff>
    </xdr:from>
    <xdr:ext cx="762000" cy="259045"/>
    <xdr:sp macro="" textlink="">
      <xdr:nvSpPr>
        <xdr:cNvPr id="299" name="補助費等平均値テキスト"/>
        <xdr:cNvSpPr txBox="1"/>
      </xdr:nvSpPr>
      <xdr:spPr>
        <a:xfrm>
          <a:off x="16598900" y="615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135636</xdr:rowOff>
    </xdr:from>
    <xdr:to>
      <xdr:col>82</xdr:col>
      <xdr:colOff>158750</xdr:colOff>
      <xdr:row>37</xdr:row>
      <xdr:rowOff>65786</xdr:rowOff>
    </xdr:to>
    <xdr:sp macro="" textlink="">
      <xdr:nvSpPr>
        <xdr:cNvPr id="300" name="フローチャート: 判断 299"/>
        <xdr:cNvSpPr/>
      </xdr:nvSpPr>
      <xdr:spPr>
        <a:xfrm>
          <a:off x="16459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49276</xdr:rowOff>
    </xdr:from>
    <xdr:to>
      <xdr:col>78</xdr:col>
      <xdr:colOff>69850</xdr:colOff>
      <xdr:row>38</xdr:row>
      <xdr:rowOff>81280</xdr:rowOff>
    </xdr:to>
    <xdr:cxnSp macro="">
      <xdr:nvCxnSpPr>
        <xdr:cNvPr id="301" name="直線コネクタ 300"/>
        <xdr:cNvCxnSpPr/>
      </xdr:nvCxnSpPr>
      <xdr:spPr>
        <a:xfrm>
          <a:off x="14782800" y="656437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2" name="フローチャート: 判断 301"/>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03" name="テキスト ボックス 302"/>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49276</xdr:rowOff>
    </xdr:from>
    <xdr:to>
      <xdr:col>73</xdr:col>
      <xdr:colOff>180975</xdr:colOff>
      <xdr:row>38</xdr:row>
      <xdr:rowOff>85852</xdr:rowOff>
    </xdr:to>
    <xdr:cxnSp macro="">
      <xdr:nvCxnSpPr>
        <xdr:cNvPr id="304" name="直線コネクタ 303"/>
        <xdr:cNvCxnSpPr/>
      </xdr:nvCxnSpPr>
      <xdr:spPr>
        <a:xfrm flipV="1">
          <a:off x="13893800" y="65643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117348</xdr:rowOff>
    </xdr:from>
    <xdr:to>
      <xdr:col>74</xdr:col>
      <xdr:colOff>31750</xdr:colOff>
      <xdr:row>37</xdr:row>
      <xdr:rowOff>47498</xdr:rowOff>
    </xdr:to>
    <xdr:sp macro="" textlink="">
      <xdr:nvSpPr>
        <xdr:cNvPr id="305" name="フローチャート: 判断 304"/>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57675</xdr:rowOff>
    </xdr:from>
    <xdr:ext cx="762000" cy="259045"/>
    <xdr:sp macro="" textlink="">
      <xdr:nvSpPr>
        <xdr:cNvPr id="306" name="テキスト ボックス 305"/>
        <xdr:cNvSpPr txBox="1"/>
      </xdr:nvSpPr>
      <xdr:spPr>
        <a:xfrm>
          <a:off x="14401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62992</xdr:rowOff>
    </xdr:from>
    <xdr:to>
      <xdr:col>69</xdr:col>
      <xdr:colOff>92075</xdr:colOff>
      <xdr:row>38</xdr:row>
      <xdr:rowOff>85852</xdr:rowOff>
    </xdr:to>
    <xdr:cxnSp macro="">
      <xdr:nvCxnSpPr>
        <xdr:cNvPr id="307" name="直線コネクタ 306"/>
        <xdr:cNvCxnSpPr/>
      </xdr:nvCxnSpPr>
      <xdr:spPr>
        <a:xfrm>
          <a:off x="13004800" y="65780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19050</xdr:rowOff>
    </xdr:from>
    <xdr:to>
      <xdr:col>69</xdr:col>
      <xdr:colOff>142875</xdr:colOff>
      <xdr:row>37</xdr:row>
      <xdr:rowOff>120650</xdr:rowOff>
    </xdr:to>
    <xdr:sp macro="" textlink="">
      <xdr:nvSpPr>
        <xdr:cNvPr id="308" name="フローチャート: 判断 307"/>
        <xdr:cNvSpPr/>
      </xdr:nvSpPr>
      <xdr:spPr>
        <a:xfrm>
          <a:off x="13843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130827</xdr:rowOff>
    </xdr:from>
    <xdr:ext cx="762000" cy="259045"/>
    <xdr:sp macro="" textlink="">
      <xdr:nvSpPr>
        <xdr:cNvPr id="309" name="テキスト ボックス 308"/>
        <xdr:cNvSpPr txBox="1"/>
      </xdr:nvSpPr>
      <xdr:spPr>
        <a:xfrm>
          <a:off x="13512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0" name="フローチャート: 判断 309"/>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85107</xdr:rowOff>
    </xdr:from>
    <xdr:ext cx="762000" cy="259045"/>
    <xdr:sp macro="" textlink="">
      <xdr:nvSpPr>
        <xdr:cNvPr id="311" name="テキスト ボックス 310"/>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103632</xdr:rowOff>
    </xdr:from>
    <xdr:to>
      <xdr:col>82</xdr:col>
      <xdr:colOff>158750</xdr:colOff>
      <xdr:row>39</xdr:row>
      <xdr:rowOff>33782</xdr:rowOff>
    </xdr:to>
    <xdr:sp macro="" textlink="">
      <xdr:nvSpPr>
        <xdr:cNvPr id="317" name="楕円 316"/>
        <xdr:cNvSpPr/>
      </xdr:nvSpPr>
      <xdr:spPr>
        <a:xfrm>
          <a:off x="16459200" y="661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75709</xdr:rowOff>
    </xdr:from>
    <xdr:ext cx="762000" cy="259045"/>
    <xdr:sp macro="" textlink="">
      <xdr:nvSpPr>
        <xdr:cNvPr id="318" name="補助費等該当値テキスト"/>
        <xdr:cNvSpPr txBox="1"/>
      </xdr:nvSpPr>
      <xdr:spPr>
        <a:xfrm>
          <a:off x="16598900" y="659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30480</xdr:rowOff>
    </xdr:from>
    <xdr:to>
      <xdr:col>78</xdr:col>
      <xdr:colOff>120650</xdr:colOff>
      <xdr:row>38</xdr:row>
      <xdr:rowOff>132080</xdr:rowOff>
    </xdr:to>
    <xdr:sp macro="" textlink="">
      <xdr:nvSpPr>
        <xdr:cNvPr id="319" name="楕円 318"/>
        <xdr:cNvSpPr/>
      </xdr:nvSpPr>
      <xdr:spPr>
        <a:xfrm>
          <a:off x="15621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116857</xdr:rowOff>
    </xdr:from>
    <xdr:ext cx="736600" cy="259045"/>
    <xdr:sp macro="" textlink="">
      <xdr:nvSpPr>
        <xdr:cNvPr id="320" name="テキスト ボックス 319"/>
        <xdr:cNvSpPr txBox="1"/>
      </xdr:nvSpPr>
      <xdr:spPr>
        <a:xfrm>
          <a:off x="15290800" y="663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169926</xdr:rowOff>
    </xdr:from>
    <xdr:to>
      <xdr:col>74</xdr:col>
      <xdr:colOff>31750</xdr:colOff>
      <xdr:row>38</xdr:row>
      <xdr:rowOff>100076</xdr:rowOff>
    </xdr:to>
    <xdr:sp macro="" textlink="">
      <xdr:nvSpPr>
        <xdr:cNvPr id="321" name="楕円 320"/>
        <xdr:cNvSpPr/>
      </xdr:nvSpPr>
      <xdr:spPr>
        <a:xfrm>
          <a:off x="147320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84853</xdr:rowOff>
    </xdr:from>
    <xdr:ext cx="762000" cy="259045"/>
    <xdr:sp macro="" textlink="">
      <xdr:nvSpPr>
        <xdr:cNvPr id="322" name="テキスト ボックス 321"/>
        <xdr:cNvSpPr txBox="1"/>
      </xdr:nvSpPr>
      <xdr:spPr>
        <a:xfrm>
          <a:off x="14401800" y="659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35052</xdr:rowOff>
    </xdr:from>
    <xdr:to>
      <xdr:col>69</xdr:col>
      <xdr:colOff>142875</xdr:colOff>
      <xdr:row>38</xdr:row>
      <xdr:rowOff>136652</xdr:rowOff>
    </xdr:to>
    <xdr:sp macro="" textlink="">
      <xdr:nvSpPr>
        <xdr:cNvPr id="323" name="楕円 322"/>
        <xdr:cNvSpPr/>
      </xdr:nvSpPr>
      <xdr:spPr>
        <a:xfrm>
          <a:off x="13843000" y="655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121429</xdr:rowOff>
    </xdr:from>
    <xdr:ext cx="762000" cy="259045"/>
    <xdr:sp macro="" textlink="">
      <xdr:nvSpPr>
        <xdr:cNvPr id="324" name="テキスト ボックス 323"/>
        <xdr:cNvSpPr txBox="1"/>
      </xdr:nvSpPr>
      <xdr:spPr>
        <a:xfrm>
          <a:off x="13512800" y="663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12192</xdr:rowOff>
    </xdr:from>
    <xdr:to>
      <xdr:col>65</xdr:col>
      <xdr:colOff>53975</xdr:colOff>
      <xdr:row>38</xdr:row>
      <xdr:rowOff>113792</xdr:rowOff>
    </xdr:to>
    <xdr:sp macro="" textlink="">
      <xdr:nvSpPr>
        <xdr:cNvPr id="325" name="楕円 324"/>
        <xdr:cNvSpPr/>
      </xdr:nvSpPr>
      <xdr:spPr>
        <a:xfrm>
          <a:off x="129540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98569</xdr:rowOff>
    </xdr:from>
    <xdr:ext cx="762000" cy="259045"/>
    <xdr:sp macro="" textlink="">
      <xdr:nvSpPr>
        <xdr:cNvPr id="326" name="テキスト ボックス 325"/>
        <xdr:cNvSpPr txBox="1"/>
      </xdr:nvSpPr>
      <xdr:spPr>
        <a:xfrm>
          <a:off x="12623800" y="6613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公債費に係る経常収支比率は、積極的な繰上償還を行ったことにより、類似団体を下回る数値となっている。今後、庁舎建設・道の駅建設で発行した地方債の償還が始まるため、可能な限り新たな起債発行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1" name="直線コネクタ 34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2" name="テキスト ボックス 34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3" name="直線コネクタ 34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4" name="テキスト ボックス 34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5" name="直線コネクタ 34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6" name="テキスト ボックス 34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7" name="直線コネクタ 34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48" name="テキスト ボックス 34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9" name="直線コネクタ 34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165862</xdr:rowOff>
    </xdr:from>
    <xdr:to>
      <xdr:col>24</xdr:col>
      <xdr:colOff>25400</xdr:colOff>
      <xdr:row>80</xdr:row>
      <xdr:rowOff>62992</xdr:rowOff>
    </xdr:to>
    <xdr:cxnSp macro="">
      <xdr:nvCxnSpPr>
        <xdr:cNvPr id="351" name="直線コネクタ 350"/>
        <xdr:cNvCxnSpPr/>
      </xdr:nvCxnSpPr>
      <xdr:spPr>
        <a:xfrm flipV="1">
          <a:off x="4826000" y="12681712"/>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35069</xdr:rowOff>
    </xdr:from>
    <xdr:ext cx="762000" cy="259045"/>
    <xdr:sp macro="" textlink="">
      <xdr:nvSpPr>
        <xdr:cNvPr id="352" name="公債費最小値テキスト"/>
        <xdr:cNvSpPr txBox="1"/>
      </xdr:nvSpPr>
      <xdr:spPr>
        <a:xfrm>
          <a:off x="4914900" y="1375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62992</xdr:rowOff>
    </xdr:from>
    <xdr:to>
      <xdr:col>24</xdr:col>
      <xdr:colOff>114300</xdr:colOff>
      <xdr:row>80</xdr:row>
      <xdr:rowOff>62992</xdr:rowOff>
    </xdr:to>
    <xdr:cxnSp macro="">
      <xdr:nvCxnSpPr>
        <xdr:cNvPr id="353" name="直線コネクタ 352"/>
        <xdr:cNvCxnSpPr/>
      </xdr:nvCxnSpPr>
      <xdr:spPr>
        <a:xfrm>
          <a:off x="4737100" y="1377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80789</xdr:rowOff>
    </xdr:from>
    <xdr:ext cx="762000" cy="259045"/>
    <xdr:sp macro="" textlink="">
      <xdr:nvSpPr>
        <xdr:cNvPr id="354" name="公債費最大値テキスト"/>
        <xdr:cNvSpPr txBox="1"/>
      </xdr:nvSpPr>
      <xdr:spPr>
        <a:xfrm>
          <a:off x="4914900" y="1242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165862</xdr:rowOff>
    </xdr:from>
    <xdr:to>
      <xdr:col>24</xdr:col>
      <xdr:colOff>114300</xdr:colOff>
      <xdr:row>73</xdr:row>
      <xdr:rowOff>165862</xdr:rowOff>
    </xdr:to>
    <xdr:cxnSp macro="">
      <xdr:nvCxnSpPr>
        <xdr:cNvPr id="355" name="直線コネクタ 354"/>
        <xdr:cNvCxnSpPr/>
      </xdr:nvCxnSpPr>
      <xdr:spPr>
        <a:xfrm>
          <a:off x="4737100" y="12681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12700</xdr:rowOff>
    </xdr:from>
    <xdr:to>
      <xdr:col>24</xdr:col>
      <xdr:colOff>25400</xdr:colOff>
      <xdr:row>76</xdr:row>
      <xdr:rowOff>21844</xdr:rowOff>
    </xdr:to>
    <xdr:cxnSp macro="">
      <xdr:nvCxnSpPr>
        <xdr:cNvPr id="356" name="直線コネクタ 355"/>
        <xdr:cNvCxnSpPr/>
      </xdr:nvCxnSpPr>
      <xdr:spPr>
        <a:xfrm flipV="1">
          <a:off x="3987800" y="1304290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4842</xdr:rowOff>
    </xdr:from>
    <xdr:ext cx="762000" cy="259045"/>
    <xdr:sp macro="" textlink="">
      <xdr:nvSpPr>
        <xdr:cNvPr id="357" name="公債費平均値テキスト"/>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58" name="フローチャート: 判断 357"/>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21844</xdr:rowOff>
    </xdr:from>
    <xdr:to>
      <xdr:col>19</xdr:col>
      <xdr:colOff>187325</xdr:colOff>
      <xdr:row>76</xdr:row>
      <xdr:rowOff>21844</xdr:rowOff>
    </xdr:to>
    <xdr:cxnSp macro="">
      <xdr:nvCxnSpPr>
        <xdr:cNvPr id="359" name="直線コネクタ 358"/>
        <xdr:cNvCxnSpPr/>
      </xdr:nvCxnSpPr>
      <xdr:spPr>
        <a:xfrm>
          <a:off x="3098800" y="130520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41911</xdr:rowOff>
    </xdr:from>
    <xdr:to>
      <xdr:col>20</xdr:col>
      <xdr:colOff>38100</xdr:colOff>
      <xdr:row>77</xdr:row>
      <xdr:rowOff>143511</xdr:rowOff>
    </xdr:to>
    <xdr:sp macro="" textlink="">
      <xdr:nvSpPr>
        <xdr:cNvPr id="360" name="フローチャート: 判断 359"/>
        <xdr:cNvSpPr/>
      </xdr:nvSpPr>
      <xdr:spPr>
        <a:xfrm>
          <a:off x="3937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128288</xdr:rowOff>
    </xdr:from>
    <xdr:ext cx="736600" cy="259045"/>
    <xdr:sp macro="" textlink="">
      <xdr:nvSpPr>
        <xdr:cNvPr id="361" name="テキスト ボックス 360"/>
        <xdr:cNvSpPr txBox="1"/>
      </xdr:nvSpPr>
      <xdr:spPr>
        <a:xfrm>
          <a:off x="3606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21844</xdr:rowOff>
    </xdr:from>
    <xdr:to>
      <xdr:col>15</xdr:col>
      <xdr:colOff>98425</xdr:colOff>
      <xdr:row>76</xdr:row>
      <xdr:rowOff>26415</xdr:rowOff>
    </xdr:to>
    <xdr:cxnSp macro="">
      <xdr:nvCxnSpPr>
        <xdr:cNvPr id="362" name="直線コネクタ 361"/>
        <xdr:cNvCxnSpPr/>
      </xdr:nvCxnSpPr>
      <xdr:spPr>
        <a:xfrm flipV="1">
          <a:off x="2209800" y="13052044"/>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63" name="フローチャート: 判断 362"/>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64" name="テキスト ボックス 363"/>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17272</xdr:rowOff>
    </xdr:from>
    <xdr:to>
      <xdr:col>11</xdr:col>
      <xdr:colOff>9525</xdr:colOff>
      <xdr:row>76</xdr:row>
      <xdr:rowOff>26415</xdr:rowOff>
    </xdr:to>
    <xdr:cxnSp macro="">
      <xdr:nvCxnSpPr>
        <xdr:cNvPr id="365" name="直線コネクタ 364"/>
        <xdr:cNvCxnSpPr/>
      </xdr:nvCxnSpPr>
      <xdr:spPr>
        <a:xfrm>
          <a:off x="1320800" y="13047472"/>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80772</xdr:rowOff>
    </xdr:from>
    <xdr:to>
      <xdr:col>11</xdr:col>
      <xdr:colOff>60325</xdr:colOff>
      <xdr:row>77</xdr:row>
      <xdr:rowOff>10922</xdr:rowOff>
    </xdr:to>
    <xdr:sp macro="" textlink="">
      <xdr:nvSpPr>
        <xdr:cNvPr id="366" name="フローチャート: 判断 365"/>
        <xdr:cNvSpPr/>
      </xdr:nvSpPr>
      <xdr:spPr>
        <a:xfrm>
          <a:off x="2159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167149</xdr:rowOff>
    </xdr:from>
    <xdr:ext cx="762000" cy="259045"/>
    <xdr:sp macro="" textlink="">
      <xdr:nvSpPr>
        <xdr:cNvPr id="367" name="テキスト ボックス 366"/>
        <xdr:cNvSpPr txBox="1"/>
      </xdr:nvSpPr>
      <xdr:spPr>
        <a:xfrm>
          <a:off x="1828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112776</xdr:rowOff>
    </xdr:from>
    <xdr:to>
      <xdr:col>6</xdr:col>
      <xdr:colOff>171450</xdr:colOff>
      <xdr:row>77</xdr:row>
      <xdr:rowOff>42926</xdr:rowOff>
    </xdr:to>
    <xdr:sp macro="" textlink="">
      <xdr:nvSpPr>
        <xdr:cNvPr id="368" name="フローチャート: 判断 367"/>
        <xdr:cNvSpPr/>
      </xdr:nvSpPr>
      <xdr:spPr>
        <a:xfrm>
          <a:off x="1270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27703</xdr:rowOff>
    </xdr:from>
    <xdr:ext cx="762000" cy="259045"/>
    <xdr:sp macro="" textlink="">
      <xdr:nvSpPr>
        <xdr:cNvPr id="369" name="テキスト ボックス 368"/>
        <xdr:cNvSpPr txBox="1"/>
      </xdr:nvSpPr>
      <xdr:spPr>
        <a:xfrm>
          <a:off x="9398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0" name="テキスト ボックス 36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1" name="テキスト ボックス 37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2" name="テキスト ボックス 37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3" name="テキスト ボックス 37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4" name="テキスト ボックス 37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133350</xdr:rowOff>
    </xdr:from>
    <xdr:to>
      <xdr:col>24</xdr:col>
      <xdr:colOff>76200</xdr:colOff>
      <xdr:row>76</xdr:row>
      <xdr:rowOff>63500</xdr:rowOff>
    </xdr:to>
    <xdr:sp macro="" textlink="">
      <xdr:nvSpPr>
        <xdr:cNvPr id="375" name="楕円 374"/>
        <xdr:cNvSpPr/>
      </xdr:nvSpPr>
      <xdr:spPr>
        <a:xfrm>
          <a:off x="47752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149877</xdr:rowOff>
    </xdr:from>
    <xdr:ext cx="762000" cy="259045"/>
    <xdr:sp macro="" textlink="">
      <xdr:nvSpPr>
        <xdr:cNvPr id="376" name="公債費該当値テキスト"/>
        <xdr:cNvSpPr txBox="1"/>
      </xdr:nvSpPr>
      <xdr:spPr>
        <a:xfrm>
          <a:off x="49149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142494</xdr:rowOff>
    </xdr:from>
    <xdr:to>
      <xdr:col>20</xdr:col>
      <xdr:colOff>38100</xdr:colOff>
      <xdr:row>76</xdr:row>
      <xdr:rowOff>72644</xdr:rowOff>
    </xdr:to>
    <xdr:sp macro="" textlink="">
      <xdr:nvSpPr>
        <xdr:cNvPr id="377" name="楕円 376"/>
        <xdr:cNvSpPr/>
      </xdr:nvSpPr>
      <xdr:spPr>
        <a:xfrm>
          <a:off x="39370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82821</xdr:rowOff>
    </xdr:from>
    <xdr:ext cx="736600" cy="259045"/>
    <xdr:sp macro="" textlink="">
      <xdr:nvSpPr>
        <xdr:cNvPr id="378" name="テキスト ボックス 377"/>
        <xdr:cNvSpPr txBox="1"/>
      </xdr:nvSpPr>
      <xdr:spPr>
        <a:xfrm>
          <a:off x="3606800" y="12770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142494</xdr:rowOff>
    </xdr:from>
    <xdr:to>
      <xdr:col>15</xdr:col>
      <xdr:colOff>149225</xdr:colOff>
      <xdr:row>76</xdr:row>
      <xdr:rowOff>72644</xdr:rowOff>
    </xdr:to>
    <xdr:sp macro="" textlink="">
      <xdr:nvSpPr>
        <xdr:cNvPr id="379" name="楕円 378"/>
        <xdr:cNvSpPr/>
      </xdr:nvSpPr>
      <xdr:spPr>
        <a:xfrm>
          <a:off x="30480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82821</xdr:rowOff>
    </xdr:from>
    <xdr:ext cx="762000" cy="259045"/>
    <xdr:sp macro="" textlink="">
      <xdr:nvSpPr>
        <xdr:cNvPr id="380" name="テキスト ボックス 379"/>
        <xdr:cNvSpPr txBox="1"/>
      </xdr:nvSpPr>
      <xdr:spPr>
        <a:xfrm>
          <a:off x="2717800" y="1277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147065</xdr:rowOff>
    </xdr:from>
    <xdr:to>
      <xdr:col>11</xdr:col>
      <xdr:colOff>60325</xdr:colOff>
      <xdr:row>76</xdr:row>
      <xdr:rowOff>77215</xdr:rowOff>
    </xdr:to>
    <xdr:sp macro="" textlink="">
      <xdr:nvSpPr>
        <xdr:cNvPr id="381" name="楕円 380"/>
        <xdr:cNvSpPr/>
      </xdr:nvSpPr>
      <xdr:spPr>
        <a:xfrm>
          <a:off x="2159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87393</xdr:rowOff>
    </xdr:from>
    <xdr:ext cx="762000" cy="259045"/>
    <xdr:sp macro="" textlink="">
      <xdr:nvSpPr>
        <xdr:cNvPr id="382" name="テキスト ボックス 381"/>
        <xdr:cNvSpPr txBox="1"/>
      </xdr:nvSpPr>
      <xdr:spPr>
        <a:xfrm>
          <a:off x="1828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137922</xdr:rowOff>
    </xdr:from>
    <xdr:to>
      <xdr:col>6</xdr:col>
      <xdr:colOff>171450</xdr:colOff>
      <xdr:row>76</xdr:row>
      <xdr:rowOff>68072</xdr:rowOff>
    </xdr:to>
    <xdr:sp macro="" textlink="">
      <xdr:nvSpPr>
        <xdr:cNvPr id="383" name="楕円 382"/>
        <xdr:cNvSpPr/>
      </xdr:nvSpPr>
      <xdr:spPr>
        <a:xfrm>
          <a:off x="12700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78249</xdr:rowOff>
    </xdr:from>
    <xdr:ext cx="762000" cy="259045"/>
    <xdr:sp macro="" textlink="">
      <xdr:nvSpPr>
        <xdr:cNvPr id="384" name="テキスト ボックス 383"/>
        <xdr:cNvSpPr txBox="1"/>
      </xdr:nvSpPr>
      <xdr:spPr>
        <a:xfrm>
          <a:off x="939800" y="1276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5" name="正方形/長方形 38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6" name="正方形/長方形 38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7" name="正方形/長方形 38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88" name="正方形/長方形 38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89" name="正方形/長方形 38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0" name="正方形/長方形 38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1" name="正方形/長方形 39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2" name="正方形/長方形 39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3" name="正方形/長方形 39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4" name="正方形/長方形 39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5" name="テキスト ボックス 39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人件費や補助費等に係る経常収支比率が高いことが類似団体と比較して高い要因となっている。特に藤田病院組合の影響により補助費等の水準は類似団体の中でも高止まりとなっている。行財政改革への取り組みを通じて義務的経費の削減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6" name="テキスト ボックス 39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7" name="直線コネクタ 39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398" name="テキスト ボックス 39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399" name="直線コネクタ 39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0" name="テキスト ボックス 39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1" name="直線コネクタ 40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2" name="テキスト ボックス 40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3" name="直線コネクタ 40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4" name="テキスト ボックス 40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5" name="直線コネクタ 40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6" name="テキスト ボックス 40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7" name="直線コネクタ 40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08" name="テキスト ボックス 40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0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129286</xdr:rowOff>
    </xdr:from>
    <xdr:to>
      <xdr:col>82</xdr:col>
      <xdr:colOff>107950</xdr:colOff>
      <xdr:row>80</xdr:row>
      <xdr:rowOff>163576</xdr:rowOff>
    </xdr:to>
    <xdr:cxnSp macro="">
      <xdr:nvCxnSpPr>
        <xdr:cNvPr id="410" name="直線コネクタ 409"/>
        <xdr:cNvCxnSpPr/>
      </xdr:nvCxnSpPr>
      <xdr:spPr>
        <a:xfrm flipV="1">
          <a:off x="16510000" y="12645136"/>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135653</xdr:rowOff>
    </xdr:from>
    <xdr:ext cx="762000" cy="259045"/>
    <xdr:sp macro="" textlink="">
      <xdr:nvSpPr>
        <xdr:cNvPr id="411" name="公債費以外最小値テキスト"/>
        <xdr:cNvSpPr txBox="1"/>
      </xdr:nvSpPr>
      <xdr:spPr>
        <a:xfrm>
          <a:off x="16598900" y="1385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163576</xdr:rowOff>
    </xdr:from>
    <xdr:to>
      <xdr:col>82</xdr:col>
      <xdr:colOff>196850</xdr:colOff>
      <xdr:row>80</xdr:row>
      <xdr:rowOff>163576</xdr:rowOff>
    </xdr:to>
    <xdr:cxnSp macro="">
      <xdr:nvCxnSpPr>
        <xdr:cNvPr id="412" name="直線コネクタ 411"/>
        <xdr:cNvCxnSpPr/>
      </xdr:nvCxnSpPr>
      <xdr:spPr>
        <a:xfrm>
          <a:off x="16421100" y="13879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44213</xdr:rowOff>
    </xdr:from>
    <xdr:ext cx="762000" cy="259045"/>
    <xdr:sp macro="" textlink="">
      <xdr:nvSpPr>
        <xdr:cNvPr id="413" name="公債費以外最大値テキスト"/>
        <xdr:cNvSpPr txBox="1"/>
      </xdr:nvSpPr>
      <xdr:spPr>
        <a:xfrm>
          <a:off x="16598900" y="1238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129286</xdr:rowOff>
    </xdr:from>
    <xdr:to>
      <xdr:col>82</xdr:col>
      <xdr:colOff>196850</xdr:colOff>
      <xdr:row>73</xdr:row>
      <xdr:rowOff>129286</xdr:rowOff>
    </xdr:to>
    <xdr:cxnSp macro="">
      <xdr:nvCxnSpPr>
        <xdr:cNvPr id="414" name="直線コネクタ 413"/>
        <xdr:cNvCxnSpPr/>
      </xdr:nvCxnSpPr>
      <xdr:spPr>
        <a:xfrm>
          <a:off x="16421100" y="1264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136144</xdr:rowOff>
    </xdr:from>
    <xdr:to>
      <xdr:col>82</xdr:col>
      <xdr:colOff>107950</xdr:colOff>
      <xdr:row>78</xdr:row>
      <xdr:rowOff>3556</xdr:rowOff>
    </xdr:to>
    <xdr:cxnSp macro="">
      <xdr:nvCxnSpPr>
        <xdr:cNvPr id="415" name="直線コネクタ 414"/>
        <xdr:cNvCxnSpPr/>
      </xdr:nvCxnSpPr>
      <xdr:spPr>
        <a:xfrm>
          <a:off x="15671800" y="13166344"/>
          <a:ext cx="8382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51579</xdr:rowOff>
    </xdr:from>
    <xdr:ext cx="762000" cy="259045"/>
    <xdr:sp macro="" textlink="">
      <xdr:nvSpPr>
        <xdr:cNvPr id="416" name="公債費以外平均値テキスト"/>
        <xdr:cNvSpPr txBox="1"/>
      </xdr:nvSpPr>
      <xdr:spPr>
        <a:xfrm>
          <a:off x="16598900" y="12910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35052</xdr:rowOff>
    </xdr:from>
    <xdr:to>
      <xdr:col>82</xdr:col>
      <xdr:colOff>158750</xdr:colOff>
      <xdr:row>76</xdr:row>
      <xdr:rowOff>136652</xdr:rowOff>
    </xdr:to>
    <xdr:sp macro="" textlink="">
      <xdr:nvSpPr>
        <xdr:cNvPr id="417" name="フローチャート: 判断 416"/>
        <xdr:cNvSpPr/>
      </xdr:nvSpPr>
      <xdr:spPr>
        <a:xfrm>
          <a:off x="164592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108713</xdr:rowOff>
    </xdr:from>
    <xdr:to>
      <xdr:col>78</xdr:col>
      <xdr:colOff>69850</xdr:colOff>
      <xdr:row>76</xdr:row>
      <xdr:rowOff>136144</xdr:rowOff>
    </xdr:to>
    <xdr:cxnSp macro="">
      <xdr:nvCxnSpPr>
        <xdr:cNvPr id="418" name="直線コネクタ 417"/>
        <xdr:cNvCxnSpPr/>
      </xdr:nvCxnSpPr>
      <xdr:spPr>
        <a:xfrm>
          <a:off x="14782800" y="13138913"/>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151637</xdr:rowOff>
    </xdr:from>
    <xdr:to>
      <xdr:col>78</xdr:col>
      <xdr:colOff>120650</xdr:colOff>
      <xdr:row>76</xdr:row>
      <xdr:rowOff>81787</xdr:rowOff>
    </xdr:to>
    <xdr:sp macro="" textlink="">
      <xdr:nvSpPr>
        <xdr:cNvPr id="419" name="フローチャート: 判断 418"/>
        <xdr:cNvSpPr/>
      </xdr:nvSpPr>
      <xdr:spPr>
        <a:xfrm>
          <a:off x="15621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91965</xdr:rowOff>
    </xdr:from>
    <xdr:ext cx="736600" cy="259045"/>
    <xdr:sp macro="" textlink="">
      <xdr:nvSpPr>
        <xdr:cNvPr id="420" name="テキスト ボックス 419"/>
        <xdr:cNvSpPr txBox="1"/>
      </xdr:nvSpPr>
      <xdr:spPr>
        <a:xfrm>
          <a:off x="15290800" y="12779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108713</xdr:rowOff>
    </xdr:from>
    <xdr:to>
      <xdr:col>73</xdr:col>
      <xdr:colOff>180975</xdr:colOff>
      <xdr:row>76</xdr:row>
      <xdr:rowOff>117856</xdr:rowOff>
    </xdr:to>
    <xdr:cxnSp macro="">
      <xdr:nvCxnSpPr>
        <xdr:cNvPr id="421" name="直線コネクタ 420"/>
        <xdr:cNvCxnSpPr/>
      </xdr:nvCxnSpPr>
      <xdr:spPr>
        <a:xfrm flipV="1">
          <a:off x="13893800" y="13138913"/>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41910</xdr:rowOff>
    </xdr:from>
    <xdr:to>
      <xdr:col>74</xdr:col>
      <xdr:colOff>31750</xdr:colOff>
      <xdr:row>75</xdr:row>
      <xdr:rowOff>143510</xdr:rowOff>
    </xdr:to>
    <xdr:sp macro="" textlink="">
      <xdr:nvSpPr>
        <xdr:cNvPr id="422" name="フローチャート: 判断 421"/>
        <xdr:cNvSpPr/>
      </xdr:nvSpPr>
      <xdr:spPr>
        <a:xfrm>
          <a:off x="14732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153687</xdr:rowOff>
    </xdr:from>
    <xdr:ext cx="762000" cy="259045"/>
    <xdr:sp macro="" textlink="">
      <xdr:nvSpPr>
        <xdr:cNvPr id="423" name="テキスト ボックス 422"/>
        <xdr:cNvSpPr txBox="1"/>
      </xdr:nvSpPr>
      <xdr:spPr>
        <a:xfrm>
          <a:off x="14401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138430</xdr:rowOff>
    </xdr:from>
    <xdr:to>
      <xdr:col>69</xdr:col>
      <xdr:colOff>92075</xdr:colOff>
      <xdr:row>76</xdr:row>
      <xdr:rowOff>117856</xdr:rowOff>
    </xdr:to>
    <xdr:cxnSp macro="">
      <xdr:nvCxnSpPr>
        <xdr:cNvPr id="424" name="直線コネクタ 423"/>
        <xdr:cNvCxnSpPr/>
      </xdr:nvCxnSpPr>
      <xdr:spPr>
        <a:xfrm>
          <a:off x="13004800" y="12997180"/>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44196</xdr:rowOff>
    </xdr:from>
    <xdr:to>
      <xdr:col>69</xdr:col>
      <xdr:colOff>142875</xdr:colOff>
      <xdr:row>76</xdr:row>
      <xdr:rowOff>145796</xdr:rowOff>
    </xdr:to>
    <xdr:sp macro="" textlink="">
      <xdr:nvSpPr>
        <xdr:cNvPr id="425" name="フローチャート: 判断 424"/>
        <xdr:cNvSpPr/>
      </xdr:nvSpPr>
      <xdr:spPr>
        <a:xfrm>
          <a:off x="13843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155973</xdr:rowOff>
    </xdr:from>
    <xdr:ext cx="762000" cy="259045"/>
    <xdr:sp macro="" textlink="">
      <xdr:nvSpPr>
        <xdr:cNvPr id="426" name="テキスト ボックス 425"/>
        <xdr:cNvSpPr txBox="1"/>
      </xdr:nvSpPr>
      <xdr:spPr>
        <a:xfrm>
          <a:off x="13512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92202</xdr:rowOff>
    </xdr:from>
    <xdr:to>
      <xdr:col>65</xdr:col>
      <xdr:colOff>53975</xdr:colOff>
      <xdr:row>76</xdr:row>
      <xdr:rowOff>22352</xdr:rowOff>
    </xdr:to>
    <xdr:sp macro="" textlink="">
      <xdr:nvSpPr>
        <xdr:cNvPr id="427" name="フローチャート: 判断 426"/>
        <xdr:cNvSpPr/>
      </xdr:nvSpPr>
      <xdr:spPr>
        <a:xfrm>
          <a:off x="12954000" y="12950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7129</xdr:rowOff>
    </xdr:from>
    <xdr:ext cx="762000" cy="259045"/>
    <xdr:sp macro="" textlink="">
      <xdr:nvSpPr>
        <xdr:cNvPr id="428" name="テキスト ボックス 427"/>
        <xdr:cNvSpPr txBox="1"/>
      </xdr:nvSpPr>
      <xdr:spPr>
        <a:xfrm>
          <a:off x="12623800" y="1303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29" name="テキスト ボックス 42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0" name="テキスト ボックス 42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1" name="テキスト ボックス 43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2" name="テキスト ボックス 43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3" name="テキスト ボックス 43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124206</xdr:rowOff>
    </xdr:from>
    <xdr:to>
      <xdr:col>82</xdr:col>
      <xdr:colOff>158750</xdr:colOff>
      <xdr:row>78</xdr:row>
      <xdr:rowOff>54356</xdr:rowOff>
    </xdr:to>
    <xdr:sp macro="" textlink="">
      <xdr:nvSpPr>
        <xdr:cNvPr id="434" name="楕円 433"/>
        <xdr:cNvSpPr/>
      </xdr:nvSpPr>
      <xdr:spPr>
        <a:xfrm>
          <a:off x="164592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96283</xdr:rowOff>
    </xdr:from>
    <xdr:ext cx="762000" cy="259045"/>
    <xdr:sp macro="" textlink="">
      <xdr:nvSpPr>
        <xdr:cNvPr id="435" name="公債費以外該当値テキスト"/>
        <xdr:cNvSpPr txBox="1"/>
      </xdr:nvSpPr>
      <xdr:spPr>
        <a:xfrm>
          <a:off x="165989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85344</xdr:rowOff>
    </xdr:from>
    <xdr:to>
      <xdr:col>78</xdr:col>
      <xdr:colOff>120650</xdr:colOff>
      <xdr:row>77</xdr:row>
      <xdr:rowOff>15494</xdr:rowOff>
    </xdr:to>
    <xdr:sp macro="" textlink="">
      <xdr:nvSpPr>
        <xdr:cNvPr id="436" name="楕円 435"/>
        <xdr:cNvSpPr/>
      </xdr:nvSpPr>
      <xdr:spPr>
        <a:xfrm>
          <a:off x="15621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271</xdr:rowOff>
    </xdr:from>
    <xdr:ext cx="736600" cy="259045"/>
    <xdr:sp macro="" textlink="">
      <xdr:nvSpPr>
        <xdr:cNvPr id="437" name="テキスト ボックス 436"/>
        <xdr:cNvSpPr txBox="1"/>
      </xdr:nvSpPr>
      <xdr:spPr>
        <a:xfrm>
          <a:off x="15290800" y="13201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57913</xdr:rowOff>
    </xdr:from>
    <xdr:to>
      <xdr:col>74</xdr:col>
      <xdr:colOff>31750</xdr:colOff>
      <xdr:row>76</xdr:row>
      <xdr:rowOff>159513</xdr:rowOff>
    </xdr:to>
    <xdr:sp macro="" textlink="">
      <xdr:nvSpPr>
        <xdr:cNvPr id="438" name="楕円 437"/>
        <xdr:cNvSpPr/>
      </xdr:nvSpPr>
      <xdr:spPr>
        <a:xfrm>
          <a:off x="14732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144290</xdr:rowOff>
    </xdr:from>
    <xdr:ext cx="762000" cy="259045"/>
    <xdr:sp macro="" textlink="">
      <xdr:nvSpPr>
        <xdr:cNvPr id="439" name="テキスト ボックス 438"/>
        <xdr:cNvSpPr txBox="1"/>
      </xdr:nvSpPr>
      <xdr:spPr>
        <a:xfrm>
          <a:off x="14401800" y="1317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67056</xdr:rowOff>
    </xdr:from>
    <xdr:to>
      <xdr:col>69</xdr:col>
      <xdr:colOff>142875</xdr:colOff>
      <xdr:row>76</xdr:row>
      <xdr:rowOff>168656</xdr:rowOff>
    </xdr:to>
    <xdr:sp macro="" textlink="">
      <xdr:nvSpPr>
        <xdr:cNvPr id="440" name="楕円 439"/>
        <xdr:cNvSpPr/>
      </xdr:nvSpPr>
      <xdr:spPr>
        <a:xfrm>
          <a:off x="13843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153433</xdr:rowOff>
    </xdr:from>
    <xdr:ext cx="762000" cy="259045"/>
    <xdr:sp macro="" textlink="">
      <xdr:nvSpPr>
        <xdr:cNvPr id="441" name="テキスト ボックス 440"/>
        <xdr:cNvSpPr txBox="1"/>
      </xdr:nvSpPr>
      <xdr:spPr>
        <a:xfrm>
          <a:off x="13512800" y="1318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87630</xdr:rowOff>
    </xdr:from>
    <xdr:to>
      <xdr:col>65</xdr:col>
      <xdr:colOff>53975</xdr:colOff>
      <xdr:row>76</xdr:row>
      <xdr:rowOff>17780</xdr:rowOff>
    </xdr:to>
    <xdr:sp macro="" textlink="">
      <xdr:nvSpPr>
        <xdr:cNvPr id="442" name="楕円 441"/>
        <xdr:cNvSpPr/>
      </xdr:nvSpPr>
      <xdr:spPr>
        <a:xfrm>
          <a:off x="12954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27957</xdr:rowOff>
    </xdr:from>
    <xdr:ext cx="762000" cy="259045"/>
    <xdr:sp macro="" textlink="">
      <xdr:nvSpPr>
        <xdr:cNvPr id="443" name="テキスト ボックス 442"/>
        <xdr:cNvSpPr txBox="1"/>
      </xdr:nvSpPr>
      <xdr:spPr>
        <a:xfrm>
          <a:off x="12623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福島県国見町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44542</xdr:rowOff>
    </xdr:from>
    <xdr:to>
      <xdr:col>29</xdr:col>
      <xdr:colOff>127000</xdr:colOff>
      <xdr:row>20</xdr:row>
      <xdr:rowOff>99242</xdr:rowOff>
    </xdr:to>
    <xdr:cxnSp macro="">
      <xdr:nvCxnSpPr>
        <xdr:cNvPr id="43" name="直線コネクタ 42"/>
        <xdr:cNvCxnSpPr/>
      </xdr:nvCxnSpPr>
      <xdr:spPr bwMode="auto">
        <a:xfrm flipV="1">
          <a:off x="5651500" y="2149567"/>
          <a:ext cx="0" cy="14263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71319</xdr:rowOff>
    </xdr:from>
    <xdr:ext cx="762000" cy="259045"/>
    <xdr:sp macro="" textlink="">
      <xdr:nvSpPr>
        <xdr:cNvPr id="44" name="人口1人当たり決算額の推移最小値テキスト130"/>
        <xdr:cNvSpPr txBox="1"/>
      </xdr:nvSpPr>
      <xdr:spPr>
        <a:xfrm>
          <a:off x="5740400" y="354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99242</xdr:rowOff>
    </xdr:from>
    <xdr:to>
      <xdr:col>30</xdr:col>
      <xdr:colOff>25400</xdr:colOff>
      <xdr:row>20</xdr:row>
      <xdr:rowOff>99242</xdr:rowOff>
    </xdr:to>
    <xdr:cxnSp macro="">
      <xdr:nvCxnSpPr>
        <xdr:cNvPr id="45" name="直線コネクタ 44"/>
        <xdr:cNvCxnSpPr/>
      </xdr:nvCxnSpPr>
      <xdr:spPr bwMode="auto">
        <a:xfrm>
          <a:off x="5562600" y="35758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130919</xdr:rowOff>
    </xdr:from>
    <xdr:ext cx="762000" cy="259045"/>
    <xdr:sp macro="" textlink="">
      <xdr:nvSpPr>
        <xdr:cNvPr id="46" name="人口1人当たり決算額の推移最大値テキスト130"/>
        <xdr:cNvSpPr txBox="1"/>
      </xdr:nvSpPr>
      <xdr:spPr>
        <a:xfrm>
          <a:off x="5740400" y="1893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44542</xdr:rowOff>
    </xdr:from>
    <xdr:to>
      <xdr:col>30</xdr:col>
      <xdr:colOff>25400</xdr:colOff>
      <xdr:row>12</xdr:row>
      <xdr:rowOff>44542</xdr:rowOff>
    </xdr:to>
    <xdr:cxnSp macro="">
      <xdr:nvCxnSpPr>
        <xdr:cNvPr id="47" name="直線コネクタ 46"/>
        <xdr:cNvCxnSpPr/>
      </xdr:nvCxnSpPr>
      <xdr:spPr bwMode="auto">
        <a:xfrm>
          <a:off x="5562600" y="21495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59081</xdr:rowOff>
    </xdr:from>
    <xdr:to>
      <xdr:col>29</xdr:col>
      <xdr:colOff>127000</xdr:colOff>
      <xdr:row>18</xdr:row>
      <xdr:rowOff>59804</xdr:rowOff>
    </xdr:to>
    <xdr:cxnSp macro="">
      <xdr:nvCxnSpPr>
        <xdr:cNvPr id="48" name="直線コネクタ 47"/>
        <xdr:cNvCxnSpPr/>
      </xdr:nvCxnSpPr>
      <xdr:spPr bwMode="auto">
        <a:xfrm>
          <a:off x="5003800" y="3192806"/>
          <a:ext cx="647700" cy="7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7490</xdr:rowOff>
    </xdr:from>
    <xdr:ext cx="762000" cy="259045"/>
    <xdr:sp macro="" textlink="">
      <xdr:nvSpPr>
        <xdr:cNvPr id="49" name="人口1人当たり決算額の推移平均値テキスト130"/>
        <xdr:cNvSpPr txBox="1"/>
      </xdr:nvSpPr>
      <xdr:spPr>
        <a:xfrm>
          <a:off x="5740400" y="2969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162413</xdr:rowOff>
    </xdr:from>
    <xdr:to>
      <xdr:col>29</xdr:col>
      <xdr:colOff>177800</xdr:colOff>
      <xdr:row>18</xdr:row>
      <xdr:rowOff>92563</xdr:rowOff>
    </xdr:to>
    <xdr:sp macro="" textlink="">
      <xdr:nvSpPr>
        <xdr:cNvPr id="50" name="フローチャート: 判断 49"/>
        <xdr:cNvSpPr/>
      </xdr:nvSpPr>
      <xdr:spPr bwMode="auto">
        <a:xfrm>
          <a:off x="56007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56804</xdr:rowOff>
    </xdr:from>
    <xdr:to>
      <xdr:col>26</xdr:col>
      <xdr:colOff>50800</xdr:colOff>
      <xdr:row>18</xdr:row>
      <xdr:rowOff>59081</xdr:rowOff>
    </xdr:to>
    <xdr:cxnSp macro="">
      <xdr:nvCxnSpPr>
        <xdr:cNvPr id="51" name="直線コネクタ 50"/>
        <xdr:cNvCxnSpPr/>
      </xdr:nvCxnSpPr>
      <xdr:spPr bwMode="auto">
        <a:xfrm>
          <a:off x="4305300" y="3190529"/>
          <a:ext cx="698500" cy="22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167936</xdr:rowOff>
    </xdr:from>
    <xdr:to>
      <xdr:col>26</xdr:col>
      <xdr:colOff>101600</xdr:colOff>
      <xdr:row>18</xdr:row>
      <xdr:rowOff>98086</xdr:rowOff>
    </xdr:to>
    <xdr:sp macro="" textlink="">
      <xdr:nvSpPr>
        <xdr:cNvPr id="52" name="フローチャート: 判断 51"/>
        <xdr:cNvSpPr/>
      </xdr:nvSpPr>
      <xdr:spPr bwMode="auto">
        <a:xfrm>
          <a:off x="49530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108263</xdr:rowOff>
    </xdr:from>
    <xdr:ext cx="736600" cy="259045"/>
    <xdr:sp macro="" textlink="">
      <xdr:nvSpPr>
        <xdr:cNvPr id="53" name="テキスト ボックス 52"/>
        <xdr:cNvSpPr txBox="1"/>
      </xdr:nvSpPr>
      <xdr:spPr>
        <a:xfrm>
          <a:off x="4622800" y="2899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56804</xdr:rowOff>
    </xdr:from>
    <xdr:to>
      <xdr:col>22</xdr:col>
      <xdr:colOff>114300</xdr:colOff>
      <xdr:row>18</xdr:row>
      <xdr:rowOff>146498</xdr:rowOff>
    </xdr:to>
    <xdr:cxnSp macro="">
      <xdr:nvCxnSpPr>
        <xdr:cNvPr id="54" name="直線コネクタ 53"/>
        <xdr:cNvCxnSpPr/>
      </xdr:nvCxnSpPr>
      <xdr:spPr bwMode="auto">
        <a:xfrm flipV="1">
          <a:off x="3606800" y="3190529"/>
          <a:ext cx="698500" cy="896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22775</xdr:rowOff>
    </xdr:from>
    <xdr:to>
      <xdr:col>22</xdr:col>
      <xdr:colOff>165100</xdr:colOff>
      <xdr:row>18</xdr:row>
      <xdr:rowOff>124375</xdr:rowOff>
    </xdr:to>
    <xdr:sp macro="" textlink="">
      <xdr:nvSpPr>
        <xdr:cNvPr id="55" name="フローチャート: 判断 54"/>
        <xdr:cNvSpPr/>
      </xdr:nvSpPr>
      <xdr:spPr bwMode="auto">
        <a:xfrm>
          <a:off x="4254500" y="3156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109152</xdr:rowOff>
    </xdr:from>
    <xdr:ext cx="762000" cy="259045"/>
    <xdr:sp macro="" textlink="">
      <xdr:nvSpPr>
        <xdr:cNvPr id="56" name="テキスト ボックス 55"/>
        <xdr:cNvSpPr txBox="1"/>
      </xdr:nvSpPr>
      <xdr:spPr>
        <a:xfrm>
          <a:off x="3924300" y="324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146498</xdr:rowOff>
    </xdr:from>
    <xdr:to>
      <xdr:col>18</xdr:col>
      <xdr:colOff>177800</xdr:colOff>
      <xdr:row>19</xdr:row>
      <xdr:rowOff>62666</xdr:rowOff>
    </xdr:to>
    <xdr:cxnSp macro="">
      <xdr:nvCxnSpPr>
        <xdr:cNvPr id="57" name="直線コネクタ 56"/>
        <xdr:cNvCxnSpPr/>
      </xdr:nvCxnSpPr>
      <xdr:spPr bwMode="auto">
        <a:xfrm flipV="1">
          <a:off x="2908300" y="3280223"/>
          <a:ext cx="698500" cy="876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36070</xdr:rowOff>
    </xdr:from>
    <xdr:to>
      <xdr:col>19</xdr:col>
      <xdr:colOff>38100</xdr:colOff>
      <xdr:row>19</xdr:row>
      <xdr:rowOff>137670</xdr:rowOff>
    </xdr:to>
    <xdr:sp macro="" textlink="">
      <xdr:nvSpPr>
        <xdr:cNvPr id="58" name="フローチャート: 判断 57"/>
        <xdr:cNvSpPr/>
      </xdr:nvSpPr>
      <xdr:spPr bwMode="auto">
        <a:xfrm>
          <a:off x="3556000" y="33412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122447</xdr:rowOff>
    </xdr:from>
    <xdr:ext cx="762000" cy="259045"/>
    <xdr:sp macro="" textlink="">
      <xdr:nvSpPr>
        <xdr:cNvPr id="59" name="テキスト ボックス 58"/>
        <xdr:cNvSpPr txBox="1"/>
      </xdr:nvSpPr>
      <xdr:spPr>
        <a:xfrm>
          <a:off x="3225800" y="3427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108043</xdr:rowOff>
    </xdr:from>
    <xdr:to>
      <xdr:col>15</xdr:col>
      <xdr:colOff>101600</xdr:colOff>
      <xdr:row>20</xdr:row>
      <xdr:rowOff>38193</xdr:rowOff>
    </xdr:to>
    <xdr:sp macro="" textlink="">
      <xdr:nvSpPr>
        <xdr:cNvPr id="60" name="フローチャート: 判断 59"/>
        <xdr:cNvSpPr/>
      </xdr:nvSpPr>
      <xdr:spPr bwMode="auto">
        <a:xfrm>
          <a:off x="2857500" y="34132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22970</xdr:rowOff>
    </xdr:from>
    <xdr:ext cx="762000" cy="259045"/>
    <xdr:sp macro="" textlink="">
      <xdr:nvSpPr>
        <xdr:cNvPr id="61" name="テキスト ボックス 60"/>
        <xdr:cNvSpPr txBox="1"/>
      </xdr:nvSpPr>
      <xdr:spPr>
        <a:xfrm>
          <a:off x="2527300" y="3499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9004</xdr:rowOff>
    </xdr:from>
    <xdr:to>
      <xdr:col>29</xdr:col>
      <xdr:colOff>177800</xdr:colOff>
      <xdr:row>18</xdr:row>
      <xdr:rowOff>110604</xdr:rowOff>
    </xdr:to>
    <xdr:sp macro="" textlink="">
      <xdr:nvSpPr>
        <xdr:cNvPr id="67" name="楕円 66"/>
        <xdr:cNvSpPr/>
      </xdr:nvSpPr>
      <xdr:spPr bwMode="auto">
        <a:xfrm>
          <a:off x="5600700" y="31427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152531</xdr:rowOff>
    </xdr:from>
    <xdr:ext cx="762000" cy="259045"/>
    <xdr:sp macro="" textlink="">
      <xdr:nvSpPr>
        <xdr:cNvPr id="68" name="人口1人当たり決算額の推移該当値テキスト130"/>
        <xdr:cNvSpPr txBox="1"/>
      </xdr:nvSpPr>
      <xdr:spPr>
        <a:xfrm>
          <a:off x="5740400" y="311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8281</xdr:rowOff>
    </xdr:from>
    <xdr:to>
      <xdr:col>26</xdr:col>
      <xdr:colOff>101600</xdr:colOff>
      <xdr:row>18</xdr:row>
      <xdr:rowOff>109881</xdr:rowOff>
    </xdr:to>
    <xdr:sp macro="" textlink="">
      <xdr:nvSpPr>
        <xdr:cNvPr id="69" name="楕円 68"/>
        <xdr:cNvSpPr/>
      </xdr:nvSpPr>
      <xdr:spPr bwMode="auto">
        <a:xfrm>
          <a:off x="4953000" y="31420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94658</xdr:rowOff>
    </xdr:from>
    <xdr:ext cx="736600" cy="259045"/>
    <xdr:sp macro="" textlink="">
      <xdr:nvSpPr>
        <xdr:cNvPr id="70" name="テキスト ボックス 69"/>
        <xdr:cNvSpPr txBox="1"/>
      </xdr:nvSpPr>
      <xdr:spPr>
        <a:xfrm>
          <a:off x="4622800" y="3228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6004</xdr:rowOff>
    </xdr:from>
    <xdr:to>
      <xdr:col>22</xdr:col>
      <xdr:colOff>165100</xdr:colOff>
      <xdr:row>18</xdr:row>
      <xdr:rowOff>107604</xdr:rowOff>
    </xdr:to>
    <xdr:sp macro="" textlink="">
      <xdr:nvSpPr>
        <xdr:cNvPr id="71" name="楕円 70"/>
        <xdr:cNvSpPr/>
      </xdr:nvSpPr>
      <xdr:spPr bwMode="auto">
        <a:xfrm>
          <a:off x="4254500" y="31397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117781</xdr:rowOff>
    </xdr:from>
    <xdr:ext cx="762000" cy="259045"/>
    <xdr:sp macro="" textlink="">
      <xdr:nvSpPr>
        <xdr:cNvPr id="72" name="テキスト ボックス 71"/>
        <xdr:cNvSpPr txBox="1"/>
      </xdr:nvSpPr>
      <xdr:spPr>
        <a:xfrm>
          <a:off x="3924300" y="290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95698</xdr:rowOff>
    </xdr:from>
    <xdr:to>
      <xdr:col>19</xdr:col>
      <xdr:colOff>38100</xdr:colOff>
      <xdr:row>19</xdr:row>
      <xdr:rowOff>25848</xdr:rowOff>
    </xdr:to>
    <xdr:sp macro="" textlink="">
      <xdr:nvSpPr>
        <xdr:cNvPr id="73" name="楕円 72"/>
        <xdr:cNvSpPr/>
      </xdr:nvSpPr>
      <xdr:spPr bwMode="auto">
        <a:xfrm>
          <a:off x="3556000" y="32294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36025</xdr:rowOff>
    </xdr:from>
    <xdr:ext cx="762000" cy="259045"/>
    <xdr:sp macro="" textlink="">
      <xdr:nvSpPr>
        <xdr:cNvPr id="74" name="テキスト ボックス 73"/>
        <xdr:cNvSpPr txBox="1"/>
      </xdr:nvSpPr>
      <xdr:spPr>
        <a:xfrm>
          <a:off x="3225800" y="2998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11866</xdr:rowOff>
    </xdr:from>
    <xdr:to>
      <xdr:col>15</xdr:col>
      <xdr:colOff>101600</xdr:colOff>
      <xdr:row>19</xdr:row>
      <xdr:rowOff>113466</xdr:rowOff>
    </xdr:to>
    <xdr:sp macro="" textlink="">
      <xdr:nvSpPr>
        <xdr:cNvPr id="75" name="楕円 74"/>
        <xdr:cNvSpPr/>
      </xdr:nvSpPr>
      <xdr:spPr bwMode="auto">
        <a:xfrm>
          <a:off x="2857500" y="33170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123643</xdr:rowOff>
    </xdr:from>
    <xdr:ext cx="762000" cy="259045"/>
    <xdr:sp macro="" textlink="">
      <xdr:nvSpPr>
        <xdr:cNvPr id="76" name="テキスト ボックス 75"/>
        <xdr:cNvSpPr txBox="1"/>
      </xdr:nvSpPr>
      <xdr:spPr>
        <a:xfrm>
          <a:off x="2527300" y="3085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127777</xdr:rowOff>
    </xdr:from>
    <xdr:to>
      <xdr:col>29</xdr:col>
      <xdr:colOff>127000</xdr:colOff>
      <xdr:row>38</xdr:row>
      <xdr:rowOff>30508</xdr:rowOff>
    </xdr:to>
    <xdr:cxnSp macro="">
      <xdr:nvCxnSpPr>
        <xdr:cNvPr id="103" name="直線コネクタ 102"/>
        <xdr:cNvCxnSpPr/>
      </xdr:nvCxnSpPr>
      <xdr:spPr bwMode="auto">
        <a:xfrm flipV="1">
          <a:off x="5651500" y="6052327"/>
          <a:ext cx="0" cy="14457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2585</xdr:rowOff>
    </xdr:from>
    <xdr:ext cx="762000" cy="259045"/>
    <xdr:sp macro="" textlink="">
      <xdr:nvSpPr>
        <xdr:cNvPr id="104" name="人口1人当たり決算額の推移最小値テキスト445"/>
        <xdr:cNvSpPr txBox="1"/>
      </xdr:nvSpPr>
      <xdr:spPr>
        <a:xfrm>
          <a:off x="5740400" y="7470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30508</xdr:rowOff>
    </xdr:from>
    <xdr:to>
      <xdr:col>30</xdr:col>
      <xdr:colOff>25400</xdr:colOff>
      <xdr:row>38</xdr:row>
      <xdr:rowOff>30508</xdr:rowOff>
    </xdr:to>
    <xdr:cxnSp macro="">
      <xdr:nvCxnSpPr>
        <xdr:cNvPr id="105" name="直線コネクタ 104"/>
        <xdr:cNvCxnSpPr/>
      </xdr:nvCxnSpPr>
      <xdr:spPr bwMode="auto">
        <a:xfrm>
          <a:off x="5562600" y="74981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42704</xdr:rowOff>
    </xdr:from>
    <xdr:ext cx="762000" cy="259045"/>
    <xdr:sp macro="" textlink="">
      <xdr:nvSpPr>
        <xdr:cNvPr id="106" name="人口1人当たり決算額の推移最大値テキスト445"/>
        <xdr:cNvSpPr txBox="1"/>
      </xdr:nvSpPr>
      <xdr:spPr>
        <a:xfrm>
          <a:off x="5740400" y="579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127777</xdr:rowOff>
    </xdr:from>
    <xdr:to>
      <xdr:col>30</xdr:col>
      <xdr:colOff>25400</xdr:colOff>
      <xdr:row>33</xdr:row>
      <xdr:rowOff>127777</xdr:rowOff>
    </xdr:to>
    <xdr:cxnSp macro="">
      <xdr:nvCxnSpPr>
        <xdr:cNvPr id="107" name="直線コネクタ 106"/>
        <xdr:cNvCxnSpPr/>
      </xdr:nvCxnSpPr>
      <xdr:spPr bwMode="auto">
        <a:xfrm>
          <a:off x="5562600" y="60523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336946</xdr:rowOff>
    </xdr:from>
    <xdr:to>
      <xdr:col>29</xdr:col>
      <xdr:colOff>127000</xdr:colOff>
      <xdr:row>36</xdr:row>
      <xdr:rowOff>35423</xdr:rowOff>
    </xdr:to>
    <xdr:cxnSp macro="">
      <xdr:nvCxnSpPr>
        <xdr:cNvPr id="108" name="直線コネクタ 107"/>
        <xdr:cNvCxnSpPr/>
      </xdr:nvCxnSpPr>
      <xdr:spPr bwMode="auto">
        <a:xfrm>
          <a:off x="5003800" y="6947296"/>
          <a:ext cx="647700" cy="413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89435</xdr:rowOff>
    </xdr:from>
    <xdr:ext cx="762000" cy="259045"/>
    <xdr:sp macro="" textlink="">
      <xdr:nvSpPr>
        <xdr:cNvPr id="109" name="人口1人当たり決算額の推移平均値テキスト445"/>
        <xdr:cNvSpPr txBox="1"/>
      </xdr:nvSpPr>
      <xdr:spPr>
        <a:xfrm>
          <a:off x="5740400" y="6699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244358</xdr:rowOff>
    </xdr:from>
    <xdr:to>
      <xdr:col>29</xdr:col>
      <xdr:colOff>177800</xdr:colOff>
      <xdr:row>36</xdr:row>
      <xdr:rowOff>3058</xdr:rowOff>
    </xdr:to>
    <xdr:sp macro="" textlink="">
      <xdr:nvSpPr>
        <xdr:cNvPr id="110" name="フローチャート: 判断 109"/>
        <xdr:cNvSpPr/>
      </xdr:nvSpPr>
      <xdr:spPr bwMode="auto">
        <a:xfrm>
          <a:off x="5600700" y="6854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336946</xdr:rowOff>
    </xdr:from>
    <xdr:to>
      <xdr:col>26</xdr:col>
      <xdr:colOff>50800</xdr:colOff>
      <xdr:row>36</xdr:row>
      <xdr:rowOff>105191</xdr:rowOff>
    </xdr:to>
    <xdr:cxnSp macro="">
      <xdr:nvCxnSpPr>
        <xdr:cNvPr id="111" name="直線コネクタ 110"/>
        <xdr:cNvCxnSpPr/>
      </xdr:nvCxnSpPr>
      <xdr:spPr bwMode="auto">
        <a:xfrm flipV="1">
          <a:off x="4305300" y="6947296"/>
          <a:ext cx="698500" cy="1111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240906</xdr:rowOff>
    </xdr:from>
    <xdr:to>
      <xdr:col>26</xdr:col>
      <xdr:colOff>101600</xdr:colOff>
      <xdr:row>35</xdr:row>
      <xdr:rowOff>342506</xdr:rowOff>
    </xdr:to>
    <xdr:sp macro="" textlink="">
      <xdr:nvSpPr>
        <xdr:cNvPr id="112" name="フローチャート: 判断 111"/>
        <xdr:cNvSpPr/>
      </xdr:nvSpPr>
      <xdr:spPr bwMode="auto">
        <a:xfrm>
          <a:off x="4953000" y="6851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9783</xdr:rowOff>
    </xdr:from>
    <xdr:ext cx="736600" cy="259045"/>
    <xdr:sp macro="" textlink="">
      <xdr:nvSpPr>
        <xdr:cNvPr id="113" name="テキスト ボックス 112"/>
        <xdr:cNvSpPr txBox="1"/>
      </xdr:nvSpPr>
      <xdr:spPr>
        <a:xfrm>
          <a:off x="4622800" y="6620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105191</xdr:rowOff>
    </xdr:from>
    <xdr:to>
      <xdr:col>22</xdr:col>
      <xdr:colOff>114300</xdr:colOff>
      <xdr:row>36</xdr:row>
      <xdr:rowOff>112164</xdr:rowOff>
    </xdr:to>
    <xdr:cxnSp macro="">
      <xdr:nvCxnSpPr>
        <xdr:cNvPr id="114" name="直線コネクタ 113"/>
        <xdr:cNvCxnSpPr/>
      </xdr:nvCxnSpPr>
      <xdr:spPr bwMode="auto">
        <a:xfrm flipV="1">
          <a:off x="3606800" y="7058441"/>
          <a:ext cx="698500" cy="69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246415</xdr:rowOff>
    </xdr:from>
    <xdr:to>
      <xdr:col>22</xdr:col>
      <xdr:colOff>165100</xdr:colOff>
      <xdr:row>36</xdr:row>
      <xdr:rowOff>5115</xdr:rowOff>
    </xdr:to>
    <xdr:sp macro="" textlink="">
      <xdr:nvSpPr>
        <xdr:cNvPr id="115" name="フローチャート: 判断 114"/>
        <xdr:cNvSpPr/>
      </xdr:nvSpPr>
      <xdr:spPr bwMode="auto">
        <a:xfrm>
          <a:off x="4254500" y="68567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15292</xdr:rowOff>
    </xdr:from>
    <xdr:ext cx="762000" cy="259045"/>
    <xdr:sp macro="" textlink="">
      <xdr:nvSpPr>
        <xdr:cNvPr id="116" name="テキスト ボックス 115"/>
        <xdr:cNvSpPr txBox="1"/>
      </xdr:nvSpPr>
      <xdr:spPr>
        <a:xfrm>
          <a:off x="3924300" y="6625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296210</xdr:rowOff>
    </xdr:from>
    <xdr:to>
      <xdr:col>18</xdr:col>
      <xdr:colOff>177800</xdr:colOff>
      <xdr:row>36</xdr:row>
      <xdr:rowOff>112164</xdr:rowOff>
    </xdr:to>
    <xdr:cxnSp macro="">
      <xdr:nvCxnSpPr>
        <xdr:cNvPr id="117" name="直線コネクタ 116"/>
        <xdr:cNvCxnSpPr/>
      </xdr:nvCxnSpPr>
      <xdr:spPr bwMode="auto">
        <a:xfrm>
          <a:off x="2908300" y="6906560"/>
          <a:ext cx="698500" cy="1588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312595</xdr:rowOff>
    </xdr:from>
    <xdr:to>
      <xdr:col>19</xdr:col>
      <xdr:colOff>38100</xdr:colOff>
      <xdr:row>36</xdr:row>
      <xdr:rowOff>71295</xdr:rowOff>
    </xdr:to>
    <xdr:sp macro="" textlink="">
      <xdr:nvSpPr>
        <xdr:cNvPr id="118" name="フローチャート: 判断 117"/>
        <xdr:cNvSpPr/>
      </xdr:nvSpPr>
      <xdr:spPr bwMode="auto">
        <a:xfrm>
          <a:off x="3556000" y="69229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81472</xdr:rowOff>
    </xdr:from>
    <xdr:ext cx="762000" cy="259045"/>
    <xdr:sp macro="" textlink="">
      <xdr:nvSpPr>
        <xdr:cNvPr id="119" name="テキスト ボックス 118"/>
        <xdr:cNvSpPr txBox="1"/>
      </xdr:nvSpPr>
      <xdr:spPr>
        <a:xfrm>
          <a:off x="3225800" y="669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250668</xdr:rowOff>
    </xdr:from>
    <xdr:to>
      <xdr:col>15</xdr:col>
      <xdr:colOff>101600</xdr:colOff>
      <xdr:row>36</xdr:row>
      <xdr:rowOff>9368</xdr:rowOff>
    </xdr:to>
    <xdr:sp macro="" textlink="">
      <xdr:nvSpPr>
        <xdr:cNvPr id="120" name="フローチャート: 判断 119"/>
        <xdr:cNvSpPr/>
      </xdr:nvSpPr>
      <xdr:spPr bwMode="auto">
        <a:xfrm>
          <a:off x="2857500" y="68610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337045</xdr:rowOff>
    </xdr:from>
    <xdr:ext cx="762000" cy="259045"/>
    <xdr:sp macro="" textlink="">
      <xdr:nvSpPr>
        <xdr:cNvPr id="121" name="テキスト ボックス 120"/>
        <xdr:cNvSpPr txBox="1"/>
      </xdr:nvSpPr>
      <xdr:spPr>
        <a:xfrm>
          <a:off x="2527300" y="6947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327523</xdr:rowOff>
    </xdr:from>
    <xdr:to>
      <xdr:col>29</xdr:col>
      <xdr:colOff>177800</xdr:colOff>
      <xdr:row>36</xdr:row>
      <xdr:rowOff>86223</xdr:rowOff>
    </xdr:to>
    <xdr:sp macro="" textlink="">
      <xdr:nvSpPr>
        <xdr:cNvPr id="127" name="楕円 126"/>
        <xdr:cNvSpPr/>
      </xdr:nvSpPr>
      <xdr:spPr bwMode="auto">
        <a:xfrm>
          <a:off x="5600700" y="69378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299600</xdr:rowOff>
    </xdr:from>
    <xdr:ext cx="762000" cy="259045"/>
    <xdr:sp macro="" textlink="">
      <xdr:nvSpPr>
        <xdr:cNvPr id="128" name="人口1人当たり決算額の推移該当値テキスト445"/>
        <xdr:cNvSpPr txBox="1"/>
      </xdr:nvSpPr>
      <xdr:spPr>
        <a:xfrm>
          <a:off x="5740400" y="6909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286146</xdr:rowOff>
    </xdr:from>
    <xdr:to>
      <xdr:col>26</xdr:col>
      <xdr:colOff>101600</xdr:colOff>
      <xdr:row>36</xdr:row>
      <xdr:rowOff>44846</xdr:rowOff>
    </xdr:to>
    <xdr:sp macro="" textlink="">
      <xdr:nvSpPr>
        <xdr:cNvPr id="129" name="楕円 128"/>
        <xdr:cNvSpPr/>
      </xdr:nvSpPr>
      <xdr:spPr bwMode="auto">
        <a:xfrm>
          <a:off x="4953000" y="68964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29623</xdr:rowOff>
    </xdr:from>
    <xdr:ext cx="736600" cy="259045"/>
    <xdr:sp macro="" textlink="">
      <xdr:nvSpPr>
        <xdr:cNvPr id="130" name="テキスト ボックス 129"/>
        <xdr:cNvSpPr txBox="1"/>
      </xdr:nvSpPr>
      <xdr:spPr>
        <a:xfrm>
          <a:off x="4622800" y="6982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54391</xdr:rowOff>
    </xdr:from>
    <xdr:to>
      <xdr:col>22</xdr:col>
      <xdr:colOff>165100</xdr:colOff>
      <xdr:row>36</xdr:row>
      <xdr:rowOff>155991</xdr:rowOff>
    </xdr:to>
    <xdr:sp macro="" textlink="">
      <xdr:nvSpPr>
        <xdr:cNvPr id="131" name="楕円 130"/>
        <xdr:cNvSpPr/>
      </xdr:nvSpPr>
      <xdr:spPr bwMode="auto">
        <a:xfrm>
          <a:off x="4254500" y="70076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140768</xdr:rowOff>
    </xdr:from>
    <xdr:ext cx="762000" cy="259045"/>
    <xdr:sp macro="" textlink="">
      <xdr:nvSpPr>
        <xdr:cNvPr id="132" name="テキスト ボックス 131"/>
        <xdr:cNvSpPr txBox="1"/>
      </xdr:nvSpPr>
      <xdr:spPr>
        <a:xfrm>
          <a:off x="3924300" y="7094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61364</xdr:rowOff>
    </xdr:from>
    <xdr:to>
      <xdr:col>19</xdr:col>
      <xdr:colOff>38100</xdr:colOff>
      <xdr:row>36</xdr:row>
      <xdr:rowOff>162964</xdr:rowOff>
    </xdr:to>
    <xdr:sp macro="" textlink="">
      <xdr:nvSpPr>
        <xdr:cNvPr id="133" name="楕円 132"/>
        <xdr:cNvSpPr/>
      </xdr:nvSpPr>
      <xdr:spPr bwMode="auto">
        <a:xfrm>
          <a:off x="3556000" y="70146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147741</xdr:rowOff>
    </xdr:from>
    <xdr:ext cx="762000" cy="259045"/>
    <xdr:sp macro="" textlink="">
      <xdr:nvSpPr>
        <xdr:cNvPr id="134" name="テキスト ボックス 133"/>
        <xdr:cNvSpPr txBox="1"/>
      </xdr:nvSpPr>
      <xdr:spPr>
        <a:xfrm>
          <a:off x="3225800" y="71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245410</xdr:rowOff>
    </xdr:from>
    <xdr:to>
      <xdr:col>15</xdr:col>
      <xdr:colOff>101600</xdr:colOff>
      <xdr:row>36</xdr:row>
      <xdr:rowOff>4110</xdr:rowOff>
    </xdr:to>
    <xdr:sp macro="" textlink="">
      <xdr:nvSpPr>
        <xdr:cNvPr id="135" name="楕円 134"/>
        <xdr:cNvSpPr/>
      </xdr:nvSpPr>
      <xdr:spPr bwMode="auto">
        <a:xfrm>
          <a:off x="2857500" y="68557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14287</xdr:rowOff>
    </xdr:from>
    <xdr:ext cx="762000" cy="259045"/>
    <xdr:sp macro="" textlink="">
      <xdr:nvSpPr>
        <xdr:cNvPr id="136" name="テキスト ボックス 135"/>
        <xdr:cNvSpPr txBox="1"/>
      </xdr:nvSpPr>
      <xdr:spPr>
        <a:xfrm>
          <a:off x="2527300" y="662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福島県国見町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9,342
9,273
37.95
7,252,378
6,731,404
457,114
3,462,995
6,564,692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67.8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125893</xdr:rowOff>
    </xdr:from>
    <xdr:to>
      <xdr:col>24</xdr:col>
      <xdr:colOff>62865</xdr:colOff>
      <xdr:row>38</xdr:row>
      <xdr:rowOff>72430</xdr:rowOff>
    </xdr:to>
    <xdr:cxnSp macro="">
      <xdr:nvCxnSpPr>
        <xdr:cNvPr id="56" name="直線コネクタ 55"/>
        <xdr:cNvCxnSpPr/>
      </xdr:nvCxnSpPr>
      <xdr:spPr>
        <a:xfrm flipV="1">
          <a:off x="4633595" y="5440843"/>
          <a:ext cx="1270" cy="1146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76257</xdr:rowOff>
    </xdr:from>
    <xdr:ext cx="534377" cy="259045"/>
    <xdr:sp macro="" textlink="">
      <xdr:nvSpPr>
        <xdr:cNvPr id="57" name="人件費最小値テキスト"/>
        <xdr:cNvSpPr txBox="1"/>
      </xdr:nvSpPr>
      <xdr:spPr>
        <a:xfrm>
          <a:off x="4686300" y="659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72430</xdr:rowOff>
    </xdr:from>
    <xdr:to>
      <xdr:col>24</xdr:col>
      <xdr:colOff>152400</xdr:colOff>
      <xdr:row>38</xdr:row>
      <xdr:rowOff>72430</xdr:rowOff>
    </xdr:to>
    <xdr:cxnSp macro="">
      <xdr:nvCxnSpPr>
        <xdr:cNvPr id="58" name="直線コネクタ 57"/>
        <xdr:cNvCxnSpPr/>
      </xdr:nvCxnSpPr>
      <xdr:spPr>
        <a:xfrm>
          <a:off x="4546600" y="6587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72570</xdr:rowOff>
    </xdr:from>
    <xdr:ext cx="599010" cy="259045"/>
    <xdr:sp macro="" textlink="">
      <xdr:nvSpPr>
        <xdr:cNvPr id="59" name="人件費最大値テキスト"/>
        <xdr:cNvSpPr txBox="1"/>
      </xdr:nvSpPr>
      <xdr:spPr>
        <a:xfrm>
          <a:off x="4686300" y="5216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125893</xdr:rowOff>
    </xdr:from>
    <xdr:to>
      <xdr:col>24</xdr:col>
      <xdr:colOff>152400</xdr:colOff>
      <xdr:row>31</xdr:row>
      <xdr:rowOff>125893</xdr:rowOff>
    </xdr:to>
    <xdr:cxnSp macro="">
      <xdr:nvCxnSpPr>
        <xdr:cNvPr id="60" name="直線コネクタ 59"/>
        <xdr:cNvCxnSpPr/>
      </xdr:nvCxnSpPr>
      <xdr:spPr>
        <a:xfrm>
          <a:off x="4546600" y="5440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51384</xdr:rowOff>
    </xdr:from>
    <xdr:to>
      <xdr:col>24</xdr:col>
      <xdr:colOff>63500</xdr:colOff>
      <xdr:row>36</xdr:row>
      <xdr:rowOff>70503</xdr:rowOff>
    </xdr:to>
    <xdr:cxnSp macro="">
      <xdr:nvCxnSpPr>
        <xdr:cNvPr id="61" name="直線コネクタ 60"/>
        <xdr:cNvCxnSpPr/>
      </xdr:nvCxnSpPr>
      <xdr:spPr>
        <a:xfrm flipV="1">
          <a:off x="3797300" y="6223584"/>
          <a:ext cx="838200" cy="19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49725</xdr:rowOff>
    </xdr:from>
    <xdr:ext cx="599010" cy="259045"/>
    <xdr:sp macro="" textlink="">
      <xdr:nvSpPr>
        <xdr:cNvPr id="62" name="人件費平均値テキスト"/>
        <xdr:cNvSpPr txBox="1"/>
      </xdr:nvSpPr>
      <xdr:spPr>
        <a:xfrm>
          <a:off x="4686300" y="62219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71298</xdr:rowOff>
    </xdr:from>
    <xdr:to>
      <xdr:col>24</xdr:col>
      <xdr:colOff>114300</xdr:colOff>
      <xdr:row>37</xdr:row>
      <xdr:rowOff>1448</xdr:rowOff>
    </xdr:to>
    <xdr:sp macro="" textlink="">
      <xdr:nvSpPr>
        <xdr:cNvPr id="63" name="フローチャート: 判断 62"/>
        <xdr:cNvSpPr/>
      </xdr:nvSpPr>
      <xdr:spPr>
        <a:xfrm>
          <a:off x="45847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50439</xdr:rowOff>
    </xdr:from>
    <xdr:to>
      <xdr:col>19</xdr:col>
      <xdr:colOff>177800</xdr:colOff>
      <xdr:row>36</xdr:row>
      <xdr:rowOff>70503</xdr:rowOff>
    </xdr:to>
    <xdr:cxnSp macro="">
      <xdr:nvCxnSpPr>
        <xdr:cNvPr id="64" name="直線コネクタ 63"/>
        <xdr:cNvCxnSpPr/>
      </xdr:nvCxnSpPr>
      <xdr:spPr>
        <a:xfrm>
          <a:off x="2908300" y="6222639"/>
          <a:ext cx="889000" cy="20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66391</xdr:rowOff>
    </xdr:from>
    <xdr:to>
      <xdr:col>20</xdr:col>
      <xdr:colOff>38100</xdr:colOff>
      <xdr:row>36</xdr:row>
      <xdr:rowOff>167991</xdr:rowOff>
    </xdr:to>
    <xdr:sp macro="" textlink="">
      <xdr:nvSpPr>
        <xdr:cNvPr id="65" name="フローチャート: 判断 64"/>
        <xdr:cNvSpPr/>
      </xdr:nvSpPr>
      <xdr:spPr>
        <a:xfrm>
          <a:off x="3746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159118</xdr:rowOff>
    </xdr:from>
    <xdr:ext cx="599010" cy="259045"/>
    <xdr:sp macro="" textlink="">
      <xdr:nvSpPr>
        <xdr:cNvPr id="66" name="テキスト ボックス 65"/>
        <xdr:cNvSpPr txBox="1"/>
      </xdr:nvSpPr>
      <xdr:spPr>
        <a:xfrm>
          <a:off x="3497795" y="6331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50439</xdr:rowOff>
    </xdr:from>
    <xdr:to>
      <xdr:col>15</xdr:col>
      <xdr:colOff>50800</xdr:colOff>
      <xdr:row>36</xdr:row>
      <xdr:rowOff>126967</xdr:rowOff>
    </xdr:to>
    <xdr:cxnSp macro="">
      <xdr:nvCxnSpPr>
        <xdr:cNvPr id="67" name="直線コネクタ 66"/>
        <xdr:cNvCxnSpPr/>
      </xdr:nvCxnSpPr>
      <xdr:spPr>
        <a:xfrm flipV="1">
          <a:off x="2019300" y="6222639"/>
          <a:ext cx="889000" cy="76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88192</xdr:rowOff>
    </xdr:from>
    <xdr:to>
      <xdr:col>15</xdr:col>
      <xdr:colOff>101600</xdr:colOff>
      <xdr:row>37</xdr:row>
      <xdr:rowOff>18342</xdr:rowOff>
    </xdr:to>
    <xdr:sp macro="" textlink="">
      <xdr:nvSpPr>
        <xdr:cNvPr id="68" name="フローチャート: 判断 67"/>
        <xdr:cNvSpPr/>
      </xdr:nvSpPr>
      <xdr:spPr>
        <a:xfrm>
          <a:off x="2857500" y="626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9469</xdr:rowOff>
    </xdr:from>
    <xdr:ext cx="599010" cy="259045"/>
    <xdr:sp macro="" textlink="">
      <xdr:nvSpPr>
        <xdr:cNvPr id="69" name="テキスト ボックス 68"/>
        <xdr:cNvSpPr txBox="1"/>
      </xdr:nvSpPr>
      <xdr:spPr>
        <a:xfrm>
          <a:off x="2608795" y="6353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126967</xdr:rowOff>
    </xdr:from>
    <xdr:to>
      <xdr:col>10</xdr:col>
      <xdr:colOff>114300</xdr:colOff>
      <xdr:row>37</xdr:row>
      <xdr:rowOff>29180</xdr:rowOff>
    </xdr:to>
    <xdr:cxnSp macro="">
      <xdr:nvCxnSpPr>
        <xdr:cNvPr id="70" name="直線コネクタ 69"/>
        <xdr:cNvCxnSpPr/>
      </xdr:nvCxnSpPr>
      <xdr:spPr>
        <a:xfrm flipV="1">
          <a:off x="1130300" y="6299167"/>
          <a:ext cx="889000" cy="73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60500</xdr:rowOff>
    </xdr:from>
    <xdr:to>
      <xdr:col>10</xdr:col>
      <xdr:colOff>165100</xdr:colOff>
      <xdr:row>37</xdr:row>
      <xdr:rowOff>162100</xdr:rowOff>
    </xdr:to>
    <xdr:sp macro="" textlink="">
      <xdr:nvSpPr>
        <xdr:cNvPr id="71" name="フローチャート: 判断 70"/>
        <xdr:cNvSpPr/>
      </xdr:nvSpPr>
      <xdr:spPr>
        <a:xfrm>
          <a:off x="1968500" y="640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153227</xdr:rowOff>
    </xdr:from>
    <xdr:ext cx="534377" cy="259045"/>
    <xdr:sp macro="" textlink="">
      <xdr:nvSpPr>
        <xdr:cNvPr id="72" name="テキスト ボックス 71"/>
        <xdr:cNvSpPr txBox="1"/>
      </xdr:nvSpPr>
      <xdr:spPr>
        <a:xfrm>
          <a:off x="1752111" y="6496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105443</xdr:rowOff>
    </xdr:from>
    <xdr:to>
      <xdr:col>6</xdr:col>
      <xdr:colOff>38100</xdr:colOff>
      <xdr:row>38</xdr:row>
      <xdr:rowOff>35593</xdr:rowOff>
    </xdr:to>
    <xdr:sp macro="" textlink="">
      <xdr:nvSpPr>
        <xdr:cNvPr id="73" name="フローチャート: 判断 72"/>
        <xdr:cNvSpPr/>
      </xdr:nvSpPr>
      <xdr:spPr>
        <a:xfrm>
          <a:off x="1079500" y="644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26720</xdr:rowOff>
    </xdr:from>
    <xdr:ext cx="534377" cy="259045"/>
    <xdr:sp macro="" textlink="">
      <xdr:nvSpPr>
        <xdr:cNvPr id="74" name="テキスト ボックス 73"/>
        <xdr:cNvSpPr txBox="1"/>
      </xdr:nvSpPr>
      <xdr:spPr>
        <a:xfrm>
          <a:off x="863111" y="6541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584</xdr:rowOff>
    </xdr:from>
    <xdr:to>
      <xdr:col>24</xdr:col>
      <xdr:colOff>114300</xdr:colOff>
      <xdr:row>36</xdr:row>
      <xdr:rowOff>102184</xdr:rowOff>
    </xdr:to>
    <xdr:sp macro="" textlink="">
      <xdr:nvSpPr>
        <xdr:cNvPr id="80" name="楕円 79"/>
        <xdr:cNvSpPr/>
      </xdr:nvSpPr>
      <xdr:spPr>
        <a:xfrm>
          <a:off x="4584700" y="6172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23461</xdr:rowOff>
    </xdr:from>
    <xdr:ext cx="599010" cy="259045"/>
    <xdr:sp macro="" textlink="">
      <xdr:nvSpPr>
        <xdr:cNvPr id="81" name="人件費該当値テキスト"/>
        <xdr:cNvSpPr txBox="1"/>
      </xdr:nvSpPr>
      <xdr:spPr>
        <a:xfrm>
          <a:off x="4686300" y="6024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19703</xdr:rowOff>
    </xdr:from>
    <xdr:to>
      <xdr:col>20</xdr:col>
      <xdr:colOff>38100</xdr:colOff>
      <xdr:row>36</xdr:row>
      <xdr:rowOff>121303</xdr:rowOff>
    </xdr:to>
    <xdr:sp macro="" textlink="">
      <xdr:nvSpPr>
        <xdr:cNvPr id="82" name="楕円 81"/>
        <xdr:cNvSpPr/>
      </xdr:nvSpPr>
      <xdr:spPr>
        <a:xfrm>
          <a:off x="3746500" y="6191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137830</xdr:rowOff>
    </xdr:from>
    <xdr:ext cx="599010" cy="259045"/>
    <xdr:sp macro="" textlink="">
      <xdr:nvSpPr>
        <xdr:cNvPr id="83" name="テキスト ボックス 82"/>
        <xdr:cNvSpPr txBox="1"/>
      </xdr:nvSpPr>
      <xdr:spPr>
        <a:xfrm>
          <a:off x="3497795" y="5967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171089</xdr:rowOff>
    </xdr:from>
    <xdr:to>
      <xdr:col>15</xdr:col>
      <xdr:colOff>101600</xdr:colOff>
      <xdr:row>36</xdr:row>
      <xdr:rowOff>101239</xdr:rowOff>
    </xdr:to>
    <xdr:sp macro="" textlink="">
      <xdr:nvSpPr>
        <xdr:cNvPr id="84" name="楕円 83"/>
        <xdr:cNvSpPr/>
      </xdr:nvSpPr>
      <xdr:spPr>
        <a:xfrm>
          <a:off x="2857500" y="617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117766</xdr:rowOff>
    </xdr:from>
    <xdr:ext cx="599010" cy="259045"/>
    <xdr:sp macro="" textlink="">
      <xdr:nvSpPr>
        <xdr:cNvPr id="85" name="テキスト ボックス 84"/>
        <xdr:cNvSpPr txBox="1"/>
      </xdr:nvSpPr>
      <xdr:spPr>
        <a:xfrm>
          <a:off x="2608795" y="5947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76167</xdr:rowOff>
    </xdr:from>
    <xdr:to>
      <xdr:col>10</xdr:col>
      <xdr:colOff>165100</xdr:colOff>
      <xdr:row>37</xdr:row>
      <xdr:rowOff>6317</xdr:rowOff>
    </xdr:to>
    <xdr:sp macro="" textlink="">
      <xdr:nvSpPr>
        <xdr:cNvPr id="86" name="楕円 85"/>
        <xdr:cNvSpPr/>
      </xdr:nvSpPr>
      <xdr:spPr>
        <a:xfrm>
          <a:off x="1968500" y="6248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22844</xdr:rowOff>
    </xdr:from>
    <xdr:ext cx="599010" cy="259045"/>
    <xdr:sp macro="" textlink="">
      <xdr:nvSpPr>
        <xdr:cNvPr id="87" name="テキスト ボックス 86"/>
        <xdr:cNvSpPr txBox="1"/>
      </xdr:nvSpPr>
      <xdr:spPr>
        <a:xfrm>
          <a:off x="1719795" y="6023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149830</xdr:rowOff>
    </xdr:from>
    <xdr:to>
      <xdr:col>6</xdr:col>
      <xdr:colOff>38100</xdr:colOff>
      <xdr:row>37</xdr:row>
      <xdr:rowOff>79980</xdr:rowOff>
    </xdr:to>
    <xdr:sp macro="" textlink="">
      <xdr:nvSpPr>
        <xdr:cNvPr id="88" name="楕円 87"/>
        <xdr:cNvSpPr/>
      </xdr:nvSpPr>
      <xdr:spPr>
        <a:xfrm>
          <a:off x="1079500" y="632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96507</xdr:rowOff>
    </xdr:from>
    <xdr:ext cx="534377" cy="259045"/>
    <xdr:sp macro="" textlink="">
      <xdr:nvSpPr>
        <xdr:cNvPr id="89" name="テキスト ボックス 88"/>
        <xdr:cNvSpPr txBox="1"/>
      </xdr:nvSpPr>
      <xdr:spPr>
        <a:xfrm>
          <a:off x="863111" y="6097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162537</xdr:rowOff>
    </xdr:from>
    <xdr:to>
      <xdr:col>24</xdr:col>
      <xdr:colOff>62865</xdr:colOff>
      <xdr:row>58</xdr:row>
      <xdr:rowOff>10417</xdr:rowOff>
    </xdr:to>
    <xdr:cxnSp macro="">
      <xdr:nvCxnSpPr>
        <xdr:cNvPr id="111" name="直線コネクタ 110"/>
        <xdr:cNvCxnSpPr/>
      </xdr:nvCxnSpPr>
      <xdr:spPr>
        <a:xfrm flipV="1">
          <a:off x="4633595" y="9077937"/>
          <a:ext cx="1270" cy="876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14244</xdr:rowOff>
    </xdr:from>
    <xdr:ext cx="534377" cy="259045"/>
    <xdr:sp macro="" textlink="">
      <xdr:nvSpPr>
        <xdr:cNvPr id="112" name="物件費最小値テキスト"/>
        <xdr:cNvSpPr txBox="1"/>
      </xdr:nvSpPr>
      <xdr:spPr>
        <a:xfrm>
          <a:off x="4686300" y="9958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10417</xdr:rowOff>
    </xdr:from>
    <xdr:to>
      <xdr:col>24</xdr:col>
      <xdr:colOff>152400</xdr:colOff>
      <xdr:row>58</xdr:row>
      <xdr:rowOff>10417</xdr:rowOff>
    </xdr:to>
    <xdr:cxnSp macro="">
      <xdr:nvCxnSpPr>
        <xdr:cNvPr id="113" name="直線コネクタ 112"/>
        <xdr:cNvCxnSpPr/>
      </xdr:nvCxnSpPr>
      <xdr:spPr>
        <a:xfrm>
          <a:off x="4546600" y="9954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109214</xdr:rowOff>
    </xdr:from>
    <xdr:ext cx="599010" cy="259045"/>
    <xdr:sp macro="" textlink="">
      <xdr:nvSpPr>
        <xdr:cNvPr id="114" name="物件費最大値テキスト"/>
        <xdr:cNvSpPr txBox="1"/>
      </xdr:nvSpPr>
      <xdr:spPr>
        <a:xfrm>
          <a:off x="4686300" y="8853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52</xdr:row>
      <xdr:rowOff>162537</xdr:rowOff>
    </xdr:from>
    <xdr:to>
      <xdr:col>24</xdr:col>
      <xdr:colOff>152400</xdr:colOff>
      <xdr:row>52</xdr:row>
      <xdr:rowOff>162537</xdr:rowOff>
    </xdr:to>
    <xdr:cxnSp macro="">
      <xdr:nvCxnSpPr>
        <xdr:cNvPr id="115" name="直線コネクタ 114"/>
        <xdr:cNvCxnSpPr/>
      </xdr:nvCxnSpPr>
      <xdr:spPr>
        <a:xfrm>
          <a:off x="4546600" y="9077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159467</xdr:rowOff>
    </xdr:from>
    <xdr:to>
      <xdr:col>24</xdr:col>
      <xdr:colOff>63500</xdr:colOff>
      <xdr:row>56</xdr:row>
      <xdr:rowOff>157259</xdr:rowOff>
    </xdr:to>
    <xdr:cxnSp macro="">
      <xdr:nvCxnSpPr>
        <xdr:cNvPr id="116" name="直線コネクタ 115"/>
        <xdr:cNvCxnSpPr/>
      </xdr:nvCxnSpPr>
      <xdr:spPr>
        <a:xfrm>
          <a:off x="3797300" y="9589217"/>
          <a:ext cx="838200" cy="169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156033</xdr:rowOff>
    </xdr:from>
    <xdr:ext cx="599010" cy="259045"/>
    <xdr:sp macro="" textlink="">
      <xdr:nvSpPr>
        <xdr:cNvPr id="117" name="物件費平均値テキスト"/>
        <xdr:cNvSpPr txBox="1"/>
      </xdr:nvSpPr>
      <xdr:spPr>
        <a:xfrm>
          <a:off x="4686300" y="97572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6156</xdr:rowOff>
    </xdr:from>
    <xdr:to>
      <xdr:col>24</xdr:col>
      <xdr:colOff>114300</xdr:colOff>
      <xdr:row>57</xdr:row>
      <xdr:rowOff>107756</xdr:rowOff>
    </xdr:to>
    <xdr:sp macro="" textlink="">
      <xdr:nvSpPr>
        <xdr:cNvPr id="118" name="フローチャート: 判断 117"/>
        <xdr:cNvSpPr/>
      </xdr:nvSpPr>
      <xdr:spPr>
        <a:xfrm>
          <a:off x="4584700" y="9778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2894</xdr:rowOff>
    </xdr:from>
    <xdr:to>
      <xdr:col>19</xdr:col>
      <xdr:colOff>177800</xdr:colOff>
      <xdr:row>55</xdr:row>
      <xdr:rowOff>159467</xdr:rowOff>
    </xdr:to>
    <xdr:cxnSp macro="">
      <xdr:nvCxnSpPr>
        <xdr:cNvPr id="119" name="直線コネクタ 118"/>
        <xdr:cNvCxnSpPr/>
      </xdr:nvCxnSpPr>
      <xdr:spPr>
        <a:xfrm>
          <a:off x="2908300" y="8746844"/>
          <a:ext cx="889000" cy="842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165922</xdr:rowOff>
    </xdr:from>
    <xdr:to>
      <xdr:col>20</xdr:col>
      <xdr:colOff>38100</xdr:colOff>
      <xdr:row>57</xdr:row>
      <xdr:rowOff>96072</xdr:rowOff>
    </xdr:to>
    <xdr:sp macro="" textlink="">
      <xdr:nvSpPr>
        <xdr:cNvPr id="120" name="フローチャート: 判断 119"/>
        <xdr:cNvSpPr/>
      </xdr:nvSpPr>
      <xdr:spPr>
        <a:xfrm>
          <a:off x="3746500" y="976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87199</xdr:rowOff>
    </xdr:from>
    <xdr:ext cx="599010" cy="259045"/>
    <xdr:sp macro="" textlink="">
      <xdr:nvSpPr>
        <xdr:cNvPr id="121" name="テキスト ボックス 120"/>
        <xdr:cNvSpPr txBox="1"/>
      </xdr:nvSpPr>
      <xdr:spPr>
        <a:xfrm>
          <a:off x="3497795" y="9859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2894</xdr:rowOff>
    </xdr:from>
    <xdr:to>
      <xdr:col>15</xdr:col>
      <xdr:colOff>50800</xdr:colOff>
      <xdr:row>53</xdr:row>
      <xdr:rowOff>107305</xdr:rowOff>
    </xdr:to>
    <xdr:cxnSp macro="">
      <xdr:nvCxnSpPr>
        <xdr:cNvPr id="122" name="直線コネクタ 121"/>
        <xdr:cNvCxnSpPr/>
      </xdr:nvCxnSpPr>
      <xdr:spPr>
        <a:xfrm flipV="1">
          <a:off x="2019300" y="8746844"/>
          <a:ext cx="889000" cy="447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4798</xdr:rowOff>
    </xdr:from>
    <xdr:to>
      <xdr:col>15</xdr:col>
      <xdr:colOff>101600</xdr:colOff>
      <xdr:row>57</xdr:row>
      <xdr:rowOff>106398</xdr:rowOff>
    </xdr:to>
    <xdr:sp macro="" textlink="">
      <xdr:nvSpPr>
        <xdr:cNvPr id="123" name="フローチャート: 判断 122"/>
        <xdr:cNvSpPr/>
      </xdr:nvSpPr>
      <xdr:spPr>
        <a:xfrm>
          <a:off x="2857500" y="977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97525</xdr:rowOff>
    </xdr:from>
    <xdr:ext cx="599010" cy="259045"/>
    <xdr:sp macro="" textlink="">
      <xdr:nvSpPr>
        <xdr:cNvPr id="124" name="テキスト ボックス 123"/>
        <xdr:cNvSpPr txBox="1"/>
      </xdr:nvSpPr>
      <xdr:spPr>
        <a:xfrm>
          <a:off x="2608795" y="9870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107305</xdr:rowOff>
    </xdr:from>
    <xdr:to>
      <xdr:col>10</xdr:col>
      <xdr:colOff>114300</xdr:colOff>
      <xdr:row>55</xdr:row>
      <xdr:rowOff>130586</xdr:rowOff>
    </xdr:to>
    <xdr:cxnSp macro="">
      <xdr:nvCxnSpPr>
        <xdr:cNvPr id="125" name="直線コネクタ 124"/>
        <xdr:cNvCxnSpPr/>
      </xdr:nvCxnSpPr>
      <xdr:spPr>
        <a:xfrm flipV="1">
          <a:off x="1130300" y="9194155"/>
          <a:ext cx="889000" cy="366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34299</xdr:rowOff>
    </xdr:from>
    <xdr:to>
      <xdr:col>10</xdr:col>
      <xdr:colOff>165100</xdr:colOff>
      <xdr:row>57</xdr:row>
      <xdr:rowOff>135899</xdr:rowOff>
    </xdr:to>
    <xdr:sp macro="" textlink="">
      <xdr:nvSpPr>
        <xdr:cNvPr id="126" name="フローチャート: 判断 125"/>
        <xdr:cNvSpPr/>
      </xdr:nvSpPr>
      <xdr:spPr>
        <a:xfrm>
          <a:off x="1968500" y="98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127026</xdr:rowOff>
    </xdr:from>
    <xdr:ext cx="534377" cy="259045"/>
    <xdr:sp macro="" textlink="">
      <xdr:nvSpPr>
        <xdr:cNvPr id="127" name="テキスト ボックス 126"/>
        <xdr:cNvSpPr txBox="1"/>
      </xdr:nvSpPr>
      <xdr:spPr>
        <a:xfrm>
          <a:off x="1752111" y="989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84483</xdr:rowOff>
    </xdr:from>
    <xdr:to>
      <xdr:col>6</xdr:col>
      <xdr:colOff>38100</xdr:colOff>
      <xdr:row>58</xdr:row>
      <xdr:rowOff>14633</xdr:rowOff>
    </xdr:to>
    <xdr:sp macro="" textlink="">
      <xdr:nvSpPr>
        <xdr:cNvPr id="128" name="フローチャート: 判断 127"/>
        <xdr:cNvSpPr/>
      </xdr:nvSpPr>
      <xdr:spPr>
        <a:xfrm>
          <a:off x="1079500" y="9857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5760</xdr:rowOff>
    </xdr:from>
    <xdr:ext cx="534377" cy="259045"/>
    <xdr:sp macro="" textlink="">
      <xdr:nvSpPr>
        <xdr:cNvPr id="129" name="テキスト ボックス 128"/>
        <xdr:cNvSpPr txBox="1"/>
      </xdr:nvSpPr>
      <xdr:spPr>
        <a:xfrm>
          <a:off x="863111" y="9949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106459</xdr:rowOff>
    </xdr:from>
    <xdr:to>
      <xdr:col>24</xdr:col>
      <xdr:colOff>114300</xdr:colOff>
      <xdr:row>57</xdr:row>
      <xdr:rowOff>36609</xdr:rowOff>
    </xdr:to>
    <xdr:sp macro="" textlink="">
      <xdr:nvSpPr>
        <xdr:cNvPr id="135" name="楕円 134"/>
        <xdr:cNvSpPr/>
      </xdr:nvSpPr>
      <xdr:spPr>
        <a:xfrm>
          <a:off x="4584700" y="9707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129336</xdr:rowOff>
    </xdr:from>
    <xdr:ext cx="599010" cy="259045"/>
    <xdr:sp macro="" textlink="">
      <xdr:nvSpPr>
        <xdr:cNvPr id="136" name="物件費該当値テキスト"/>
        <xdr:cNvSpPr txBox="1"/>
      </xdr:nvSpPr>
      <xdr:spPr>
        <a:xfrm>
          <a:off x="4686300" y="9559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108667</xdr:rowOff>
    </xdr:from>
    <xdr:to>
      <xdr:col>20</xdr:col>
      <xdr:colOff>38100</xdr:colOff>
      <xdr:row>56</xdr:row>
      <xdr:rowOff>38817</xdr:rowOff>
    </xdr:to>
    <xdr:sp macro="" textlink="">
      <xdr:nvSpPr>
        <xdr:cNvPr id="137" name="楕円 136"/>
        <xdr:cNvSpPr/>
      </xdr:nvSpPr>
      <xdr:spPr>
        <a:xfrm>
          <a:off x="3746500" y="9538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55344</xdr:rowOff>
    </xdr:from>
    <xdr:ext cx="599010" cy="259045"/>
    <xdr:sp macro="" textlink="">
      <xdr:nvSpPr>
        <xdr:cNvPr id="138" name="テキスト ボックス 137"/>
        <xdr:cNvSpPr txBox="1"/>
      </xdr:nvSpPr>
      <xdr:spPr>
        <a:xfrm>
          <a:off x="3497795" y="9313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123544</xdr:rowOff>
    </xdr:from>
    <xdr:to>
      <xdr:col>15</xdr:col>
      <xdr:colOff>101600</xdr:colOff>
      <xdr:row>51</xdr:row>
      <xdr:rowOff>53694</xdr:rowOff>
    </xdr:to>
    <xdr:sp macro="" textlink="">
      <xdr:nvSpPr>
        <xdr:cNvPr id="139" name="楕円 138"/>
        <xdr:cNvSpPr/>
      </xdr:nvSpPr>
      <xdr:spPr>
        <a:xfrm>
          <a:off x="2857500" y="8696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70221</xdr:rowOff>
    </xdr:from>
    <xdr:ext cx="599010" cy="259045"/>
    <xdr:sp macro="" textlink="">
      <xdr:nvSpPr>
        <xdr:cNvPr id="140" name="テキスト ボックス 139"/>
        <xdr:cNvSpPr txBox="1"/>
      </xdr:nvSpPr>
      <xdr:spPr>
        <a:xfrm>
          <a:off x="2608795" y="8471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56505</xdr:rowOff>
    </xdr:from>
    <xdr:to>
      <xdr:col>10</xdr:col>
      <xdr:colOff>165100</xdr:colOff>
      <xdr:row>53</xdr:row>
      <xdr:rowOff>158105</xdr:rowOff>
    </xdr:to>
    <xdr:sp macro="" textlink="">
      <xdr:nvSpPr>
        <xdr:cNvPr id="141" name="楕円 140"/>
        <xdr:cNvSpPr/>
      </xdr:nvSpPr>
      <xdr:spPr>
        <a:xfrm>
          <a:off x="1968500" y="914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52</xdr:row>
      <xdr:rowOff>3182</xdr:rowOff>
    </xdr:from>
    <xdr:ext cx="599010" cy="259045"/>
    <xdr:sp macro="" textlink="">
      <xdr:nvSpPr>
        <xdr:cNvPr id="142" name="テキスト ボックス 141"/>
        <xdr:cNvSpPr txBox="1"/>
      </xdr:nvSpPr>
      <xdr:spPr>
        <a:xfrm>
          <a:off x="1719795" y="8918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79786</xdr:rowOff>
    </xdr:from>
    <xdr:to>
      <xdr:col>6</xdr:col>
      <xdr:colOff>38100</xdr:colOff>
      <xdr:row>56</xdr:row>
      <xdr:rowOff>9936</xdr:rowOff>
    </xdr:to>
    <xdr:sp macro="" textlink="">
      <xdr:nvSpPr>
        <xdr:cNvPr id="143" name="楕円 142"/>
        <xdr:cNvSpPr/>
      </xdr:nvSpPr>
      <xdr:spPr>
        <a:xfrm>
          <a:off x="1079500" y="950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26463</xdr:rowOff>
    </xdr:from>
    <xdr:ext cx="599010" cy="259045"/>
    <xdr:sp macro="" textlink="">
      <xdr:nvSpPr>
        <xdr:cNvPr id="144" name="テキスト ボックス 143"/>
        <xdr:cNvSpPr txBox="1"/>
      </xdr:nvSpPr>
      <xdr:spPr>
        <a:xfrm>
          <a:off x="830795" y="9284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6" name="テキスト ボックス 165"/>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53099</xdr:rowOff>
    </xdr:from>
    <xdr:to>
      <xdr:col>24</xdr:col>
      <xdr:colOff>62865</xdr:colOff>
      <xdr:row>79</xdr:row>
      <xdr:rowOff>31610</xdr:rowOff>
    </xdr:to>
    <xdr:cxnSp macro="">
      <xdr:nvCxnSpPr>
        <xdr:cNvPr id="168" name="直線コネクタ 167"/>
        <xdr:cNvCxnSpPr/>
      </xdr:nvCxnSpPr>
      <xdr:spPr>
        <a:xfrm flipV="1">
          <a:off x="4633595" y="12054599"/>
          <a:ext cx="1270" cy="152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35437</xdr:rowOff>
    </xdr:from>
    <xdr:ext cx="378565" cy="259045"/>
    <xdr:sp macro="" textlink="">
      <xdr:nvSpPr>
        <xdr:cNvPr id="169" name="維持補修費最小値テキスト"/>
        <xdr:cNvSpPr txBox="1"/>
      </xdr:nvSpPr>
      <xdr:spPr>
        <a:xfrm>
          <a:off x="4686300" y="13579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31610</xdr:rowOff>
    </xdr:from>
    <xdr:to>
      <xdr:col>24</xdr:col>
      <xdr:colOff>152400</xdr:colOff>
      <xdr:row>79</xdr:row>
      <xdr:rowOff>31610</xdr:rowOff>
    </xdr:to>
    <xdr:cxnSp macro="">
      <xdr:nvCxnSpPr>
        <xdr:cNvPr id="170" name="直線コネクタ 169"/>
        <xdr:cNvCxnSpPr/>
      </xdr:nvCxnSpPr>
      <xdr:spPr>
        <a:xfrm>
          <a:off x="4546600" y="1357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171226</xdr:rowOff>
    </xdr:from>
    <xdr:ext cx="534377" cy="259045"/>
    <xdr:sp macro="" textlink="">
      <xdr:nvSpPr>
        <xdr:cNvPr id="171" name="維持補修費最大値テキスト"/>
        <xdr:cNvSpPr txBox="1"/>
      </xdr:nvSpPr>
      <xdr:spPr>
        <a:xfrm>
          <a:off x="4686300" y="1182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53099</xdr:rowOff>
    </xdr:from>
    <xdr:to>
      <xdr:col>24</xdr:col>
      <xdr:colOff>152400</xdr:colOff>
      <xdr:row>70</xdr:row>
      <xdr:rowOff>53099</xdr:rowOff>
    </xdr:to>
    <xdr:cxnSp macro="">
      <xdr:nvCxnSpPr>
        <xdr:cNvPr id="172" name="直線コネクタ 171"/>
        <xdr:cNvCxnSpPr/>
      </xdr:nvCxnSpPr>
      <xdr:spPr>
        <a:xfrm>
          <a:off x="4546600" y="1205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101981</xdr:rowOff>
    </xdr:from>
    <xdr:to>
      <xdr:col>24</xdr:col>
      <xdr:colOff>63500</xdr:colOff>
      <xdr:row>78</xdr:row>
      <xdr:rowOff>107410</xdr:rowOff>
    </xdr:to>
    <xdr:cxnSp macro="">
      <xdr:nvCxnSpPr>
        <xdr:cNvPr id="173" name="直線コネクタ 172"/>
        <xdr:cNvCxnSpPr/>
      </xdr:nvCxnSpPr>
      <xdr:spPr>
        <a:xfrm flipV="1">
          <a:off x="3797300" y="13475081"/>
          <a:ext cx="838200" cy="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130655</xdr:rowOff>
    </xdr:from>
    <xdr:ext cx="534377" cy="259045"/>
    <xdr:sp macro="" textlink="">
      <xdr:nvSpPr>
        <xdr:cNvPr id="174" name="維持補修費平均値テキスト"/>
        <xdr:cNvSpPr txBox="1"/>
      </xdr:nvSpPr>
      <xdr:spPr>
        <a:xfrm>
          <a:off x="4686300" y="13160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107778</xdr:rowOff>
    </xdr:from>
    <xdr:to>
      <xdr:col>24</xdr:col>
      <xdr:colOff>114300</xdr:colOff>
      <xdr:row>78</xdr:row>
      <xdr:rowOff>37928</xdr:rowOff>
    </xdr:to>
    <xdr:sp macro="" textlink="">
      <xdr:nvSpPr>
        <xdr:cNvPr id="175" name="フローチャート: 判断 174"/>
        <xdr:cNvSpPr/>
      </xdr:nvSpPr>
      <xdr:spPr>
        <a:xfrm>
          <a:off x="4584700" y="1330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107410</xdr:rowOff>
    </xdr:from>
    <xdr:to>
      <xdr:col>19</xdr:col>
      <xdr:colOff>177800</xdr:colOff>
      <xdr:row>78</xdr:row>
      <xdr:rowOff>139852</xdr:rowOff>
    </xdr:to>
    <xdr:cxnSp macro="">
      <xdr:nvCxnSpPr>
        <xdr:cNvPr id="176" name="直線コネクタ 175"/>
        <xdr:cNvCxnSpPr/>
      </xdr:nvCxnSpPr>
      <xdr:spPr>
        <a:xfrm flipV="1">
          <a:off x="2908300" y="13480510"/>
          <a:ext cx="889000" cy="32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140830</xdr:rowOff>
    </xdr:from>
    <xdr:to>
      <xdr:col>20</xdr:col>
      <xdr:colOff>38100</xdr:colOff>
      <xdr:row>78</xdr:row>
      <xdr:rowOff>70980</xdr:rowOff>
    </xdr:to>
    <xdr:sp macro="" textlink="">
      <xdr:nvSpPr>
        <xdr:cNvPr id="177" name="フローチャート: 判断 176"/>
        <xdr:cNvSpPr/>
      </xdr:nvSpPr>
      <xdr:spPr>
        <a:xfrm>
          <a:off x="3746500" y="1334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87507</xdr:rowOff>
    </xdr:from>
    <xdr:ext cx="534377" cy="259045"/>
    <xdr:sp macro="" textlink="">
      <xdr:nvSpPr>
        <xdr:cNvPr id="178" name="テキスト ボックス 177"/>
        <xdr:cNvSpPr txBox="1"/>
      </xdr:nvSpPr>
      <xdr:spPr>
        <a:xfrm>
          <a:off x="3530111" y="1311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113697</xdr:rowOff>
    </xdr:from>
    <xdr:to>
      <xdr:col>15</xdr:col>
      <xdr:colOff>50800</xdr:colOff>
      <xdr:row>78</xdr:row>
      <xdr:rowOff>139852</xdr:rowOff>
    </xdr:to>
    <xdr:cxnSp macro="">
      <xdr:nvCxnSpPr>
        <xdr:cNvPr id="179" name="直線コネクタ 178"/>
        <xdr:cNvCxnSpPr/>
      </xdr:nvCxnSpPr>
      <xdr:spPr>
        <a:xfrm>
          <a:off x="2019300" y="13486797"/>
          <a:ext cx="889000" cy="26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9100</xdr:rowOff>
    </xdr:from>
    <xdr:to>
      <xdr:col>15</xdr:col>
      <xdr:colOff>101600</xdr:colOff>
      <xdr:row>78</xdr:row>
      <xdr:rowOff>110700</xdr:rowOff>
    </xdr:to>
    <xdr:sp macro="" textlink="">
      <xdr:nvSpPr>
        <xdr:cNvPr id="180" name="フローチャート: 判断 179"/>
        <xdr:cNvSpPr/>
      </xdr:nvSpPr>
      <xdr:spPr>
        <a:xfrm>
          <a:off x="2857500" y="133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127227</xdr:rowOff>
    </xdr:from>
    <xdr:ext cx="469744" cy="259045"/>
    <xdr:sp macro="" textlink="">
      <xdr:nvSpPr>
        <xdr:cNvPr id="181" name="テキスト ボックス 180"/>
        <xdr:cNvSpPr txBox="1"/>
      </xdr:nvSpPr>
      <xdr:spPr>
        <a:xfrm>
          <a:off x="2673428" y="1315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113697</xdr:rowOff>
    </xdr:from>
    <xdr:to>
      <xdr:col>10</xdr:col>
      <xdr:colOff>114300</xdr:colOff>
      <xdr:row>78</xdr:row>
      <xdr:rowOff>125127</xdr:rowOff>
    </xdr:to>
    <xdr:cxnSp macro="">
      <xdr:nvCxnSpPr>
        <xdr:cNvPr id="182" name="直線コネクタ 181"/>
        <xdr:cNvCxnSpPr/>
      </xdr:nvCxnSpPr>
      <xdr:spPr>
        <a:xfrm flipV="1">
          <a:off x="1130300" y="13486797"/>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83471</xdr:rowOff>
    </xdr:from>
    <xdr:to>
      <xdr:col>10</xdr:col>
      <xdr:colOff>165100</xdr:colOff>
      <xdr:row>79</xdr:row>
      <xdr:rowOff>13621</xdr:rowOff>
    </xdr:to>
    <xdr:sp macro="" textlink="">
      <xdr:nvSpPr>
        <xdr:cNvPr id="183" name="フローチャート: 判断 182"/>
        <xdr:cNvSpPr/>
      </xdr:nvSpPr>
      <xdr:spPr>
        <a:xfrm>
          <a:off x="1968500" y="13456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4748</xdr:rowOff>
    </xdr:from>
    <xdr:ext cx="469744" cy="259045"/>
    <xdr:sp macro="" textlink="">
      <xdr:nvSpPr>
        <xdr:cNvPr id="184" name="テキスト ボックス 183"/>
        <xdr:cNvSpPr txBox="1"/>
      </xdr:nvSpPr>
      <xdr:spPr>
        <a:xfrm>
          <a:off x="1784428" y="13549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89681</xdr:rowOff>
    </xdr:from>
    <xdr:to>
      <xdr:col>6</xdr:col>
      <xdr:colOff>38100</xdr:colOff>
      <xdr:row>79</xdr:row>
      <xdr:rowOff>19831</xdr:rowOff>
    </xdr:to>
    <xdr:sp macro="" textlink="">
      <xdr:nvSpPr>
        <xdr:cNvPr id="185" name="フローチャート: 判断 184"/>
        <xdr:cNvSpPr/>
      </xdr:nvSpPr>
      <xdr:spPr>
        <a:xfrm>
          <a:off x="1079500" y="13462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10958</xdr:rowOff>
    </xdr:from>
    <xdr:ext cx="469744" cy="259045"/>
    <xdr:sp macro="" textlink="">
      <xdr:nvSpPr>
        <xdr:cNvPr id="186" name="テキスト ボックス 185"/>
        <xdr:cNvSpPr txBox="1"/>
      </xdr:nvSpPr>
      <xdr:spPr>
        <a:xfrm>
          <a:off x="895428" y="1355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51181</xdr:rowOff>
    </xdr:from>
    <xdr:to>
      <xdr:col>24</xdr:col>
      <xdr:colOff>114300</xdr:colOff>
      <xdr:row>78</xdr:row>
      <xdr:rowOff>152781</xdr:rowOff>
    </xdr:to>
    <xdr:sp macro="" textlink="">
      <xdr:nvSpPr>
        <xdr:cNvPr id="192" name="楕円 191"/>
        <xdr:cNvSpPr/>
      </xdr:nvSpPr>
      <xdr:spPr>
        <a:xfrm>
          <a:off x="4584700" y="13424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137558</xdr:rowOff>
    </xdr:from>
    <xdr:ext cx="469744" cy="259045"/>
    <xdr:sp macro="" textlink="">
      <xdr:nvSpPr>
        <xdr:cNvPr id="193" name="維持補修費該当値テキスト"/>
        <xdr:cNvSpPr txBox="1"/>
      </xdr:nvSpPr>
      <xdr:spPr>
        <a:xfrm>
          <a:off x="4686300" y="13339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56610</xdr:rowOff>
    </xdr:from>
    <xdr:to>
      <xdr:col>20</xdr:col>
      <xdr:colOff>38100</xdr:colOff>
      <xdr:row>78</xdr:row>
      <xdr:rowOff>158210</xdr:rowOff>
    </xdr:to>
    <xdr:sp macro="" textlink="">
      <xdr:nvSpPr>
        <xdr:cNvPr id="194" name="楕円 193"/>
        <xdr:cNvSpPr/>
      </xdr:nvSpPr>
      <xdr:spPr>
        <a:xfrm>
          <a:off x="3746500" y="1342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149337</xdr:rowOff>
    </xdr:from>
    <xdr:ext cx="469744" cy="259045"/>
    <xdr:sp macro="" textlink="">
      <xdr:nvSpPr>
        <xdr:cNvPr id="195" name="テキスト ボックス 194"/>
        <xdr:cNvSpPr txBox="1"/>
      </xdr:nvSpPr>
      <xdr:spPr>
        <a:xfrm>
          <a:off x="3562428" y="1352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89052</xdr:rowOff>
    </xdr:from>
    <xdr:to>
      <xdr:col>15</xdr:col>
      <xdr:colOff>101600</xdr:colOff>
      <xdr:row>79</xdr:row>
      <xdr:rowOff>19202</xdr:rowOff>
    </xdr:to>
    <xdr:sp macro="" textlink="">
      <xdr:nvSpPr>
        <xdr:cNvPr id="196" name="楕円 195"/>
        <xdr:cNvSpPr/>
      </xdr:nvSpPr>
      <xdr:spPr>
        <a:xfrm>
          <a:off x="2857500" y="1346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10329</xdr:rowOff>
    </xdr:from>
    <xdr:ext cx="469744" cy="259045"/>
    <xdr:sp macro="" textlink="">
      <xdr:nvSpPr>
        <xdr:cNvPr id="197" name="テキスト ボックス 196"/>
        <xdr:cNvSpPr txBox="1"/>
      </xdr:nvSpPr>
      <xdr:spPr>
        <a:xfrm>
          <a:off x="2673428" y="13554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62897</xdr:rowOff>
    </xdr:from>
    <xdr:to>
      <xdr:col>10</xdr:col>
      <xdr:colOff>165100</xdr:colOff>
      <xdr:row>78</xdr:row>
      <xdr:rowOff>164497</xdr:rowOff>
    </xdr:to>
    <xdr:sp macro="" textlink="">
      <xdr:nvSpPr>
        <xdr:cNvPr id="198" name="楕円 197"/>
        <xdr:cNvSpPr/>
      </xdr:nvSpPr>
      <xdr:spPr>
        <a:xfrm>
          <a:off x="1968500" y="1343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9574</xdr:rowOff>
    </xdr:from>
    <xdr:ext cx="469744" cy="259045"/>
    <xdr:sp macro="" textlink="">
      <xdr:nvSpPr>
        <xdr:cNvPr id="199" name="テキスト ボックス 198"/>
        <xdr:cNvSpPr txBox="1"/>
      </xdr:nvSpPr>
      <xdr:spPr>
        <a:xfrm>
          <a:off x="1784428" y="13211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74327</xdr:rowOff>
    </xdr:from>
    <xdr:to>
      <xdr:col>6</xdr:col>
      <xdr:colOff>38100</xdr:colOff>
      <xdr:row>79</xdr:row>
      <xdr:rowOff>4477</xdr:rowOff>
    </xdr:to>
    <xdr:sp macro="" textlink="">
      <xdr:nvSpPr>
        <xdr:cNvPr id="200" name="楕円 199"/>
        <xdr:cNvSpPr/>
      </xdr:nvSpPr>
      <xdr:spPr>
        <a:xfrm>
          <a:off x="1079500" y="1344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21004</xdr:rowOff>
    </xdr:from>
    <xdr:ext cx="469744" cy="259045"/>
    <xdr:sp macro="" textlink="">
      <xdr:nvSpPr>
        <xdr:cNvPr id="201" name="テキスト ボックス 200"/>
        <xdr:cNvSpPr txBox="1"/>
      </xdr:nvSpPr>
      <xdr:spPr>
        <a:xfrm>
          <a:off x="895428" y="13222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67627</xdr:rowOff>
    </xdr:from>
    <xdr:to>
      <xdr:col>24</xdr:col>
      <xdr:colOff>62865</xdr:colOff>
      <xdr:row>98</xdr:row>
      <xdr:rowOff>164795</xdr:rowOff>
    </xdr:to>
    <xdr:cxnSp macro="">
      <xdr:nvCxnSpPr>
        <xdr:cNvPr id="226" name="直線コネクタ 225"/>
        <xdr:cNvCxnSpPr/>
      </xdr:nvCxnSpPr>
      <xdr:spPr>
        <a:xfrm flipV="1">
          <a:off x="4633595" y="15669577"/>
          <a:ext cx="1270" cy="1297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168622</xdr:rowOff>
    </xdr:from>
    <xdr:ext cx="534377" cy="259045"/>
    <xdr:sp macro="" textlink="">
      <xdr:nvSpPr>
        <xdr:cNvPr id="227" name="扶助費最小値テキスト"/>
        <xdr:cNvSpPr txBox="1"/>
      </xdr:nvSpPr>
      <xdr:spPr>
        <a:xfrm>
          <a:off x="4686300" y="1697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164795</xdr:rowOff>
    </xdr:from>
    <xdr:to>
      <xdr:col>24</xdr:col>
      <xdr:colOff>152400</xdr:colOff>
      <xdr:row>98</xdr:row>
      <xdr:rowOff>164795</xdr:rowOff>
    </xdr:to>
    <xdr:cxnSp macro="">
      <xdr:nvCxnSpPr>
        <xdr:cNvPr id="228" name="直線コネクタ 227"/>
        <xdr:cNvCxnSpPr/>
      </xdr:nvCxnSpPr>
      <xdr:spPr>
        <a:xfrm>
          <a:off x="4546600" y="1696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14304</xdr:rowOff>
    </xdr:from>
    <xdr:ext cx="599010" cy="259045"/>
    <xdr:sp macro="" textlink="">
      <xdr:nvSpPr>
        <xdr:cNvPr id="229" name="扶助費最大値テキスト"/>
        <xdr:cNvSpPr txBox="1"/>
      </xdr:nvSpPr>
      <xdr:spPr>
        <a:xfrm>
          <a:off x="4686300" y="15444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67627</xdr:rowOff>
    </xdr:from>
    <xdr:to>
      <xdr:col>24</xdr:col>
      <xdr:colOff>152400</xdr:colOff>
      <xdr:row>91</xdr:row>
      <xdr:rowOff>67627</xdr:rowOff>
    </xdr:to>
    <xdr:cxnSp macro="">
      <xdr:nvCxnSpPr>
        <xdr:cNvPr id="230" name="直線コネクタ 229"/>
        <xdr:cNvCxnSpPr/>
      </xdr:nvCxnSpPr>
      <xdr:spPr>
        <a:xfrm>
          <a:off x="4546600" y="156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65202</xdr:rowOff>
    </xdr:from>
    <xdr:to>
      <xdr:col>24</xdr:col>
      <xdr:colOff>63500</xdr:colOff>
      <xdr:row>98</xdr:row>
      <xdr:rowOff>75755</xdr:rowOff>
    </xdr:to>
    <xdr:cxnSp macro="">
      <xdr:nvCxnSpPr>
        <xdr:cNvPr id="231" name="直線コネクタ 230"/>
        <xdr:cNvCxnSpPr/>
      </xdr:nvCxnSpPr>
      <xdr:spPr>
        <a:xfrm>
          <a:off x="3797300" y="16867302"/>
          <a:ext cx="838200" cy="10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159351</xdr:rowOff>
    </xdr:from>
    <xdr:ext cx="534377" cy="259045"/>
    <xdr:sp macro="" textlink="">
      <xdr:nvSpPr>
        <xdr:cNvPr id="232" name="扶助費平均値テキスト"/>
        <xdr:cNvSpPr txBox="1"/>
      </xdr:nvSpPr>
      <xdr:spPr>
        <a:xfrm>
          <a:off x="4686300" y="16447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136474</xdr:rowOff>
    </xdr:from>
    <xdr:to>
      <xdr:col>24</xdr:col>
      <xdr:colOff>114300</xdr:colOff>
      <xdr:row>97</xdr:row>
      <xdr:rowOff>66624</xdr:rowOff>
    </xdr:to>
    <xdr:sp macro="" textlink="">
      <xdr:nvSpPr>
        <xdr:cNvPr id="233" name="フローチャート: 判断 232"/>
        <xdr:cNvSpPr/>
      </xdr:nvSpPr>
      <xdr:spPr>
        <a:xfrm>
          <a:off x="4584700" y="1659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65202</xdr:rowOff>
    </xdr:from>
    <xdr:to>
      <xdr:col>19</xdr:col>
      <xdr:colOff>177800</xdr:colOff>
      <xdr:row>98</xdr:row>
      <xdr:rowOff>129820</xdr:rowOff>
    </xdr:to>
    <xdr:cxnSp macro="">
      <xdr:nvCxnSpPr>
        <xdr:cNvPr id="234" name="直線コネクタ 233"/>
        <xdr:cNvCxnSpPr/>
      </xdr:nvCxnSpPr>
      <xdr:spPr>
        <a:xfrm flipV="1">
          <a:off x="2908300" y="16867302"/>
          <a:ext cx="889000" cy="6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133693</xdr:rowOff>
    </xdr:from>
    <xdr:to>
      <xdr:col>20</xdr:col>
      <xdr:colOff>38100</xdr:colOff>
      <xdr:row>97</xdr:row>
      <xdr:rowOff>63843</xdr:rowOff>
    </xdr:to>
    <xdr:sp macro="" textlink="">
      <xdr:nvSpPr>
        <xdr:cNvPr id="235" name="フローチャート: 判断 234"/>
        <xdr:cNvSpPr/>
      </xdr:nvSpPr>
      <xdr:spPr>
        <a:xfrm>
          <a:off x="3746500" y="1659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80370</xdr:rowOff>
    </xdr:from>
    <xdr:ext cx="534377" cy="259045"/>
    <xdr:sp macro="" textlink="">
      <xdr:nvSpPr>
        <xdr:cNvPr id="236" name="テキスト ボックス 235"/>
        <xdr:cNvSpPr txBox="1"/>
      </xdr:nvSpPr>
      <xdr:spPr>
        <a:xfrm>
          <a:off x="3530111" y="1636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110286</xdr:rowOff>
    </xdr:from>
    <xdr:to>
      <xdr:col>15</xdr:col>
      <xdr:colOff>50800</xdr:colOff>
      <xdr:row>98</xdr:row>
      <xdr:rowOff>129820</xdr:rowOff>
    </xdr:to>
    <xdr:cxnSp macro="">
      <xdr:nvCxnSpPr>
        <xdr:cNvPr id="237" name="直線コネクタ 236"/>
        <xdr:cNvCxnSpPr/>
      </xdr:nvCxnSpPr>
      <xdr:spPr>
        <a:xfrm>
          <a:off x="2019300" y="16912386"/>
          <a:ext cx="8890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20853</xdr:rowOff>
    </xdr:from>
    <xdr:to>
      <xdr:col>15</xdr:col>
      <xdr:colOff>101600</xdr:colOff>
      <xdr:row>97</xdr:row>
      <xdr:rowOff>122453</xdr:rowOff>
    </xdr:to>
    <xdr:sp macro="" textlink="">
      <xdr:nvSpPr>
        <xdr:cNvPr id="238" name="フローチャート: 判断 237"/>
        <xdr:cNvSpPr/>
      </xdr:nvSpPr>
      <xdr:spPr>
        <a:xfrm>
          <a:off x="2857500" y="1665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138980</xdr:rowOff>
    </xdr:from>
    <xdr:ext cx="534377" cy="259045"/>
    <xdr:sp macro="" textlink="">
      <xdr:nvSpPr>
        <xdr:cNvPr id="239" name="テキスト ボックス 238"/>
        <xdr:cNvSpPr txBox="1"/>
      </xdr:nvSpPr>
      <xdr:spPr>
        <a:xfrm>
          <a:off x="2641111" y="1642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110286</xdr:rowOff>
    </xdr:from>
    <xdr:to>
      <xdr:col>10</xdr:col>
      <xdr:colOff>114300</xdr:colOff>
      <xdr:row>98</xdr:row>
      <xdr:rowOff>150749</xdr:rowOff>
    </xdr:to>
    <xdr:cxnSp macro="">
      <xdr:nvCxnSpPr>
        <xdr:cNvPr id="240" name="直線コネクタ 239"/>
        <xdr:cNvCxnSpPr/>
      </xdr:nvCxnSpPr>
      <xdr:spPr>
        <a:xfrm flipV="1">
          <a:off x="1130300" y="16912386"/>
          <a:ext cx="889000" cy="40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49161</xdr:rowOff>
    </xdr:from>
    <xdr:to>
      <xdr:col>10</xdr:col>
      <xdr:colOff>165100</xdr:colOff>
      <xdr:row>97</xdr:row>
      <xdr:rowOff>150761</xdr:rowOff>
    </xdr:to>
    <xdr:sp macro="" textlink="">
      <xdr:nvSpPr>
        <xdr:cNvPr id="241" name="フローチャート: 判断 240"/>
        <xdr:cNvSpPr/>
      </xdr:nvSpPr>
      <xdr:spPr>
        <a:xfrm>
          <a:off x="1968500" y="16679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167288</xdr:rowOff>
    </xdr:from>
    <xdr:ext cx="534377" cy="259045"/>
    <xdr:sp macro="" textlink="">
      <xdr:nvSpPr>
        <xdr:cNvPr id="242" name="テキスト ボックス 241"/>
        <xdr:cNvSpPr txBox="1"/>
      </xdr:nvSpPr>
      <xdr:spPr>
        <a:xfrm>
          <a:off x="1752111" y="16455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122059</xdr:rowOff>
    </xdr:from>
    <xdr:to>
      <xdr:col>6</xdr:col>
      <xdr:colOff>38100</xdr:colOff>
      <xdr:row>98</xdr:row>
      <xdr:rowOff>52209</xdr:rowOff>
    </xdr:to>
    <xdr:sp macro="" textlink="">
      <xdr:nvSpPr>
        <xdr:cNvPr id="243" name="フローチャート: 判断 242"/>
        <xdr:cNvSpPr/>
      </xdr:nvSpPr>
      <xdr:spPr>
        <a:xfrm>
          <a:off x="1079500" y="16752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68736</xdr:rowOff>
    </xdr:from>
    <xdr:ext cx="534377" cy="259045"/>
    <xdr:sp macro="" textlink="">
      <xdr:nvSpPr>
        <xdr:cNvPr id="244" name="テキスト ボックス 243"/>
        <xdr:cNvSpPr txBox="1"/>
      </xdr:nvSpPr>
      <xdr:spPr>
        <a:xfrm>
          <a:off x="863111" y="16527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24955</xdr:rowOff>
    </xdr:from>
    <xdr:to>
      <xdr:col>24</xdr:col>
      <xdr:colOff>114300</xdr:colOff>
      <xdr:row>98</xdr:row>
      <xdr:rowOff>126555</xdr:rowOff>
    </xdr:to>
    <xdr:sp macro="" textlink="">
      <xdr:nvSpPr>
        <xdr:cNvPr id="250" name="楕円 249"/>
        <xdr:cNvSpPr/>
      </xdr:nvSpPr>
      <xdr:spPr>
        <a:xfrm>
          <a:off x="4584700" y="1682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111332</xdr:rowOff>
    </xdr:from>
    <xdr:ext cx="534377" cy="259045"/>
    <xdr:sp macro="" textlink="">
      <xdr:nvSpPr>
        <xdr:cNvPr id="251" name="扶助費該当値テキスト"/>
        <xdr:cNvSpPr txBox="1"/>
      </xdr:nvSpPr>
      <xdr:spPr>
        <a:xfrm>
          <a:off x="4686300" y="16741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14402</xdr:rowOff>
    </xdr:from>
    <xdr:to>
      <xdr:col>20</xdr:col>
      <xdr:colOff>38100</xdr:colOff>
      <xdr:row>98</xdr:row>
      <xdr:rowOff>116002</xdr:rowOff>
    </xdr:to>
    <xdr:sp macro="" textlink="">
      <xdr:nvSpPr>
        <xdr:cNvPr id="252" name="楕円 251"/>
        <xdr:cNvSpPr/>
      </xdr:nvSpPr>
      <xdr:spPr>
        <a:xfrm>
          <a:off x="3746500" y="1681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107129</xdr:rowOff>
    </xdr:from>
    <xdr:ext cx="534377" cy="259045"/>
    <xdr:sp macro="" textlink="">
      <xdr:nvSpPr>
        <xdr:cNvPr id="253" name="テキスト ボックス 252"/>
        <xdr:cNvSpPr txBox="1"/>
      </xdr:nvSpPr>
      <xdr:spPr>
        <a:xfrm>
          <a:off x="3530111" y="1690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79020</xdr:rowOff>
    </xdr:from>
    <xdr:to>
      <xdr:col>15</xdr:col>
      <xdr:colOff>101600</xdr:colOff>
      <xdr:row>99</xdr:row>
      <xdr:rowOff>9170</xdr:rowOff>
    </xdr:to>
    <xdr:sp macro="" textlink="">
      <xdr:nvSpPr>
        <xdr:cNvPr id="254" name="楕円 253"/>
        <xdr:cNvSpPr/>
      </xdr:nvSpPr>
      <xdr:spPr>
        <a:xfrm>
          <a:off x="2857500" y="1688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297</xdr:rowOff>
    </xdr:from>
    <xdr:ext cx="534377" cy="259045"/>
    <xdr:sp macro="" textlink="">
      <xdr:nvSpPr>
        <xdr:cNvPr id="255" name="テキスト ボックス 254"/>
        <xdr:cNvSpPr txBox="1"/>
      </xdr:nvSpPr>
      <xdr:spPr>
        <a:xfrm>
          <a:off x="2641111" y="16973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59486</xdr:rowOff>
    </xdr:from>
    <xdr:to>
      <xdr:col>10</xdr:col>
      <xdr:colOff>165100</xdr:colOff>
      <xdr:row>98</xdr:row>
      <xdr:rowOff>161086</xdr:rowOff>
    </xdr:to>
    <xdr:sp macro="" textlink="">
      <xdr:nvSpPr>
        <xdr:cNvPr id="256" name="楕円 255"/>
        <xdr:cNvSpPr/>
      </xdr:nvSpPr>
      <xdr:spPr>
        <a:xfrm>
          <a:off x="1968500" y="16861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152213</xdr:rowOff>
    </xdr:from>
    <xdr:ext cx="534377" cy="259045"/>
    <xdr:sp macro="" textlink="">
      <xdr:nvSpPr>
        <xdr:cNvPr id="257" name="テキスト ボックス 256"/>
        <xdr:cNvSpPr txBox="1"/>
      </xdr:nvSpPr>
      <xdr:spPr>
        <a:xfrm>
          <a:off x="1752111" y="16954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99949</xdr:rowOff>
    </xdr:from>
    <xdr:to>
      <xdr:col>6</xdr:col>
      <xdr:colOff>38100</xdr:colOff>
      <xdr:row>99</xdr:row>
      <xdr:rowOff>30099</xdr:rowOff>
    </xdr:to>
    <xdr:sp macro="" textlink="">
      <xdr:nvSpPr>
        <xdr:cNvPr id="258" name="楕円 257"/>
        <xdr:cNvSpPr/>
      </xdr:nvSpPr>
      <xdr:spPr>
        <a:xfrm>
          <a:off x="1079500" y="16902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21226</xdr:rowOff>
    </xdr:from>
    <xdr:ext cx="534377" cy="259045"/>
    <xdr:sp macro="" textlink="">
      <xdr:nvSpPr>
        <xdr:cNvPr id="259" name="テキスト ボックス 258"/>
        <xdr:cNvSpPr txBox="1"/>
      </xdr:nvSpPr>
      <xdr:spPr>
        <a:xfrm>
          <a:off x="863111" y="16994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3" name="テキスト ボックス 272"/>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5" name="テキスト ボックス 274"/>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7" name="テキスト ボックス 276"/>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69047</xdr:rowOff>
    </xdr:from>
    <xdr:to>
      <xdr:col>54</xdr:col>
      <xdr:colOff>189865</xdr:colOff>
      <xdr:row>38</xdr:row>
      <xdr:rowOff>43300</xdr:rowOff>
    </xdr:to>
    <xdr:cxnSp macro="">
      <xdr:nvCxnSpPr>
        <xdr:cNvPr id="281" name="直線コネクタ 280"/>
        <xdr:cNvCxnSpPr/>
      </xdr:nvCxnSpPr>
      <xdr:spPr>
        <a:xfrm flipV="1">
          <a:off x="10475595" y="5383997"/>
          <a:ext cx="1270" cy="1174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47127</xdr:rowOff>
    </xdr:from>
    <xdr:ext cx="534377" cy="259045"/>
    <xdr:sp macro="" textlink="">
      <xdr:nvSpPr>
        <xdr:cNvPr id="282" name="補助費等最小値テキスト"/>
        <xdr:cNvSpPr txBox="1"/>
      </xdr:nvSpPr>
      <xdr:spPr>
        <a:xfrm>
          <a:off x="10528300" y="656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43300</xdr:rowOff>
    </xdr:from>
    <xdr:to>
      <xdr:col>55</xdr:col>
      <xdr:colOff>88900</xdr:colOff>
      <xdr:row>38</xdr:row>
      <xdr:rowOff>43300</xdr:rowOff>
    </xdr:to>
    <xdr:cxnSp macro="">
      <xdr:nvCxnSpPr>
        <xdr:cNvPr id="283" name="直線コネクタ 282"/>
        <xdr:cNvCxnSpPr/>
      </xdr:nvCxnSpPr>
      <xdr:spPr>
        <a:xfrm>
          <a:off x="10388600" y="655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15724</xdr:rowOff>
    </xdr:from>
    <xdr:ext cx="599010" cy="259045"/>
    <xdr:sp macro="" textlink="">
      <xdr:nvSpPr>
        <xdr:cNvPr id="284" name="補助費等最大値テキスト"/>
        <xdr:cNvSpPr txBox="1"/>
      </xdr:nvSpPr>
      <xdr:spPr>
        <a:xfrm>
          <a:off x="10528300" y="5159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69047</xdr:rowOff>
    </xdr:from>
    <xdr:to>
      <xdr:col>55</xdr:col>
      <xdr:colOff>88900</xdr:colOff>
      <xdr:row>31</xdr:row>
      <xdr:rowOff>69047</xdr:rowOff>
    </xdr:to>
    <xdr:cxnSp macro="">
      <xdr:nvCxnSpPr>
        <xdr:cNvPr id="285" name="直線コネクタ 284"/>
        <xdr:cNvCxnSpPr/>
      </xdr:nvCxnSpPr>
      <xdr:spPr>
        <a:xfrm>
          <a:off x="10388600" y="5383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63809</xdr:rowOff>
    </xdr:from>
    <xdr:to>
      <xdr:col>55</xdr:col>
      <xdr:colOff>0</xdr:colOff>
      <xdr:row>37</xdr:row>
      <xdr:rowOff>95733</xdr:rowOff>
    </xdr:to>
    <xdr:cxnSp macro="">
      <xdr:nvCxnSpPr>
        <xdr:cNvPr id="286" name="直線コネクタ 285"/>
        <xdr:cNvCxnSpPr/>
      </xdr:nvCxnSpPr>
      <xdr:spPr>
        <a:xfrm flipV="1">
          <a:off x="9639300" y="6407459"/>
          <a:ext cx="838200" cy="3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3561</xdr:rowOff>
    </xdr:from>
    <xdr:ext cx="599010" cy="259045"/>
    <xdr:sp macro="" textlink="">
      <xdr:nvSpPr>
        <xdr:cNvPr id="287" name="補助費等平均値テキスト"/>
        <xdr:cNvSpPr txBox="1"/>
      </xdr:nvSpPr>
      <xdr:spPr>
        <a:xfrm>
          <a:off x="10528300" y="63472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25134</xdr:rowOff>
    </xdr:from>
    <xdr:to>
      <xdr:col>55</xdr:col>
      <xdr:colOff>50800</xdr:colOff>
      <xdr:row>37</xdr:row>
      <xdr:rowOff>126734</xdr:rowOff>
    </xdr:to>
    <xdr:sp macro="" textlink="">
      <xdr:nvSpPr>
        <xdr:cNvPr id="288" name="フローチャート: 判断 287"/>
        <xdr:cNvSpPr/>
      </xdr:nvSpPr>
      <xdr:spPr>
        <a:xfrm>
          <a:off x="10426700" y="636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95733</xdr:rowOff>
    </xdr:from>
    <xdr:to>
      <xdr:col>50</xdr:col>
      <xdr:colOff>114300</xdr:colOff>
      <xdr:row>37</xdr:row>
      <xdr:rowOff>98518</xdr:rowOff>
    </xdr:to>
    <xdr:cxnSp macro="">
      <xdr:nvCxnSpPr>
        <xdr:cNvPr id="289" name="直線コネクタ 288"/>
        <xdr:cNvCxnSpPr/>
      </xdr:nvCxnSpPr>
      <xdr:spPr>
        <a:xfrm flipV="1">
          <a:off x="8750300" y="6439383"/>
          <a:ext cx="889000" cy="2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39980</xdr:rowOff>
    </xdr:from>
    <xdr:to>
      <xdr:col>50</xdr:col>
      <xdr:colOff>165100</xdr:colOff>
      <xdr:row>37</xdr:row>
      <xdr:rowOff>141580</xdr:rowOff>
    </xdr:to>
    <xdr:sp macro="" textlink="">
      <xdr:nvSpPr>
        <xdr:cNvPr id="290" name="フローチャート: 判断 289"/>
        <xdr:cNvSpPr/>
      </xdr:nvSpPr>
      <xdr:spPr>
        <a:xfrm>
          <a:off x="9588500" y="638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158107</xdr:rowOff>
    </xdr:from>
    <xdr:ext cx="534377" cy="259045"/>
    <xdr:sp macro="" textlink="">
      <xdr:nvSpPr>
        <xdr:cNvPr id="291" name="テキスト ボックス 290"/>
        <xdr:cNvSpPr txBox="1"/>
      </xdr:nvSpPr>
      <xdr:spPr>
        <a:xfrm>
          <a:off x="9372111" y="615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95907</xdr:rowOff>
    </xdr:from>
    <xdr:to>
      <xdr:col>45</xdr:col>
      <xdr:colOff>177800</xdr:colOff>
      <xdr:row>37</xdr:row>
      <xdr:rowOff>98518</xdr:rowOff>
    </xdr:to>
    <xdr:cxnSp macro="">
      <xdr:nvCxnSpPr>
        <xdr:cNvPr id="292" name="直線コネクタ 291"/>
        <xdr:cNvCxnSpPr/>
      </xdr:nvCxnSpPr>
      <xdr:spPr>
        <a:xfrm>
          <a:off x="7861300" y="6439557"/>
          <a:ext cx="889000" cy="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48152</xdr:rowOff>
    </xdr:from>
    <xdr:to>
      <xdr:col>46</xdr:col>
      <xdr:colOff>38100</xdr:colOff>
      <xdr:row>37</xdr:row>
      <xdr:rowOff>149752</xdr:rowOff>
    </xdr:to>
    <xdr:sp macro="" textlink="">
      <xdr:nvSpPr>
        <xdr:cNvPr id="293" name="フローチャート: 判断 292"/>
        <xdr:cNvSpPr/>
      </xdr:nvSpPr>
      <xdr:spPr>
        <a:xfrm>
          <a:off x="8699500" y="6391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140879</xdr:rowOff>
    </xdr:from>
    <xdr:ext cx="534377" cy="259045"/>
    <xdr:sp macro="" textlink="">
      <xdr:nvSpPr>
        <xdr:cNvPr id="294" name="テキスト ボックス 293"/>
        <xdr:cNvSpPr txBox="1"/>
      </xdr:nvSpPr>
      <xdr:spPr>
        <a:xfrm>
          <a:off x="8483111" y="6484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95907</xdr:rowOff>
    </xdr:from>
    <xdr:to>
      <xdr:col>41</xdr:col>
      <xdr:colOff>50800</xdr:colOff>
      <xdr:row>37</xdr:row>
      <xdr:rowOff>103483</xdr:rowOff>
    </xdr:to>
    <xdr:cxnSp macro="">
      <xdr:nvCxnSpPr>
        <xdr:cNvPr id="295" name="直線コネクタ 294"/>
        <xdr:cNvCxnSpPr/>
      </xdr:nvCxnSpPr>
      <xdr:spPr>
        <a:xfrm flipV="1">
          <a:off x="6972300" y="6439557"/>
          <a:ext cx="889000" cy="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81189</xdr:rowOff>
    </xdr:from>
    <xdr:to>
      <xdr:col>41</xdr:col>
      <xdr:colOff>101600</xdr:colOff>
      <xdr:row>38</xdr:row>
      <xdr:rowOff>11339</xdr:rowOff>
    </xdr:to>
    <xdr:sp macro="" textlink="">
      <xdr:nvSpPr>
        <xdr:cNvPr id="296" name="フローチャート: 判断 295"/>
        <xdr:cNvSpPr/>
      </xdr:nvSpPr>
      <xdr:spPr>
        <a:xfrm>
          <a:off x="7810500" y="642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2467</xdr:rowOff>
    </xdr:from>
    <xdr:ext cx="534377" cy="259045"/>
    <xdr:sp macro="" textlink="">
      <xdr:nvSpPr>
        <xdr:cNvPr id="297" name="テキスト ボックス 296"/>
        <xdr:cNvSpPr txBox="1"/>
      </xdr:nvSpPr>
      <xdr:spPr>
        <a:xfrm>
          <a:off x="7594111" y="6517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113024</xdr:rowOff>
    </xdr:from>
    <xdr:to>
      <xdr:col>36</xdr:col>
      <xdr:colOff>165100</xdr:colOff>
      <xdr:row>38</xdr:row>
      <xdr:rowOff>43174</xdr:rowOff>
    </xdr:to>
    <xdr:sp macro="" textlink="">
      <xdr:nvSpPr>
        <xdr:cNvPr id="298" name="フローチャート: 判断 297"/>
        <xdr:cNvSpPr/>
      </xdr:nvSpPr>
      <xdr:spPr>
        <a:xfrm>
          <a:off x="6921500" y="6456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34301</xdr:rowOff>
    </xdr:from>
    <xdr:ext cx="534377" cy="259045"/>
    <xdr:sp macro="" textlink="">
      <xdr:nvSpPr>
        <xdr:cNvPr id="299" name="テキスト ボックス 298"/>
        <xdr:cNvSpPr txBox="1"/>
      </xdr:nvSpPr>
      <xdr:spPr>
        <a:xfrm>
          <a:off x="6705111" y="6549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13009</xdr:rowOff>
    </xdr:from>
    <xdr:to>
      <xdr:col>55</xdr:col>
      <xdr:colOff>50800</xdr:colOff>
      <xdr:row>37</xdr:row>
      <xdr:rowOff>114609</xdr:rowOff>
    </xdr:to>
    <xdr:sp macro="" textlink="">
      <xdr:nvSpPr>
        <xdr:cNvPr id="305" name="楕円 304"/>
        <xdr:cNvSpPr/>
      </xdr:nvSpPr>
      <xdr:spPr>
        <a:xfrm>
          <a:off x="10426700" y="6356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35886</xdr:rowOff>
    </xdr:from>
    <xdr:ext cx="599010" cy="259045"/>
    <xdr:sp macro="" textlink="">
      <xdr:nvSpPr>
        <xdr:cNvPr id="306" name="補助費等該当値テキスト"/>
        <xdr:cNvSpPr txBox="1"/>
      </xdr:nvSpPr>
      <xdr:spPr>
        <a:xfrm>
          <a:off x="10528300" y="6208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44933</xdr:rowOff>
    </xdr:from>
    <xdr:to>
      <xdr:col>50</xdr:col>
      <xdr:colOff>165100</xdr:colOff>
      <xdr:row>37</xdr:row>
      <xdr:rowOff>146533</xdr:rowOff>
    </xdr:to>
    <xdr:sp macro="" textlink="">
      <xdr:nvSpPr>
        <xdr:cNvPr id="307" name="楕円 306"/>
        <xdr:cNvSpPr/>
      </xdr:nvSpPr>
      <xdr:spPr>
        <a:xfrm>
          <a:off x="9588500" y="6388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137661</xdr:rowOff>
    </xdr:from>
    <xdr:ext cx="534377" cy="259045"/>
    <xdr:sp macro="" textlink="">
      <xdr:nvSpPr>
        <xdr:cNvPr id="308" name="テキスト ボックス 307"/>
        <xdr:cNvSpPr txBox="1"/>
      </xdr:nvSpPr>
      <xdr:spPr>
        <a:xfrm>
          <a:off x="9372111" y="6481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47718</xdr:rowOff>
    </xdr:from>
    <xdr:to>
      <xdr:col>46</xdr:col>
      <xdr:colOff>38100</xdr:colOff>
      <xdr:row>37</xdr:row>
      <xdr:rowOff>149318</xdr:rowOff>
    </xdr:to>
    <xdr:sp macro="" textlink="">
      <xdr:nvSpPr>
        <xdr:cNvPr id="309" name="楕円 308"/>
        <xdr:cNvSpPr/>
      </xdr:nvSpPr>
      <xdr:spPr>
        <a:xfrm>
          <a:off x="8699500" y="6391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165845</xdr:rowOff>
    </xdr:from>
    <xdr:ext cx="534377" cy="259045"/>
    <xdr:sp macro="" textlink="">
      <xdr:nvSpPr>
        <xdr:cNvPr id="310" name="テキスト ボックス 309"/>
        <xdr:cNvSpPr txBox="1"/>
      </xdr:nvSpPr>
      <xdr:spPr>
        <a:xfrm>
          <a:off x="8483111" y="6166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45107</xdr:rowOff>
    </xdr:from>
    <xdr:to>
      <xdr:col>41</xdr:col>
      <xdr:colOff>101600</xdr:colOff>
      <xdr:row>37</xdr:row>
      <xdr:rowOff>146707</xdr:rowOff>
    </xdr:to>
    <xdr:sp macro="" textlink="">
      <xdr:nvSpPr>
        <xdr:cNvPr id="311" name="楕円 310"/>
        <xdr:cNvSpPr/>
      </xdr:nvSpPr>
      <xdr:spPr>
        <a:xfrm>
          <a:off x="7810500" y="638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163234</xdr:rowOff>
    </xdr:from>
    <xdr:ext cx="534377" cy="259045"/>
    <xdr:sp macro="" textlink="">
      <xdr:nvSpPr>
        <xdr:cNvPr id="312" name="テキスト ボックス 311"/>
        <xdr:cNvSpPr txBox="1"/>
      </xdr:nvSpPr>
      <xdr:spPr>
        <a:xfrm>
          <a:off x="7594111" y="6163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52683</xdr:rowOff>
    </xdr:from>
    <xdr:to>
      <xdr:col>36</xdr:col>
      <xdr:colOff>165100</xdr:colOff>
      <xdr:row>37</xdr:row>
      <xdr:rowOff>154283</xdr:rowOff>
    </xdr:to>
    <xdr:sp macro="" textlink="">
      <xdr:nvSpPr>
        <xdr:cNvPr id="313" name="楕円 312"/>
        <xdr:cNvSpPr/>
      </xdr:nvSpPr>
      <xdr:spPr>
        <a:xfrm>
          <a:off x="6921500" y="639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170810</xdr:rowOff>
    </xdr:from>
    <xdr:ext cx="534377" cy="259045"/>
    <xdr:sp macro="" textlink="">
      <xdr:nvSpPr>
        <xdr:cNvPr id="314" name="テキスト ボックス 313"/>
        <xdr:cNvSpPr txBox="1"/>
      </xdr:nvSpPr>
      <xdr:spPr>
        <a:xfrm>
          <a:off x="6705111" y="6171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8" name="テキスト ボックス 327"/>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0" name="テキスト ボックス 329"/>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2" name="テキスト ボックス 331"/>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4" name="テキスト ボックス 33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11461</xdr:rowOff>
    </xdr:from>
    <xdr:to>
      <xdr:col>54</xdr:col>
      <xdr:colOff>189865</xdr:colOff>
      <xdr:row>58</xdr:row>
      <xdr:rowOff>134890</xdr:rowOff>
    </xdr:to>
    <xdr:cxnSp macro="">
      <xdr:nvCxnSpPr>
        <xdr:cNvPr id="336" name="直線コネクタ 335"/>
        <xdr:cNvCxnSpPr/>
      </xdr:nvCxnSpPr>
      <xdr:spPr>
        <a:xfrm flipV="1">
          <a:off x="10475595" y="8755411"/>
          <a:ext cx="1270" cy="1323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166236</xdr:rowOff>
    </xdr:from>
    <xdr:ext cx="534377" cy="259045"/>
    <xdr:sp macro="" textlink="">
      <xdr:nvSpPr>
        <xdr:cNvPr id="337" name="普通建設事業費最小値テキスト"/>
        <xdr:cNvSpPr txBox="1"/>
      </xdr:nvSpPr>
      <xdr:spPr>
        <a:xfrm>
          <a:off x="10528300" y="10110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134890</xdr:rowOff>
    </xdr:from>
    <xdr:to>
      <xdr:col>55</xdr:col>
      <xdr:colOff>88900</xdr:colOff>
      <xdr:row>58</xdr:row>
      <xdr:rowOff>134890</xdr:rowOff>
    </xdr:to>
    <xdr:cxnSp macro="">
      <xdr:nvCxnSpPr>
        <xdr:cNvPr id="338" name="直線コネクタ 337"/>
        <xdr:cNvCxnSpPr/>
      </xdr:nvCxnSpPr>
      <xdr:spPr>
        <a:xfrm>
          <a:off x="10388600" y="1007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129588</xdr:rowOff>
    </xdr:from>
    <xdr:ext cx="690189" cy="259045"/>
    <xdr:sp macro="" textlink="">
      <xdr:nvSpPr>
        <xdr:cNvPr id="339" name="普通建設事業費最大値テキスト"/>
        <xdr:cNvSpPr txBox="1"/>
      </xdr:nvSpPr>
      <xdr:spPr>
        <a:xfrm>
          <a:off x="10528300" y="85306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5,810,974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11461</xdr:rowOff>
    </xdr:from>
    <xdr:to>
      <xdr:col>55</xdr:col>
      <xdr:colOff>88900</xdr:colOff>
      <xdr:row>51</xdr:row>
      <xdr:rowOff>11461</xdr:rowOff>
    </xdr:to>
    <xdr:cxnSp macro="">
      <xdr:nvCxnSpPr>
        <xdr:cNvPr id="340" name="直線コネクタ 339"/>
        <xdr:cNvCxnSpPr/>
      </xdr:nvCxnSpPr>
      <xdr:spPr>
        <a:xfrm>
          <a:off x="10388600" y="8755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97923</xdr:rowOff>
    </xdr:from>
    <xdr:to>
      <xdr:col>55</xdr:col>
      <xdr:colOff>0</xdr:colOff>
      <xdr:row>58</xdr:row>
      <xdr:rowOff>119624</xdr:rowOff>
    </xdr:to>
    <xdr:cxnSp macro="">
      <xdr:nvCxnSpPr>
        <xdr:cNvPr id="341" name="直線コネクタ 340"/>
        <xdr:cNvCxnSpPr/>
      </xdr:nvCxnSpPr>
      <xdr:spPr>
        <a:xfrm>
          <a:off x="9639300" y="10042023"/>
          <a:ext cx="838200" cy="21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83686</xdr:rowOff>
    </xdr:from>
    <xdr:ext cx="599010" cy="259045"/>
    <xdr:sp macro="" textlink="">
      <xdr:nvSpPr>
        <xdr:cNvPr id="342" name="普通建設事業費平均値テキスト"/>
        <xdr:cNvSpPr txBox="1"/>
      </xdr:nvSpPr>
      <xdr:spPr>
        <a:xfrm>
          <a:off x="10528300" y="98563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60809</xdr:rowOff>
    </xdr:from>
    <xdr:to>
      <xdr:col>55</xdr:col>
      <xdr:colOff>50800</xdr:colOff>
      <xdr:row>58</xdr:row>
      <xdr:rowOff>162409</xdr:rowOff>
    </xdr:to>
    <xdr:sp macro="" textlink="">
      <xdr:nvSpPr>
        <xdr:cNvPr id="343" name="フローチャート: 判断 342"/>
        <xdr:cNvSpPr/>
      </xdr:nvSpPr>
      <xdr:spPr>
        <a:xfrm>
          <a:off x="10426700" y="10004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97923</xdr:rowOff>
    </xdr:from>
    <xdr:to>
      <xdr:col>50</xdr:col>
      <xdr:colOff>114300</xdr:colOff>
      <xdr:row>58</xdr:row>
      <xdr:rowOff>101374</xdr:rowOff>
    </xdr:to>
    <xdr:cxnSp macro="">
      <xdr:nvCxnSpPr>
        <xdr:cNvPr id="344" name="直線コネクタ 343"/>
        <xdr:cNvCxnSpPr/>
      </xdr:nvCxnSpPr>
      <xdr:spPr>
        <a:xfrm flipV="1">
          <a:off x="8750300" y="10042023"/>
          <a:ext cx="889000" cy="3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57204</xdr:rowOff>
    </xdr:from>
    <xdr:to>
      <xdr:col>50</xdr:col>
      <xdr:colOff>165100</xdr:colOff>
      <xdr:row>58</xdr:row>
      <xdr:rowOff>158804</xdr:rowOff>
    </xdr:to>
    <xdr:sp macro="" textlink="">
      <xdr:nvSpPr>
        <xdr:cNvPr id="345" name="フローチャート: 判断 344"/>
        <xdr:cNvSpPr/>
      </xdr:nvSpPr>
      <xdr:spPr>
        <a:xfrm>
          <a:off x="9588500" y="1000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149931</xdr:rowOff>
    </xdr:from>
    <xdr:ext cx="599010" cy="259045"/>
    <xdr:sp macro="" textlink="">
      <xdr:nvSpPr>
        <xdr:cNvPr id="346" name="テキスト ボックス 345"/>
        <xdr:cNvSpPr txBox="1"/>
      </xdr:nvSpPr>
      <xdr:spPr>
        <a:xfrm>
          <a:off x="9339795" y="10094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101374</xdr:rowOff>
    </xdr:from>
    <xdr:to>
      <xdr:col>45</xdr:col>
      <xdr:colOff>177800</xdr:colOff>
      <xdr:row>58</xdr:row>
      <xdr:rowOff>102322</xdr:rowOff>
    </xdr:to>
    <xdr:cxnSp macro="">
      <xdr:nvCxnSpPr>
        <xdr:cNvPr id="347" name="直線コネクタ 346"/>
        <xdr:cNvCxnSpPr/>
      </xdr:nvCxnSpPr>
      <xdr:spPr>
        <a:xfrm flipV="1">
          <a:off x="7861300" y="10045474"/>
          <a:ext cx="889000" cy="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59499</xdr:rowOff>
    </xdr:from>
    <xdr:to>
      <xdr:col>46</xdr:col>
      <xdr:colOff>38100</xdr:colOff>
      <xdr:row>58</xdr:row>
      <xdr:rowOff>161099</xdr:rowOff>
    </xdr:to>
    <xdr:sp macro="" textlink="">
      <xdr:nvSpPr>
        <xdr:cNvPr id="348" name="フローチャート: 判断 347"/>
        <xdr:cNvSpPr/>
      </xdr:nvSpPr>
      <xdr:spPr>
        <a:xfrm>
          <a:off x="8699500" y="10003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152226</xdr:rowOff>
    </xdr:from>
    <xdr:ext cx="599010" cy="259045"/>
    <xdr:sp macro="" textlink="">
      <xdr:nvSpPr>
        <xdr:cNvPr id="349" name="テキスト ボックス 348"/>
        <xdr:cNvSpPr txBox="1"/>
      </xdr:nvSpPr>
      <xdr:spPr>
        <a:xfrm>
          <a:off x="8450795" y="10096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102322</xdr:rowOff>
    </xdr:from>
    <xdr:to>
      <xdr:col>41</xdr:col>
      <xdr:colOff>50800</xdr:colOff>
      <xdr:row>58</xdr:row>
      <xdr:rowOff>119024</xdr:rowOff>
    </xdr:to>
    <xdr:cxnSp macro="">
      <xdr:nvCxnSpPr>
        <xdr:cNvPr id="350" name="直線コネクタ 349"/>
        <xdr:cNvCxnSpPr/>
      </xdr:nvCxnSpPr>
      <xdr:spPr>
        <a:xfrm flipV="1">
          <a:off x="6972300" y="10046422"/>
          <a:ext cx="889000" cy="16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52653</xdr:rowOff>
    </xdr:from>
    <xdr:to>
      <xdr:col>41</xdr:col>
      <xdr:colOff>101600</xdr:colOff>
      <xdr:row>58</xdr:row>
      <xdr:rowOff>154253</xdr:rowOff>
    </xdr:to>
    <xdr:sp macro="" textlink="">
      <xdr:nvSpPr>
        <xdr:cNvPr id="351" name="フローチャート: 判断 350"/>
        <xdr:cNvSpPr/>
      </xdr:nvSpPr>
      <xdr:spPr>
        <a:xfrm>
          <a:off x="7810500" y="999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145380</xdr:rowOff>
    </xdr:from>
    <xdr:ext cx="599010" cy="259045"/>
    <xdr:sp macro="" textlink="">
      <xdr:nvSpPr>
        <xdr:cNvPr id="352" name="テキスト ボックス 351"/>
        <xdr:cNvSpPr txBox="1"/>
      </xdr:nvSpPr>
      <xdr:spPr>
        <a:xfrm>
          <a:off x="7561795" y="10089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64726</xdr:rowOff>
    </xdr:from>
    <xdr:to>
      <xdr:col>36</xdr:col>
      <xdr:colOff>165100</xdr:colOff>
      <xdr:row>58</xdr:row>
      <xdr:rowOff>166326</xdr:rowOff>
    </xdr:to>
    <xdr:sp macro="" textlink="">
      <xdr:nvSpPr>
        <xdr:cNvPr id="353" name="フローチャート: 判断 352"/>
        <xdr:cNvSpPr/>
      </xdr:nvSpPr>
      <xdr:spPr>
        <a:xfrm>
          <a:off x="6921500" y="1000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11403</xdr:rowOff>
    </xdr:from>
    <xdr:ext cx="599010" cy="259045"/>
    <xdr:sp macro="" textlink="">
      <xdr:nvSpPr>
        <xdr:cNvPr id="354" name="テキスト ボックス 353"/>
        <xdr:cNvSpPr txBox="1"/>
      </xdr:nvSpPr>
      <xdr:spPr>
        <a:xfrm>
          <a:off x="6672795" y="9784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68824</xdr:rowOff>
    </xdr:from>
    <xdr:to>
      <xdr:col>55</xdr:col>
      <xdr:colOff>50800</xdr:colOff>
      <xdr:row>58</xdr:row>
      <xdr:rowOff>170424</xdr:rowOff>
    </xdr:to>
    <xdr:sp macro="" textlink="">
      <xdr:nvSpPr>
        <xdr:cNvPr id="360" name="楕円 359"/>
        <xdr:cNvSpPr/>
      </xdr:nvSpPr>
      <xdr:spPr>
        <a:xfrm>
          <a:off x="10426700" y="1001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39236</xdr:rowOff>
    </xdr:from>
    <xdr:ext cx="534377" cy="259045"/>
    <xdr:sp macro="" textlink="">
      <xdr:nvSpPr>
        <xdr:cNvPr id="361" name="普通建設事業費該当値テキスト"/>
        <xdr:cNvSpPr txBox="1"/>
      </xdr:nvSpPr>
      <xdr:spPr>
        <a:xfrm>
          <a:off x="10528300" y="9983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47123</xdr:rowOff>
    </xdr:from>
    <xdr:to>
      <xdr:col>50</xdr:col>
      <xdr:colOff>165100</xdr:colOff>
      <xdr:row>58</xdr:row>
      <xdr:rowOff>148723</xdr:rowOff>
    </xdr:to>
    <xdr:sp macro="" textlink="">
      <xdr:nvSpPr>
        <xdr:cNvPr id="362" name="楕円 361"/>
        <xdr:cNvSpPr/>
      </xdr:nvSpPr>
      <xdr:spPr>
        <a:xfrm>
          <a:off x="9588500" y="999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165250</xdr:rowOff>
    </xdr:from>
    <xdr:ext cx="599010" cy="259045"/>
    <xdr:sp macro="" textlink="">
      <xdr:nvSpPr>
        <xdr:cNvPr id="363" name="テキスト ボックス 362"/>
        <xdr:cNvSpPr txBox="1"/>
      </xdr:nvSpPr>
      <xdr:spPr>
        <a:xfrm>
          <a:off x="9339795" y="9766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50574</xdr:rowOff>
    </xdr:from>
    <xdr:to>
      <xdr:col>46</xdr:col>
      <xdr:colOff>38100</xdr:colOff>
      <xdr:row>58</xdr:row>
      <xdr:rowOff>152174</xdr:rowOff>
    </xdr:to>
    <xdr:sp macro="" textlink="">
      <xdr:nvSpPr>
        <xdr:cNvPr id="364" name="楕円 363"/>
        <xdr:cNvSpPr/>
      </xdr:nvSpPr>
      <xdr:spPr>
        <a:xfrm>
          <a:off x="8699500" y="9994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168701</xdr:rowOff>
    </xdr:from>
    <xdr:ext cx="599010" cy="259045"/>
    <xdr:sp macro="" textlink="">
      <xdr:nvSpPr>
        <xdr:cNvPr id="365" name="テキスト ボックス 364"/>
        <xdr:cNvSpPr txBox="1"/>
      </xdr:nvSpPr>
      <xdr:spPr>
        <a:xfrm>
          <a:off x="8450795" y="9769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51522</xdr:rowOff>
    </xdr:from>
    <xdr:to>
      <xdr:col>41</xdr:col>
      <xdr:colOff>101600</xdr:colOff>
      <xdr:row>58</xdr:row>
      <xdr:rowOff>153122</xdr:rowOff>
    </xdr:to>
    <xdr:sp macro="" textlink="">
      <xdr:nvSpPr>
        <xdr:cNvPr id="366" name="楕円 365"/>
        <xdr:cNvSpPr/>
      </xdr:nvSpPr>
      <xdr:spPr>
        <a:xfrm>
          <a:off x="7810500" y="999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169649</xdr:rowOff>
    </xdr:from>
    <xdr:ext cx="599010" cy="259045"/>
    <xdr:sp macro="" textlink="">
      <xdr:nvSpPr>
        <xdr:cNvPr id="367" name="テキスト ボックス 366"/>
        <xdr:cNvSpPr txBox="1"/>
      </xdr:nvSpPr>
      <xdr:spPr>
        <a:xfrm>
          <a:off x="7561795" y="9770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68224</xdr:rowOff>
    </xdr:from>
    <xdr:to>
      <xdr:col>36</xdr:col>
      <xdr:colOff>165100</xdr:colOff>
      <xdr:row>58</xdr:row>
      <xdr:rowOff>169824</xdr:rowOff>
    </xdr:to>
    <xdr:sp macro="" textlink="">
      <xdr:nvSpPr>
        <xdr:cNvPr id="368" name="楕円 367"/>
        <xdr:cNvSpPr/>
      </xdr:nvSpPr>
      <xdr:spPr>
        <a:xfrm>
          <a:off x="6921500" y="10012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160951</xdr:rowOff>
    </xdr:from>
    <xdr:ext cx="534377" cy="259045"/>
    <xdr:sp macro="" textlink="">
      <xdr:nvSpPr>
        <xdr:cNvPr id="369" name="テキスト ボックス 368"/>
        <xdr:cNvSpPr txBox="1"/>
      </xdr:nvSpPr>
      <xdr:spPr>
        <a:xfrm>
          <a:off x="6705111" y="1010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3" name="テキスト ボックス 382"/>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5" name="テキスト ボックス 384"/>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87" name="テキスト ボックス 386"/>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9" name="テキスト ボックス 38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167500</xdr:rowOff>
    </xdr:from>
    <xdr:to>
      <xdr:col>54</xdr:col>
      <xdr:colOff>189865</xdr:colOff>
      <xdr:row>78</xdr:row>
      <xdr:rowOff>139700</xdr:rowOff>
    </xdr:to>
    <xdr:cxnSp macro="">
      <xdr:nvCxnSpPr>
        <xdr:cNvPr id="391" name="直線コネクタ 390"/>
        <xdr:cNvCxnSpPr/>
      </xdr:nvCxnSpPr>
      <xdr:spPr>
        <a:xfrm flipV="1">
          <a:off x="10475595" y="12340450"/>
          <a:ext cx="1270" cy="1172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11698</xdr:rowOff>
    </xdr:from>
    <xdr:ext cx="249299" cy="259045"/>
    <xdr:sp macro="" textlink="">
      <xdr:nvSpPr>
        <xdr:cNvPr id="392" name="普通建設事業費 （ うち新規整備　）最小値テキスト"/>
        <xdr:cNvSpPr txBox="1"/>
      </xdr:nvSpPr>
      <xdr:spPr>
        <a:xfrm>
          <a:off x="10528300" y="135562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3" name="直線コネクタ 39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114177</xdr:rowOff>
    </xdr:from>
    <xdr:ext cx="690189" cy="259045"/>
    <xdr:sp macro="" textlink="">
      <xdr:nvSpPr>
        <xdr:cNvPr id="394" name="普通建設事業費 （ うち新規整備　）最大値テキスト"/>
        <xdr:cNvSpPr txBox="1"/>
      </xdr:nvSpPr>
      <xdr:spPr>
        <a:xfrm>
          <a:off x="10528300" y="1211567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5,128,391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167500</xdr:rowOff>
    </xdr:from>
    <xdr:to>
      <xdr:col>55</xdr:col>
      <xdr:colOff>88900</xdr:colOff>
      <xdr:row>71</xdr:row>
      <xdr:rowOff>167500</xdr:rowOff>
    </xdr:to>
    <xdr:cxnSp macro="">
      <xdr:nvCxnSpPr>
        <xdr:cNvPr id="395" name="直線コネクタ 394"/>
        <xdr:cNvCxnSpPr/>
      </xdr:nvCxnSpPr>
      <xdr:spPr>
        <a:xfrm>
          <a:off x="10388600" y="123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107338</xdr:rowOff>
    </xdr:from>
    <xdr:to>
      <xdr:col>55</xdr:col>
      <xdr:colOff>0</xdr:colOff>
      <xdr:row>78</xdr:row>
      <xdr:rowOff>133159</xdr:rowOff>
    </xdr:to>
    <xdr:cxnSp macro="">
      <xdr:nvCxnSpPr>
        <xdr:cNvPr id="396" name="直線コネクタ 395"/>
        <xdr:cNvCxnSpPr/>
      </xdr:nvCxnSpPr>
      <xdr:spPr>
        <a:xfrm>
          <a:off x="9639300" y="13480438"/>
          <a:ext cx="838200" cy="25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100598</xdr:rowOff>
    </xdr:from>
    <xdr:ext cx="534377" cy="259045"/>
    <xdr:sp macro="" textlink="">
      <xdr:nvSpPr>
        <xdr:cNvPr id="397" name="普通建設事業費 （ うち新規整備　）平均値テキスト"/>
        <xdr:cNvSpPr txBox="1"/>
      </xdr:nvSpPr>
      <xdr:spPr>
        <a:xfrm>
          <a:off x="10528300" y="13302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77721</xdr:rowOff>
    </xdr:from>
    <xdr:to>
      <xdr:col>55</xdr:col>
      <xdr:colOff>50800</xdr:colOff>
      <xdr:row>79</xdr:row>
      <xdr:rowOff>7871</xdr:rowOff>
    </xdr:to>
    <xdr:sp macro="" textlink="">
      <xdr:nvSpPr>
        <xdr:cNvPr id="398" name="フローチャート: 判断 397"/>
        <xdr:cNvSpPr/>
      </xdr:nvSpPr>
      <xdr:spPr>
        <a:xfrm>
          <a:off x="10426700" y="1345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104890</xdr:rowOff>
    </xdr:from>
    <xdr:to>
      <xdr:col>50</xdr:col>
      <xdr:colOff>114300</xdr:colOff>
      <xdr:row>78</xdr:row>
      <xdr:rowOff>107338</xdr:rowOff>
    </xdr:to>
    <xdr:cxnSp macro="">
      <xdr:nvCxnSpPr>
        <xdr:cNvPr id="399" name="直線コネクタ 398"/>
        <xdr:cNvCxnSpPr/>
      </xdr:nvCxnSpPr>
      <xdr:spPr>
        <a:xfrm>
          <a:off x="8750300" y="13477990"/>
          <a:ext cx="889000" cy="2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74512</xdr:rowOff>
    </xdr:from>
    <xdr:to>
      <xdr:col>50</xdr:col>
      <xdr:colOff>165100</xdr:colOff>
      <xdr:row>79</xdr:row>
      <xdr:rowOff>4662</xdr:rowOff>
    </xdr:to>
    <xdr:sp macro="" textlink="">
      <xdr:nvSpPr>
        <xdr:cNvPr id="400" name="フローチャート: 判断 399"/>
        <xdr:cNvSpPr/>
      </xdr:nvSpPr>
      <xdr:spPr>
        <a:xfrm>
          <a:off x="9588500" y="1344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167239</xdr:rowOff>
    </xdr:from>
    <xdr:ext cx="534377" cy="259045"/>
    <xdr:sp macro="" textlink="">
      <xdr:nvSpPr>
        <xdr:cNvPr id="401" name="テキスト ボックス 400"/>
        <xdr:cNvSpPr txBox="1"/>
      </xdr:nvSpPr>
      <xdr:spPr>
        <a:xfrm>
          <a:off x="9372111" y="13540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104890</xdr:rowOff>
    </xdr:from>
    <xdr:to>
      <xdr:col>45</xdr:col>
      <xdr:colOff>177800</xdr:colOff>
      <xdr:row>78</xdr:row>
      <xdr:rowOff>109068</xdr:rowOff>
    </xdr:to>
    <xdr:cxnSp macro="">
      <xdr:nvCxnSpPr>
        <xdr:cNvPr id="402" name="直線コネクタ 401"/>
        <xdr:cNvCxnSpPr/>
      </xdr:nvCxnSpPr>
      <xdr:spPr>
        <a:xfrm flipV="1">
          <a:off x="7861300" y="13477990"/>
          <a:ext cx="889000" cy="4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74042</xdr:rowOff>
    </xdr:from>
    <xdr:to>
      <xdr:col>46</xdr:col>
      <xdr:colOff>38100</xdr:colOff>
      <xdr:row>79</xdr:row>
      <xdr:rowOff>4192</xdr:rowOff>
    </xdr:to>
    <xdr:sp macro="" textlink="">
      <xdr:nvSpPr>
        <xdr:cNvPr id="403" name="フローチャート: 判断 402"/>
        <xdr:cNvSpPr/>
      </xdr:nvSpPr>
      <xdr:spPr>
        <a:xfrm>
          <a:off x="8699500" y="1344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166769</xdr:rowOff>
    </xdr:from>
    <xdr:ext cx="534377" cy="259045"/>
    <xdr:sp macro="" textlink="">
      <xdr:nvSpPr>
        <xdr:cNvPr id="404" name="テキスト ボックス 403"/>
        <xdr:cNvSpPr txBox="1"/>
      </xdr:nvSpPr>
      <xdr:spPr>
        <a:xfrm>
          <a:off x="8483111" y="13539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63712</xdr:rowOff>
    </xdr:from>
    <xdr:to>
      <xdr:col>41</xdr:col>
      <xdr:colOff>101600</xdr:colOff>
      <xdr:row>78</xdr:row>
      <xdr:rowOff>165312</xdr:rowOff>
    </xdr:to>
    <xdr:sp macro="" textlink="">
      <xdr:nvSpPr>
        <xdr:cNvPr id="405" name="フローチャート: 判断 404"/>
        <xdr:cNvSpPr/>
      </xdr:nvSpPr>
      <xdr:spPr>
        <a:xfrm>
          <a:off x="7810500" y="1343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156439</xdr:rowOff>
    </xdr:from>
    <xdr:ext cx="599010" cy="259045"/>
    <xdr:sp macro="" textlink="">
      <xdr:nvSpPr>
        <xdr:cNvPr id="406" name="テキスト ボックス 405"/>
        <xdr:cNvSpPr txBox="1"/>
      </xdr:nvSpPr>
      <xdr:spPr>
        <a:xfrm>
          <a:off x="7561795" y="13529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82359</xdr:rowOff>
    </xdr:from>
    <xdr:to>
      <xdr:col>55</xdr:col>
      <xdr:colOff>50800</xdr:colOff>
      <xdr:row>79</xdr:row>
      <xdr:rowOff>12509</xdr:rowOff>
    </xdr:to>
    <xdr:sp macro="" textlink="">
      <xdr:nvSpPr>
        <xdr:cNvPr id="412" name="楕円 411"/>
        <xdr:cNvSpPr/>
      </xdr:nvSpPr>
      <xdr:spPr>
        <a:xfrm>
          <a:off x="10426700" y="1345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56147</xdr:rowOff>
    </xdr:from>
    <xdr:ext cx="534377" cy="259045"/>
    <xdr:sp macro="" textlink="">
      <xdr:nvSpPr>
        <xdr:cNvPr id="413" name="普通建設事業費 （ うち新規整備　）該当値テキスト"/>
        <xdr:cNvSpPr txBox="1"/>
      </xdr:nvSpPr>
      <xdr:spPr>
        <a:xfrm>
          <a:off x="10528300" y="13429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56538</xdr:rowOff>
    </xdr:from>
    <xdr:to>
      <xdr:col>50</xdr:col>
      <xdr:colOff>165100</xdr:colOff>
      <xdr:row>78</xdr:row>
      <xdr:rowOff>158138</xdr:rowOff>
    </xdr:to>
    <xdr:sp macro="" textlink="">
      <xdr:nvSpPr>
        <xdr:cNvPr id="414" name="楕円 413"/>
        <xdr:cNvSpPr/>
      </xdr:nvSpPr>
      <xdr:spPr>
        <a:xfrm>
          <a:off x="9588500" y="1342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77</xdr:row>
      <xdr:rowOff>3215</xdr:rowOff>
    </xdr:from>
    <xdr:ext cx="599010" cy="259045"/>
    <xdr:sp macro="" textlink="">
      <xdr:nvSpPr>
        <xdr:cNvPr id="415" name="テキスト ボックス 414"/>
        <xdr:cNvSpPr txBox="1"/>
      </xdr:nvSpPr>
      <xdr:spPr>
        <a:xfrm>
          <a:off x="9339795" y="13204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54090</xdr:rowOff>
    </xdr:from>
    <xdr:to>
      <xdr:col>46</xdr:col>
      <xdr:colOff>38100</xdr:colOff>
      <xdr:row>78</xdr:row>
      <xdr:rowOff>155690</xdr:rowOff>
    </xdr:to>
    <xdr:sp macro="" textlink="">
      <xdr:nvSpPr>
        <xdr:cNvPr id="416" name="楕円 415"/>
        <xdr:cNvSpPr/>
      </xdr:nvSpPr>
      <xdr:spPr>
        <a:xfrm>
          <a:off x="8699500" y="1342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77</xdr:row>
      <xdr:rowOff>767</xdr:rowOff>
    </xdr:from>
    <xdr:ext cx="599010" cy="259045"/>
    <xdr:sp macro="" textlink="">
      <xdr:nvSpPr>
        <xdr:cNvPr id="417" name="テキスト ボックス 416"/>
        <xdr:cNvSpPr txBox="1"/>
      </xdr:nvSpPr>
      <xdr:spPr>
        <a:xfrm>
          <a:off x="8450795" y="13202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58268</xdr:rowOff>
    </xdr:from>
    <xdr:to>
      <xdr:col>41</xdr:col>
      <xdr:colOff>101600</xdr:colOff>
      <xdr:row>78</xdr:row>
      <xdr:rowOff>159868</xdr:rowOff>
    </xdr:to>
    <xdr:sp macro="" textlink="">
      <xdr:nvSpPr>
        <xdr:cNvPr id="418" name="楕円 417"/>
        <xdr:cNvSpPr/>
      </xdr:nvSpPr>
      <xdr:spPr>
        <a:xfrm>
          <a:off x="7810500" y="13431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77</xdr:row>
      <xdr:rowOff>4945</xdr:rowOff>
    </xdr:from>
    <xdr:ext cx="599010" cy="259045"/>
    <xdr:sp macro="" textlink="">
      <xdr:nvSpPr>
        <xdr:cNvPr id="419" name="テキスト ボックス 418"/>
        <xdr:cNvSpPr txBox="1"/>
      </xdr:nvSpPr>
      <xdr:spPr>
        <a:xfrm>
          <a:off x="7561795" y="13206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0" name="正方形/長方形 41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1" name="正方形/長方形 42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2" name="正方形/長方形 42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3" name="正方形/長方形 42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4" name="正方形/長方形 42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5" name="正方形/長方形 42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6" name="正方形/長方形 42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7" name="正方形/長方形 42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8" name="テキスト ボックス 42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29" name="直線コネクタ 42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0" name="直線コネクタ 42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1" name="テキスト ボックス 43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2" name="直線コネクタ 43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3" name="テキスト ボックス 432"/>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4" name="直線コネクタ 43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5" name="テキスト ボックス 43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6" name="直線コネクタ 43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37" name="テキスト ボックス 43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8" name="直線コネクタ 43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39" name="テキスト ボックス 43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1" name="テキスト ボックス 44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46092</xdr:rowOff>
    </xdr:from>
    <xdr:to>
      <xdr:col>54</xdr:col>
      <xdr:colOff>189865</xdr:colOff>
      <xdr:row>99</xdr:row>
      <xdr:rowOff>20371</xdr:rowOff>
    </xdr:to>
    <xdr:cxnSp macro="">
      <xdr:nvCxnSpPr>
        <xdr:cNvPr id="443" name="直線コネクタ 442"/>
        <xdr:cNvCxnSpPr/>
      </xdr:nvCxnSpPr>
      <xdr:spPr>
        <a:xfrm flipV="1">
          <a:off x="10475595" y="15476592"/>
          <a:ext cx="1270" cy="1517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24198</xdr:rowOff>
    </xdr:from>
    <xdr:ext cx="469744" cy="259045"/>
    <xdr:sp macro="" textlink="">
      <xdr:nvSpPr>
        <xdr:cNvPr id="444" name="普通建設事業費 （ うち更新整備　）最小値テキスト"/>
        <xdr:cNvSpPr txBox="1"/>
      </xdr:nvSpPr>
      <xdr:spPr>
        <a:xfrm>
          <a:off x="10528300" y="16997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20371</xdr:rowOff>
    </xdr:from>
    <xdr:to>
      <xdr:col>55</xdr:col>
      <xdr:colOff>88900</xdr:colOff>
      <xdr:row>99</xdr:row>
      <xdr:rowOff>20371</xdr:rowOff>
    </xdr:to>
    <xdr:cxnSp macro="">
      <xdr:nvCxnSpPr>
        <xdr:cNvPr id="445" name="直線コネクタ 444"/>
        <xdr:cNvCxnSpPr/>
      </xdr:nvCxnSpPr>
      <xdr:spPr>
        <a:xfrm>
          <a:off x="10388600" y="16993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164219</xdr:rowOff>
    </xdr:from>
    <xdr:ext cx="599010" cy="259045"/>
    <xdr:sp macro="" textlink="">
      <xdr:nvSpPr>
        <xdr:cNvPr id="446" name="普通建設事業費 （ うち更新整備　）最大値テキスト"/>
        <xdr:cNvSpPr txBox="1"/>
      </xdr:nvSpPr>
      <xdr:spPr>
        <a:xfrm>
          <a:off x="10528300" y="15251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46092</xdr:rowOff>
    </xdr:from>
    <xdr:to>
      <xdr:col>55</xdr:col>
      <xdr:colOff>88900</xdr:colOff>
      <xdr:row>90</xdr:row>
      <xdr:rowOff>46092</xdr:rowOff>
    </xdr:to>
    <xdr:cxnSp macro="">
      <xdr:nvCxnSpPr>
        <xdr:cNvPr id="447" name="直線コネクタ 446"/>
        <xdr:cNvCxnSpPr/>
      </xdr:nvCxnSpPr>
      <xdr:spPr>
        <a:xfrm>
          <a:off x="10388600" y="1547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73120</xdr:rowOff>
    </xdr:from>
    <xdr:to>
      <xdr:col>55</xdr:col>
      <xdr:colOff>0</xdr:colOff>
      <xdr:row>98</xdr:row>
      <xdr:rowOff>100092</xdr:rowOff>
    </xdr:to>
    <xdr:cxnSp macro="">
      <xdr:nvCxnSpPr>
        <xdr:cNvPr id="448" name="直線コネクタ 447"/>
        <xdr:cNvCxnSpPr/>
      </xdr:nvCxnSpPr>
      <xdr:spPr>
        <a:xfrm>
          <a:off x="9639300" y="16875220"/>
          <a:ext cx="838200" cy="26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131520</xdr:rowOff>
    </xdr:from>
    <xdr:ext cx="534377" cy="259045"/>
    <xdr:sp macro="" textlink="">
      <xdr:nvSpPr>
        <xdr:cNvPr id="449" name="普通建設事業費 （ うち更新整備　）平均値テキスト"/>
        <xdr:cNvSpPr txBox="1"/>
      </xdr:nvSpPr>
      <xdr:spPr>
        <a:xfrm>
          <a:off x="10528300" y="165907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108643</xdr:rowOff>
    </xdr:from>
    <xdr:to>
      <xdr:col>55</xdr:col>
      <xdr:colOff>50800</xdr:colOff>
      <xdr:row>98</xdr:row>
      <xdr:rowOff>38793</xdr:rowOff>
    </xdr:to>
    <xdr:sp macro="" textlink="">
      <xdr:nvSpPr>
        <xdr:cNvPr id="450" name="フローチャート: 判断 449"/>
        <xdr:cNvSpPr/>
      </xdr:nvSpPr>
      <xdr:spPr>
        <a:xfrm>
          <a:off x="10426700" y="1673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73120</xdr:rowOff>
    </xdr:from>
    <xdr:to>
      <xdr:col>50</xdr:col>
      <xdr:colOff>114300</xdr:colOff>
      <xdr:row>98</xdr:row>
      <xdr:rowOff>166698</xdr:rowOff>
    </xdr:to>
    <xdr:cxnSp macro="">
      <xdr:nvCxnSpPr>
        <xdr:cNvPr id="451" name="直線コネクタ 450"/>
        <xdr:cNvCxnSpPr/>
      </xdr:nvCxnSpPr>
      <xdr:spPr>
        <a:xfrm flipV="1">
          <a:off x="8750300" y="16875220"/>
          <a:ext cx="889000" cy="93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120588</xdr:rowOff>
    </xdr:from>
    <xdr:to>
      <xdr:col>50</xdr:col>
      <xdr:colOff>165100</xdr:colOff>
      <xdr:row>98</xdr:row>
      <xdr:rowOff>50738</xdr:rowOff>
    </xdr:to>
    <xdr:sp macro="" textlink="">
      <xdr:nvSpPr>
        <xdr:cNvPr id="452" name="フローチャート: 判断 451"/>
        <xdr:cNvSpPr/>
      </xdr:nvSpPr>
      <xdr:spPr>
        <a:xfrm>
          <a:off x="9588500" y="1675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67265</xdr:rowOff>
    </xdr:from>
    <xdr:ext cx="534377" cy="259045"/>
    <xdr:sp macro="" textlink="">
      <xdr:nvSpPr>
        <xdr:cNvPr id="453" name="テキスト ボックス 452"/>
        <xdr:cNvSpPr txBox="1"/>
      </xdr:nvSpPr>
      <xdr:spPr>
        <a:xfrm>
          <a:off x="9372111" y="16526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166698</xdr:rowOff>
    </xdr:from>
    <xdr:to>
      <xdr:col>45</xdr:col>
      <xdr:colOff>177800</xdr:colOff>
      <xdr:row>99</xdr:row>
      <xdr:rowOff>3587</xdr:rowOff>
    </xdr:to>
    <xdr:cxnSp macro="">
      <xdr:nvCxnSpPr>
        <xdr:cNvPr id="454" name="直線コネクタ 453"/>
        <xdr:cNvCxnSpPr/>
      </xdr:nvCxnSpPr>
      <xdr:spPr>
        <a:xfrm flipV="1">
          <a:off x="7861300" y="16968798"/>
          <a:ext cx="889000" cy="8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165649</xdr:rowOff>
    </xdr:from>
    <xdr:to>
      <xdr:col>46</xdr:col>
      <xdr:colOff>38100</xdr:colOff>
      <xdr:row>98</xdr:row>
      <xdr:rowOff>95799</xdr:rowOff>
    </xdr:to>
    <xdr:sp macro="" textlink="">
      <xdr:nvSpPr>
        <xdr:cNvPr id="455" name="フローチャート: 判断 454"/>
        <xdr:cNvSpPr/>
      </xdr:nvSpPr>
      <xdr:spPr>
        <a:xfrm>
          <a:off x="8699500" y="1679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112326</xdr:rowOff>
    </xdr:from>
    <xdr:ext cx="534377" cy="259045"/>
    <xdr:sp macro="" textlink="">
      <xdr:nvSpPr>
        <xdr:cNvPr id="456" name="テキスト ボックス 455"/>
        <xdr:cNvSpPr txBox="1"/>
      </xdr:nvSpPr>
      <xdr:spPr>
        <a:xfrm>
          <a:off x="8483111" y="16571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59510</xdr:rowOff>
    </xdr:from>
    <xdr:to>
      <xdr:col>41</xdr:col>
      <xdr:colOff>101600</xdr:colOff>
      <xdr:row>98</xdr:row>
      <xdr:rowOff>161110</xdr:rowOff>
    </xdr:to>
    <xdr:sp macro="" textlink="">
      <xdr:nvSpPr>
        <xdr:cNvPr id="457" name="フローチャート: 判断 456"/>
        <xdr:cNvSpPr/>
      </xdr:nvSpPr>
      <xdr:spPr>
        <a:xfrm>
          <a:off x="7810500" y="16861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6187</xdr:rowOff>
    </xdr:from>
    <xdr:ext cx="534377" cy="259045"/>
    <xdr:sp macro="" textlink="">
      <xdr:nvSpPr>
        <xdr:cNvPr id="458" name="テキスト ボックス 457"/>
        <xdr:cNvSpPr txBox="1"/>
      </xdr:nvSpPr>
      <xdr:spPr>
        <a:xfrm>
          <a:off x="7594111" y="1663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59" name="テキスト ボックス 45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0" name="テキスト ボックス 45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1" name="テキスト ボックス 46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2" name="テキスト ボックス 46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3" name="テキスト ボックス 46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49292</xdr:rowOff>
    </xdr:from>
    <xdr:to>
      <xdr:col>55</xdr:col>
      <xdr:colOff>50800</xdr:colOff>
      <xdr:row>98</xdr:row>
      <xdr:rowOff>150892</xdr:rowOff>
    </xdr:to>
    <xdr:sp macro="" textlink="">
      <xdr:nvSpPr>
        <xdr:cNvPr id="464" name="楕円 463"/>
        <xdr:cNvSpPr/>
      </xdr:nvSpPr>
      <xdr:spPr>
        <a:xfrm>
          <a:off x="10426700" y="1685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135669</xdr:rowOff>
    </xdr:from>
    <xdr:ext cx="534377" cy="259045"/>
    <xdr:sp macro="" textlink="">
      <xdr:nvSpPr>
        <xdr:cNvPr id="465" name="普通建設事業費 （ うち更新整備　）該当値テキスト"/>
        <xdr:cNvSpPr txBox="1"/>
      </xdr:nvSpPr>
      <xdr:spPr>
        <a:xfrm>
          <a:off x="10528300" y="1676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22320</xdr:rowOff>
    </xdr:from>
    <xdr:to>
      <xdr:col>50</xdr:col>
      <xdr:colOff>165100</xdr:colOff>
      <xdr:row>98</xdr:row>
      <xdr:rowOff>123920</xdr:rowOff>
    </xdr:to>
    <xdr:sp macro="" textlink="">
      <xdr:nvSpPr>
        <xdr:cNvPr id="466" name="楕円 465"/>
        <xdr:cNvSpPr/>
      </xdr:nvSpPr>
      <xdr:spPr>
        <a:xfrm>
          <a:off x="9588500" y="1682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115047</xdr:rowOff>
    </xdr:from>
    <xdr:ext cx="534377" cy="259045"/>
    <xdr:sp macro="" textlink="">
      <xdr:nvSpPr>
        <xdr:cNvPr id="467" name="テキスト ボックス 466"/>
        <xdr:cNvSpPr txBox="1"/>
      </xdr:nvSpPr>
      <xdr:spPr>
        <a:xfrm>
          <a:off x="9372111" y="1691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115898</xdr:rowOff>
    </xdr:from>
    <xdr:to>
      <xdr:col>46</xdr:col>
      <xdr:colOff>38100</xdr:colOff>
      <xdr:row>99</xdr:row>
      <xdr:rowOff>46048</xdr:rowOff>
    </xdr:to>
    <xdr:sp macro="" textlink="">
      <xdr:nvSpPr>
        <xdr:cNvPr id="468" name="楕円 467"/>
        <xdr:cNvSpPr/>
      </xdr:nvSpPr>
      <xdr:spPr>
        <a:xfrm>
          <a:off x="8699500" y="1691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37175</xdr:rowOff>
    </xdr:from>
    <xdr:ext cx="534377" cy="259045"/>
    <xdr:sp macro="" textlink="">
      <xdr:nvSpPr>
        <xdr:cNvPr id="469" name="テキスト ボックス 468"/>
        <xdr:cNvSpPr txBox="1"/>
      </xdr:nvSpPr>
      <xdr:spPr>
        <a:xfrm>
          <a:off x="8483111" y="17010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124237</xdr:rowOff>
    </xdr:from>
    <xdr:to>
      <xdr:col>41</xdr:col>
      <xdr:colOff>101600</xdr:colOff>
      <xdr:row>99</xdr:row>
      <xdr:rowOff>54387</xdr:rowOff>
    </xdr:to>
    <xdr:sp macro="" textlink="">
      <xdr:nvSpPr>
        <xdr:cNvPr id="470" name="楕円 469"/>
        <xdr:cNvSpPr/>
      </xdr:nvSpPr>
      <xdr:spPr>
        <a:xfrm>
          <a:off x="7810500" y="16926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45514</xdr:rowOff>
    </xdr:from>
    <xdr:ext cx="534377" cy="259045"/>
    <xdr:sp macro="" textlink="">
      <xdr:nvSpPr>
        <xdr:cNvPr id="471" name="テキスト ボックス 470"/>
        <xdr:cNvSpPr txBox="1"/>
      </xdr:nvSpPr>
      <xdr:spPr>
        <a:xfrm>
          <a:off x="7594111" y="17019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2" name="正方形/長方形 47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3" name="正方形/長方形 47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4" name="正方形/長方形 47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5" name="正方形/長方形 47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76" name="正方形/長方形 47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77" name="正方形/長方形 47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78" name="正方形/長方形 47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79" name="正方形/長方形 47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0" name="テキスト ボックス 47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1" name="直線コネクタ 48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2" name="直線コネクタ 48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3" name="テキスト ボックス 48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4" name="直線コネクタ 48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85" name="テキスト ボックス 484"/>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86" name="直線コネクタ 48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87" name="テキスト ボックス 486"/>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88" name="直線コネクタ 48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89" name="テキスト ボックス 488"/>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0" name="直線コネクタ 48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1" name="テキスト ボックス 490"/>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2" name="直線コネクタ 49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493" name="テキスト ボックス 492"/>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121894</xdr:rowOff>
    </xdr:from>
    <xdr:to>
      <xdr:col>85</xdr:col>
      <xdr:colOff>126364</xdr:colOff>
      <xdr:row>39</xdr:row>
      <xdr:rowOff>44450</xdr:rowOff>
    </xdr:to>
    <xdr:cxnSp macro="">
      <xdr:nvCxnSpPr>
        <xdr:cNvPr id="495" name="直線コネクタ 494"/>
        <xdr:cNvCxnSpPr/>
      </xdr:nvCxnSpPr>
      <xdr:spPr>
        <a:xfrm flipV="1">
          <a:off x="16317595" y="5436844"/>
          <a:ext cx="1269" cy="1294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80528</xdr:rowOff>
    </xdr:from>
    <xdr:ext cx="249299" cy="259045"/>
    <xdr:sp macro="" textlink="">
      <xdr:nvSpPr>
        <xdr:cNvPr id="496" name="災害復旧事業費最小値テキスト"/>
        <xdr:cNvSpPr txBox="1"/>
      </xdr:nvSpPr>
      <xdr:spPr>
        <a:xfrm>
          <a:off x="16370300" y="6767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497" name="直線コネクタ 496"/>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68571</xdr:rowOff>
    </xdr:from>
    <xdr:ext cx="599010" cy="259045"/>
    <xdr:sp macro="" textlink="">
      <xdr:nvSpPr>
        <xdr:cNvPr id="498" name="災害復旧事業費最大値テキスト"/>
        <xdr:cNvSpPr txBox="1"/>
      </xdr:nvSpPr>
      <xdr:spPr>
        <a:xfrm>
          <a:off x="16370300" y="5212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121894</xdr:rowOff>
    </xdr:from>
    <xdr:to>
      <xdr:col>86</xdr:col>
      <xdr:colOff>25400</xdr:colOff>
      <xdr:row>31</xdr:row>
      <xdr:rowOff>121894</xdr:rowOff>
    </xdr:to>
    <xdr:cxnSp macro="">
      <xdr:nvCxnSpPr>
        <xdr:cNvPr id="499" name="直線コネクタ 498"/>
        <xdr:cNvCxnSpPr/>
      </xdr:nvCxnSpPr>
      <xdr:spPr>
        <a:xfrm>
          <a:off x="16230600" y="5436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115708</xdr:rowOff>
    </xdr:from>
    <xdr:to>
      <xdr:col>85</xdr:col>
      <xdr:colOff>127000</xdr:colOff>
      <xdr:row>38</xdr:row>
      <xdr:rowOff>67405</xdr:rowOff>
    </xdr:to>
    <xdr:cxnSp macro="">
      <xdr:nvCxnSpPr>
        <xdr:cNvPr id="500" name="直線コネクタ 499"/>
        <xdr:cNvCxnSpPr/>
      </xdr:nvCxnSpPr>
      <xdr:spPr>
        <a:xfrm>
          <a:off x="15481300" y="6459358"/>
          <a:ext cx="838200" cy="12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124978</xdr:rowOff>
    </xdr:from>
    <xdr:ext cx="469744" cy="259045"/>
    <xdr:sp macro="" textlink="">
      <xdr:nvSpPr>
        <xdr:cNvPr id="501" name="災害復旧事業費平均値テキスト"/>
        <xdr:cNvSpPr txBox="1"/>
      </xdr:nvSpPr>
      <xdr:spPr>
        <a:xfrm>
          <a:off x="16370300" y="6640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146551</xdr:rowOff>
    </xdr:from>
    <xdr:to>
      <xdr:col>85</xdr:col>
      <xdr:colOff>177800</xdr:colOff>
      <xdr:row>39</xdr:row>
      <xdr:rowOff>76701</xdr:rowOff>
    </xdr:to>
    <xdr:sp macro="" textlink="">
      <xdr:nvSpPr>
        <xdr:cNvPr id="502" name="フローチャート: 判断 501"/>
        <xdr:cNvSpPr/>
      </xdr:nvSpPr>
      <xdr:spPr>
        <a:xfrm>
          <a:off x="16268700" y="666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115708</xdr:rowOff>
    </xdr:from>
    <xdr:to>
      <xdr:col>81</xdr:col>
      <xdr:colOff>50800</xdr:colOff>
      <xdr:row>38</xdr:row>
      <xdr:rowOff>40971</xdr:rowOff>
    </xdr:to>
    <xdr:cxnSp macro="">
      <xdr:nvCxnSpPr>
        <xdr:cNvPr id="503" name="直線コネクタ 502"/>
        <xdr:cNvCxnSpPr/>
      </xdr:nvCxnSpPr>
      <xdr:spPr>
        <a:xfrm flipV="1">
          <a:off x="14592300" y="6459358"/>
          <a:ext cx="889000" cy="96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147557</xdr:rowOff>
    </xdr:from>
    <xdr:to>
      <xdr:col>81</xdr:col>
      <xdr:colOff>101600</xdr:colOff>
      <xdr:row>39</xdr:row>
      <xdr:rowOff>77707</xdr:rowOff>
    </xdr:to>
    <xdr:sp macro="" textlink="">
      <xdr:nvSpPr>
        <xdr:cNvPr id="504" name="フローチャート: 判断 503"/>
        <xdr:cNvSpPr/>
      </xdr:nvSpPr>
      <xdr:spPr>
        <a:xfrm>
          <a:off x="15430500" y="666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68834</xdr:rowOff>
    </xdr:from>
    <xdr:ext cx="469744" cy="259045"/>
    <xdr:sp macro="" textlink="">
      <xdr:nvSpPr>
        <xdr:cNvPr id="505" name="テキスト ボックス 504"/>
        <xdr:cNvSpPr txBox="1"/>
      </xdr:nvSpPr>
      <xdr:spPr>
        <a:xfrm>
          <a:off x="15246428" y="6755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132131</xdr:rowOff>
    </xdr:from>
    <xdr:to>
      <xdr:col>76</xdr:col>
      <xdr:colOff>114300</xdr:colOff>
      <xdr:row>38</xdr:row>
      <xdr:rowOff>40971</xdr:rowOff>
    </xdr:to>
    <xdr:cxnSp macro="">
      <xdr:nvCxnSpPr>
        <xdr:cNvPr id="506" name="直線コネクタ 505"/>
        <xdr:cNvCxnSpPr/>
      </xdr:nvCxnSpPr>
      <xdr:spPr>
        <a:xfrm>
          <a:off x="13703300" y="6475781"/>
          <a:ext cx="889000" cy="80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152889</xdr:rowOff>
    </xdr:from>
    <xdr:to>
      <xdr:col>76</xdr:col>
      <xdr:colOff>165100</xdr:colOff>
      <xdr:row>39</xdr:row>
      <xdr:rowOff>83039</xdr:rowOff>
    </xdr:to>
    <xdr:sp macro="" textlink="">
      <xdr:nvSpPr>
        <xdr:cNvPr id="507" name="フローチャート: 判断 506"/>
        <xdr:cNvSpPr/>
      </xdr:nvSpPr>
      <xdr:spPr>
        <a:xfrm>
          <a:off x="14541500" y="666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74166</xdr:rowOff>
    </xdr:from>
    <xdr:ext cx="469744" cy="259045"/>
    <xdr:sp macro="" textlink="">
      <xdr:nvSpPr>
        <xdr:cNvPr id="508" name="テキスト ボックス 507"/>
        <xdr:cNvSpPr txBox="1"/>
      </xdr:nvSpPr>
      <xdr:spPr>
        <a:xfrm>
          <a:off x="14357428" y="6760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63077</xdr:rowOff>
    </xdr:from>
    <xdr:to>
      <xdr:col>71</xdr:col>
      <xdr:colOff>177800</xdr:colOff>
      <xdr:row>37</xdr:row>
      <xdr:rowOff>132131</xdr:rowOff>
    </xdr:to>
    <xdr:cxnSp macro="">
      <xdr:nvCxnSpPr>
        <xdr:cNvPr id="509" name="直線コネクタ 508"/>
        <xdr:cNvCxnSpPr/>
      </xdr:nvCxnSpPr>
      <xdr:spPr>
        <a:xfrm>
          <a:off x="12814300" y="6406727"/>
          <a:ext cx="889000" cy="69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134789</xdr:rowOff>
    </xdr:from>
    <xdr:to>
      <xdr:col>72</xdr:col>
      <xdr:colOff>38100</xdr:colOff>
      <xdr:row>39</xdr:row>
      <xdr:rowOff>64939</xdr:rowOff>
    </xdr:to>
    <xdr:sp macro="" textlink="">
      <xdr:nvSpPr>
        <xdr:cNvPr id="510" name="フローチャート: 判断 509"/>
        <xdr:cNvSpPr/>
      </xdr:nvSpPr>
      <xdr:spPr>
        <a:xfrm>
          <a:off x="13652500" y="664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56066</xdr:rowOff>
    </xdr:from>
    <xdr:ext cx="534377" cy="259045"/>
    <xdr:sp macro="" textlink="">
      <xdr:nvSpPr>
        <xdr:cNvPr id="511" name="テキスト ボックス 510"/>
        <xdr:cNvSpPr txBox="1"/>
      </xdr:nvSpPr>
      <xdr:spPr>
        <a:xfrm>
          <a:off x="13436111" y="674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131915</xdr:rowOff>
    </xdr:from>
    <xdr:to>
      <xdr:col>67</xdr:col>
      <xdr:colOff>101600</xdr:colOff>
      <xdr:row>39</xdr:row>
      <xdr:rowOff>62065</xdr:rowOff>
    </xdr:to>
    <xdr:sp macro="" textlink="">
      <xdr:nvSpPr>
        <xdr:cNvPr id="512" name="フローチャート: 判断 511"/>
        <xdr:cNvSpPr/>
      </xdr:nvSpPr>
      <xdr:spPr>
        <a:xfrm>
          <a:off x="12763500" y="664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53192</xdr:rowOff>
    </xdr:from>
    <xdr:ext cx="534377" cy="259045"/>
    <xdr:sp macro="" textlink="">
      <xdr:nvSpPr>
        <xdr:cNvPr id="513" name="テキスト ボックス 512"/>
        <xdr:cNvSpPr txBox="1"/>
      </xdr:nvSpPr>
      <xdr:spPr>
        <a:xfrm>
          <a:off x="12547111" y="6739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4" name="テキスト ボックス 51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5" name="テキスト ボックス 51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6" name="テキスト ボックス 51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17" name="テキスト ボックス 51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18" name="テキスト ボックス 51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16605</xdr:rowOff>
    </xdr:from>
    <xdr:to>
      <xdr:col>85</xdr:col>
      <xdr:colOff>177800</xdr:colOff>
      <xdr:row>38</xdr:row>
      <xdr:rowOff>118205</xdr:rowOff>
    </xdr:to>
    <xdr:sp macro="" textlink="">
      <xdr:nvSpPr>
        <xdr:cNvPr id="519" name="楕円 518"/>
        <xdr:cNvSpPr/>
      </xdr:nvSpPr>
      <xdr:spPr>
        <a:xfrm>
          <a:off x="16268700" y="6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39482</xdr:rowOff>
    </xdr:from>
    <xdr:ext cx="534377" cy="259045"/>
    <xdr:sp macro="" textlink="">
      <xdr:nvSpPr>
        <xdr:cNvPr id="520" name="災害復旧事業費該当値テキスト"/>
        <xdr:cNvSpPr txBox="1"/>
      </xdr:nvSpPr>
      <xdr:spPr>
        <a:xfrm>
          <a:off x="16370300" y="6383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64908</xdr:rowOff>
    </xdr:from>
    <xdr:to>
      <xdr:col>81</xdr:col>
      <xdr:colOff>101600</xdr:colOff>
      <xdr:row>37</xdr:row>
      <xdr:rowOff>166508</xdr:rowOff>
    </xdr:to>
    <xdr:sp macro="" textlink="">
      <xdr:nvSpPr>
        <xdr:cNvPr id="521" name="楕円 520"/>
        <xdr:cNvSpPr/>
      </xdr:nvSpPr>
      <xdr:spPr>
        <a:xfrm>
          <a:off x="15430500" y="6408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36</xdr:row>
      <xdr:rowOff>11585</xdr:rowOff>
    </xdr:from>
    <xdr:ext cx="599010" cy="259045"/>
    <xdr:sp macro="" textlink="">
      <xdr:nvSpPr>
        <xdr:cNvPr id="522" name="テキスト ボックス 521"/>
        <xdr:cNvSpPr txBox="1"/>
      </xdr:nvSpPr>
      <xdr:spPr>
        <a:xfrm>
          <a:off x="15181795" y="6183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161621</xdr:rowOff>
    </xdr:from>
    <xdr:to>
      <xdr:col>76</xdr:col>
      <xdr:colOff>165100</xdr:colOff>
      <xdr:row>38</xdr:row>
      <xdr:rowOff>91771</xdr:rowOff>
    </xdr:to>
    <xdr:sp macro="" textlink="">
      <xdr:nvSpPr>
        <xdr:cNvPr id="523" name="楕円 522"/>
        <xdr:cNvSpPr/>
      </xdr:nvSpPr>
      <xdr:spPr>
        <a:xfrm>
          <a:off x="14541500" y="650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108299</xdr:rowOff>
    </xdr:from>
    <xdr:ext cx="534377" cy="259045"/>
    <xdr:sp macro="" textlink="">
      <xdr:nvSpPr>
        <xdr:cNvPr id="524" name="テキスト ボックス 523"/>
        <xdr:cNvSpPr txBox="1"/>
      </xdr:nvSpPr>
      <xdr:spPr>
        <a:xfrm>
          <a:off x="14325111" y="628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81331</xdr:rowOff>
    </xdr:from>
    <xdr:to>
      <xdr:col>72</xdr:col>
      <xdr:colOff>38100</xdr:colOff>
      <xdr:row>38</xdr:row>
      <xdr:rowOff>11481</xdr:rowOff>
    </xdr:to>
    <xdr:sp macro="" textlink="">
      <xdr:nvSpPr>
        <xdr:cNvPr id="525" name="楕円 524"/>
        <xdr:cNvSpPr/>
      </xdr:nvSpPr>
      <xdr:spPr>
        <a:xfrm>
          <a:off x="13652500" y="642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36</xdr:row>
      <xdr:rowOff>28008</xdr:rowOff>
    </xdr:from>
    <xdr:ext cx="599010" cy="259045"/>
    <xdr:sp macro="" textlink="">
      <xdr:nvSpPr>
        <xdr:cNvPr id="526" name="テキスト ボックス 525"/>
        <xdr:cNvSpPr txBox="1"/>
      </xdr:nvSpPr>
      <xdr:spPr>
        <a:xfrm>
          <a:off x="13403795" y="6200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12277</xdr:rowOff>
    </xdr:from>
    <xdr:to>
      <xdr:col>67</xdr:col>
      <xdr:colOff>101600</xdr:colOff>
      <xdr:row>37</xdr:row>
      <xdr:rowOff>113877</xdr:rowOff>
    </xdr:to>
    <xdr:sp macro="" textlink="">
      <xdr:nvSpPr>
        <xdr:cNvPr id="527" name="楕円 526"/>
        <xdr:cNvSpPr/>
      </xdr:nvSpPr>
      <xdr:spPr>
        <a:xfrm>
          <a:off x="12763500" y="635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35</xdr:row>
      <xdr:rowOff>130404</xdr:rowOff>
    </xdr:from>
    <xdr:ext cx="599010" cy="259045"/>
    <xdr:sp macro="" textlink="">
      <xdr:nvSpPr>
        <xdr:cNvPr id="528" name="テキスト ボックス 527"/>
        <xdr:cNvSpPr txBox="1"/>
      </xdr:nvSpPr>
      <xdr:spPr>
        <a:xfrm>
          <a:off x="12514795" y="6131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29" name="正方形/長方形 52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0" name="正方形/長方形 52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1" name="正方形/長方形 53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2" name="正方形/長方形 53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3" name="正方形/長方形 53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4" name="正方形/長方形 53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5" name="正方形/長方形 53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6" name="正方形/長方形 53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7" name="テキスト ボックス 53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8" name="直線コネクタ 53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39" name="直線コネクタ 53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0" name="テキスト ボックス 53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1" name="直線コネクタ 54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2" name="テキスト ボックス 54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4" name="直線コネクタ 54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6" name="直線コネクタ 54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49" name="直線コネクタ 54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1" name="フローチャート: 判断 55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2" name="直線コネクタ 55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3" name="フローチャート: 判断 55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4" name="テキスト ボックス 55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5" name="直線コネクタ 55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6" name="フローチャート: 判断 55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7" name="テキスト ボックス 55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58" name="直線コネクタ 55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59" name="フローチャート: 判断 55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0" name="テキスト ボックス 55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1" name="フローチャート: 判断 56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2" name="テキスト ボックス 56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3" name="テキスト ボックス 56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4" name="テキスト ボックス 56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5" name="テキスト ボックス 56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6" name="テキスト ボックス 56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7" name="テキスト ボックス 56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楕円 56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6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0" name="楕円 56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1" name="テキスト ボックス 57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2" name="楕円 57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3" name="テキスト ボックス 57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4" name="楕円 57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5" name="テキスト ボックス 57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楕円 57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7" name="テキスト ボックス 57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78" name="正方形/長方形 57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79" name="正方形/長方形 57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0" name="正方形/長方形 57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1" name="正方形/長方形 58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2" name="正方形/長方形 58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3" name="正方形/長方形 58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4" name="正方形/長方形 58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5" name="正方形/長方形 58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6" name="テキスト ボックス 58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7" name="直線コネクタ 58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88" name="直線コネクタ 58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589" name="テキスト ボックス 58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590" name="直線コネクタ 58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591" name="テキスト ボックス 59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592" name="直線コネクタ 59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593" name="テキスト ボックス 59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594" name="直線コネクタ 59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595" name="テキスト ボックス 59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96" name="直線コネクタ 59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597" name="テキスト ボックス 59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59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47876</xdr:rowOff>
    </xdr:from>
    <xdr:to>
      <xdr:col>85</xdr:col>
      <xdr:colOff>126364</xdr:colOff>
      <xdr:row>78</xdr:row>
      <xdr:rowOff>110100</xdr:rowOff>
    </xdr:to>
    <xdr:cxnSp macro="">
      <xdr:nvCxnSpPr>
        <xdr:cNvPr id="599" name="直線コネクタ 598"/>
        <xdr:cNvCxnSpPr/>
      </xdr:nvCxnSpPr>
      <xdr:spPr>
        <a:xfrm flipV="1">
          <a:off x="16317595" y="12392276"/>
          <a:ext cx="1269" cy="1090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113927</xdr:rowOff>
    </xdr:from>
    <xdr:ext cx="469744" cy="259045"/>
    <xdr:sp macro="" textlink="">
      <xdr:nvSpPr>
        <xdr:cNvPr id="600" name="公債費最小値テキスト"/>
        <xdr:cNvSpPr txBox="1"/>
      </xdr:nvSpPr>
      <xdr:spPr>
        <a:xfrm>
          <a:off x="16370300" y="1348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110100</xdr:rowOff>
    </xdr:from>
    <xdr:to>
      <xdr:col>86</xdr:col>
      <xdr:colOff>25400</xdr:colOff>
      <xdr:row>78</xdr:row>
      <xdr:rowOff>110100</xdr:rowOff>
    </xdr:to>
    <xdr:cxnSp macro="">
      <xdr:nvCxnSpPr>
        <xdr:cNvPr id="601" name="直線コネクタ 600"/>
        <xdr:cNvCxnSpPr/>
      </xdr:nvCxnSpPr>
      <xdr:spPr>
        <a:xfrm>
          <a:off x="16230600" y="1348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166003</xdr:rowOff>
    </xdr:from>
    <xdr:ext cx="599010" cy="259045"/>
    <xdr:sp macro="" textlink="">
      <xdr:nvSpPr>
        <xdr:cNvPr id="602" name="公債費最大値テキスト"/>
        <xdr:cNvSpPr txBox="1"/>
      </xdr:nvSpPr>
      <xdr:spPr>
        <a:xfrm>
          <a:off x="16370300" y="12167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47876</xdr:rowOff>
    </xdr:from>
    <xdr:to>
      <xdr:col>86</xdr:col>
      <xdr:colOff>25400</xdr:colOff>
      <xdr:row>72</xdr:row>
      <xdr:rowOff>47876</xdr:rowOff>
    </xdr:to>
    <xdr:cxnSp macro="">
      <xdr:nvCxnSpPr>
        <xdr:cNvPr id="603" name="直線コネクタ 602"/>
        <xdr:cNvCxnSpPr/>
      </xdr:nvCxnSpPr>
      <xdr:spPr>
        <a:xfrm>
          <a:off x="16230600" y="12392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164644</xdr:rowOff>
    </xdr:from>
    <xdr:to>
      <xdr:col>85</xdr:col>
      <xdr:colOff>127000</xdr:colOff>
      <xdr:row>77</xdr:row>
      <xdr:rowOff>32693</xdr:rowOff>
    </xdr:to>
    <xdr:cxnSp macro="">
      <xdr:nvCxnSpPr>
        <xdr:cNvPr id="604" name="直線コネクタ 603"/>
        <xdr:cNvCxnSpPr/>
      </xdr:nvCxnSpPr>
      <xdr:spPr>
        <a:xfrm>
          <a:off x="15481300" y="13194844"/>
          <a:ext cx="838200" cy="39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134394</xdr:rowOff>
    </xdr:from>
    <xdr:ext cx="534377" cy="259045"/>
    <xdr:sp macro="" textlink="">
      <xdr:nvSpPr>
        <xdr:cNvPr id="605" name="公債費平均値テキスト"/>
        <xdr:cNvSpPr txBox="1"/>
      </xdr:nvSpPr>
      <xdr:spPr>
        <a:xfrm>
          <a:off x="16370300" y="12993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111517</xdr:rowOff>
    </xdr:from>
    <xdr:to>
      <xdr:col>85</xdr:col>
      <xdr:colOff>177800</xdr:colOff>
      <xdr:row>77</xdr:row>
      <xdr:rowOff>41667</xdr:rowOff>
    </xdr:to>
    <xdr:sp macro="" textlink="">
      <xdr:nvSpPr>
        <xdr:cNvPr id="606" name="フローチャート: 判断 605"/>
        <xdr:cNvSpPr/>
      </xdr:nvSpPr>
      <xdr:spPr>
        <a:xfrm>
          <a:off x="162687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164644</xdr:rowOff>
    </xdr:from>
    <xdr:to>
      <xdr:col>81</xdr:col>
      <xdr:colOff>50800</xdr:colOff>
      <xdr:row>77</xdr:row>
      <xdr:rowOff>7693</xdr:rowOff>
    </xdr:to>
    <xdr:cxnSp macro="">
      <xdr:nvCxnSpPr>
        <xdr:cNvPr id="607" name="直線コネクタ 606"/>
        <xdr:cNvCxnSpPr/>
      </xdr:nvCxnSpPr>
      <xdr:spPr>
        <a:xfrm flipV="1">
          <a:off x="14592300" y="13194844"/>
          <a:ext cx="889000" cy="14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116204</xdr:rowOff>
    </xdr:from>
    <xdr:to>
      <xdr:col>81</xdr:col>
      <xdr:colOff>101600</xdr:colOff>
      <xdr:row>77</xdr:row>
      <xdr:rowOff>46354</xdr:rowOff>
    </xdr:to>
    <xdr:sp macro="" textlink="">
      <xdr:nvSpPr>
        <xdr:cNvPr id="608" name="フローチャート: 判断 607"/>
        <xdr:cNvSpPr/>
      </xdr:nvSpPr>
      <xdr:spPr>
        <a:xfrm>
          <a:off x="15430500" y="131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37481</xdr:rowOff>
    </xdr:from>
    <xdr:ext cx="534377" cy="259045"/>
    <xdr:sp macro="" textlink="">
      <xdr:nvSpPr>
        <xdr:cNvPr id="609" name="テキスト ボックス 608"/>
        <xdr:cNvSpPr txBox="1"/>
      </xdr:nvSpPr>
      <xdr:spPr>
        <a:xfrm>
          <a:off x="15214111" y="1323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7693</xdr:rowOff>
    </xdr:from>
    <xdr:to>
      <xdr:col>76</xdr:col>
      <xdr:colOff>114300</xdr:colOff>
      <xdr:row>77</xdr:row>
      <xdr:rowOff>65853</xdr:rowOff>
    </xdr:to>
    <xdr:cxnSp macro="">
      <xdr:nvCxnSpPr>
        <xdr:cNvPr id="610" name="直線コネクタ 609"/>
        <xdr:cNvCxnSpPr/>
      </xdr:nvCxnSpPr>
      <xdr:spPr>
        <a:xfrm flipV="1">
          <a:off x="13703300" y="13209343"/>
          <a:ext cx="889000" cy="58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118943</xdr:rowOff>
    </xdr:from>
    <xdr:to>
      <xdr:col>76</xdr:col>
      <xdr:colOff>165100</xdr:colOff>
      <xdr:row>77</xdr:row>
      <xdr:rowOff>49093</xdr:rowOff>
    </xdr:to>
    <xdr:sp macro="" textlink="">
      <xdr:nvSpPr>
        <xdr:cNvPr id="611" name="フローチャート: 判断 610"/>
        <xdr:cNvSpPr/>
      </xdr:nvSpPr>
      <xdr:spPr>
        <a:xfrm>
          <a:off x="14541500" y="1314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65619</xdr:rowOff>
    </xdr:from>
    <xdr:ext cx="534377" cy="259045"/>
    <xdr:sp macro="" textlink="">
      <xdr:nvSpPr>
        <xdr:cNvPr id="612" name="テキスト ボックス 611"/>
        <xdr:cNvSpPr txBox="1"/>
      </xdr:nvSpPr>
      <xdr:spPr>
        <a:xfrm>
          <a:off x="14325111" y="1292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43459</xdr:rowOff>
    </xdr:from>
    <xdr:to>
      <xdr:col>71</xdr:col>
      <xdr:colOff>177800</xdr:colOff>
      <xdr:row>77</xdr:row>
      <xdr:rowOff>65853</xdr:rowOff>
    </xdr:to>
    <xdr:cxnSp macro="">
      <xdr:nvCxnSpPr>
        <xdr:cNvPr id="613" name="直線コネクタ 612"/>
        <xdr:cNvCxnSpPr/>
      </xdr:nvCxnSpPr>
      <xdr:spPr>
        <a:xfrm>
          <a:off x="12814300" y="13245109"/>
          <a:ext cx="889000" cy="22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57508</xdr:rowOff>
    </xdr:from>
    <xdr:to>
      <xdr:col>72</xdr:col>
      <xdr:colOff>38100</xdr:colOff>
      <xdr:row>77</xdr:row>
      <xdr:rowOff>159108</xdr:rowOff>
    </xdr:to>
    <xdr:sp macro="" textlink="">
      <xdr:nvSpPr>
        <xdr:cNvPr id="614" name="フローチャート: 判断 613"/>
        <xdr:cNvSpPr/>
      </xdr:nvSpPr>
      <xdr:spPr>
        <a:xfrm>
          <a:off x="13652500" y="1325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150235</xdr:rowOff>
    </xdr:from>
    <xdr:ext cx="534377" cy="259045"/>
    <xdr:sp macro="" textlink="">
      <xdr:nvSpPr>
        <xdr:cNvPr id="615" name="テキスト ボックス 614"/>
        <xdr:cNvSpPr txBox="1"/>
      </xdr:nvSpPr>
      <xdr:spPr>
        <a:xfrm>
          <a:off x="13436111" y="13351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46436</xdr:rowOff>
    </xdr:from>
    <xdr:to>
      <xdr:col>67</xdr:col>
      <xdr:colOff>101600</xdr:colOff>
      <xdr:row>77</xdr:row>
      <xdr:rowOff>148036</xdr:rowOff>
    </xdr:to>
    <xdr:sp macro="" textlink="">
      <xdr:nvSpPr>
        <xdr:cNvPr id="616" name="フローチャート: 判断 615"/>
        <xdr:cNvSpPr/>
      </xdr:nvSpPr>
      <xdr:spPr>
        <a:xfrm>
          <a:off x="12763500" y="13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139163</xdr:rowOff>
    </xdr:from>
    <xdr:ext cx="534377" cy="259045"/>
    <xdr:sp macro="" textlink="">
      <xdr:nvSpPr>
        <xdr:cNvPr id="617" name="テキスト ボックス 616"/>
        <xdr:cNvSpPr txBox="1"/>
      </xdr:nvSpPr>
      <xdr:spPr>
        <a:xfrm>
          <a:off x="12547111" y="13340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18" name="テキスト ボックス 61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19" name="テキスト ボックス 61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0" name="テキスト ボックス 61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1" name="テキスト ボックス 62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2" name="テキスト ボックス 62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153343</xdr:rowOff>
    </xdr:from>
    <xdr:to>
      <xdr:col>85</xdr:col>
      <xdr:colOff>177800</xdr:colOff>
      <xdr:row>77</xdr:row>
      <xdr:rowOff>83493</xdr:rowOff>
    </xdr:to>
    <xdr:sp macro="" textlink="">
      <xdr:nvSpPr>
        <xdr:cNvPr id="623" name="楕円 622"/>
        <xdr:cNvSpPr/>
      </xdr:nvSpPr>
      <xdr:spPr>
        <a:xfrm>
          <a:off x="16268700" y="1318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131770</xdr:rowOff>
    </xdr:from>
    <xdr:ext cx="534377" cy="259045"/>
    <xdr:sp macro="" textlink="">
      <xdr:nvSpPr>
        <xdr:cNvPr id="624" name="公債費該当値テキスト"/>
        <xdr:cNvSpPr txBox="1"/>
      </xdr:nvSpPr>
      <xdr:spPr>
        <a:xfrm>
          <a:off x="16370300" y="1316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113844</xdr:rowOff>
    </xdr:from>
    <xdr:to>
      <xdr:col>81</xdr:col>
      <xdr:colOff>101600</xdr:colOff>
      <xdr:row>77</xdr:row>
      <xdr:rowOff>43994</xdr:rowOff>
    </xdr:to>
    <xdr:sp macro="" textlink="">
      <xdr:nvSpPr>
        <xdr:cNvPr id="625" name="楕円 624"/>
        <xdr:cNvSpPr/>
      </xdr:nvSpPr>
      <xdr:spPr>
        <a:xfrm>
          <a:off x="15430500" y="1314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60522</xdr:rowOff>
    </xdr:from>
    <xdr:ext cx="534377" cy="259045"/>
    <xdr:sp macro="" textlink="">
      <xdr:nvSpPr>
        <xdr:cNvPr id="626" name="テキスト ボックス 625"/>
        <xdr:cNvSpPr txBox="1"/>
      </xdr:nvSpPr>
      <xdr:spPr>
        <a:xfrm>
          <a:off x="15214111" y="12919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128343</xdr:rowOff>
    </xdr:from>
    <xdr:to>
      <xdr:col>76</xdr:col>
      <xdr:colOff>165100</xdr:colOff>
      <xdr:row>77</xdr:row>
      <xdr:rowOff>58493</xdr:rowOff>
    </xdr:to>
    <xdr:sp macro="" textlink="">
      <xdr:nvSpPr>
        <xdr:cNvPr id="627" name="楕円 626"/>
        <xdr:cNvSpPr/>
      </xdr:nvSpPr>
      <xdr:spPr>
        <a:xfrm>
          <a:off x="14541500" y="13158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49620</xdr:rowOff>
    </xdr:from>
    <xdr:ext cx="534377" cy="259045"/>
    <xdr:sp macro="" textlink="">
      <xdr:nvSpPr>
        <xdr:cNvPr id="628" name="テキスト ボックス 627"/>
        <xdr:cNvSpPr txBox="1"/>
      </xdr:nvSpPr>
      <xdr:spPr>
        <a:xfrm>
          <a:off x="14325111" y="1325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15053</xdr:rowOff>
    </xdr:from>
    <xdr:to>
      <xdr:col>72</xdr:col>
      <xdr:colOff>38100</xdr:colOff>
      <xdr:row>77</xdr:row>
      <xdr:rowOff>116653</xdr:rowOff>
    </xdr:to>
    <xdr:sp macro="" textlink="">
      <xdr:nvSpPr>
        <xdr:cNvPr id="629" name="楕円 628"/>
        <xdr:cNvSpPr/>
      </xdr:nvSpPr>
      <xdr:spPr>
        <a:xfrm>
          <a:off x="13652500" y="13216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133180</xdr:rowOff>
    </xdr:from>
    <xdr:ext cx="534377" cy="259045"/>
    <xdr:sp macro="" textlink="">
      <xdr:nvSpPr>
        <xdr:cNvPr id="630" name="テキスト ボックス 629"/>
        <xdr:cNvSpPr txBox="1"/>
      </xdr:nvSpPr>
      <xdr:spPr>
        <a:xfrm>
          <a:off x="13436111" y="12991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164109</xdr:rowOff>
    </xdr:from>
    <xdr:to>
      <xdr:col>67</xdr:col>
      <xdr:colOff>101600</xdr:colOff>
      <xdr:row>77</xdr:row>
      <xdr:rowOff>94259</xdr:rowOff>
    </xdr:to>
    <xdr:sp macro="" textlink="">
      <xdr:nvSpPr>
        <xdr:cNvPr id="631" name="楕円 630"/>
        <xdr:cNvSpPr/>
      </xdr:nvSpPr>
      <xdr:spPr>
        <a:xfrm>
          <a:off x="12763500" y="1319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110786</xdr:rowOff>
    </xdr:from>
    <xdr:ext cx="534377" cy="259045"/>
    <xdr:sp macro="" textlink="">
      <xdr:nvSpPr>
        <xdr:cNvPr id="632" name="テキスト ボックス 631"/>
        <xdr:cNvSpPr txBox="1"/>
      </xdr:nvSpPr>
      <xdr:spPr>
        <a:xfrm>
          <a:off x="12547111" y="12969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3" name="正方形/長方形 63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34" name="正方形/長方形 63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35" name="正方形/長方形 63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36" name="正方形/長方形 63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37" name="正方形/長方形 63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38" name="正方形/長方形 63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39" name="正方形/長方形 63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0" name="正方形/長方形 63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1" name="テキスト ボックス 64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2" name="直線コネクタ 64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43" name="直線コネクタ 64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44" name="テキスト ボックス 64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45" name="直線コネクタ 64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46" name="テキスト ボックス 64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47" name="直線コネクタ 64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48" name="テキスト ボックス 64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49" name="直線コネクタ 64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50" name="テキスト ボックス 64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1" name="直線コネクタ 65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52" name="テキスト ボックス 651"/>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3" name="直線コネクタ 65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54" name="テキスト ボックス 65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32942</xdr:rowOff>
    </xdr:from>
    <xdr:to>
      <xdr:col>85</xdr:col>
      <xdr:colOff>126364</xdr:colOff>
      <xdr:row>99</xdr:row>
      <xdr:rowOff>43926</xdr:rowOff>
    </xdr:to>
    <xdr:cxnSp macro="">
      <xdr:nvCxnSpPr>
        <xdr:cNvPr id="656" name="直線コネクタ 655"/>
        <xdr:cNvCxnSpPr/>
      </xdr:nvCxnSpPr>
      <xdr:spPr>
        <a:xfrm flipV="1">
          <a:off x="16317595" y="15463442"/>
          <a:ext cx="1269" cy="15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59512</xdr:rowOff>
    </xdr:from>
    <xdr:ext cx="378565" cy="259045"/>
    <xdr:sp macro="" textlink="">
      <xdr:nvSpPr>
        <xdr:cNvPr id="657" name="積立金最小値テキスト"/>
        <xdr:cNvSpPr txBox="1"/>
      </xdr:nvSpPr>
      <xdr:spPr>
        <a:xfrm>
          <a:off x="16370300" y="170330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43926</xdr:rowOff>
    </xdr:from>
    <xdr:to>
      <xdr:col>86</xdr:col>
      <xdr:colOff>25400</xdr:colOff>
      <xdr:row>99</xdr:row>
      <xdr:rowOff>43926</xdr:rowOff>
    </xdr:to>
    <xdr:cxnSp macro="">
      <xdr:nvCxnSpPr>
        <xdr:cNvPr id="658" name="直線コネクタ 657"/>
        <xdr:cNvCxnSpPr/>
      </xdr:nvCxnSpPr>
      <xdr:spPr>
        <a:xfrm>
          <a:off x="16230600" y="17017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151069</xdr:rowOff>
    </xdr:from>
    <xdr:ext cx="690189" cy="259045"/>
    <xdr:sp macro="" textlink="">
      <xdr:nvSpPr>
        <xdr:cNvPr id="659" name="積立金最大値テキスト"/>
        <xdr:cNvSpPr txBox="1"/>
      </xdr:nvSpPr>
      <xdr:spPr>
        <a:xfrm>
          <a:off x="16370300" y="152386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1,224,061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32942</xdr:rowOff>
    </xdr:from>
    <xdr:to>
      <xdr:col>86</xdr:col>
      <xdr:colOff>25400</xdr:colOff>
      <xdr:row>90</xdr:row>
      <xdr:rowOff>32942</xdr:rowOff>
    </xdr:to>
    <xdr:cxnSp macro="">
      <xdr:nvCxnSpPr>
        <xdr:cNvPr id="660" name="直線コネクタ 659"/>
        <xdr:cNvCxnSpPr/>
      </xdr:nvCxnSpPr>
      <xdr:spPr>
        <a:xfrm>
          <a:off x="16230600" y="15463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37497</xdr:rowOff>
    </xdr:from>
    <xdr:to>
      <xdr:col>85</xdr:col>
      <xdr:colOff>127000</xdr:colOff>
      <xdr:row>99</xdr:row>
      <xdr:rowOff>39897</xdr:rowOff>
    </xdr:to>
    <xdr:cxnSp macro="">
      <xdr:nvCxnSpPr>
        <xdr:cNvPr id="661" name="直線コネクタ 660"/>
        <xdr:cNvCxnSpPr/>
      </xdr:nvCxnSpPr>
      <xdr:spPr>
        <a:xfrm flipV="1">
          <a:off x="15481300" y="17011047"/>
          <a:ext cx="838200" cy="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148412</xdr:rowOff>
    </xdr:from>
    <xdr:ext cx="534377" cy="259045"/>
    <xdr:sp macro="" textlink="">
      <xdr:nvSpPr>
        <xdr:cNvPr id="662" name="積立金平均値テキスト"/>
        <xdr:cNvSpPr txBox="1"/>
      </xdr:nvSpPr>
      <xdr:spPr>
        <a:xfrm>
          <a:off x="16370300" y="167790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125535</xdr:rowOff>
    </xdr:from>
    <xdr:to>
      <xdr:col>85</xdr:col>
      <xdr:colOff>177800</xdr:colOff>
      <xdr:row>99</xdr:row>
      <xdr:rowOff>55685</xdr:rowOff>
    </xdr:to>
    <xdr:sp macro="" textlink="">
      <xdr:nvSpPr>
        <xdr:cNvPr id="663" name="フローチャート: 判断 662"/>
        <xdr:cNvSpPr/>
      </xdr:nvSpPr>
      <xdr:spPr>
        <a:xfrm>
          <a:off x="16268700" y="1692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29606</xdr:rowOff>
    </xdr:from>
    <xdr:to>
      <xdr:col>81</xdr:col>
      <xdr:colOff>50800</xdr:colOff>
      <xdr:row>99</xdr:row>
      <xdr:rowOff>39897</xdr:rowOff>
    </xdr:to>
    <xdr:cxnSp macro="">
      <xdr:nvCxnSpPr>
        <xdr:cNvPr id="664" name="直線コネクタ 663"/>
        <xdr:cNvCxnSpPr/>
      </xdr:nvCxnSpPr>
      <xdr:spPr>
        <a:xfrm>
          <a:off x="14592300" y="17003156"/>
          <a:ext cx="889000" cy="1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121910</xdr:rowOff>
    </xdr:from>
    <xdr:to>
      <xdr:col>81</xdr:col>
      <xdr:colOff>101600</xdr:colOff>
      <xdr:row>99</xdr:row>
      <xdr:rowOff>52060</xdr:rowOff>
    </xdr:to>
    <xdr:sp macro="" textlink="">
      <xdr:nvSpPr>
        <xdr:cNvPr id="665" name="フローチャート: 判断 664"/>
        <xdr:cNvSpPr/>
      </xdr:nvSpPr>
      <xdr:spPr>
        <a:xfrm>
          <a:off x="15430500" y="1692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68587</xdr:rowOff>
    </xdr:from>
    <xdr:ext cx="534377" cy="259045"/>
    <xdr:sp macro="" textlink="">
      <xdr:nvSpPr>
        <xdr:cNvPr id="666" name="テキスト ボックス 665"/>
        <xdr:cNvSpPr txBox="1"/>
      </xdr:nvSpPr>
      <xdr:spPr>
        <a:xfrm>
          <a:off x="15214111" y="1669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18686</xdr:rowOff>
    </xdr:from>
    <xdr:to>
      <xdr:col>76</xdr:col>
      <xdr:colOff>114300</xdr:colOff>
      <xdr:row>99</xdr:row>
      <xdr:rowOff>29606</xdr:rowOff>
    </xdr:to>
    <xdr:cxnSp macro="">
      <xdr:nvCxnSpPr>
        <xdr:cNvPr id="667" name="直線コネクタ 666"/>
        <xdr:cNvCxnSpPr/>
      </xdr:nvCxnSpPr>
      <xdr:spPr>
        <a:xfrm>
          <a:off x="13703300" y="16992236"/>
          <a:ext cx="889000" cy="10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114894</xdr:rowOff>
    </xdr:from>
    <xdr:to>
      <xdr:col>76</xdr:col>
      <xdr:colOff>165100</xdr:colOff>
      <xdr:row>99</xdr:row>
      <xdr:rowOff>45044</xdr:rowOff>
    </xdr:to>
    <xdr:sp macro="" textlink="">
      <xdr:nvSpPr>
        <xdr:cNvPr id="668" name="フローチャート: 判断 667"/>
        <xdr:cNvSpPr/>
      </xdr:nvSpPr>
      <xdr:spPr>
        <a:xfrm>
          <a:off x="14541500" y="16916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61571</xdr:rowOff>
    </xdr:from>
    <xdr:ext cx="534377" cy="259045"/>
    <xdr:sp macro="" textlink="">
      <xdr:nvSpPr>
        <xdr:cNvPr id="669" name="テキスト ボックス 668"/>
        <xdr:cNvSpPr txBox="1"/>
      </xdr:nvSpPr>
      <xdr:spPr>
        <a:xfrm>
          <a:off x="14325111" y="16692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11982</xdr:rowOff>
    </xdr:from>
    <xdr:to>
      <xdr:col>71</xdr:col>
      <xdr:colOff>177800</xdr:colOff>
      <xdr:row>99</xdr:row>
      <xdr:rowOff>18686</xdr:rowOff>
    </xdr:to>
    <xdr:cxnSp macro="">
      <xdr:nvCxnSpPr>
        <xdr:cNvPr id="670" name="直線コネクタ 669"/>
        <xdr:cNvCxnSpPr/>
      </xdr:nvCxnSpPr>
      <xdr:spPr>
        <a:xfrm>
          <a:off x="12814300" y="16985532"/>
          <a:ext cx="889000" cy="6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4876</xdr:rowOff>
    </xdr:from>
    <xdr:to>
      <xdr:col>72</xdr:col>
      <xdr:colOff>38100</xdr:colOff>
      <xdr:row>98</xdr:row>
      <xdr:rowOff>106476</xdr:rowOff>
    </xdr:to>
    <xdr:sp macro="" textlink="">
      <xdr:nvSpPr>
        <xdr:cNvPr id="671" name="フローチャート: 判断 670"/>
        <xdr:cNvSpPr/>
      </xdr:nvSpPr>
      <xdr:spPr>
        <a:xfrm>
          <a:off x="13652500" y="16806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123003</xdr:rowOff>
    </xdr:from>
    <xdr:ext cx="599010" cy="259045"/>
    <xdr:sp macro="" textlink="">
      <xdr:nvSpPr>
        <xdr:cNvPr id="672" name="テキスト ボックス 671"/>
        <xdr:cNvSpPr txBox="1"/>
      </xdr:nvSpPr>
      <xdr:spPr>
        <a:xfrm>
          <a:off x="13403795" y="16582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135162</xdr:rowOff>
    </xdr:from>
    <xdr:to>
      <xdr:col>67</xdr:col>
      <xdr:colOff>101600</xdr:colOff>
      <xdr:row>99</xdr:row>
      <xdr:rowOff>65312</xdr:rowOff>
    </xdr:to>
    <xdr:sp macro="" textlink="">
      <xdr:nvSpPr>
        <xdr:cNvPr id="673" name="フローチャート: 判断 672"/>
        <xdr:cNvSpPr/>
      </xdr:nvSpPr>
      <xdr:spPr>
        <a:xfrm>
          <a:off x="12763500" y="16937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56439</xdr:rowOff>
    </xdr:from>
    <xdr:ext cx="534377" cy="259045"/>
    <xdr:sp macro="" textlink="">
      <xdr:nvSpPr>
        <xdr:cNvPr id="674" name="テキスト ボックス 673"/>
        <xdr:cNvSpPr txBox="1"/>
      </xdr:nvSpPr>
      <xdr:spPr>
        <a:xfrm>
          <a:off x="12547111" y="17029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5" name="テキスト ボックス 67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6" name="テキスト ボックス 67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7" name="テキスト ボックス 67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8" name="テキスト ボックス 67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79" name="テキスト ボックス 67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158147</xdr:rowOff>
    </xdr:from>
    <xdr:to>
      <xdr:col>85</xdr:col>
      <xdr:colOff>177800</xdr:colOff>
      <xdr:row>99</xdr:row>
      <xdr:rowOff>88297</xdr:rowOff>
    </xdr:to>
    <xdr:sp macro="" textlink="">
      <xdr:nvSpPr>
        <xdr:cNvPr id="680" name="楕円 679"/>
        <xdr:cNvSpPr/>
      </xdr:nvSpPr>
      <xdr:spPr>
        <a:xfrm>
          <a:off x="16268700" y="1696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103963</xdr:rowOff>
    </xdr:from>
    <xdr:ext cx="469744" cy="259045"/>
    <xdr:sp macro="" textlink="">
      <xdr:nvSpPr>
        <xdr:cNvPr id="681" name="積立金該当値テキスト"/>
        <xdr:cNvSpPr txBox="1"/>
      </xdr:nvSpPr>
      <xdr:spPr>
        <a:xfrm>
          <a:off x="16370300" y="16906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160547</xdr:rowOff>
    </xdr:from>
    <xdr:to>
      <xdr:col>81</xdr:col>
      <xdr:colOff>101600</xdr:colOff>
      <xdr:row>99</xdr:row>
      <xdr:rowOff>90697</xdr:rowOff>
    </xdr:to>
    <xdr:sp macro="" textlink="">
      <xdr:nvSpPr>
        <xdr:cNvPr id="682" name="楕円 681"/>
        <xdr:cNvSpPr/>
      </xdr:nvSpPr>
      <xdr:spPr>
        <a:xfrm>
          <a:off x="15430500" y="16962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81824</xdr:rowOff>
    </xdr:from>
    <xdr:ext cx="469744" cy="259045"/>
    <xdr:sp macro="" textlink="">
      <xdr:nvSpPr>
        <xdr:cNvPr id="683" name="テキスト ボックス 682"/>
        <xdr:cNvSpPr txBox="1"/>
      </xdr:nvSpPr>
      <xdr:spPr>
        <a:xfrm>
          <a:off x="15246428" y="17055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150256</xdr:rowOff>
    </xdr:from>
    <xdr:to>
      <xdr:col>76</xdr:col>
      <xdr:colOff>165100</xdr:colOff>
      <xdr:row>99</xdr:row>
      <xdr:rowOff>80406</xdr:rowOff>
    </xdr:to>
    <xdr:sp macro="" textlink="">
      <xdr:nvSpPr>
        <xdr:cNvPr id="684" name="楕円 683"/>
        <xdr:cNvSpPr/>
      </xdr:nvSpPr>
      <xdr:spPr>
        <a:xfrm>
          <a:off x="14541500" y="1695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71533</xdr:rowOff>
    </xdr:from>
    <xdr:ext cx="534377" cy="259045"/>
    <xdr:sp macro="" textlink="">
      <xdr:nvSpPr>
        <xdr:cNvPr id="685" name="テキスト ボックス 684"/>
        <xdr:cNvSpPr txBox="1"/>
      </xdr:nvSpPr>
      <xdr:spPr>
        <a:xfrm>
          <a:off x="14325111" y="17045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139336</xdr:rowOff>
    </xdr:from>
    <xdr:to>
      <xdr:col>72</xdr:col>
      <xdr:colOff>38100</xdr:colOff>
      <xdr:row>99</xdr:row>
      <xdr:rowOff>69486</xdr:rowOff>
    </xdr:to>
    <xdr:sp macro="" textlink="">
      <xdr:nvSpPr>
        <xdr:cNvPr id="686" name="楕円 685"/>
        <xdr:cNvSpPr/>
      </xdr:nvSpPr>
      <xdr:spPr>
        <a:xfrm>
          <a:off x="13652500" y="1694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60613</xdr:rowOff>
    </xdr:from>
    <xdr:ext cx="534377" cy="259045"/>
    <xdr:sp macro="" textlink="">
      <xdr:nvSpPr>
        <xdr:cNvPr id="687" name="テキスト ボックス 686"/>
        <xdr:cNvSpPr txBox="1"/>
      </xdr:nvSpPr>
      <xdr:spPr>
        <a:xfrm>
          <a:off x="13436111" y="17034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132632</xdr:rowOff>
    </xdr:from>
    <xdr:to>
      <xdr:col>67</xdr:col>
      <xdr:colOff>101600</xdr:colOff>
      <xdr:row>99</xdr:row>
      <xdr:rowOff>62782</xdr:rowOff>
    </xdr:to>
    <xdr:sp macro="" textlink="">
      <xdr:nvSpPr>
        <xdr:cNvPr id="688" name="楕円 687"/>
        <xdr:cNvSpPr/>
      </xdr:nvSpPr>
      <xdr:spPr>
        <a:xfrm>
          <a:off x="12763500" y="1693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79309</xdr:rowOff>
    </xdr:from>
    <xdr:ext cx="534377" cy="259045"/>
    <xdr:sp macro="" textlink="">
      <xdr:nvSpPr>
        <xdr:cNvPr id="689" name="テキスト ボックス 688"/>
        <xdr:cNvSpPr txBox="1"/>
      </xdr:nvSpPr>
      <xdr:spPr>
        <a:xfrm>
          <a:off x="12547111" y="1670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0" name="正方形/長方形 68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1" name="正方形/長方形 69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2" name="正方形/長方形 69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3" name="正方形/長方形 69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4" name="正方形/長方形 69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5" name="正方形/長方形 69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696" name="正方形/長方形 69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7" name="正方形/長方形 69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8" name="テキスト ボックス 69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9" name="直線コネクタ 69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0" name="直線コネクタ 69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1" name="テキスト ボックス 70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2" name="直線コネクタ 70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03" name="テキスト ボックス 70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4" name="直線コネクタ 70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05" name="テキスト ボックス 70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06" name="直線コネクタ 70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07" name="テキスト ボックス 70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8" name="直線コネクタ 70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09" name="テキスト ボックス 70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111445</xdr:rowOff>
    </xdr:from>
    <xdr:to>
      <xdr:col>116</xdr:col>
      <xdr:colOff>62864</xdr:colOff>
      <xdr:row>38</xdr:row>
      <xdr:rowOff>139700</xdr:rowOff>
    </xdr:to>
    <xdr:cxnSp macro="">
      <xdr:nvCxnSpPr>
        <xdr:cNvPr id="711" name="直線コネクタ 710"/>
        <xdr:cNvCxnSpPr/>
      </xdr:nvCxnSpPr>
      <xdr:spPr>
        <a:xfrm flipV="1">
          <a:off x="22159595" y="5597845"/>
          <a:ext cx="1269" cy="1056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12"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3" name="直線コネクタ 71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58122</xdr:rowOff>
    </xdr:from>
    <xdr:ext cx="534377" cy="259045"/>
    <xdr:sp macro="" textlink="">
      <xdr:nvSpPr>
        <xdr:cNvPr id="714" name="投資及び出資金最大値テキスト"/>
        <xdr:cNvSpPr txBox="1"/>
      </xdr:nvSpPr>
      <xdr:spPr>
        <a:xfrm>
          <a:off x="22212300" y="537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111445</xdr:rowOff>
    </xdr:from>
    <xdr:to>
      <xdr:col>116</xdr:col>
      <xdr:colOff>152400</xdr:colOff>
      <xdr:row>32</xdr:row>
      <xdr:rowOff>111445</xdr:rowOff>
    </xdr:to>
    <xdr:cxnSp macro="">
      <xdr:nvCxnSpPr>
        <xdr:cNvPr id="715" name="直線コネクタ 714"/>
        <xdr:cNvCxnSpPr/>
      </xdr:nvCxnSpPr>
      <xdr:spPr>
        <a:xfrm>
          <a:off x="22072600" y="5597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34956</xdr:rowOff>
    </xdr:from>
    <xdr:to>
      <xdr:col>116</xdr:col>
      <xdr:colOff>63500</xdr:colOff>
      <xdr:row>35</xdr:row>
      <xdr:rowOff>33584</xdr:rowOff>
    </xdr:to>
    <xdr:cxnSp macro="">
      <xdr:nvCxnSpPr>
        <xdr:cNvPr id="716" name="直線コネクタ 715"/>
        <xdr:cNvCxnSpPr/>
      </xdr:nvCxnSpPr>
      <xdr:spPr>
        <a:xfrm flipV="1">
          <a:off x="21323300" y="5864256"/>
          <a:ext cx="838200" cy="170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132295</xdr:rowOff>
    </xdr:from>
    <xdr:ext cx="469744" cy="259045"/>
    <xdr:sp macro="" textlink="">
      <xdr:nvSpPr>
        <xdr:cNvPr id="717" name="投資及び出資金平均値テキスト"/>
        <xdr:cNvSpPr txBox="1"/>
      </xdr:nvSpPr>
      <xdr:spPr>
        <a:xfrm>
          <a:off x="22212300" y="64759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153868</xdr:rowOff>
    </xdr:from>
    <xdr:to>
      <xdr:col>116</xdr:col>
      <xdr:colOff>114300</xdr:colOff>
      <xdr:row>38</xdr:row>
      <xdr:rowOff>84018</xdr:rowOff>
    </xdr:to>
    <xdr:sp macro="" textlink="">
      <xdr:nvSpPr>
        <xdr:cNvPr id="718" name="フローチャート: 判断 717"/>
        <xdr:cNvSpPr/>
      </xdr:nvSpPr>
      <xdr:spPr>
        <a:xfrm>
          <a:off x="22110700" y="649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33584</xdr:rowOff>
    </xdr:from>
    <xdr:to>
      <xdr:col>111</xdr:col>
      <xdr:colOff>177800</xdr:colOff>
      <xdr:row>36</xdr:row>
      <xdr:rowOff>25674</xdr:rowOff>
    </xdr:to>
    <xdr:cxnSp macro="">
      <xdr:nvCxnSpPr>
        <xdr:cNvPr id="719" name="直線コネクタ 718"/>
        <xdr:cNvCxnSpPr/>
      </xdr:nvCxnSpPr>
      <xdr:spPr>
        <a:xfrm flipV="1">
          <a:off x="20434300" y="6034334"/>
          <a:ext cx="889000" cy="163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149890</xdr:rowOff>
    </xdr:from>
    <xdr:to>
      <xdr:col>112</xdr:col>
      <xdr:colOff>38100</xdr:colOff>
      <xdr:row>38</xdr:row>
      <xdr:rowOff>80040</xdr:rowOff>
    </xdr:to>
    <xdr:sp macro="" textlink="">
      <xdr:nvSpPr>
        <xdr:cNvPr id="720" name="フローチャート: 判断 719"/>
        <xdr:cNvSpPr/>
      </xdr:nvSpPr>
      <xdr:spPr>
        <a:xfrm>
          <a:off x="21272500" y="649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71168</xdr:rowOff>
    </xdr:from>
    <xdr:ext cx="469744" cy="259045"/>
    <xdr:sp macro="" textlink="">
      <xdr:nvSpPr>
        <xdr:cNvPr id="721" name="テキスト ボックス 720"/>
        <xdr:cNvSpPr txBox="1"/>
      </xdr:nvSpPr>
      <xdr:spPr>
        <a:xfrm>
          <a:off x="21088428" y="6586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33</xdr:row>
      <xdr:rowOff>105821</xdr:rowOff>
    </xdr:from>
    <xdr:to>
      <xdr:col>107</xdr:col>
      <xdr:colOff>50800</xdr:colOff>
      <xdr:row>36</xdr:row>
      <xdr:rowOff>25674</xdr:rowOff>
    </xdr:to>
    <xdr:cxnSp macro="">
      <xdr:nvCxnSpPr>
        <xdr:cNvPr id="722" name="直線コネクタ 721"/>
        <xdr:cNvCxnSpPr/>
      </xdr:nvCxnSpPr>
      <xdr:spPr>
        <a:xfrm>
          <a:off x="19545300" y="5763671"/>
          <a:ext cx="889000" cy="434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156108</xdr:rowOff>
    </xdr:from>
    <xdr:to>
      <xdr:col>107</xdr:col>
      <xdr:colOff>101600</xdr:colOff>
      <xdr:row>38</xdr:row>
      <xdr:rowOff>86258</xdr:rowOff>
    </xdr:to>
    <xdr:sp macro="" textlink="">
      <xdr:nvSpPr>
        <xdr:cNvPr id="723" name="フローチャート: 判断 722"/>
        <xdr:cNvSpPr/>
      </xdr:nvSpPr>
      <xdr:spPr>
        <a:xfrm>
          <a:off x="20383500" y="649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77385</xdr:rowOff>
    </xdr:from>
    <xdr:ext cx="469744" cy="259045"/>
    <xdr:sp macro="" textlink="">
      <xdr:nvSpPr>
        <xdr:cNvPr id="724" name="テキスト ボックス 723"/>
        <xdr:cNvSpPr txBox="1"/>
      </xdr:nvSpPr>
      <xdr:spPr>
        <a:xfrm>
          <a:off x="20199428" y="6592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33</xdr:row>
      <xdr:rowOff>105821</xdr:rowOff>
    </xdr:from>
    <xdr:to>
      <xdr:col>102</xdr:col>
      <xdr:colOff>114300</xdr:colOff>
      <xdr:row>34</xdr:row>
      <xdr:rowOff>127584</xdr:rowOff>
    </xdr:to>
    <xdr:cxnSp macro="">
      <xdr:nvCxnSpPr>
        <xdr:cNvPr id="725" name="直線コネクタ 724"/>
        <xdr:cNvCxnSpPr/>
      </xdr:nvCxnSpPr>
      <xdr:spPr>
        <a:xfrm flipV="1">
          <a:off x="18656300" y="5763671"/>
          <a:ext cx="889000" cy="193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114412</xdr:rowOff>
    </xdr:from>
    <xdr:to>
      <xdr:col>102</xdr:col>
      <xdr:colOff>165100</xdr:colOff>
      <xdr:row>38</xdr:row>
      <xdr:rowOff>44562</xdr:rowOff>
    </xdr:to>
    <xdr:sp macro="" textlink="">
      <xdr:nvSpPr>
        <xdr:cNvPr id="726" name="フローチャート: 判断 725"/>
        <xdr:cNvSpPr/>
      </xdr:nvSpPr>
      <xdr:spPr>
        <a:xfrm>
          <a:off x="19494500" y="645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35689</xdr:rowOff>
    </xdr:from>
    <xdr:ext cx="469744" cy="259045"/>
    <xdr:sp macro="" textlink="">
      <xdr:nvSpPr>
        <xdr:cNvPr id="727" name="テキスト ボックス 726"/>
        <xdr:cNvSpPr txBox="1"/>
      </xdr:nvSpPr>
      <xdr:spPr>
        <a:xfrm>
          <a:off x="19310428" y="6550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103759</xdr:rowOff>
    </xdr:from>
    <xdr:to>
      <xdr:col>98</xdr:col>
      <xdr:colOff>38100</xdr:colOff>
      <xdr:row>38</xdr:row>
      <xdr:rowOff>33910</xdr:rowOff>
    </xdr:to>
    <xdr:sp macro="" textlink="">
      <xdr:nvSpPr>
        <xdr:cNvPr id="728" name="フローチャート: 判断 727"/>
        <xdr:cNvSpPr/>
      </xdr:nvSpPr>
      <xdr:spPr>
        <a:xfrm>
          <a:off x="18605500" y="64474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25036</xdr:rowOff>
    </xdr:from>
    <xdr:ext cx="469744" cy="259045"/>
    <xdr:sp macro="" textlink="">
      <xdr:nvSpPr>
        <xdr:cNvPr id="729" name="テキスト ボックス 728"/>
        <xdr:cNvSpPr txBox="1"/>
      </xdr:nvSpPr>
      <xdr:spPr>
        <a:xfrm>
          <a:off x="18421428" y="6540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0" name="テキスト ボックス 72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1" name="テキスト ボックス 73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2" name="テキスト ボックス 73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3" name="テキスト ボックス 73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4" name="テキスト ボックス 73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155606</xdr:rowOff>
    </xdr:from>
    <xdr:to>
      <xdr:col>116</xdr:col>
      <xdr:colOff>114300</xdr:colOff>
      <xdr:row>34</xdr:row>
      <xdr:rowOff>85756</xdr:rowOff>
    </xdr:to>
    <xdr:sp macro="" textlink="">
      <xdr:nvSpPr>
        <xdr:cNvPr id="735" name="楕円 734"/>
        <xdr:cNvSpPr/>
      </xdr:nvSpPr>
      <xdr:spPr>
        <a:xfrm>
          <a:off x="22110700" y="5813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7033</xdr:rowOff>
    </xdr:from>
    <xdr:ext cx="534377" cy="259045"/>
    <xdr:sp macro="" textlink="">
      <xdr:nvSpPr>
        <xdr:cNvPr id="736" name="投資及び出資金該当値テキスト"/>
        <xdr:cNvSpPr txBox="1"/>
      </xdr:nvSpPr>
      <xdr:spPr>
        <a:xfrm>
          <a:off x="22212300" y="5664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154234</xdr:rowOff>
    </xdr:from>
    <xdr:to>
      <xdr:col>112</xdr:col>
      <xdr:colOff>38100</xdr:colOff>
      <xdr:row>35</xdr:row>
      <xdr:rowOff>84384</xdr:rowOff>
    </xdr:to>
    <xdr:sp macro="" textlink="">
      <xdr:nvSpPr>
        <xdr:cNvPr id="737" name="楕円 736"/>
        <xdr:cNvSpPr/>
      </xdr:nvSpPr>
      <xdr:spPr>
        <a:xfrm>
          <a:off x="21272500" y="5983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33</xdr:row>
      <xdr:rowOff>100911</xdr:rowOff>
    </xdr:from>
    <xdr:ext cx="534377" cy="259045"/>
    <xdr:sp macro="" textlink="">
      <xdr:nvSpPr>
        <xdr:cNvPr id="738" name="テキスト ボックス 737"/>
        <xdr:cNvSpPr txBox="1"/>
      </xdr:nvSpPr>
      <xdr:spPr>
        <a:xfrm>
          <a:off x="21056111" y="575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146324</xdr:rowOff>
    </xdr:from>
    <xdr:to>
      <xdr:col>107</xdr:col>
      <xdr:colOff>101600</xdr:colOff>
      <xdr:row>36</xdr:row>
      <xdr:rowOff>76474</xdr:rowOff>
    </xdr:to>
    <xdr:sp macro="" textlink="">
      <xdr:nvSpPr>
        <xdr:cNvPr id="739" name="楕円 738"/>
        <xdr:cNvSpPr/>
      </xdr:nvSpPr>
      <xdr:spPr>
        <a:xfrm>
          <a:off x="20383500" y="6147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93001</xdr:rowOff>
    </xdr:from>
    <xdr:ext cx="469744" cy="259045"/>
    <xdr:sp macro="" textlink="">
      <xdr:nvSpPr>
        <xdr:cNvPr id="740" name="テキスト ボックス 739"/>
        <xdr:cNvSpPr txBox="1"/>
      </xdr:nvSpPr>
      <xdr:spPr>
        <a:xfrm>
          <a:off x="20199428" y="5922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33</xdr:row>
      <xdr:rowOff>55021</xdr:rowOff>
    </xdr:from>
    <xdr:to>
      <xdr:col>102</xdr:col>
      <xdr:colOff>165100</xdr:colOff>
      <xdr:row>33</xdr:row>
      <xdr:rowOff>156621</xdr:rowOff>
    </xdr:to>
    <xdr:sp macro="" textlink="">
      <xdr:nvSpPr>
        <xdr:cNvPr id="741" name="楕円 740"/>
        <xdr:cNvSpPr/>
      </xdr:nvSpPr>
      <xdr:spPr>
        <a:xfrm>
          <a:off x="19494500" y="5712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32</xdr:row>
      <xdr:rowOff>1698</xdr:rowOff>
    </xdr:from>
    <xdr:ext cx="534377" cy="259045"/>
    <xdr:sp macro="" textlink="">
      <xdr:nvSpPr>
        <xdr:cNvPr id="742" name="テキスト ボックス 741"/>
        <xdr:cNvSpPr txBox="1"/>
      </xdr:nvSpPr>
      <xdr:spPr>
        <a:xfrm>
          <a:off x="19278111" y="548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76784</xdr:rowOff>
    </xdr:from>
    <xdr:to>
      <xdr:col>98</xdr:col>
      <xdr:colOff>38100</xdr:colOff>
      <xdr:row>35</xdr:row>
      <xdr:rowOff>6934</xdr:rowOff>
    </xdr:to>
    <xdr:sp macro="" textlink="">
      <xdr:nvSpPr>
        <xdr:cNvPr id="743" name="楕円 742"/>
        <xdr:cNvSpPr/>
      </xdr:nvSpPr>
      <xdr:spPr>
        <a:xfrm>
          <a:off x="18605500" y="59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33</xdr:row>
      <xdr:rowOff>23461</xdr:rowOff>
    </xdr:from>
    <xdr:ext cx="534377" cy="259045"/>
    <xdr:sp macro="" textlink="">
      <xdr:nvSpPr>
        <xdr:cNvPr id="744" name="テキスト ボックス 743"/>
        <xdr:cNvSpPr txBox="1"/>
      </xdr:nvSpPr>
      <xdr:spPr>
        <a:xfrm>
          <a:off x="18389111" y="5681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5" name="正方形/長方形 74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46" name="正方形/長方形 74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47" name="正方形/長方形 74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48" name="正方形/長方形 74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49" name="正方形/長方形 74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0" name="正方形/長方形 74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1" name="正方形/長方形 75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2" name="正方形/長方形 75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3" name="テキスト ボックス 75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4" name="直線コネクタ 75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55" name="直線コネクタ 75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56" name="テキスト ボックス 75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57" name="直線コネクタ 75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56</xdr:row>
      <xdr:rowOff>144434</xdr:rowOff>
    </xdr:from>
    <xdr:ext cx="595419" cy="259045"/>
    <xdr:sp macro="" textlink="">
      <xdr:nvSpPr>
        <xdr:cNvPr id="758" name="テキスト ボックス 757"/>
        <xdr:cNvSpPr txBox="1"/>
      </xdr:nvSpPr>
      <xdr:spPr>
        <a:xfrm>
          <a:off x="17692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59" name="直線コネクタ 75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54</xdr:row>
      <xdr:rowOff>160762</xdr:rowOff>
    </xdr:from>
    <xdr:ext cx="595419" cy="259045"/>
    <xdr:sp macro="" textlink="">
      <xdr:nvSpPr>
        <xdr:cNvPr id="760" name="テキスト ボックス 759"/>
        <xdr:cNvSpPr txBox="1"/>
      </xdr:nvSpPr>
      <xdr:spPr>
        <a:xfrm>
          <a:off x="17692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61" name="直線コネクタ 76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5642</xdr:rowOff>
    </xdr:from>
    <xdr:ext cx="595419" cy="259045"/>
    <xdr:sp macro="" textlink="">
      <xdr:nvSpPr>
        <xdr:cNvPr id="762" name="テキスト ボックス 761"/>
        <xdr:cNvSpPr txBox="1"/>
      </xdr:nvSpPr>
      <xdr:spPr>
        <a:xfrm>
          <a:off x="17692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63" name="直線コネクタ 76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64" name="テキスト ボックス 763"/>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65" name="直線コネクタ 76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66" name="テキスト ボックス 765"/>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7" name="直線コネクタ 76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68" name="テキスト ボックス 767"/>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8520</xdr:rowOff>
    </xdr:from>
    <xdr:to>
      <xdr:col>116</xdr:col>
      <xdr:colOff>62864</xdr:colOff>
      <xdr:row>59</xdr:row>
      <xdr:rowOff>98878</xdr:rowOff>
    </xdr:to>
    <xdr:cxnSp macro="">
      <xdr:nvCxnSpPr>
        <xdr:cNvPr id="770" name="直線コネクタ 769"/>
        <xdr:cNvCxnSpPr/>
      </xdr:nvCxnSpPr>
      <xdr:spPr>
        <a:xfrm flipV="1">
          <a:off x="22159595" y="8752470"/>
          <a:ext cx="1269" cy="1461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142591</xdr:rowOff>
    </xdr:from>
    <xdr:ext cx="249299" cy="259045"/>
    <xdr:sp macro="" textlink="">
      <xdr:nvSpPr>
        <xdr:cNvPr id="771" name="貸付金最小値テキスト"/>
        <xdr:cNvSpPr txBox="1"/>
      </xdr:nvSpPr>
      <xdr:spPr>
        <a:xfrm>
          <a:off x="22212300" y="102581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72" name="直線コネクタ 77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126647</xdr:rowOff>
    </xdr:from>
    <xdr:ext cx="599010" cy="259045"/>
    <xdr:sp macro="" textlink="">
      <xdr:nvSpPr>
        <xdr:cNvPr id="773" name="貸付金最大値テキスト"/>
        <xdr:cNvSpPr txBox="1"/>
      </xdr:nvSpPr>
      <xdr:spPr>
        <a:xfrm>
          <a:off x="22212300" y="8527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8520</xdr:rowOff>
    </xdr:from>
    <xdr:to>
      <xdr:col>116</xdr:col>
      <xdr:colOff>152400</xdr:colOff>
      <xdr:row>51</xdr:row>
      <xdr:rowOff>8520</xdr:rowOff>
    </xdr:to>
    <xdr:cxnSp macro="">
      <xdr:nvCxnSpPr>
        <xdr:cNvPr id="774" name="直線コネクタ 773"/>
        <xdr:cNvCxnSpPr/>
      </xdr:nvCxnSpPr>
      <xdr:spPr>
        <a:xfrm>
          <a:off x="22072600" y="8752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94081</xdr:rowOff>
    </xdr:from>
    <xdr:to>
      <xdr:col>116</xdr:col>
      <xdr:colOff>63500</xdr:colOff>
      <xdr:row>59</xdr:row>
      <xdr:rowOff>94169</xdr:rowOff>
    </xdr:to>
    <xdr:cxnSp macro="">
      <xdr:nvCxnSpPr>
        <xdr:cNvPr id="775" name="直線コネクタ 774"/>
        <xdr:cNvCxnSpPr/>
      </xdr:nvCxnSpPr>
      <xdr:spPr>
        <a:xfrm>
          <a:off x="21323300" y="10209631"/>
          <a:ext cx="838200" cy="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60041</xdr:rowOff>
    </xdr:from>
    <xdr:ext cx="469744" cy="259045"/>
    <xdr:sp macro="" textlink="">
      <xdr:nvSpPr>
        <xdr:cNvPr id="776" name="貸付金平均値テキスト"/>
        <xdr:cNvSpPr txBox="1"/>
      </xdr:nvSpPr>
      <xdr:spPr>
        <a:xfrm>
          <a:off x="22212300" y="100041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37164</xdr:rowOff>
    </xdr:from>
    <xdr:to>
      <xdr:col>116</xdr:col>
      <xdr:colOff>114300</xdr:colOff>
      <xdr:row>59</xdr:row>
      <xdr:rowOff>138764</xdr:rowOff>
    </xdr:to>
    <xdr:sp macro="" textlink="">
      <xdr:nvSpPr>
        <xdr:cNvPr id="777" name="フローチャート: 判断 776"/>
        <xdr:cNvSpPr/>
      </xdr:nvSpPr>
      <xdr:spPr>
        <a:xfrm>
          <a:off x="22110700" y="1015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94081</xdr:rowOff>
    </xdr:from>
    <xdr:to>
      <xdr:col>111</xdr:col>
      <xdr:colOff>177800</xdr:colOff>
      <xdr:row>59</xdr:row>
      <xdr:rowOff>94238</xdr:rowOff>
    </xdr:to>
    <xdr:cxnSp macro="">
      <xdr:nvCxnSpPr>
        <xdr:cNvPr id="778" name="直線コネクタ 777"/>
        <xdr:cNvCxnSpPr/>
      </xdr:nvCxnSpPr>
      <xdr:spPr>
        <a:xfrm flipV="1">
          <a:off x="20434300" y="10209631"/>
          <a:ext cx="889000" cy="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36375</xdr:rowOff>
    </xdr:from>
    <xdr:to>
      <xdr:col>112</xdr:col>
      <xdr:colOff>38100</xdr:colOff>
      <xdr:row>59</xdr:row>
      <xdr:rowOff>137975</xdr:rowOff>
    </xdr:to>
    <xdr:sp macro="" textlink="">
      <xdr:nvSpPr>
        <xdr:cNvPr id="779" name="フローチャート: 判断 778"/>
        <xdr:cNvSpPr/>
      </xdr:nvSpPr>
      <xdr:spPr>
        <a:xfrm>
          <a:off x="21272500" y="101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154502</xdr:rowOff>
    </xdr:from>
    <xdr:ext cx="469744" cy="259045"/>
    <xdr:sp macro="" textlink="">
      <xdr:nvSpPr>
        <xdr:cNvPr id="780" name="テキスト ボックス 779"/>
        <xdr:cNvSpPr txBox="1"/>
      </xdr:nvSpPr>
      <xdr:spPr>
        <a:xfrm>
          <a:off x="21088428" y="992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92452</xdr:rowOff>
    </xdr:from>
    <xdr:to>
      <xdr:col>107</xdr:col>
      <xdr:colOff>50800</xdr:colOff>
      <xdr:row>59</xdr:row>
      <xdr:rowOff>94238</xdr:rowOff>
    </xdr:to>
    <xdr:cxnSp macro="">
      <xdr:nvCxnSpPr>
        <xdr:cNvPr id="781" name="直線コネクタ 780"/>
        <xdr:cNvCxnSpPr/>
      </xdr:nvCxnSpPr>
      <xdr:spPr>
        <a:xfrm>
          <a:off x="19545300" y="10208002"/>
          <a:ext cx="889000" cy="1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34731</xdr:rowOff>
    </xdr:from>
    <xdr:to>
      <xdr:col>107</xdr:col>
      <xdr:colOff>101600</xdr:colOff>
      <xdr:row>59</xdr:row>
      <xdr:rowOff>136331</xdr:rowOff>
    </xdr:to>
    <xdr:sp macro="" textlink="">
      <xdr:nvSpPr>
        <xdr:cNvPr id="782" name="フローチャート: 判断 781"/>
        <xdr:cNvSpPr/>
      </xdr:nvSpPr>
      <xdr:spPr>
        <a:xfrm>
          <a:off x="20383500" y="1015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152858</xdr:rowOff>
    </xdr:from>
    <xdr:ext cx="469744" cy="259045"/>
    <xdr:sp macro="" textlink="">
      <xdr:nvSpPr>
        <xdr:cNvPr id="783" name="テキスト ボックス 782"/>
        <xdr:cNvSpPr txBox="1"/>
      </xdr:nvSpPr>
      <xdr:spPr>
        <a:xfrm>
          <a:off x="20199428" y="992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92452</xdr:rowOff>
    </xdr:from>
    <xdr:to>
      <xdr:col>102</xdr:col>
      <xdr:colOff>114300</xdr:colOff>
      <xdr:row>59</xdr:row>
      <xdr:rowOff>93101</xdr:rowOff>
    </xdr:to>
    <xdr:cxnSp macro="">
      <xdr:nvCxnSpPr>
        <xdr:cNvPr id="784" name="直線コネクタ 783"/>
        <xdr:cNvCxnSpPr/>
      </xdr:nvCxnSpPr>
      <xdr:spPr>
        <a:xfrm flipV="1">
          <a:off x="18656300" y="10208002"/>
          <a:ext cx="889000" cy="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36737</xdr:rowOff>
    </xdr:from>
    <xdr:to>
      <xdr:col>102</xdr:col>
      <xdr:colOff>165100</xdr:colOff>
      <xdr:row>59</xdr:row>
      <xdr:rowOff>138337</xdr:rowOff>
    </xdr:to>
    <xdr:sp macro="" textlink="">
      <xdr:nvSpPr>
        <xdr:cNvPr id="785" name="フローチャート: 判断 784"/>
        <xdr:cNvSpPr/>
      </xdr:nvSpPr>
      <xdr:spPr>
        <a:xfrm>
          <a:off x="19494500" y="1015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154864</xdr:rowOff>
    </xdr:from>
    <xdr:ext cx="469744" cy="259045"/>
    <xdr:sp macro="" textlink="">
      <xdr:nvSpPr>
        <xdr:cNvPr id="786" name="テキスト ボックス 785"/>
        <xdr:cNvSpPr txBox="1"/>
      </xdr:nvSpPr>
      <xdr:spPr>
        <a:xfrm>
          <a:off x="19310428" y="9927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42723</xdr:rowOff>
    </xdr:from>
    <xdr:to>
      <xdr:col>98</xdr:col>
      <xdr:colOff>38100</xdr:colOff>
      <xdr:row>59</xdr:row>
      <xdr:rowOff>144323</xdr:rowOff>
    </xdr:to>
    <xdr:sp macro="" textlink="">
      <xdr:nvSpPr>
        <xdr:cNvPr id="787" name="フローチャート: 判断 786"/>
        <xdr:cNvSpPr/>
      </xdr:nvSpPr>
      <xdr:spPr>
        <a:xfrm>
          <a:off x="18605500" y="1015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135450</xdr:rowOff>
    </xdr:from>
    <xdr:ext cx="469744" cy="259045"/>
    <xdr:sp macro="" textlink="">
      <xdr:nvSpPr>
        <xdr:cNvPr id="788" name="テキスト ボックス 787"/>
        <xdr:cNvSpPr txBox="1"/>
      </xdr:nvSpPr>
      <xdr:spPr>
        <a:xfrm>
          <a:off x="18421428" y="10251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9" name="テキスト ボックス 78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0" name="テキスト ボックス 78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1" name="テキスト ボックス 79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2" name="テキスト ボックス 79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3" name="テキスト ボックス 79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43369</xdr:rowOff>
    </xdr:from>
    <xdr:to>
      <xdr:col>116</xdr:col>
      <xdr:colOff>114300</xdr:colOff>
      <xdr:row>59</xdr:row>
      <xdr:rowOff>144969</xdr:rowOff>
    </xdr:to>
    <xdr:sp macro="" textlink="">
      <xdr:nvSpPr>
        <xdr:cNvPr id="794" name="楕円 793"/>
        <xdr:cNvSpPr/>
      </xdr:nvSpPr>
      <xdr:spPr>
        <a:xfrm>
          <a:off x="22110700" y="10158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15591</xdr:rowOff>
    </xdr:from>
    <xdr:ext cx="469744" cy="259045"/>
    <xdr:sp macro="" textlink="">
      <xdr:nvSpPr>
        <xdr:cNvPr id="795" name="貸付金該当値テキスト"/>
        <xdr:cNvSpPr txBox="1"/>
      </xdr:nvSpPr>
      <xdr:spPr>
        <a:xfrm>
          <a:off x="22212300" y="10131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43281</xdr:rowOff>
    </xdr:from>
    <xdr:to>
      <xdr:col>112</xdr:col>
      <xdr:colOff>38100</xdr:colOff>
      <xdr:row>59</xdr:row>
      <xdr:rowOff>144881</xdr:rowOff>
    </xdr:to>
    <xdr:sp macro="" textlink="">
      <xdr:nvSpPr>
        <xdr:cNvPr id="796" name="楕円 795"/>
        <xdr:cNvSpPr/>
      </xdr:nvSpPr>
      <xdr:spPr>
        <a:xfrm>
          <a:off x="21272500" y="10158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136008</xdr:rowOff>
    </xdr:from>
    <xdr:ext cx="469744" cy="259045"/>
    <xdr:sp macro="" textlink="">
      <xdr:nvSpPr>
        <xdr:cNvPr id="797" name="テキスト ボックス 796"/>
        <xdr:cNvSpPr txBox="1"/>
      </xdr:nvSpPr>
      <xdr:spPr>
        <a:xfrm>
          <a:off x="21088428" y="10251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43438</xdr:rowOff>
    </xdr:from>
    <xdr:to>
      <xdr:col>107</xdr:col>
      <xdr:colOff>101600</xdr:colOff>
      <xdr:row>59</xdr:row>
      <xdr:rowOff>145038</xdr:rowOff>
    </xdr:to>
    <xdr:sp macro="" textlink="">
      <xdr:nvSpPr>
        <xdr:cNvPr id="798" name="楕円 797"/>
        <xdr:cNvSpPr/>
      </xdr:nvSpPr>
      <xdr:spPr>
        <a:xfrm>
          <a:off x="20383500" y="10158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136165</xdr:rowOff>
    </xdr:from>
    <xdr:ext cx="469744" cy="259045"/>
    <xdr:sp macro="" textlink="">
      <xdr:nvSpPr>
        <xdr:cNvPr id="799" name="テキスト ボックス 798"/>
        <xdr:cNvSpPr txBox="1"/>
      </xdr:nvSpPr>
      <xdr:spPr>
        <a:xfrm>
          <a:off x="20199428" y="10251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41652</xdr:rowOff>
    </xdr:from>
    <xdr:to>
      <xdr:col>102</xdr:col>
      <xdr:colOff>165100</xdr:colOff>
      <xdr:row>59</xdr:row>
      <xdr:rowOff>143252</xdr:rowOff>
    </xdr:to>
    <xdr:sp macro="" textlink="">
      <xdr:nvSpPr>
        <xdr:cNvPr id="800" name="楕円 799"/>
        <xdr:cNvSpPr/>
      </xdr:nvSpPr>
      <xdr:spPr>
        <a:xfrm>
          <a:off x="19494500" y="10157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134379</xdr:rowOff>
    </xdr:from>
    <xdr:ext cx="469744" cy="259045"/>
    <xdr:sp macro="" textlink="">
      <xdr:nvSpPr>
        <xdr:cNvPr id="801" name="テキスト ボックス 800"/>
        <xdr:cNvSpPr txBox="1"/>
      </xdr:nvSpPr>
      <xdr:spPr>
        <a:xfrm>
          <a:off x="19310428" y="10249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42301</xdr:rowOff>
    </xdr:from>
    <xdr:to>
      <xdr:col>98</xdr:col>
      <xdr:colOff>38100</xdr:colOff>
      <xdr:row>59</xdr:row>
      <xdr:rowOff>143901</xdr:rowOff>
    </xdr:to>
    <xdr:sp macro="" textlink="">
      <xdr:nvSpPr>
        <xdr:cNvPr id="802" name="楕円 801"/>
        <xdr:cNvSpPr/>
      </xdr:nvSpPr>
      <xdr:spPr>
        <a:xfrm>
          <a:off x="18605500" y="10157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160428</xdr:rowOff>
    </xdr:from>
    <xdr:ext cx="469744" cy="259045"/>
    <xdr:sp macro="" textlink="">
      <xdr:nvSpPr>
        <xdr:cNvPr id="803" name="テキスト ボックス 802"/>
        <xdr:cNvSpPr txBox="1"/>
      </xdr:nvSpPr>
      <xdr:spPr>
        <a:xfrm>
          <a:off x="18421428" y="9933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4" name="正方形/長方形 80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5" name="正方形/長方形 80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06" name="正方形/長方形 80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07" name="正方形/長方形 80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08" name="正方形/長方形 80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09" name="正方形/長方形 80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0" name="正方形/長方形 80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1" name="正方形/長方形 81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2" name="テキスト ボックス 81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3" name="直線コネクタ 81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14" name="テキスト ボックス 81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15" name="直線コネクタ 81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16" name="テキスト ボックス 81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17" name="直線コネクタ 81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18" name="テキスト ボックス 81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19" name="直線コネクタ 81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20" name="テキスト ボックス 81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1" name="直線コネクタ 82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2" name="テキスト ボックス 821"/>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3" name="直線コネクタ 82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24" name="テキスト ボックス 82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5" name="直線コネクタ 82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26" name="テキスト ボックス 82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16701</xdr:rowOff>
    </xdr:from>
    <xdr:to>
      <xdr:col>116</xdr:col>
      <xdr:colOff>62864</xdr:colOff>
      <xdr:row>79</xdr:row>
      <xdr:rowOff>40056</xdr:rowOff>
    </xdr:to>
    <xdr:cxnSp macro="">
      <xdr:nvCxnSpPr>
        <xdr:cNvPr id="828" name="直線コネクタ 827"/>
        <xdr:cNvCxnSpPr/>
      </xdr:nvCxnSpPr>
      <xdr:spPr>
        <a:xfrm flipV="1">
          <a:off x="22159595" y="12189651"/>
          <a:ext cx="1269" cy="1394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43883</xdr:rowOff>
    </xdr:from>
    <xdr:ext cx="534377" cy="259045"/>
    <xdr:sp macro="" textlink="">
      <xdr:nvSpPr>
        <xdr:cNvPr id="829" name="繰出金最小値テキスト"/>
        <xdr:cNvSpPr txBox="1"/>
      </xdr:nvSpPr>
      <xdr:spPr>
        <a:xfrm>
          <a:off x="22212300" y="13588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40056</xdr:rowOff>
    </xdr:from>
    <xdr:to>
      <xdr:col>116</xdr:col>
      <xdr:colOff>152400</xdr:colOff>
      <xdr:row>79</xdr:row>
      <xdr:rowOff>40056</xdr:rowOff>
    </xdr:to>
    <xdr:cxnSp macro="">
      <xdr:nvCxnSpPr>
        <xdr:cNvPr id="830" name="直線コネクタ 829"/>
        <xdr:cNvCxnSpPr/>
      </xdr:nvCxnSpPr>
      <xdr:spPr>
        <a:xfrm>
          <a:off x="22072600" y="13584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134828</xdr:rowOff>
    </xdr:from>
    <xdr:ext cx="599010" cy="259045"/>
    <xdr:sp macro="" textlink="">
      <xdr:nvSpPr>
        <xdr:cNvPr id="831" name="繰出金最大値テキスト"/>
        <xdr:cNvSpPr txBox="1"/>
      </xdr:nvSpPr>
      <xdr:spPr>
        <a:xfrm>
          <a:off x="22212300" y="11964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16701</xdr:rowOff>
    </xdr:from>
    <xdr:to>
      <xdr:col>116</xdr:col>
      <xdr:colOff>152400</xdr:colOff>
      <xdr:row>71</xdr:row>
      <xdr:rowOff>16701</xdr:rowOff>
    </xdr:to>
    <xdr:cxnSp macro="">
      <xdr:nvCxnSpPr>
        <xdr:cNvPr id="832" name="直線コネクタ 831"/>
        <xdr:cNvCxnSpPr/>
      </xdr:nvCxnSpPr>
      <xdr:spPr>
        <a:xfrm>
          <a:off x="22072600" y="12189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62916</xdr:rowOff>
    </xdr:from>
    <xdr:to>
      <xdr:col>116</xdr:col>
      <xdr:colOff>63500</xdr:colOff>
      <xdr:row>77</xdr:row>
      <xdr:rowOff>120435</xdr:rowOff>
    </xdr:to>
    <xdr:cxnSp macro="">
      <xdr:nvCxnSpPr>
        <xdr:cNvPr id="833" name="直線コネクタ 832"/>
        <xdr:cNvCxnSpPr/>
      </xdr:nvCxnSpPr>
      <xdr:spPr>
        <a:xfrm flipV="1">
          <a:off x="21323300" y="13264566"/>
          <a:ext cx="838200" cy="57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156811</xdr:rowOff>
    </xdr:from>
    <xdr:ext cx="534377" cy="259045"/>
    <xdr:sp macro="" textlink="">
      <xdr:nvSpPr>
        <xdr:cNvPr id="834" name="繰出金平均値テキスト"/>
        <xdr:cNvSpPr txBox="1"/>
      </xdr:nvSpPr>
      <xdr:spPr>
        <a:xfrm>
          <a:off x="22212300" y="12844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133934</xdr:rowOff>
    </xdr:from>
    <xdr:to>
      <xdr:col>116</xdr:col>
      <xdr:colOff>114300</xdr:colOff>
      <xdr:row>76</xdr:row>
      <xdr:rowOff>64084</xdr:rowOff>
    </xdr:to>
    <xdr:sp macro="" textlink="">
      <xdr:nvSpPr>
        <xdr:cNvPr id="835" name="フローチャート: 判断 834"/>
        <xdr:cNvSpPr/>
      </xdr:nvSpPr>
      <xdr:spPr>
        <a:xfrm>
          <a:off x="221107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81114</xdr:rowOff>
    </xdr:from>
    <xdr:to>
      <xdr:col>111</xdr:col>
      <xdr:colOff>177800</xdr:colOff>
      <xdr:row>77</xdr:row>
      <xdr:rowOff>120435</xdr:rowOff>
    </xdr:to>
    <xdr:cxnSp macro="">
      <xdr:nvCxnSpPr>
        <xdr:cNvPr id="836" name="直線コネクタ 835"/>
        <xdr:cNvCxnSpPr/>
      </xdr:nvCxnSpPr>
      <xdr:spPr>
        <a:xfrm>
          <a:off x="20434300" y="13282764"/>
          <a:ext cx="889000" cy="39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117881</xdr:rowOff>
    </xdr:from>
    <xdr:to>
      <xdr:col>112</xdr:col>
      <xdr:colOff>38100</xdr:colOff>
      <xdr:row>76</xdr:row>
      <xdr:rowOff>48031</xdr:rowOff>
    </xdr:to>
    <xdr:sp macro="" textlink="">
      <xdr:nvSpPr>
        <xdr:cNvPr id="837" name="フローチャート: 判断 836"/>
        <xdr:cNvSpPr/>
      </xdr:nvSpPr>
      <xdr:spPr>
        <a:xfrm>
          <a:off x="21272500" y="1297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64558</xdr:rowOff>
    </xdr:from>
    <xdr:ext cx="534377" cy="259045"/>
    <xdr:sp macro="" textlink="">
      <xdr:nvSpPr>
        <xdr:cNvPr id="838" name="テキスト ボックス 837"/>
        <xdr:cNvSpPr txBox="1"/>
      </xdr:nvSpPr>
      <xdr:spPr>
        <a:xfrm>
          <a:off x="21056111" y="1275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81114</xdr:rowOff>
    </xdr:from>
    <xdr:to>
      <xdr:col>107</xdr:col>
      <xdr:colOff>50800</xdr:colOff>
      <xdr:row>77</xdr:row>
      <xdr:rowOff>114300</xdr:rowOff>
    </xdr:to>
    <xdr:cxnSp macro="">
      <xdr:nvCxnSpPr>
        <xdr:cNvPr id="839" name="直線コネクタ 838"/>
        <xdr:cNvCxnSpPr/>
      </xdr:nvCxnSpPr>
      <xdr:spPr>
        <a:xfrm flipV="1">
          <a:off x="19545300" y="13282764"/>
          <a:ext cx="889000" cy="33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126200</xdr:rowOff>
    </xdr:from>
    <xdr:to>
      <xdr:col>107</xdr:col>
      <xdr:colOff>101600</xdr:colOff>
      <xdr:row>76</xdr:row>
      <xdr:rowOff>56350</xdr:rowOff>
    </xdr:to>
    <xdr:sp macro="" textlink="">
      <xdr:nvSpPr>
        <xdr:cNvPr id="840" name="フローチャート: 判断 839"/>
        <xdr:cNvSpPr/>
      </xdr:nvSpPr>
      <xdr:spPr>
        <a:xfrm>
          <a:off x="20383500" y="129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72877</xdr:rowOff>
    </xdr:from>
    <xdr:ext cx="534377" cy="259045"/>
    <xdr:sp macro="" textlink="">
      <xdr:nvSpPr>
        <xdr:cNvPr id="841" name="テキスト ボックス 840"/>
        <xdr:cNvSpPr txBox="1"/>
      </xdr:nvSpPr>
      <xdr:spPr>
        <a:xfrm>
          <a:off x="20167111" y="12760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41566</xdr:rowOff>
    </xdr:from>
    <xdr:to>
      <xdr:col>102</xdr:col>
      <xdr:colOff>114300</xdr:colOff>
      <xdr:row>77</xdr:row>
      <xdr:rowOff>114300</xdr:rowOff>
    </xdr:to>
    <xdr:cxnSp macro="">
      <xdr:nvCxnSpPr>
        <xdr:cNvPr id="842" name="直線コネクタ 841"/>
        <xdr:cNvCxnSpPr/>
      </xdr:nvCxnSpPr>
      <xdr:spPr>
        <a:xfrm>
          <a:off x="18656300" y="13243216"/>
          <a:ext cx="889000" cy="72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38049</xdr:rowOff>
    </xdr:from>
    <xdr:to>
      <xdr:col>102</xdr:col>
      <xdr:colOff>165100</xdr:colOff>
      <xdr:row>77</xdr:row>
      <xdr:rowOff>139649</xdr:rowOff>
    </xdr:to>
    <xdr:sp macro="" textlink="">
      <xdr:nvSpPr>
        <xdr:cNvPr id="843" name="フローチャート: 判断 842"/>
        <xdr:cNvSpPr/>
      </xdr:nvSpPr>
      <xdr:spPr>
        <a:xfrm>
          <a:off x="19494500" y="1323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156176</xdr:rowOff>
    </xdr:from>
    <xdr:ext cx="534377" cy="259045"/>
    <xdr:sp macro="" textlink="">
      <xdr:nvSpPr>
        <xdr:cNvPr id="844" name="テキスト ボックス 843"/>
        <xdr:cNvSpPr txBox="1"/>
      </xdr:nvSpPr>
      <xdr:spPr>
        <a:xfrm>
          <a:off x="19278111" y="13014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43892</xdr:rowOff>
    </xdr:from>
    <xdr:to>
      <xdr:col>98</xdr:col>
      <xdr:colOff>38100</xdr:colOff>
      <xdr:row>77</xdr:row>
      <xdr:rowOff>145492</xdr:rowOff>
    </xdr:to>
    <xdr:sp macro="" textlink="">
      <xdr:nvSpPr>
        <xdr:cNvPr id="845" name="フローチャート: 判断 844"/>
        <xdr:cNvSpPr/>
      </xdr:nvSpPr>
      <xdr:spPr>
        <a:xfrm>
          <a:off x="18605500" y="1324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136619</xdr:rowOff>
    </xdr:from>
    <xdr:ext cx="534377" cy="259045"/>
    <xdr:sp macro="" textlink="">
      <xdr:nvSpPr>
        <xdr:cNvPr id="846" name="テキスト ボックス 845"/>
        <xdr:cNvSpPr txBox="1"/>
      </xdr:nvSpPr>
      <xdr:spPr>
        <a:xfrm>
          <a:off x="18389111" y="13338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7" name="テキスト ボックス 84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8" name="テキスト ボックス 84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9" name="テキスト ボックス 84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0" name="テキスト ボックス 84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1" name="テキスト ボックス 85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12116</xdr:rowOff>
    </xdr:from>
    <xdr:to>
      <xdr:col>116</xdr:col>
      <xdr:colOff>114300</xdr:colOff>
      <xdr:row>77</xdr:row>
      <xdr:rowOff>113716</xdr:rowOff>
    </xdr:to>
    <xdr:sp macro="" textlink="">
      <xdr:nvSpPr>
        <xdr:cNvPr id="852" name="楕円 851"/>
        <xdr:cNvSpPr/>
      </xdr:nvSpPr>
      <xdr:spPr>
        <a:xfrm>
          <a:off x="22110700" y="1321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161993</xdr:rowOff>
    </xdr:from>
    <xdr:ext cx="534377" cy="259045"/>
    <xdr:sp macro="" textlink="">
      <xdr:nvSpPr>
        <xdr:cNvPr id="853" name="繰出金該当値テキスト"/>
        <xdr:cNvSpPr txBox="1"/>
      </xdr:nvSpPr>
      <xdr:spPr>
        <a:xfrm>
          <a:off x="22212300" y="13192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69635</xdr:rowOff>
    </xdr:from>
    <xdr:to>
      <xdr:col>112</xdr:col>
      <xdr:colOff>38100</xdr:colOff>
      <xdr:row>77</xdr:row>
      <xdr:rowOff>171235</xdr:rowOff>
    </xdr:to>
    <xdr:sp macro="" textlink="">
      <xdr:nvSpPr>
        <xdr:cNvPr id="854" name="楕円 853"/>
        <xdr:cNvSpPr/>
      </xdr:nvSpPr>
      <xdr:spPr>
        <a:xfrm>
          <a:off x="21272500" y="1327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162362</xdr:rowOff>
    </xdr:from>
    <xdr:ext cx="534377" cy="259045"/>
    <xdr:sp macro="" textlink="">
      <xdr:nvSpPr>
        <xdr:cNvPr id="855" name="テキスト ボックス 854"/>
        <xdr:cNvSpPr txBox="1"/>
      </xdr:nvSpPr>
      <xdr:spPr>
        <a:xfrm>
          <a:off x="21056111" y="13364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30314</xdr:rowOff>
    </xdr:from>
    <xdr:to>
      <xdr:col>107</xdr:col>
      <xdr:colOff>101600</xdr:colOff>
      <xdr:row>77</xdr:row>
      <xdr:rowOff>131914</xdr:rowOff>
    </xdr:to>
    <xdr:sp macro="" textlink="">
      <xdr:nvSpPr>
        <xdr:cNvPr id="856" name="楕円 855"/>
        <xdr:cNvSpPr/>
      </xdr:nvSpPr>
      <xdr:spPr>
        <a:xfrm>
          <a:off x="20383500" y="1323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123041</xdr:rowOff>
    </xdr:from>
    <xdr:ext cx="534377" cy="259045"/>
    <xdr:sp macro="" textlink="">
      <xdr:nvSpPr>
        <xdr:cNvPr id="857" name="テキスト ボックス 856"/>
        <xdr:cNvSpPr txBox="1"/>
      </xdr:nvSpPr>
      <xdr:spPr>
        <a:xfrm>
          <a:off x="20167111" y="13324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63500</xdr:rowOff>
    </xdr:from>
    <xdr:to>
      <xdr:col>102</xdr:col>
      <xdr:colOff>165100</xdr:colOff>
      <xdr:row>77</xdr:row>
      <xdr:rowOff>165100</xdr:rowOff>
    </xdr:to>
    <xdr:sp macro="" textlink="">
      <xdr:nvSpPr>
        <xdr:cNvPr id="858" name="楕円 857"/>
        <xdr:cNvSpPr/>
      </xdr:nvSpPr>
      <xdr:spPr>
        <a:xfrm>
          <a:off x="19494500" y="1326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156227</xdr:rowOff>
    </xdr:from>
    <xdr:ext cx="534377" cy="259045"/>
    <xdr:sp macro="" textlink="">
      <xdr:nvSpPr>
        <xdr:cNvPr id="859" name="テキスト ボックス 858"/>
        <xdr:cNvSpPr txBox="1"/>
      </xdr:nvSpPr>
      <xdr:spPr>
        <a:xfrm>
          <a:off x="19278111" y="13357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162216</xdr:rowOff>
    </xdr:from>
    <xdr:to>
      <xdr:col>98</xdr:col>
      <xdr:colOff>38100</xdr:colOff>
      <xdr:row>77</xdr:row>
      <xdr:rowOff>92366</xdr:rowOff>
    </xdr:to>
    <xdr:sp macro="" textlink="">
      <xdr:nvSpPr>
        <xdr:cNvPr id="860" name="楕円 859"/>
        <xdr:cNvSpPr/>
      </xdr:nvSpPr>
      <xdr:spPr>
        <a:xfrm>
          <a:off x="18605500" y="1319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108894</xdr:rowOff>
    </xdr:from>
    <xdr:ext cx="534377" cy="259045"/>
    <xdr:sp macro="" textlink="">
      <xdr:nvSpPr>
        <xdr:cNvPr id="861" name="テキスト ボックス 860"/>
        <xdr:cNvSpPr txBox="1"/>
      </xdr:nvSpPr>
      <xdr:spPr>
        <a:xfrm>
          <a:off x="18389111" y="12967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2" name="正方形/長方形 86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3" name="正方形/長方形 86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4" name="正方形/長方形 86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5" name="正方形/長方形 86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66" name="正方形/長方形 86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67" name="正方形/長方形 86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68" name="正方形/長方形 86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9" name="正方形/長方形 86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0" name="テキスト ボックス 86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1" name="直線コネクタ 87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2" name="直線コネクタ 87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3" name="テキスト ボックス 87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4" name="直線コネクタ 87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5" name="テキスト ボックス 87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7" name="直線コネクタ 87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9" name="直線コネクタ 87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1" name="直線コネクタ 88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2" name="直線コネクタ 88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4" name="フローチャート: 判断 88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5" name="直線コネクタ 88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6" name="フローチャート: 判断 88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87" name="テキスト ボックス 88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8" name="直線コネクタ 88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9" name="フローチャート: 判断 88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0" name="テキスト ボックス 88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1" name="直線コネクタ 89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2" name="フローチャート: 判断 89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3" name="テキスト ボックス 89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4" name="フローチャート: 判断 89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5" name="テキスト ボックス 89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6" name="テキスト ボックス 89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7" name="テキスト ボックス 89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8" name="テキスト ボックス 89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9" name="テキスト ボックス 89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0" name="テキスト ボックス 89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楕円 90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3" name="楕円 90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4" name="テキスト ボックス 90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5" name="楕円 90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6" name="テキスト ボックス 90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7" name="楕円 90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8" name="テキスト ボックス 90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楕円 90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0" name="テキスト ボックス 90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1" name="正方形/長方形 91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2" name="正方形/長方形 91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3" name="テキスト ボックス 91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・物件費が前年度より大きく減少した。除染事業の完了に伴い、除染事業関係費用が大きく減少したことが主な要因である。</a:t>
          </a:r>
          <a:endParaRPr lang="ja-JP" altLang="ja-JP" sz="1400">
            <a:effectLst/>
          </a:endParaRPr>
        </a:p>
        <a:p>
          <a:r>
            <a:rPr kumimoji="1" lang="ja-JP" altLang="ja-JP" sz="1100">
              <a:solidFill>
                <a:schemeClr val="dk1"/>
              </a:solidFill>
              <a:effectLst/>
              <a:latin typeface="+mn-lt"/>
              <a:ea typeface="+mn-ea"/>
              <a:cs typeface="+mn-cs"/>
            </a:rPr>
            <a:t>・普通建設事業費は道の駅整備事業や長寿命化を目的とした町営住宅・学校等の改修事業の完了に伴い、前年度と比較し減少した。</a:t>
          </a:r>
          <a:endParaRPr lang="ja-JP" altLang="ja-JP" sz="1400">
            <a:effectLst/>
          </a:endParaRPr>
        </a:p>
        <a:p>
          <a:r>
            <a:rPr kumimoji="1" lang="ja-JP" altLang="ja-JP" sz="1100">
              <a:solidFill>
                <a:schemeClr val="dk1"/>
              </a:solidFill>
              <a:effectLst/>
              <a:latin typeface="+mn-lt"/>
              <a:ea typeface="+mn-ea"/>
              <a:cs typeface="+mn-cs"/>
            </a:rPr>
            <a:t>・投資及び出資金の増加は水道事業会計等への出資金増加によるものである。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福島県国見町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9,342
9,273
37.95
7,252,378
6,731,404
457,114
3,462,995
6,564,692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67.8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103451</xdr:rowOff>
    </xdr:from>
    <xdr:to>
      <xdr:col>24</xdr:col>
      <xdr:colOff>62865</xdr:colOff>
      <xdr:row>38</xdr:row>
      <xdr:rowOff>132679</xdr:rowOff>
    </xdr:to>
    <xdr:cxnSp macro="">
      <xdr:nvCxnSpPr>
        <xdr:cNvPr id="58" name="直線コネクタ 57"/>
        <xdr:cNvCxnSpPr/>
      </xdr:nvCxnSpPr>
      <xdr:spPr>
        <a:xfrm flipV="1">
          <a:off x="4633595" y="5075501"/>
          <a:ext cx="1270" cy="1572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136506</xdr:rowOff>
    </xdr:from>
    <xdr:ext cx="469744" cy="259045"/>
    <xdr:sp macro="" textlink="">
      <xdr:nvSpPr>
        <xdr:cNvPr id="59" name="議会費最小値テキスト"/>
        <xdr:cNvSpPr txBox="1"/>
      </xdr:nvSpPr>
      <xdr:spPr>
        <a:xfrm>
          <a:off x="4686300" y="6651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132679</xdr:rowOff>
    </xdr:from>
    <xdr:to>
      <xdr:col>24</xdr:col>
      <xdr:colOff>152400</xdr:colOff>
      <xdr:row>38</xdr:row>
      <xdr:rowOff>132679</xdr:rowOff>
    </xdr:to>
    <xdr:cxnSp macro="">
      <xdr:nvCxnSpPr>
        <xdr:cNvPr id="60" name="直線コネクタ 59"/>
        <xdr:cNvCxnSpPr/>
      </xdr:nvCxnSpPr>
      <xdr:spPr>
        <a:xfrm>
          <a:off x="4546600" y="6647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50128</xdr:rowOff>
    </xdr:from>
    <xdr:ext cx="534377" cy="259045"/>
    <xdr:sp macro="" textlink="">
      <xdr:nvSpPr>
        <xdr:cNvPr id="61" name="議会費最大値テキスト"/>
        <xdr:cNvSpPr txBox="1"/>
      </xdr:nvSpPr>
      <xdr:spPr>
        <a:xfrm>
          <a:off x="4686300" y="485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103451</xdr:rowOff>
    </xdr:from>
    <xdr:to>
      <xdr:col>24</xdr:col>
      <xdr:colOff>152400</xdr:colOff>
      <xdr:row>29</xdr:row>
      <xdr:rowOff>103451</xdr:rowOff>
    </xdr:to>
    <xdr:cxnSp macro="">
      <xdr:nvCxnSpPr>
        <xdr:cNvPr id="62" name="直線コネクタ 61"/>
        <xdr:cNvCxnSpPr/>
      </xdr:nvCxnSpPr>
      <xdr:spPr>
        <a:xfrm>
          <a:off x="4546600" y="5075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112105</xdr:rowOff>
    </xdr:from>
    <xdr:to>
      <xdr:col>24</xdr:col>
      <xdr:colOff>63500</xdr:colOff>
      <xdr:row>35</xdr:row>
      <xdr:rowOff>165662</xdr:rowOff>
    </xdr:to>
    <xdr:cxnSp macro="">
      <xdr:nvCxnSpPr>
        <xdr:cNvPr id="63" name="直線コネクタ 62"/>
        <xdr:cNvCxnSpPr/>
      </xdr:nvCxnSpPr>
      <xdr:spPr>
        <a:xfrm>
          <a:off x="3797300" y="6112855"/>
          <a:ext cx="838200" cy="53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70955</xdr:rowOff>
    </xdr:from>
    <xdr:ext cx="469744" cy="259045"/>
    <xdr:sp macro="" textlink="">
      <xdr:nvSpPr>
        <xdr:cNvPr id="64" name="議会費平均値テキスト"/>
        <xdr:cNvSpPr txBox="1"/>
      </xdr:nvSpPr>
      <xdr:spPr>
        <a:xfrm>
          <a:off x="4686300" y="57288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48078</xdr:rowOff>
    </xdr:from>
    <xdr:to>
      <xdr:col>24</xdr:col>
      <xdr:colOff>114300</xdr:colOff>
      <xdr:row>34</xdr:row>
      <xdr:rowOff>149678</xdr:rowOff>
    </xdr:to>
    <xdr:sp macro="" textlink="">
      <xdr:nvSpPr>
        <xdr:cNvPr id="65" name="フローチャート: 判断 64"/>
        <xdr:cNvSpPr/>
      </xdr:nvSpPr>
      <xdr:spPr>
        <a:xfrm>
          <a:off x="4584700" y="587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15113</xdr:rowOff>
    </xdr:from>
    <xdr:to>
      <xdr:col>19</xdr:col>
      <xdr:colOff>177800</xdr:colOff>
      <xdr:row>35</xdr:row>
      <xdr:rowOff>112105</xdr:rowOff>
    </xdr:to>
    <xdr:cxnSp macro="">
      <xdr:nvCxnSpPr>
        <xdr:cNvPr id="66" name="直線コネクタ 65"/>
        <xdr:cNvCxnSpPr/>
      </xdr:nvCxnSpPr>
      <xdr:spPr>
        <a:xfrm>
          <a:off x="2908300" y="6015863"/>
          <a:ext cx="889000" cy="96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31587</xdr:rowOff>
    </xdr:from>
    <xdr:to>
      <xdr:col>20</xdr:col>
      <xdr:colOff>38100</xdr:colOff>
      <xdr:row>34</xdr:row>
      <xdr:rowOff>133187</xdr:rowOff>
    </xdr:to>
    <xdr:sp macro="" textlink="">
      <xdr:nvSpPr>
        <xdr:cNvPr id="67" name="フローチャート: 判断 66"/>
        <xdr:cNvSpPr/>
      </xdr:nvSpPr>
      <xdr:spPr>
        <a:xfrm>
          <a:off x="3746500" y="586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149714</xdr:rowOff>
    </xdr:from>
    <xdr:ext cx="469744" cy="259045"/>
    <xdr:sp macro="" textlink="">
      <xdr:nvSpPr>
        <xdr:cNvPr id="68" name="テキスト ボックス 67"/>
        <xdr:cNvSpPr txBox="1"/>
      </xdr:nvSpPr>
      <xdr:spPr>
        <a:xfrm>
          <a:off x="3562428" y="563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15113</xdr:rowOff>
    </xdr:from>
    <xdr:to>
      <xdr:col>15</xdr:col>
      <xdr:colOff>50800</xdr:colOff>
      <xdr:row>35</xdr:row>
      <xdr:rowOff>79121</xdr:rowOff>
    </xdr:to>
    <xdr:cxnSp macro="">
      <xdr:nvCxnSpPr>
        <xdr:cNvPr id="69" name="直線コネクタ 68"/>
        <xdr:cNvCxnSpPr/>
      </xdr:nvCxnSpPr>
      <xdr:spPr>
        <a:xfrm flipV="1">
          <a:off x="2019300" y="6015863"/>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147030</xdr:rowOff>
    </xdr:from>
    <xdr:to>
      <xdr:col>15</xdr:col>
      <xdr:colOff>101600</xdr:colOff>
      <xdr:row>34</xdr:row>
      <xdr:rowOff>77180</xdr:rowOff>
    </xdr:to>
    <xdr:sp macro="" textlink="">
      <xdr:nvSpPr>
        <xdr:cNvPr id="70" name="フローチャート: 判断 69"/>
        <xdr:cNvSpPr/>
      </xdr:nvSpPr>
      <xdr:spPr>
        <a:xfrm>
          <a:off x="2857500" y="580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93707</xdr:rowOff>
    </xdr:from>
    <xdr:ext cx="469744" cy="259045"/>
    <xdr:sp macro="" textlink="">
      <xdr:nvSpPr>
        <xdr:cNvPr id="71" name="テキスト ボックス 70"/>
        <xdr:cNvSpPr txBox="1"/>
      </xdr:nvSpPr>
      <xdr:spPr>
        <a:xfrm>
          <a:off x="2673428" y="5580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79121</xdr:rowOff>
    </xdr:from>
    <xdr:to>
      <xdr:col>10</xdr:col>
      <xdr:colOff>114300</xdr:colOff>
      <xdr:row>35</xdr:row>
      <xdr:rowOff>112431</xdr:rowOff>
    </xdr:to>
    <xdr:cxnSp macro="">
      <xdr:nvCxnSpPr>
        <xdr:cNvPr id="72" name="直線コネクタ 71"/>
        <xdr:cNvCxnSpPr/>
      </xdr:nvCxnSpPr>
      <xdr:spPr>
        <a:xfrm flipV="1">
          <a:off x="1130300" y="6079871"/>
          <a:ext cx="889000" cy="33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46936</xdr:rowOff>
    </xdr:from>
    <xdr:to>
      <xdr:col>10</xdr:col>
      <xdr:colOff>165100</xdr:colOff>
      <xdr:row>36</xdr:row>
      <xdr:rowOff>148536</xdr:rowOff>
    </xdr:to>
    <xdr:sp macro="" textlink="">
      <xdr:nvSpPr>
        <xdr:cNvPr id="73" name="フローチャート: 判断 72"/>
        <xdr:cNvSpPr/>
      </xdr:nvSpPr>
      <xdr:spPr>
        <a:xfrm>
          <a:off x="1968500" y="621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139663</xdr:rowOff>
    </xdr:from>
    <xdr:ext cx="469744" cy="259045"/>
    <xdr:sp macro="" textlink="">
      <xdr:nvSpPr>
        <xdr:cNvPr id="74" name="テキスト ボックス 73"/>
        <xdr:cNvSpPr txBox="1"/>
      </xdr:nvSpPr>
      <xdr:spPr>
        <a:xfrm>
          <a:off x="1784428" y="6311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109474</xdr:rowOff>
    </xdr:from>
    <xdr:to>
      <xdr:col>6</xdr:col>
      <xdr:colOff>38100</xdr:colOff>
      <xdr:row>37</xdr:row>
      <xdr:rowOff>39624</xdr:rowOff>
    </xdr:to>
    <xdr:sp macro="" textlink="">
      <xdr:nvSpPr>
        <xdr:cNvPr id="75" name="フローチャート: 判断 74"/>
        <xdr:cNvSpPr/>
      </xdr:nvSpPr>
      <xdr:spPr>
        <a:xfrm>
          <a:off x="1079500" y="628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30751</xdr:rowOff>
    </xdr:from>
    <xdr:ext cx="469744" cy="259045"/>
    <xdr:sp macro="" textlink="">
      <xdr:nvSpPr>
        <xdr:cNvPr id="76" name="テキスト ボックス 75"/>
        <xdr:cNvSpPr txBox="1"/>
      </xdr:nvSpPr>
      <xdr:spPr>
        <a:xfrm>
          <a:off x="895428" y="6374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114862</xdr:rowOff>
    </xdr:from>
    <xdr:to>
      <xdr:col>24</xdr:col>
      <xdr:colOff>114300</xdr:colOff>
      <xdr:row>36</xdr:row>
      <xdr:rowOff>45012</xdr:rowOff>
    </xdr:to>
    <xdr:sp macro="" textlink="">
      <xdr:nvSpPr>
        <xdr:cNvPr id="82" name="楕円 81"/>
        <xdr:cNvSpPr/>
      </xdr:nvSpPr>
      <xdr:spPr>
        <a:xfrm>
          <a:off x="4584700" y="611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93289</xdr:rowOff>
    </xdr:from>
    <xdr:ext cx="469744" cy="259045"/>
    <xdr:sp macro="" textlink="">
      <xdr:nvSpPr>
        <xdr:cNvPr id="83" name="議会費該当値テキスト"/>
        <xdr:cNvSpPr txBox="1"/>
      </xdr:nvSpPr>
      <xdr:spPr>
        <a:xfrm>
          <a:off x="4686300" y="6094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61305</xdr:rowOff>
    </xdr:from>
    <xdr:to>
      <xdr:col>20</xdr:col>
      <xdr:colOff>38100</xdr:colOff>
      <xdr:row>35</xdr:row>
      <xdr:rowOff>162905</xdr:rowOff>
    </xdr:to>
    <xdr:sp macro="" textlink="">
      <xdr:nvSpPr>
        <xdr:cNvPr id="84" name="楕円 83"/>
        <xdr:cNvSpPr/>
      </xdr:nvSpPr>
      <xdr:spPr>
        <a:xfrm>
          <a:off x="3746500" y="6062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154032</xdr:rowOff>
    </xdr:from>
    <xdr:ext cx="469744" cy="259045"/>
    <xdr:sp macro="" textlink="">
      <xdr:nvSpPr>
        <xdr:cNvPr id="85" name="テキスト ボックス 84"/>
        <xdr:cNvSpPr txBox="1"/>
      </xdr:nvSpPr>
      <xdr:spPr>
        <a:xfrm>
          <a:off x="3562428" y="6154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135763</xdr:rowOff>
    </xdr:from>
    <xdr:to>
      <xdr:col>15</xdr:col>
      <xdr:colOff>101600</xdr:colOff>
      <xdr:row>35</xdr:row>
      <xdr:rowOff>65913</xdr:rowOff>
    </xdr:to>
    <xdr:sp macro="" textlink="">
      <xdr:nvSpPr>
        <xdr:cNvPr id="86" name="楕円 85"/>
        <xdr:cNvSpPr/>
      </xdr:nvSpPr>
      <xdr:spPr>
        <a:xfrm>
          <a:off x="2857500" y="596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57040</xdr:rowOff>
    </xdr:from>
    <xdr:ext cx="469744" cy="259045"/>
    <xdr:sp macro="" textlink="">
      <xdr:nvSpPr>
        <xdr:cNvPr id="87" name="テキスト ボックス 86"/>
        <xdr:cNvSpPr txBox="1"/>
      </xdr:nvSpPr>
      <xdr:spPr>
        <a:xfrm>
          <a:off x="2673428" y="605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28321</xdr:rowOff>
    </xdr:from>
    <xdr:to>
      <xdr:col>10</xdr:col>
      <xdr:colOff>165100</xdr:colOff>
      <xdr:row>35</xdr:row>
      <xdr:rowOff>129921</xdr:rowOff>
    </xdr:to>
    <xdr:sp macro="" textlink="">
      <xdr:nvSpPr>
        <xdr:cNvPr id="88" name="楕円 87"/>
        <xdr:cNvSpPr/>
      </xdr:nvSpPr>
      <xdr:spPr>
        <a:xfrm>
          <a:off x="1968500" y="6029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146448</xdr:rowOff>
    </xdr:from>
    <xdr:ext cx="469744" cy="259045"/>
    <xdr:sp macro="" textlink="">
      <xdr:nvSpPr>
        <xdr:cNvPr id="89" name="テキスト ボックス 88"/>
        <xdr:cNvSpPr txBox="1"/>
      </xdr:nvSpPr>
      <xdr:spPr>
        <a:xfrm>
          <a:off x="1784428" y="5804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61631</xdr:rowOff>
    </xdr:from>
    <xdr:to>
      <xdr:col>6</xdr:col>
      <xdr:colOff>38100</xdr:colOff>
      <xdr:row>35</xdr:row>
      <xdr:rowOff>163231</xdr:rowOff>
    </xdr:to>
    <xdr:sp macro="" textlink="">
      <xdr:nvSpPr>
        <xdr:cNvPr id="90" name="楕円 89"/>
        <xdr:cNvSpPr/>
      </xdr:nvSpPr>
      <xdr:spPr>
        <a:xfrm>
          <a:off x="1079500" y="606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8308</xdr:rowOff>
    </xdr:from>
    <xdr:ext cx="469744" cy="259045"/>
    <xdr:sp macro="" textlink="">
      <xdr:nvSpPr>
        <xdr:cNvPr id="91" name="テキスト ボックス 90"/>
        <xdr:cNvSpPr txBox="1"/>
      </xdr:nvSpPr>
      <xdr:spPr>
        <a:xfrm>
          <a:off x="895428" y="5837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1" name="テキスト ボックス 110"/>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137806</xdr:rowOff>
    </xdr:from>
    <xdr:to>
      <xdr:col>24</xdr:col>
      <xdr:colOff>62865</xdr:colOff>
      <xdr:row>59</xdr:row>
      <xdr:rowOff>32203</xdr:rowOff>
    </xdr:to>
    <xdr:cxnSp macro="">
      <xdr:nvCxnSpPr>
        <xdr:cNvPr id="117" name="直線コネクタ 116"/>
        <xdr:cNvCxnSpPr/>
      </xdr:nvCxnSpPr>
      <xdr:spPr>
        <a:xfrm flipV="1">
          <a:off x="4633595" y="8538856"/>
          <a:ext cx="1270" cy="1608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36030</xdr:rowOff>
    </xdr:from>
    <xdr:ext cx="534377" cy="259045"/>
    <xdr:sp macro="" textlink="">
      <xdr:nvSpPr>
        <xdr:cNvPr id="118" name="総務費最小値テキスト"/>
        <xdr:cNvSpPr txBox="1"/>
      </xdr:nvSpPr>
      <xdr:spPr>
        <a:xfrm>
          <a:off x="4686300" y="10151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32203</xdr:rowOff>
    </xdr:from>
    <xdr:to>
      <xdr:col>24</xdr:col>
      <xdr:colOff>152400</xdr:colOff>
      <xdr:row>59</xdr:row>
      <xdr:rowOff>32203</xdr:rowOff>
    </xdr:to>
    <xdr:cxnSp macro="">
      <xdr:nvCxnSpPr>
        <xdr:cNvPr id="119" name="直線コネクタ 118"/>
        <xdr:cNvCxnSpPr/>
      </xdr:nvCxnSpPr>
      <xdr:spPr>
        <a:xfrm>
          <a:off x="4546600" y="10147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84483</xdr:rowOff>
    </xdr:from>
    <xdr:ext cx="690189" cy="259045"/>
    <xdr:sp macro="" textlink="">
      <xdr:nvSpPr>
        <xdr:cNvPr id="120" name="総務費最大値テキスト"/>
        <xdr:cNvSpPr txBox="1"/>
      </xdr:nvSpPr>
      <xdr:spPr>
        <a:xfrm>
          <a:off x="4686300" y="83140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1,539,240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137806</xdr:rowOff>
    </xdr:from>
    <xdr:to>
      <xdr:col>24</xdr:col>
      <xdr:colOff>152400</xdr:colOff>
      <xdr:row>49</xdr:row>
      <xdr:rowOff>137806</xdr:rowOff>
    </xdr:to>
    <xdr:cxnSp macro="">
      <xdr:nvCxnSpPr>
        <xdr:cNvPr id="121" name="直線コネクタ 120"/>
        <xdr:cNvCxnSpPr/>
      </xdr:nvCxnSpPr>
      <xdr:spPr>
        <a:xfrm>
          <a:off x="4546600" y="8538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169378</xdr:rowOff>
    </xdr:from>
    <xdr:to>
      <xdr:col>24</xdr:col>
      <xdr:colOff>63500</xdr:colOff>
      <xdr:row>59</xdr:row>
      <xdr:rowOff>1111</xdr:rowOff>
    </xdr:to>
    <xdr:cxnSp macro="">
      <xdr:nvCxnSpPr>
        <xdr:cNvPr id="122" name="直線コネクタ 121"/>
        <xdr:cNvCxnSpPr/>
      </xdr:nvCxnSpPr>
      <xdr:spPr>
        <a:xfrm>
          <a:off x="3797300" y="10113478"/>
          <a:ext cx="838200" cy="3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97004</xdr:rowOff>
    </xdr:from>
    <xdr:ext cx="599010" cy="259045"/>
    <xdr:sp macro="" textlink="">
      <xdr:nvSpPr>
        <xdr:cNvPr id="123" name="総務費平均値テキスト"/>
        <xdr:cNvSpPr txBox="1"/>
      </xdr:nvSpPr>
      <xdr:spPr>
        <a:xfrm>
          <a:off x="4686300" y="98696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74127</xdr:rowOff>
    </xdr:from>
    <xdr:to>
      <xdr:col>24</xdr:col>
      <xdr:colOff>114300</xdr:colOff>
      <xdr:row>59</xdr:row>
      <xdr:rowOff>4277</xdr:rowOff>
    </xdr:to>
    <xdr:sp macro="" textlink="">
      <xdr:nvSpPr>
        <xdr:cNvPr id="124" name="フローチャート: 判断 123"/>
        <xdr:cNvSpPr/>
      </xdr:nvSpPr>
      <xdr:spPr>
        <a:xfrm>
          <a:off x="4584700" y="1001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169378</xdr:rowOff>
    </xdr:from>
    <xdr:to>
      <xdr:col>19</xdr:col>
      <xdr:colOff>177800</xdr:colOff>
      <xdr:row>58</xdr:row>
      <xdr:rowOff>170816</xdr:rowOff>
    </xdr:to>
    <xdr:cxnSp macro="">
      <xdr:nvCxnSpPr>
        <xdr:cNvPr id="125" name="直線コネクタ 124"/>
        <xdr:cNvCxnSpPr/>
      </xdr:nvCxnSpPr>
      <xdr:spPr>
        <a:xfrm flipV="1">
          <a:off x="2908300" y="10113478"/>
          <a:ext cx="889000" cy="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74029</xdr:rowOff>
    </xdr:from>
    <xdr:to>
      <xdr:col>20</xdr:col>
      <xdr:colOff>38100</xdr:colOff>
      <xdr:row>59</xdr:row>
      <xdr:rowOff>4179</xdr:rowOff>
    </xdr:to>
    <xdr:sp macro="" textlink="">
      <xdr:nvSpPr>
        <xdr:cNvPr id="126" name="フローチャート: 判断 125"/>
        <xdr:cNvSpPr/>
      </xdr:nvSpPr>
      <xdr:spPr>
        <a:xfrm>
          <a:off x="3746500" y="1001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20706</xdr:rowOff>
    </xdr:from>
    <xdr:ext cx="599010" cy="259045"/>
    <xdr:sp macro="" textlink="">
      <xdr:nvSpPr>
        <xdr:cNvPr id="127" name="テキスト ボックス 126"/>
        <xdr:cNvSpPr txBox="1"/>
      </xdr:nvSpPr>
      <xdr:spPr>
        <a:xfrm>
          <a:off x="3497795" y="979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170816</xdr:rowOff>
    </xdr:from>
    <xdr:to>
      <xdr:col>15</xdr:col>
      <xdr:colOff>50800</xdr:colOff>
      <xdr:row>59</xdr:row>
      <xdr:rowOff>15546</xdr:rowOff>
    </xdr:to>
    <xdr:cxnSp macro="">
      <xdr:nvCxnSpPr>
        <xdr:cNvPr id="128" name="直線コネクタ 127"/>
        <xdr:cNvCxnSpPr/>
      </xdr:nvCxnSpPr>
      <xdr:spPr>
        <a:xfrm flipV="1">
          <a:off x="2019300" y="10114916"/>
          <a:ext cx="889000" cy="16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80280</xdr:rowOff>
    </xdr:from>
    <xdr:to>
      <xdr:col>15</xdr:col>
      <xdr:colOff>101600</xdr:colOff>
      <xdr:row>59</xdr:row>
      <xdr:rowOff>10430</xdr:rowOff>
    </xdr:to>
    <xdr:sp macro="" textlink="">
      <xdr:nvSpPr>
        <xdr:cNvPr id="129" name="フローチャート: 判断 128"/>
        <xdr:cNvSpPr/>
      </xdr:nvSpPr>
      <xdr:spPr>
        <a:xfrm>
          <a:off x="2857500" y="1002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26957</xdr:rowOff>
    </xdr:from>
    <xdr:ext cx="599010" cy="259045"/>
    <xdr:sp macro="" textlink="">
      <xdr:nvSpPr>
        <xdr:cNvPr id="130" name="テキスト ボックス 129"/>
        <xdr:cNvSpPr txBox="1"/>
      </xdr:nvSpPr>
      <xdr:spPr>
        <a:xfrm>
          <a:off x="2608795" y="9799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9315</xdr:rowOff>
    </xdr:from>
    <xdr:to>
      <xdr:col>10</xdr:col>
      <xdr:colOff>114300</xdr:colOff>
      <xdr:row>59</xdr:row>
      <xdr:rowOff>15546</xdr:rowOff>
    </xdr:to>
    <xdr:cxnSp macro="">
      <xdr:nvCxnSpPr>
        <xdr:cNvPr id="131" name="直線コネクタ 130"/>
        <xdr:cNvCxnSpPr/>
      </xdr:nvCxnSpPr>
      <xdr:spPr>
        <a:xfrm>
          <a:off x="1130300" y="10124865"/>
          <a:ext cx="889000" cy="6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14019</xdr:rowOff>
    </xdr:from>
    <xdr:to>
      <xdr:col>10</xdr:col>
      <xdr:colOff>165100</xdr:colOff>
      <xdr:row>58</xdr:row>
      <xdr:rowOff>115619</xdr:rowOff>
    </xdr:to>
    <xdr:sp macro="" textlink="">
      <xdr:nvSpPr>
        <xdr:cNvPr id="132" name="フローチャート: 判断 131"/>
        <xdr:cNvSpPr/>
      </xdr:nvSpPr>
      <xdr:spPr>
        <a:xfrm>
          <a:off x="1968500" y="9958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132146</xdr:rowOff>
    </xdr:from>
    <xdr:ext cx="599010" cy="259045"/>
    <xdr:sp macro="" textlink="">
      <xdr:nvSpPr>
        <xdr:cNvPr id="133" name="テキスト ボックス 132"/>
        <xdr:cNvSpPr txBox="1"/>
      </xdr:nvSpPr>
      <xdr:spPr>
        <a:xfrm>
          <a:off x="1719795" y="9733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131020</xdr:rowOff>
    </xdr:from>
    <xdr:to>
      <xdr:col>6</xdr:col>
      <xdr:colOff>38100</xdr:colOff>
      <xdr:row>59</xdr:row>
      <xdr:rowOff>61170</xdr:rowOff>
    </xdr:to>
    <xdr:sp macro="" textlink="">
      <xdr:nvSpPr>
        <xdr:cNvPr id="134" name="フローチャート: 判断 133"/>
        <xdr:cNvSpPr/>
      </xdr:nvSpPr>
      <xdr:spPr>
        <a:xfrm>
          <a:off x="1079500" y="1007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52297</xdr:rowOff>
    </xdr:from>
    <xdr:ext cx="534377" cy="259045"/>
    <xdr:sp macro="" textlink="">
      <xdr:nvSpPr>
        <xdr:cNvPr id="135" name="テキスト ボックス 134"/>
        <xdr:cNvSpPr txBox="1"/>
      </xdr:nvSpPr>
      <xdr:spPr>
        <a:xfrm>
          <a:off x="863111" y="10167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121761</xdr:rowOff>
    </xdr:from>
    <xdr:to>
      <xdr:col>24</xdr:col>
      <xdr:colOff>114300</xdr:colOff>
      <xdr:row>59</xdr:row>
      <xdr:rowOff>51911</xdr:rowOff>
    </xdr:to>
    <xdr:sp macro="" textlink="">
      <xdr:nvSpPr>
        <xdr:cNvPr id="141" name="楕円 140"/>
        <xdr:cNvSpPr/>
      </xdr:nvSpPr>
      <xdr:spPr>
        <a:xfrm>
          <a:off x="4584700" y="10065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52554</xdr:rowOff>
    </xdr:from>
    <xdr:ext cx="534377" cy="259045"/>
    <xdr:sp macro="" textlink="">
      <xdr:nvSpPr>
        <xdr:cNvPr id="142" name="総務費該当値テキスト"/>
        <xdr:cNvSpPr txBox="1"/>
      </xdr:nvSpPr>
      <xdr:spPr>
        <a:xfrm>
          <a:off x="4686300" y="999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118578</xdr:rowOff>
    </xdr:from>
    <xdr:to>
      <xdr:col>20</xdr:col>
      <xdr:colOff>38100</xdr:colOff>
      <xdr:row>59</xdr:row>
      <xdr:rowOff>48728</xdr:rowOff>
    </xdr:to>
    <xdr:sp macro="" textlink="">
      <xdr:nvSpPr>
        <xdr:cNvPr id="143" name="楕円 142"/>
        <xdr:cNvSpPr/>
      </xdr:nvSpPr>
      <xdr:spPr>
        <a:xfrm>
          <a:off x="3746500" y="10062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39855</xdr:rowOff>
    </xdr:from>
    <xdr:ext cx="534377" cy="259045"/>
    <xdr:sp macro="" textlink="">
      <xdr:nvSpPr>
        <xdr:cNvPr id="144" name="テキスト ボックス 143"/>
        <xdr:cNvSpPr txBox="1"/>
      </xdr:nvSpPr>
      <xdr:spPr>
        <a:xfrm>
          <a:off x="3530111" y="1015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120016</xdr:rowOff>
    </xdr:from>
    <xdr:to>
      <xdr:col>15</xdr:col>
      <xdr:colOff>101600</xdr:colOff>
      <xdr:row>59</xdr:row>
      <xdr:rowOff>50166</xdr:rowOff>
    </xdr:to>
    <xdr:sp macro="" textlink="">
      <xdr:nvSpPr>
        <xdr:cNvPr id="145" name="楕円 144"/>
        <xdr:cNvSpPr/>
      </xdr:nvSpPr>
      <xdr:spPr>
        <a:xfrm>
          <a:off x="2857500" y="10064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41293</xdr:rowOff>
    </xdr:from>
    <xdr:ext cx="534377" cy="259045"/>
    <xdr:sp macro="" textlink="">
      <xdr:nvSpPr>
        <xdr:cNvPr id="146" name="テキスト ボックス 145"/>
        <xdr:cNvSpPr txBox="1"/>
      </xdr:nvSpPr>
      <xdr:spPr>
        <a:xfrm>
          <a:off x="2641111" y="10156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136196</xdr:rowOff>
    </xdr:from>
    <xdr:to>
      <xdr:col>10</xdr:col>
      <xdr:colOff>165100</xdr:colOff>
      <xdr:row>59</xdr:row>
      <xdr:rowOff>66346</xdr:rowOff>
    </xdr:to>
    <xdr:sp macro="" textlink="">
      <xdr:nvSpPr>
        <xdr:cNvPr id="147" name="楕円 146"/>
        <xdr:cNvSpPr/>
      </xdr:nvSpPr>
      <xdr:spPr>
        <a:xfrm>
          <a:off x="1968500" y="10080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57473</xdr:rowOff>
    </xdr:from>
    <xdr:ext cx="534377" cy="259045"/>
    <xdr:sp macro="" textlink="">
      <xdr:nvSpPr>
        <xdr:cNvPr id="148" name="テキスト ボックス 147"/>
        <xdr:cNvSpPr txBox="1"/>
      </xdr:nvSpPr>
      <xdr:spPr>
        <a:xfrm>
          <a:off x="1752111" y="1017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129965</xdr:rowOff>
    </xdr:from>
    <xdr:to>
      <xdr:col>6</xdr:col>
      <xdr:colOff>38100</xdr:colOff>
      <xdr:row>59</xdr:row>
      <xdr:rowOff>60115</xdr:rowOff>
    </xdr:to>
    <xdr:sp macro="" textlink="">
      <xdr:nvSpPr>
        <xdr:cNvPr id="149" name="楕円 148"/>
        <xdr:cNvSpPr/>
      </xdr:nvSpPr>
      <xdr:spPr>
        <a:xfrm>
          <a:off x="1079500" y="10074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76642</xdr:rowOff>
    </xdr:from>
    <xdr:ext cx="534377" cy="259045"/>
    <xdr:sp macro="" textlink="">
      <xdr:nvSpPr>
        <xdr:cNvPr id="150" name="テキスト ボックス 149"/>
        <xdr:cNvSpPr txBox="1"/>
      </xdr:nvSpPr>
      <xdr:spPr>
        <a:xfrm>
          <a:off x="863111" y="9849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1" name="直線コネクタ 160"/>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2" name="テキスト ボックス 161"/>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3" name="直線コネクタ 162"/>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4" name="テキスト ボックス 163"/>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5" name="直線コネクタ 164"/>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6" name="テキスト ボックス 165"/>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7" name="直線コネクタ 166"/>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8" name="テキスト ボックス 167"/>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75</xdr:row>
      <xdr:rowOff>31170</xdr:rowOff>
    </xdr:from>
    <xdr:to>
      <xdr:col>24</xdr:col>
      <xdr:colOff>62865</xdr:colOff>
      <xdr:row>77</xdr:row>
      <xdr:rowOff>69901</xdr:rowOff>
    </xdr:to>
    <xdr:cxnSp macro="">
      <xdr:nvCxnSpPr>
        <xdr:cNvPr id="172" name="直線コネクタ 171"/>
        <xdr:cNvCxnSpPr/>
      </xdr:nvCxnSpPr>
      <xdr:spPr>
        <a:xfrm flipV="1">
          <a:off x="4633595" y="12889920"/>
          <a:ext cx="1270" cy="381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73728</xdr:rowOff>
    </xdr:from>
    <xdr:ext cx="599010" cy="259045"/>
    <xdr:sp macro="" textlink="">
      <xdr:nvSpPr>
        <xdr:cNvPr id="173" name="民生費最小値テキスト"/>
        <xdr:cNvSpPr txBox="1"/>
      </xdr:nvSpPr>
      <xdr:spPr>
        <a:xfrm>
          <a:off x="4686300" y="13275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69901</xdr:rowOff>
    </xdr:from>
    <xdr:to>
      <xdr:col>24</xdr:col>
      <xdr:colOff>152400</xdr:colOff>
      <xdr:row>77</xdr:row>
      <xdr:rowOff>69901</xdr:rowOff>
    </xdr:to>
    <xdr:cxnSp macro="">
      <xdr:nvCxnSpPr>
        <xdr:cNvPr id="174" name="直線コネクタ 173"/>
        <xdr:cNvCxnSpPr/>
      </xdr:nvCxnSpPr>
      <xdr:spPr>
        <a:xfrm>
          <a:off x="4546600" y="13271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149297</xdr:rowOff>
    </xdr:from>
    <xdr:ext cx="599010" cy="259045"/>
    <xdr:sp macro="" textlink="">
      <xdr:nvSpPr>
        <xdr:cNvPr id="175" name="民生費最大値テキスト"/>
        <xdr:cNvSpPr txBox="1"/>
      </xdr:nvSpPr>
      <xdr:spPr>
        <a:xfrm>
          <a:off x="4686300" y="12665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272,476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75</xdr:row>
      <xdr:rowOff>31170</xdr:rowOff>
    </xdr:from>
    <xdr:to>
      <xdr:col>24</xdr:col>
      <xdr:colOff>152400</xdr:colOff>
      <xdr:row>75</xdr:row>
      <xdr:rowOff>31170</xdr:rowOff>
    </xdr:to>
    <xdr:cxnSp macro="">
      <xdr:nvCxnSpPr>
        <xdr:cNvPr id="176" name="直線コネクタ 175"/>
        <xdr:cNvCxnSpPr/>
      </xdr:nvCxnSpPr>
      <xdr:spPr>
        <a:xfrm>
          <a:off x="4546600" y="128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118228</xdr:rowOff>
    </xdr:from>
    <xdr:to>
      <xdr:col>24</xdr:col>
      <xdr:colOff>63500</xdr:colOff>
      <xdr:row>76</xdr:row>
      <xdr:rowOff>89150</xdr:rowOff>
    </xdr:to>
    <xdr:cxnSp macro="">
      <xdr:nvCxnSpPr>
        <xdr:cNvPr id="177" name="直線コネクタ 176"/>
        <xdr:cNvCxnSpPr/>
      </xdr:nvCxnSpPr>
      <xdr:spPr>
        <a:xfrm>
          <a:off x="3797300" y="12976978"/>
          <a:ext cx="838200" cy="142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52467</xdr:rowOff>
    </xdr:from>
    <xdr:ext cx="599010" cy="259045"/>
    <xdr:sp macro="" textlink="">
      <xdr:nvSpPr>
        <xdr:cNvPr id="178" name="民生費平均値テキスト"/>
        <xdr:cNvSpPr txBox="1"/>
      </xdr:nvSpPr>
      <xdr:spPr>
        <a:xfrm>
          <a:off x="4686300" y="130826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74040</xdr:rowOff>
    </xdr:from>
    <xdr:to>
      <xdr:col>24</xdr:col>
      <xdr:colOff>114300</xdr:colOff>
      <xdr:row>77</xdr:row>
      <xdr:rowOff>4190</xdr:rowOff>
    </xdr:to>
    <xdr:sp macro="" textlink="">
      <xdr:nvSpPr>
        <xdr:cNvPr id="179" name="フローチャート: 判断 178"/>
        <xdr:cNvSpPr/>
      </xdr:nvSpPr>
      <xdr:spPr>
        <a:xfrm>
          <a:off x="4584700" y="1310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70</xdr:row>
      <xdr:rowOff>74942</xdr:rowOff>
    </xdr:from>
    <xdr:to>
      <xdr:col>19</xdr:col>
      <xdr:colOff>177800</xdr:colOff>
      <xdr:row>75</xdr:row>
      <xdr:rowOff>118228</xdr:rowOff>
    </xdr:to>
    <xdr:cxnSp macro="">
      <xdr:nvCxnSpPr>
        <xdr:cNvPr id="180" name="直線コネクタ 179"/>
        <xdr:cNvCxnSpPr/>
      </xdr:nvCxnSpPr>
      <xdr:spPr>
        <a:xfrm>
          <a:off x="2908300" y="12076442"/>
          <a:ext cx="889000" cy="900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66163</xdr:rowOff>
    </xdr:from>
    <xdr:to>
      <xdr:col>20</xdr:col>
      <xdr:colOff>38100</xdr:colOff>
      <xdr:row>76</xdr:row>
      <xdr:rowOff>167763</xdr:rowOff>
    </xdr:to>
    <xdr:sp macro="" textlink="">
      <xdr:nvSpPr>
        <xdr:cNvPr id="181" name="フローチャート: 判断 180"/>
        <xdr:cNvSpPr/>
      </xdr:nvSpPr>
      <xdr:spPr>
        <a:xfrm>
          <a:off x="3746500" y="1309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158890</xdr:rowOff>
    </xdr:from>
    <xdr:ext cx="599010" cy="259045"/>
    <xdr:sp macro="" textlink="">
      <xdr:nvSpPr>
        <xdr:cNvPr id="182" name="テキスト ボックス 181"/>
        <xdr:cNvSpPr txBox="1"/>
      </xdr:nvSpPr>
      <xdr:spPr>
        <a:xfrm>
          <a:off x="3497795" y="13189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70</xdr:row>
      <xdr:rowOff>74942</xdr:rowOff>
    </xdr:from>
    <xdr:to>
      <xdr:col>15</xdr:col>
      <xdr:colOff>50800</xdr:colOff>
      <xdr:row>72</xdr:row>
      <xdr:rowOff>6102</xdr:rowOff>
    </xdr:to>
    <xdr:cxnSp macro="">
      <xdr:nvCxnSpPr>
        <xdr:cNvPr id="183" name="直線コネクタ 182"/>
        <xdr:cNvCxnSpPr/>
      </xdr:nvCxnSpPr>
      <xdr:spPr>
        <a:xfrm flipV="1">
          <a:off x="2019300" y="12076442"/>
          <a:ext cx="889000" cy="274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63258</xdr:rowOff>
    </xdr:from>
    <xdr:to>
      <xdr:col>15</xdr:col>
      <xdr:colOff>101600</xdr:colOff>
      <xdr:row>76</xdr:row>
      <xdr:rowOff>164858</xdr:rowOff>
    </xdr:to>
    <xdr:sp macro="" textlink="">
      <xdr:nvSpPr>
        <xdr:cNvPr id="184" name="フローチャート: 判断 183"/>
        <xdr:cNvSpPr/>
      </xdr:nvSpPr>
      <xdr:spPr>
        <a:xfrm>
          <a:off x="2857500" y="1309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155985</xdr:rowOff>
    </xdr:from>
    <xdr:ext cx="599010" cy="259045"/>
    <xdr:sp macro="" textlink="">
      <xdr:nvSpPr>
        <xdr:cNvPr id="185" name="テキスト ボックス 184"/>
        <xdr:cNvSpPr txBox="1"/>
      </xdr:nvSpPr>
      <xdr:spPr>
        <a:xfrm>
          <a:off x="2608795" y="13186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6102</xdr:rowOff>
    </xdr:from>
    <xdr:to>
      <xdr:col>10</xdr:col>
      <xdr:colOff>114300</xdr:colOff>
      <xdr:row>74</xdr:row>
      <xdr:rowOff>168215</xdr:rowOff>
    </xdr:to>
    <xdr:cxnSp macro="">
      <xdr:nvCxnSpPr>
        <xdr:cNvPr id="186" name="直線コネクタ 185"/>
        <xdr:cNvCxnSpPr/>
      </xdr:nvCxnSpPr>
      <xdr:spPr>
        <a:xfrm flipV="1">
          <a:off x="1130300" y="12350502"/>
          <a:ext cx="889000" cy="505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80758</xdr:rowOff>
    </xdr:from>
    <xdr:to>
      <xdr:col>10</xdr:col>
      <xdr:colOff>165100</xdr:colOff>
      <xdr:row>77</xdr:row>
      <xdr:rowOff>10908</xdr:rowOff>
    </xdr:to>
    <xdr:sp macro="" textlink="">
      <xdr:nvSpPr>
        <xdr:cNvPr id="187" name="フローチャート: 判断 186"/>
        <xdr:cNvSpPr/>
      </xdr:nvSpPr>
      <xdr:spPr>
        <a:xfrm>
          <a:off x="1968500" y="13110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2035</xdr:rowOff>
    </xdr:from>
    <xdr:ext cx="599010" cy="259045"/>
    <xdr:sp macro="" textlink="">
      <xdr:nvSpPr>
        <xdr:cNvPr id="188" name="テキスト ボックス 187"/>
        <xdr:cNvSpPr txBox="1"/>
      </xdr:nvSpPr>
      <xdr:spPr>
        <a:xfrm>
          <a:off x="1719795" y="13203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113097</xdr:rowOff>
    </xdr:from>
    <xdr:to>
      <xdr:col>6</xdr:col>
      <xdr:colOff>38100</xdr:colOff>
      <xdr:row>77</xdr:row>
      <xdr:rowOff>43247</xdr:rowOff>
    </xdr:to>
    <xdr:sp macro="" textlink="">
      <xdr:nvSpPr>
        <xdr:cNvPr id="189" name="フローチャート: 判断 188"/>
        <xdr:cNvSpPr/>
      </xdr:nvSpPr>
      <xdr:spPr>
        <a:xfrm>
          <a:off x="1079500" y="13143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34374</xdr:rowOff>
    </xdr:from>
    <xdr:ext cx="599010" cy="259045"/>
    <xdr:sp macro="" textlink="">
      <xdr:nvSpPr>
        <xdr:cNvPr id="190" name="テキスト ボックス 189"/>
        <xdr:cNvSpPr txBox="1"/>
      </xdr:nvSpPr>
      <xdr:spPr>
        <a:xfrm>
          <a:off x="830795" y="13236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38350</xdr:rowOff>
    </xdr:from>
    <xdr:to>
      <xdr:col>24</xdr:col>
      <xdr:colOff>114300</xdr:colOff>
      <xdr:row>76</xdr:row>
      <xdr:rowOff>139950</xdr:rowOff>
    </xdr:to>
    <xdr:sp macro="" textlink="">
      <xdr:nvSpPr>
        <xdr:cNvPr id="196" name="楕円 195"/>
        <xdr:cNvSpPr/>
      </xdr:nvSpPr>
      <xdr:spPr>
        <a:xfrm>
          <a:off x="4584700" y="1306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61227</xdr:rowOff>
    </xdr:from>
    <xdr:ext cx="599010" cy="259045"/>
    <xdr:sp macro="" textlink="">
      <xdr:nvSpPr>
        <xdr:cNvPr id="197" name="民生費該当値テキスト"/>
        <xdr:cNvSpPr txBox="1"/>
      </xdr:nvSpPr>
      <xdr:spPr>
        <a:xfrm>
          <a:off x="4686300" y="12919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67428</xdr:rowOff>
    </xdr:from>
    <xdr:to>
      <xdr:col>20</xdr:col>
      <xdr:colOff>38100</xdr:colOff>
      <xdr:row>75</xdr:row>
      <xdr:rowOff>169028</xdr:rowOff>
    </xdr:to>
    <xdr:sp macro="" textlink="">
      <xdr:nvSpPr>
        <xdr:cNvPr id="198" name="楕円 197"/>
        <xdr:cNvSpPr/>
      </xdr:nvSpPr>
      <xdr:spPr>
        <a:xfrm>
          <a:off x="3746500" y="12926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14105</xdr:rowOff>
    </xdr:from>
    <xdr:ext cx="599010" cy="259045"/>
    <xdr:sp macro="" textlink="">
      <xdr:nvSpPr>
        <xdr:cNvPr id="199" name="テキスト ボックス 198"/>
        <xdr:cNvSpPr txBox="1"/>
      </xdr:nvSpPr>
      <xdr:spPr>
        <a:xfrm>
          <a:off x="3497795" y="12701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70</xdr:row>
      <xdr:rowOff>24142</xdr:rowOff>
    </xdr:from>
    <xdr:to>
      <xdr:col>15</xdr:col>
      <xdr:colOff>101600</xdr:colOff>
      <xdr:row>70</xdr:row>
      <xdr:rowOff>125742</xdr:rowOff>
    </xdr:to>
    <xdr:sp macro="" textlink="">
      <xdr:nvSpPr>
        <xdr:cNvPr id="200" name="楕円 199"/>
        <xdr:cNvSpPr/>
      </xdr:nvSpPr>
      <xdr:spPr>
        <a:xfrm>
          <a:off x="2857500" y="1202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68</xdr:row>
      <xdr:rowOff>142269</xdr:rowOff>
    </xdr:from>
    <xdr:ext cx="599010" cy="259045"/>
    <xdr:sp macro="" textlink="">
      <xdr:nvSpPr>
        <xdr:cNvPr id="201" name="テキスト ボックス 200"/>
        <xdr:cNvSpPr txBox="1"/>
      </xdr:nvSpPr>
      <xdr:spPr>
        <a:xfrm>
          <a:off x="2608795" y="11800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71</xdr:row>
      <xdr:rowOff>126752</xdr:rowOff>
    </xdr:from>
    <xdr:to>
      <xdr:col>10</xdr:col>
      <xdr:colOff>165100</xdr:colOff>
      <xdr:row>72</xdr:row>
      <xdr:rowOff>56902</xdr:rowOff>
    </xdr:to>
    <xdr:sp macro="" textlink="">
      <xdr:nvSpPr>
        <xdr:cNvPr id="202" name="楕円 201"/>
        <xdr:cNvSpPr/>
      </xdr:nvSpPr>
      <xdr:spPr>
        <a:xfrm>
          <a:off x="1968500" y="12299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70</xdr:row>
      <xdr:rowOff>73429</xdr:rowOff>
    </xdr:from>
    <xdr:ext cx="599010" cy="259045"/>
    <xdr:sp macro="" textlink="">
      <xdr:nvSpPr>
        <xdr:cNvPr id="203" name="テキスト ボックス 202"/>
        <xdr:cNvSpPr txBox="1"/>
      </xdr:nvSpPr>
      <xdr:spPr>
        <a:xfrm>
          <a:off x="1719795" y="1207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117415</xdr:rowOff>
    </xdr:from>
    <xdr:to>
      <xdr:col>6</xdr:col>
      <xdr:colOff>38100</xdr:colOff>
      <xdr:row>75</xdr:row>
      <xdr:rowOff>47565</xdr:rowOff>
    </xdr:to>
    <xdr:sp macro="" textlink="">
      <xdr:nvSpPr>
        <xdr:cNvPr id="204" name="楕円 203"/>
        <xdr:cNvSpPr/>
      </xdr:nvSpPr>
      <xdr:spPr>
        <a:xfrm>
          <a:off x="1079500" y="1280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64092</xdr:rowOff>
    </xdr:from>
    <xdr:ext cx="599010" cy="259045"/>
    <xdr:sp macro="" textlink="">
      <xdr:nvSpPr>
        <xdr:cNvPr id="205" name="テキスト ボックス 204"/>
        <xdr:cNvSpPr txBox="1"/>
      </xdr:nvSpPr>
      <xdr:spPr>
        <a:xfrm>
          <a:off x="830795" y="12579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7" name="テキスト ボックス 216"/>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9" name="テキスト ボックス 218"/>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1" name="テキスト ボックス 220"/>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3" name="テキスト ボックス 222"/>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123707</xdr:rowOff>
    </xdr:from>
    <xdr:to>
      <xdr:col>24</xdr:col>
      <xdr:colOff>62865</xdr:colOff>
      <xdr:row>98</xdr:row>
      <xdr:rowOff>94777</xdr:rowOff>
    </xdr:to>
    <xdr:cxnSp macro="">
      <xdr:nvCxnSpPr>
        <xdr:cNvPr id="227" name="直線コネクタ 226"/>
        <xdr:cNvCxnSpPr/>
      </xdr:nvCxnSpPr>
      <xdr:spPr>
        <a:xfrm flipV="1">
          <a:off x="4633595" y="15554207"/>
          <a:ext cx="1270" cy="1342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98604</xdr:rowOff>
    </xdr:from>
    <xdr:ext cx="534377" cy="259045"/>
    <xdr:sp macro="" textlink="">
      <xdr:nvSpPr>
        <xdr:cNvPr id="228" name="衛生費最小値テキスト"/>
        <xdr:cNvSpPr txBox="1"/>
      </xdr:nvSpPr>
      <xdr:spPr>
        <a:xfrm>
          <a:off x="4686300" y="1690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94777</xdr:rowOff>
    </xdr:from>
    <xdr:to>
      <xdr:col>24</xdr:col>
      <xdr:colOff>152400</xdr:colOff>
      <xdr:row>98</xdr:row>
      <xdr:rowOff>94777</xdr:rowOff>
    </xdr:to>
    <xdr:cxnSp macro="">
      <xdr:nvCxnSpPr>
        <xdr:cNvPr id="229" name="直線コネクタ 228"/>
        <xdr:cNvCxnSpPr/>
      </xdr:nvCxnSpPr>
      <xdr:spPr>
        <a:xfrm>
          <a:off x="4546600" y="1689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70384</xdr:rowOff>
    </xdr:from>
    <xdr:ext cx="599010" cy="259045"/>
    <xdr:sp macro="" textlink="">
      <xdr:nvSpPr>
        <xdr:cNvPr id="230" name="衛生費最大値テキスト"/>
        <xdr:cNvSpPr txBox="1"/>
      </xdr:nvSpPr>
      <xdr:spPr>
        <a:xfrm>
          <a:off x="4686300" y="15329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606,996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123707</xdr:rowOff>
    </xdr:from>
    <xdr:to>
      <xdr:col>24</xdr:col>
      <xdr:colOff>152400</xdr:colOff>
      <xdr:row>90</xdr:row>
      <xdr:rowOff>123707</xdr:rowOff>
    </xdr:to>
    <xdr:cxnSp macro="">
      <xdr:nvCxnSpPr>
        <xdr:cNvPr id="231" name="直線コネクタ 230"/>
        <xdr:cNvCxnSpPr/>
      </xdr:nvCxnSpPr>
      <xdr:spPr>
        <a:xfrm>
          <a:off x="4546600" y="15554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122831</xdr:rowOff>
    </xdr:from>
    <xdr:to>
      <xdr:col>24</xdr:col>
      <xdr:colOff>63500</xdr:colOff>
      <xdr:row>97</xdr:row>
      <xdr:rowOff>127246</xdr:rowOff>
    </xdr:to>
    <xdr:cxnSp macro="">
      <xdr:nvCxnSpPr>
        <xdr:cNvPr id="232" name="直線コネクタ 231"/>
        <xdr:cNvCxnSpPr/>
      </xdr:nvCxnSpPr>
      <xdr:spPr>
        <a:xfrm flipV="1">
          <a:off x="3797300" y="16753481"/>
          <a:ext cx="838200" cy="4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98379</xdr:rowOff>
    </xdr:from>
    <xdr:ext cx="534377" cy="259045"/>
    <xdr:sp macro="" textlink="">
      <xdr:nvSpPr>
        <xdr:cNvPr id="233" name="衛生費平均値テキスト"/>
        <xdr:cNvSpPr txBox="1"/>
      </xdr:nvSpPr>
      <xdr:spPr>
        <a:xfrm>
          <a:off x="4686300" y="16729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119952</xdr:rowOff>
    </xdr:from>
    <xdr:to>
      <xdr:col>24</xdr:col>
      <xdr:colOff>114300</xdr:colOff>
      <xdr:row>98</xdr:row>
      <xdr:rowOff>50102</xdr:rowOff>
    </xdr:to>
    <xdr:sp macro="" textlink="">
      <xdr:nvSpPr>
        <xdr:cNvPr id="234" name="フローチャート: 判断 233"/>
        <xdr:cNvSpPr/>
      </xdr:nvSpPr>
      <xdr:spPr>
        <a:xfrm>
          <a:off x="4584700" y="1675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127246</xdr:rowOff>
    </xdr:from>
    <xdr:to>
      <xdr:col>19</xdr:col>
      <xdr:colOff>177800</xdr:colOff>
      <xdr:row>97</xdr:row>
      <xdr:rowOff>139686</xdr:rowOff>
    </xdr:to>
    <xdr:cxnSp macro="">
      <xdr:nvCxnSpPr>
        <xdr:cNvPr id="235" name="直線コネクタ 234"/>
        <xdr:cNvCxnSpPr/>
      </xdr:nvCxnSpPr>
      <xdr:spPr>
        <a:xfrm flipV="1">
          <a:off x="2908300" y="16757896"/>
          <a:ext cx="889000" cy="12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110511</xdr:rowOff>
    </xdr:from>
    <xdr:to>
      <xdr:col>20</xdr:col>
      <xdr:colOff>38100</xdr:colOff>
      <xdr:row>98</xdr:row>
      <xdr:rowOff>40661</xdr:rowOff>
    </xdr:to>
    <xdr:sp macro="" textlink="">
      <xdr:nvSpPr>
        <xdr:cNvPr id="236" name="フローチャート: 判断 235"/>
        <xdr:cNvSpPr/>
      </xdr:nvSpPr>
      <xdr:spPr>
        <a:xfrm>
          <a:off x="3746500" y="1674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31788</xdr:rowOff>
    </xdr:from>
    <xdr:ext cx="534377" cy="259045"/>
    <xdr:sp macro="" textlink="">
      <xdr:nvSpPr>
        <xdr:cNvPr id="237" name="テキスト ボックス 236"/>
        <xdr:cNvSpPr txBox="1"/>
      </xdr:nvSpPr>
      <xdr:spPr>
        <a:xfrm>
          <a:off x="3530111" y="1683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139686</xdr:rowOff>
    </xdr:from>
    <xdr:to>
      <xdr:col>15</xdr:col>
      <xdr:colOff>50800</xdr:colOff>
      <xdr:row>97</xdr:row>
      <xdr:rowOff>142425</xdr:rowOff>
    </xdr:to>
    <xdr:cxnSp macro="">
      <xdr:nvCxnSpPr>
        <xdr:cNvPr id="238" name="直線コネクタ 237"/>
        <xdr:cNvCxnSpPr/>
      </xdr:nvCxnSpPr>
      <xdr:spPr>
        <a:xfrm flipV="1">
          <a:off x="2019300" y="16770336"/>
          <a:ext cx="889000" cy="2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128276</xdr:rowOff>
    </xdr:from>
    <xdr:to>
      <xdr:col>15</xdr:col>
      <xdr:colOff>101600</xdr:colOff>
      <xdr:row>98</xdr:row>
      <xdr:rowOff>58426</xdr:rowOff>
    </xdr:to>
    <xdr:sp macro="" textlink="">
      <xdr:nvSpPr>
        <xdr:cNvPr id="239" name="フローチャート: 判断 238"/>
        <xdr:cNvSpPr/>
      </xdr:nvSpPr>
      <xdr:spPr>
        <a:xfrm>
          <a:off x="2857500" y="1675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49553</xdr:rowOff>
    </xdr:from>
    <xdr:ext cx="534377" cy="259045"/>
    <xdr:sp macro="" textlink="">
      <xdr:nvSpPr>
        <xdr:cNvPr id="240" name="テキスト ボックス 239"/>
        <xdr:cNvSpPr txBox="1"/>
      </xdr:nvSpPr>
      <xdr:spPr>
        <a:xfrm>
          <a:off x="2641111" y="16851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137632</xdr:rowOff>
    </xdr:from>
    <xdr:to>
      <xdr:col>10</xdr:col>
      <xdr:colOff>114300</xdr:colOff>
      <xdr:row>97</xdr:row>
      <xdr:rowOff>142425</xdr:rowOff>
    </xdr:to>
    <xdr:cxnSp macro="">
      <xdr:nvCxnSpPr>
        <xdr:cNvPr id="241" name="直線コネクタ 240"/>
        <xdr:cNvCxnSpPr/>
      </xdr:nvCxnSpPr>
      <xdr:spPr>
        <a:xfrm>
          <a:off x="1130300" y="16768282"/>
          <a:ext cx="889000" cy="4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159739</xdr:rowOff>
    </xdr:from>
    <xdr:to>
      <xdr:col>10</xdr:col>
      <xdr:colOff>165100</xdr:colOff>
      <xdr:row>98</xdr:row>
      <xdr:rowOff>89889</xdr:rowOff>
    </xdr:to>
    <xdr:sp macro="" textlink="">
      <xdr:nvSpPr>
        <xdr:cNvPr id="242" name="フローチャート: 判断 241"/>
        <xdr:cNvSpPr/>
      </xdr:nvSpPr>
      <xdr:spPr>
        <a:xfrm>
          <a:off x="1968500" y="16790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81016</xdr:rowOff>
    </xdr:from>
    <xdr:ext cx="534377" cy="259045"/>
    <xdr:sp macro="" textlink="">
      <xdr:nvSpPr>
        <xdr:cNvPr id="243" name="テキスト ボックス 242"/>
        <xdr:cNvSpPr txBox="1"/>
      </xdr:nvSpPr>
      <xdr:spPr>
        <a:xfrm>
          <a:off x="1752111" y="16883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167297</xdr:rowOff>
    </xdr:from>
    <xdr:to>
      <xdr:col>6</xdr:col>
      <xdr:colOff>38100</xdr:colOff>
      <xdr:row>98</xdr:row>
      <xdr:rowOff>97447</xdr:rowOff>
    </xdr:to>
    <xdr:sp macro="" textlink="">
      <xdr:nvSpPr>
        <xdr:cNvPr id="244" name="フローチャート: 判断 243"/>
        <xdr:cNvSpPr/>
      </xdr:nvSpPr>
      <xdr:spPr>
        <a:xfrm>
          <a:off x="1079500" y="16797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88574</xdr:rowOff>
    </xdr:from>
    <xdr:ext cx="534377" cy="259045"/>
    <xdr:sp macro="" textlink="">
      <xdr:nvSpPr>
        <xdr:cNvPr id="245" name="テキスト ボックス 244"/>
        <xdr:cNvSpPr txBox="1"/>
      </xdr:nvSpPr>
      <xdr:spPr>
        <a:xfrm>
          <a:off x="863111" y="16890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72031</xdr:rowOff>
    </xdr:from>
    <xdr:to>
      <xdr:col>24</xdr:col>
      <xdr:colOff>114300</xdr:colOff>
      <xdr:row>98</xdr:row>
      <xdr:rowOff>2181</xdr:rowOff>
    </xdr:to>
    <xdr:sp macro="" textlink="">
      <xdr:nvSpPr>
        <xdr:cNvPr id="251" name="楕円 250"/>
        <xdr:cNvSpPr/>
      </xdr:nvSpPr>
      <xdr:spPr>
        <a:xfrm>
          <a:off x="4584700" y="1670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94908</xdr:rowOff>
    </xdr:from>
    <xdr:ext cx="534377" cy="259045"/>
    <xdr:sp macro="" textlink="">
      <xdr:nvSpPr>
        <xdr:cNvPr id="252" name="衛生費該当値テキスト"/>
        <xdr:cNvSpPr txBox="1"/>
      </xdr:nvSpPr>
      <xdr:spPr>
        <a:xfrm>
          <a:off x="4686300" y="1655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76446</xdr:rowOff>
    </xdr:from>
    <xdr:to>
      <xdr:col>20</xdr:col>
      <xdr:colOff>38100</xdr:colOff>
      <xdr:row>98</xdr:row>
      <xdr:rowOff>6596</xdr:rowOff>
    </xdr:to>
    <xdr:sp macro="" textlink="">
      <xdr:nvSpPr>
        <xdr:cNvPr id="253" name="楕円 252"/>
        <xdr:cNvSpPr/>
      </xdr:nvSpPr>
      <xdr:spPr>
        <a:xfrm>
          <a:off x="3746500" y="1670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23123</xdr:rowOff>
    </xdr:from>
    <xdr:ext cx="534377" cy="259045"/>
    <xdr:sp macro="" textlink="">
      <xdr:nvSpPr>
        <xdr:cNvPr id="254" name="テキスト ボックス 253"/>
        <xdr:cNvSpPr txBox="1"/>
      </xdr:nvSpPr>
      <xdr:spPr>
        <a:xfrm>
          <a:off x="3530111" y="1648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88886</xdr:rowOff>
    </xdr:from>
    <xdr:to>
      <xdr:col>15</xdr:col>
      <xdr:colOff>101600</xdr:colOff>
      <xdr:row>98</xdr:row>
      <xdr:rowOff>19036</xdr:rowOff>
    </xdr:to>
    <xdr:sp macro="" textlink="">
      <xdr:nvSpPr>
        <xdr:cNvPr id="255" name="楕円 254"/>
        <xdr:cNvSpPr/>
      </xdr:nvSpPr>
      <xdr:spPr>
        <a:xfrm>
          <a:off x="2857500" y="1671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35563</xdr:rowOff>
    </xdr:from>
    <xdr:ext cx="534377" cy="259045"/>
    <xdr:sp macro="" textlink="">
      <xdr:nvSpPr>
        <xdr:cNvPr id="256" name="テキスト ボックス 255"/>
        <xdr:cNvSpPr txBox="1"/>
      </xdr:nvSpPr>
      <xdr:spPr>
        <a:xfrm>
          <a:off x="2641111" y="16494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91625</xdr:rowOff>
    </xdr:from>
    <xdr:to>
      <xdr:col>10</xdr:col>
      <xdr:colOff>165100</xdr:colOff>
      <xdr:row>98</xdr:row>
      <xdr:rowOff>21775</xdr:rowOff>
    </xdr:to>
    <xdr:sp macro="" textlink="">
      <xdr:nvSpPr>
        <xdr:cNvPr id="257" name="楕円 256"/>
        <xdr:cNvSpPr/>
      </xdr:nvSpPr>
      <xdr:spPr>
        <a:xfrm>
          <a:off x="1968500" y="1672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38302</xdr:rowOff>
    </xdr:from>
    <xdr:ext cx="534377" cy="259045"/>
    <xdr:sp macro="" textlink="">
      <xdr:nvSpPr>
        <xdr:cNvPr id="258" name="テキスト ボックス 257"/>
        <xdr:cNvSpPr txBox="1"/>
      </xdr:nvSpPr>
      <xdr:spPr>
        <a:xfrm>
          <a:off x="1752111" y="16497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86832</xdr:rowOff>
    </xdr:from>
    <xdr:to>
      <xdr:col>6</xdr:col>
      <xdr:colOff>38100</xdr:colOff>
      <xdr:row>98</xdr:row>
      <xdr:rowOff>16982</xdr:rowOff>
    </xdr:to>
    <xdr:sp macro="" textlink="">
      <xdr:nvSpPr>
        <xdr:cNvPr id="259" name="楕円 258"/>
        <xdr:cNvSpPr/>
      </xdr:nvSpPr>
      <xdr:spPr>
        <a:xfrm>
          <a:off x="1079500" y="16717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33509</xdr:rowOff>
    </xdr:from>
    <xdr:ext cx="534377" cy="259045"/>
    <xdr:sp macro="" textlink="">
      <xdr:nvSpPr>
        <xdr:cNvPr id="260" name="テキスト ボックス 259"/>
        <xdr:cNvSpPr txBox="1"/>
      </xdr:nvSpPr>
      <xdr:spPr>
        <a:xfrm>
          <a:off x="863111" y="1649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0" name="テキスト ボックス 279"/>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104267</xdr:rowOff>
    </xdr:from>
    <xdr:to>
      <xdr:col>54</xdr:col>
      <xdr:colOff>189865</xdr:colOff>
      <xdr:row>39</xdr:row>
      <xdr:rowOff>44450</xdr:rowOff>
    </xdr:to>
    <xdr:cxnSp macro="">
      <xdr:nvCxnSpPr>
        <xdr:cNvPr id="284" name="直線コネクタ 283"/>
        <xdr:cNvCxnSpPr/>
      </xdr:nvCxnSpPr>
      <xdr:spPr>
        <a:xfrm flipV="1">
          <a:off x="10475595" y="5933567"/>
          <a:ext cx="1270" cy="797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50944</xdr:rowOff>
    </xdr:from>
    <xdr:ext cx="469744" cy="259045"/>
    <xdr:sp macro="" textlink="">
      <xdr:nvSpPr>
        <xdr:cNvPr id="287" name="労働費最大値テキスト"/>
        <xdr:cNvSpPr txBox="1"/>
      </xdr:nvSpPr>
      <xdr:spPr>
        <a:xfrm>
          <a:off x="10528300" y="5708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34</xdr:row>
      <xdr:rowOff>104267</xdr:rowOff>
    </xdr:from>
    <xdr:to>
      <xdr:col>55</xdr:col>
      <xdr:colOff>88900</xdr:colOff>
      <xdr:row>34</xdr:row>
      <xdr:rowOff>104267</xdr:rowOff>
    </xdr:to>
    <xdr:cxnSp macro="">
      <xdr:nvCxnSpPr>
        <xdr:cNvPr id="288" name="直線コネクタ 287"/>
        <xdr:cNvCxnSpPr/>
      </xdr:nvCxnSpPr>
      <xdr:spPr>
        <a:xfrm>
          <a:off x="10388600" y="5933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128651</xdr:rowOff>
    </xdr:from>
    <xdr:to>
      <xdr:col>55</xdr:col>
      <xdr:colOff>0</xdr:colOff>
      <xdr:row>36</xdr:row>
      <xdr:rowOff>148844</xdr:rowOff>
    </xdr:to>
    <xdr:cxnSp macro="">
      <xdr:nvCxnSpPr>
        <xdr:cNvPr id="289" name="直線コネクタ 288"/>
        <xdr:cNvCxnSpPr/>
      </xdr:nvCxnSpPr>
      <xdr:spPr>
        <a:xfrm flipV="1">
          <a:off x="9639300" y="6300851"/>
          <a:ext cx="838200" cy="2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54373</xdr:rowOff>
    </xdr:from>
    <xdr:ext cx="378565" cy="259045"/>
    <xdr:sp macro="" textlink="">
      <xdr:nvSpPr>
        <xdr:cNvPr id="290" name="労働費平均値テキスト"/>
        <xdr:cNvSpPr txBox="1"/>
      </xdr:nvSpPr>
      <xdr:spPr>
        <a:xfrm>
          <a:off x="10528300" y="65694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75946</xdr:rowOff>
    </xdr:from>
    <xdr:to>
      <xdr:col>55</xdr:col>
      <xdr:colOff>50800</xdr:colOff>
      <xdr:row>39</xdr:row>
      <xdr:rowOff>6096</xdr:rowOff>
    </xdr:to>
    <xdr:sp macro="" textlink="">
      <xdr:nvSpPr>
        <xdr:cNvPr id="291" name="フローチャート: 判断 290"/>
        <xdr:cNvSpPr/>
      </xdr:nvSpPr>
      <xdr:spPr>
        <a:xfrm>
          <a:off x="10426700" y="6591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107505</xdr:rowOff>
    </xdr:from>
    <xdr:to>
      <xdr:col>50</xdr:col>
      <xdr:colOff>114300</xdr:colOff>
      <xdr:row>36</xdr:row>
      <xdr:rowOff>148844</xdr:rowOff>
    </xdr:to>
    <xdr:cxnSp macro="">
      <xdr:nvCxnSpPr>
        <xdr:cNvPr id="292" name="直線コネクタ 291"/>
        <xdr:cNvCxnSpPr/>
      </xdr:nvCxnSpPr>
      <xdr:spPr>
        <a:xfrm>
          <a:off x="8750300" y="6108255"/>
          <a:ext cx="889000" cy="21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162052</xdr:rowOff>
    </xdr:from>
    <xdr:to>
      <xdr:col>50</xdr:col>
      <xdr:colOff>165100</xdr:colOff>
      <xdr:row>38</xdr:row>
      <xdr:rowOff>92202</xdr:rowOff>
    </xdr:to>
    <xdr:sp macro="" textlink="">
      <xdr:nvSpPr>
        <xdr:cNvPr id="293" name="フローチャート: 判断 292"/>
        <xdr:cNvSpPr/>
      </xdr:nvSpPr>
      <xdr:spPr>
        <a:xfrm>
          <a:off x="9588500" y="650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83329</xdr:rowOff>
    </xdr:from>
    <xdr:ext cx="378565" cy="259045"/>
    <xdr:sp macro="" textlink="">
      <xdr:nvSpPr>
        <xdr:cNvPr id="294" name="テキスト ボックス 293"/>
        <xdr:cNvSpPr txBox="1"/>
      </xdr:nvSpPr>
      <xdr:spPr>
        <a:xfrm>
          <a:off x="9450017" y="65984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161798</xdr:rowOff>
    </xdr:from>
    <xdr:to>
      <xdr:col>45</xdr:col>
      <xdr:colOff>177800</xdr:colOff>
      <xdr:row>35</xdr:row>
      <xdr:rowOff>107505</xdr:rowOff>
    </xdr:to>
    <xdr:cxnSp macro="">
      <xdr:nvCxnSpPr>
        <xdr:cNvPr id="295" name="直線コネクタ 294"/>
        <xdr:cNvCxnSpPr/>
      </xdr:nvCxnSpPr>
      <xdr:spPr>
        <a:xfrm>
          <a:off x="7861300" y="5476748"/>
          <a:ext cx="889000" cy="631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95948</xdr:rowOff>
    </xdr:from>
    <xdr:to>
      <xdr:col>46</xdr:col>
      <xdr:colOff>38100</xdr:colOff>
      <xdr:row>38</xdr:row>
      <xdr:rowOff>26098</xdr:rowOff>
    </xdr:to>
    <xdr:sp macro="" textlink="">
      <xdr:nvSpPr>
        <xdr:cNvPr id="296" name="フローチャート: 判断 295"/>
        <xdr:cNvSpPr/>
      </xdr:nvSpPr>
      <xdr:spPr>
        <a:xfrm>
          <a:off x="8699500" y="6439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17225</xdr:rowOff>
    </xdr:from>
    <xdr:ext cx="469744" cy="259045"/>
    <xdr:sp macro="" textlink="">
      <xdr:nvSpPr>
        <xdr:cNvPr id="297" name="テキスト ボックス 296"/>
        <xdr:cNvSpPr txBox="1"/>
      </xdr:nvSpPr>
      <xdr:spPr>
        <a:xfrm>
          <a:off x="8515428" y="6532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445</xdr:rowOff>
    </xdr:from>
    <xdr:to>
      <xdr:col>41</xdr:col>
      <xdr:colOff>50800</xdr:colOff>
      <xdr:row>31</xdr:row>
      <xdr:rowOff>161798</xdr:rowOff>
    </xdr:to>
    <xdr:cxnSp macro="">
      <xdr:nvCxnSpPr>
        <xdr:cNvPr id="298" name="直線コネクタ 297"/>
        <xdr:cNvCxnSpPr/>
      </xdr:nvCxnSpPr>
      <xdr:spPr>
        <a:xfrm>
          <a:off x="6972300" y="5315395"/>
          <a:ext cx="889000" cy="161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53467</xdr:rowOff>
    </xdr:from>
    <xdr:to>
      <xdr:col>41</xdr:col>
      <xdr:colOff>101600</xdr:colOff>
      <xdr:row>36</xdr:row>
      <xdr:rowOff>155067</xdr:rowOff>
    </xdr:to>
    <xdr:sp macro="" textlink="">
      <xdr:nvSpPr>
        <xdr:cNvPr id="299" name="フローチャート: 判断 298"/>
        <xdr:cNvSpPr/>
      </xdr:nvSpPr>
      <xdr:spPr>
        <a:xfrm>
          <a:off x="7810500" y="6225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146194</xdr:rowOff>
    </xdr:from>
    <xdr:ext cx="469744" cy="259045"/>
    <xdr:sp macro="" textlink="">
      <xdr:nvSpPr>
        <xdr:cNvPr id="300" name="テキスト ボックス 299"/>
        <xdr:cNvSpPr txBox="1"/>
      </xdr:nvSpPr>
      <xdr:spPr>
        <a:xfrm>
          <a:off x="7626428" y="6318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75946</xdr:rowOff>
    </xdr:from>
    <xdr:to>
      <xdr:col>36</xdr:col>
      <xdr:colOff>165100</xdr:colOff>
      <xdr:row>38</xdr:row>
      <xdr:rowOff>6096</xdr:rowOff>
    </xdr:to>
    <xdr:sp macro="" textlink="">
      <xdr:nvSpPr>
        <xdr:cNvPr id="301" name="フローチャート: 判断 300"/>
        <xdr:cNvSpPr/>
      </xdr:nvSpPr>
      <xdr:spPr>
        <a:xfrm>
          <a:off x="6921500" y="641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168673</xdr:rowOff>
    </xdr:from>
    <xdr:ext cx="469744" cy="259045"/>
    <xdr:sp macro="" textlink="">
      <xdr:nvSpPr>
        <xdr:cNvPr id="302" name="テキスト ボックス 301"/>
        <xdr:cNvSpPr txBox="1"/>
      </xdr:nvSpPr>
      <xdr:spPr>
        <a:xfrm>
          <a:off x="6737428" y="651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77851</xdr:rowOff>
    </xdr:from>
    <xdr:to>
      <xdr:col>55</xdr:col>
      <xdr:colOff>50800</xdr:colOff>
      <xdr:row>37</xdr:row>
      <xdr:rowOff>8001</xdr:rowOff>
    </xdr:to>
    <xdr:sp macro="" textlink="">
      <xdr:nvSpPr>
        <xdr:cNvPr id="308" name="楕円 307"/>
        <xdr:cNvSpPr/>
      </xdr:nvSpPr>
      <xdr:spPr>
        <a:xfrm>
          <a:off x="10426700" y="625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100728</xdr:rowOff>
    </xdr:from>
    <xdr:ext cx="469744" cy="259045"/>
    <xdr:sp macro="" textlink="">
      <xdr:nvSpPr>
        <xdr:cNvPr id="309" name="労働費該当値テキスト"/>
        <xdr:cNvSpPr txBox="1"/>
      </xdr:nvSpPr>
      <xdr:spPr>
        <a:xfrm>
          <a:off x="10528300" y="6101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98044</xdr:rowOff>
    </xdr:from>
    <xdr:to>
      <xdr:col>50</xdr:col>
      <xdr:colOff>165100</xdr:colOff>
      <xdr:row>37</xdr:row>
      <xdr:rowOff>28194</xdr:rowOff>
    </xdr:to>
    <xdr:sp macro="" textlink="">
      <xdr:nvSpPr>
        <xdr:cNvPr id="310" name="楕円 309"/>
        <xdr:cNvSpPr/>
      </xdr:nvSpPr>
      <xdr:spPr>
        <a:xfrm>
          <a:off x="9588500" y="6270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44721</xdr:rowOff>
    </xdr:from>
    <xdr:ext cx="469744" cy="259045"/>
    <xdr:sp macro="" textlink="">
      <xdr:nvSpPr>
        <xdr:cNvPr id="311" name="テキスト ボックス 310"/>
        <xdr:cNvSpPr txBox="1"/>
      </xdr:nvSpPr>
      <xdr:spPr>
        <a:xfrm>
          <a:off x="9404428" y="6045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56705</xdr:rowOff>
    </xdr:from>
    <xdr:to>
      <xdr:col>46</xdr:col>
      <xdr:colOff>38100</xdr:colOff>
      <xdr:row>35</xdr:row>
      <xdr:rowOff>158305</xdr:rowOff>
    </xdr:to>
    <xdr:sp macro="" textlink="">
      <xdr:nvSpPr>
        <xdr:cNvPr id="312" name="楕円 311"/>
        <xdr:cNvSpPr/>
      </xdr:nvSpPr>
      <xdr:spPr>
        <a:xfrm>
          <a:off x="8699500" y="605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3382</xdr:rowOff>
    </xdr:from>
    <xdr:ext cx="469744" cy="259045"/>
    <xdr:sp macro="" textlink="">
      <xdr:nvSpPr>
        <xdr:cNvPr id="313" name="テキスト ボックス 312"/>
        <xdr:cNvSpPr txBox="1"/>
      </xdr:nvSpPr>
      <xdr:spPr>
        <a:xfrm>
          <a:off x="8515428" y="5832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31</xdr:row>
      <xdr:rowOff>110998</xdr:rowOff>
    </xdr:from>
    <xdr:to>
      <xdr:col>41</xdr:col>
      <xdr:colOff>101600</xdr:colOff>
      <xdr:row>32</xdr:row>
      <xdr:rowOff>41148</xdr:rowOff>
    </xdr:to>
    <xdr:sp macro="" textlink="">
      <xdr:nvSpPr>
        <xdr:cNvPr id="314" name="楕円 313"/>
        <xdr:cNvSpPr/>
      </xdr:nvSpPr>
      <xdr:spPr>
        <a:xfrm>
          <a:off x="7810500" y="542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30</xdr:row>
      <xdr:rowOff>57675</xdr:rowOff>
    </xdr:from>
    <xdr:ext cx="469744" cy="259045"/>
    <xdr:sp macro="" textlink="">
      <xdr:nvSpPr>
        <xdr:cNvPr id="315" name="テキスト ボックス 314"/>
        <xdr:cNvSpPr txBox="1"/>
      </xdr:nvSpPr>
      <xdr:spPr>
        <a:xfrm>
          <a:off x="7626428" y="520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121095</xdr:rowOff>
    </xdr:from>
    <xdr:to>
      <xdr:col>36</xdr:col>
      <xdr:colOff>165100</xdr:colOff>
      <xdr:row>31</xdr:row>
      <xdr:rowOff>51245</xdr:rowOff>
    </xdr:to>
    <xdr:sp macro="" textlink="">
      <xdr:nvSpPr>
        <xdr:cNvPr id="316" name="楕円 315"/>
        <xdr:cNvSpPr/>
      </xdr:nvSpPr>
      <xdr:spPr>
        <a:xfrm>
          <a:off x="6921500" y="526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67772</xdr:rowOff>
    </xdr:from>
    <xdr:ext cx="469744" cy="259045"/>
    <xdr:sp macro="" textlink="">
      <xdr:nvSpPr>
        <xdr:cNvPr id="317" name="テキスト ボックス 316"/>
        <xdr:cNvSpPr txBox="1"/>
      </xdr:nvSpPr>
      <xdr:spPr>
        <a:xfrm>
          <a:off x="6737428" y="5039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8" name="直線コネクタ 327"/>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9" name="テキスト ボックス 328"/>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0" name="直線コネクタ 329"/>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1" name="テキスト ボックス 330"/>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2" name="直線コネクタ 331"/>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3" name="テキスト ボックス 332"/>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4" name="直線コネクタ 333"/>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5" name="テキスト ボックス 334"/>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6" name="直線コネクタ 335"/>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7" name="テキスト ボックス 336"/>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8" name="直線コネクタ 337"/>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9" name="テキスト ボックス 338"/>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136521</xdr:rowOff>
    </xdr:from>
    <xdr:to>
      <xdr:col>54</xdr:col>
      <xdr:colOff>189865</xdr:colOff>
      <xdr:row>59</xdr:row>
      <xdr:rowOff>94724</xdr:rowOff>
    </xdr:to>
    <xdr:cxnSp macro="">
      <xdr:nvCxnSpPr>
        <xdr:cNvPr id="343" name="直線コネクタ 342"/>
        <xdr:cNvCxnSpPr/>
      </xdr:nvCxnSpPr>
      <xdr:spPr>
        <a:xfrm flipV="1">
          <a:off x="10475595" y="8709021"/>
          <a:ext cx="1270" cy="1501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98551</xdr:rowOff>
    </xdr:from>
    <xdr:ext cx="469744" cy="259045"/>
    <xdr:sp macro="" textlink="">
      <xdr:nvSpPr>
        <xdr:cNvPr id="344" name="農林水産業費最小値テキスト"/>
        <xdr:cNvSpPr txBox="1"/>
      </xdr:nvSpPr>
      <xdr:spPr>
        <a:xfrm>
          <a:off x="10528300" y="10214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94724</xdr:rowOff>
    </xdr:from>
    <xdr:to>
      <xdr:col>55</xdr:col>
      <xdr:colOff>88900</xdr:colOff>
      <xdr:row>59</xdr:row>
      <xdr:rowOff>94724</xdr:rowOff>
    </xdr:to>
    <xdr:cxnSp macro="">
      <xdr:nvCxnSpPr>
        <xdr:cNvPr id="345" name="直線コネクタ 344"/>
        <xdr:cNvCxnSpPr/>
      </xdr:nvCxnSpPr>
      <xdr:spPr>
        <a:xfrm>
          <a:off x="10388600" y="10210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83198</xdr:rowOff>
    </xdr:from>
    <xdr:ext cx="599010" cy="259045"/>
    <xdr:sp macro="" textlink="">
      <xdr:nvSpPr>
        <xdr:cNvPr id="346" name="農林水産業費最大値テキスト"/>
        <xdr:cNvSpPr txBox="1"/>
      </xdr:nvSpPr>
      <xdr:spPr>
        <a:xfrm>
          <a:off x="10528300" y="8484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921,947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136521</xdr:rowOff>
    </xdr:from>
    <xdr:to>
      <xdr:col>55</xdr:col>
      <xdr:colOff>88900</xdr:colOff>
      <xdr:row>50</xdr:row>
      <xdr:rowOff>136521</xdr:rowOff>
    </xdr:to>
    <xdr:cxnSp macro="">
      <xdr:nvCxnSpPr>
        <xdr:cNvPr id="347" name="直線コネクタ 346"/>
        <xdr:cNvCxnSpPr/>
      </xdr:nvCxnSpPr>
      <xdr:spPr>
        <a:xfrm>
          <a:off x="10388600" y="8709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157312</xdr:rowOff>
    </xdr:from>
    <xdr:to>
      <xdr:col>55</xdr:col>
      <xdr:colOff>0</xdr:colOff>
      <xdr:row>58</xdr:row>
      <xdr:rowOff>163097</xdr:rowOff>
    </xdr:to>
    <xdr:cxnSp macro="">
      <xdr:nvCxnSpPr>
        <xdr:cNvPr id="348" name="直線コネクタ 347"/>
        <xdr:cNvCxnSpPr/>
      </xdr:nvCxnSpPr>
      <xdr:spPr>
        <a:xfrm flipV="1">
          <a:off x="9639300" y="10101412"/>
          <a:ext cx="838200" cy="5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102677</xdr:rowOff>
    </xdr:from>
    <xdr:ext cx="534377" cy="259045"/>
    <xdr:sp macro="" textlink="">
      <xdr:nvSpPr>
        <xdr:cNvPr id="349" name="農林水産業費平均値テキスト"/>
        <xdr:cNvSpPr txBox="1"/>
      </xdr:nvSpPr>
      <xdr:spPr>
        <a:xfrm>
          <a:off x="10528300" y="10046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124250</xdr:rowOff>
    </xdr:from>
    <xdr:to>
      <xdr:col>55</xdr:col>
      <xdr:colOff>50800</xdr:colOff>
      <xdr:row>59</xdr:row>
      <xdr:rowOff>54400</xdr:rowOff>
    </xdr:to>
    <xdr:sp macro="" textlink="">
      <xdr:nvSpPr>
        <xdr:cNvPr id="350" name="フローチャート: 判断 349"/>
        <xdr:cNvSpPr/>
      </xdr:nvSpPr>
      <xdr:spPr>
        <a:xfrm>
          <a:off x="10426700" y="1006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163097</xdr:rowOff>
    </xdr:from>
    <xdr:to>
      <xdr:col>50</xdr:col>
      <xdr:colOff>114300</xdr:colOff>
      <xdr:row>59</xdr:row>
      <xdr:rowOff>6970</xdr:rowOff>
    </xdr:to>
    <xdr:cxnSp macro="">
      <xdr:nvCxnSpPr>
        <xdr:cNvPr id="351" name="直線コネクタ 350"/>
        <xdr:cNvCxnSpPr/>
      </xdr:nvCxnSpPr>
      <xdr:spPr>
        <a:xfrm flipV="1">
          <a:off x="8750300" y="10107197"/>
          <a:ext cx="889000" cy="15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133191</xdr:rowOff>
    </xdr:from>
    <xdr:to>
      <xdr:col>50</xdr:col>
      <xdr:colOff>165100</xdr:colOff>
      <xdr:row>59</xdr:row>
      <xdr:rowOff>63341</xdr:rowOff>
    </xdr:to>
    <xdr:sp macro="" textlink="">
      <xdr:nvSpPr>
        <xdr:cNvPr id="352" name="フローチャート: 判断 351"/>
        <xdr:cNvSpPr/>
      </xdr:nvSpPr>
      <xdr:spPr>
        <a:xfrm>
          <a:off x="9588500" y="10077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54468</xdr:rowOff>
    </xdr:from>
    <xdr:ext cx="534377" cy="259045"/>
    <xdr:sp macro="" textlink="">
      <xdr:nvSpPr>
        <xdr:cNvPr id="353" name="テキスト ボックス 352"/>
        <xdr:cNvSpPr txBox="1"/>
      </xdr:nvSpPr>
      <xdr:spPr>
        <a:xfrm>
          <a:off x="9372111" y="10170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6970</xdr:rowOff>
    </xdr:from>
    <xdr:to>
      <xdr:col>45</xdr:col>
      <xdr:colOff>177800</xdr:colOff>
      <xdr:row>59</xdr:row>
      <xdr:rowOff>28968</xdr:rowOff>
    </xdr:to>
    <xdr:cxnSp macro="">
      <xdr:nvCxnSpPr>
        <xdr:cNvPr id="354" name="直線コネクタ 353"/>
        <xdr:cNvCxnSpPr/>
      </xdr:nvCxnSpPr>
      <xdr:spPr>
        <a:xfrm flipV="1">
          <a:off x="7861300" y="10122520"/>
          <a:ext cx="889000" cy="21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140753</xdr:rowOff>
    </xdr:from>
    <xdr:to>
      <xdr:col>46</xdr:col>
      <xdr:colOff>38100</xdr:colOff>
      <xdr:row>59</xdr:row>
      <xdr:rowOff>70903</xdr:rowOff>
    </xdr:to>
    <xdr:sp macro="" textlink="">
      <xdr:nvSpPr>
        <xdr:cNvPr id="355" name="フローチャート: 判断 354"/>
        <xdr:cNvSpPr/>
      </xdr:nvSpPr>
      <xdr:spPr>
        <a:xfrm>
          <a:off x="8699500" y="10084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62030</xdr:rowOff>
    </xdr:from>
    <xdr:ext cx="534377" cy="259045"/>
    <xdr:sp macro="" textlink="">
      <xdr:nvSpPr>
        <xdr:cNvPr id="356" name="テキスト ボックス 355"/>
        <xdr:cNvSpPr txBox="1"/>
      </xdr:nvSpPr>
      <xdr:spPr>
        <a:xfrm>
          <a:off x="8483111" y="10177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28968</xdr:rowOff>
    </xdr:from>
    <xdr:to>
      <xdr:col>41</xdr:col>
      <xdr:colOff>50800</xdr:colOff>
      <xdr:row>59</xdr:row>
      <xdr:rowOff>39513</xdr:rowOff>
    </xdr:to>
    <xdr:cxnSp macro="">
      <xdr:nvCxnSpPr>
        <xdr:cNvPr id="357" name="直線コネクタ 356"/>
        <xdr:cNvCxnSpPr/>
      </xdr:nvCxnSpPr>
      <xdr:spPr>
        <a:xfrm flipV="1">
          <a:off x="6972300" y="10144518"/>
          <a:ext cx="889000" cy="10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140757</xdr:rowOff>
    </xdr:from>
    <xdr:to>
      <xdr:col>41</xdr:col>
      <xdr:colOff>101600</xdr:colOff>
      <xdr:row>59</xdr:row>
      <xdr:rowOff>70907</xdr:rowOff>
    </xdr:to>
    <xdr:sp macro="" textlink="">
      <xdr:nvSpPr>
        <xdr:cNvPr id="358" name="フローチャート: 判断 357"/>
        <xdr:cNvSpPr/>
      </xdr:nvSpPr>
      <xdr:spPr>
        <a:xfrm>
          <a:off x="7810500" y="10084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87434</xdr:rowOff>
    </xdr:from>
    <xdr:ext cx="534377" cy="259045"/>
    <xdr:sp macro="" textlink="">
      <xdr:nvSpPr>
        <xdr:cNvPr id="359" name="テキスト ボックス 358"/>
        <xdr:cNvSpPr txBox="1"/>
      </xdr:nvSpPr>
      <xdr:spPr>
        <a:xfrm>
          <a:off x="7594111" y="9860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167421</xdr:rowOff>
    </xdr:from>
    <xdr:to>
      <xdr:col>36</xdr:col>
      <xdr:colOff>165100</xdr:colOff>
      <xdr:row>59</xdr:row>
      <xdr:rowOff>97571</xdr:rowOff>
    </xdr:to>
    <xdr:sp macro="" textlink="">
      <xdr:nvSpPr>
        <xdr:cNvPr id="360" name="フローチャート: 判断 359"/>
        <xdr:cNvSpPr/>
      </xdr:nvSpPr>
      <xdr:spPr>
        <a:xfrm>
          <a:off x="6921500" y="1011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88698</xdr:rowOff>
    </xdr:from>
    <xdr:ext cx="534377" cy="259045"/>
    <xdr:sp macro="" textlink="">
      <xdr:nvSpPr>
        <xdr:cNvPr id="361" name="テキスト ボックス 360"/>
        <xdr:cNvSpPr txBox="1"/>
      </xdr:nvSpPr>
      <xdr:spPr>
        <a:xfrm>
          <a:off x="6705111" y="10204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106512</xdr:rowOff>
    </xdr:from>
    <xdr:to>
      <xdr:col>55</xdr:col>
      <xdr:colOff>50800</xdr:colOff>
      <xdr:row>59</xdr:row>
      <xdr:rowOff>36662</xdr:rowOff>
    </xdr:to>
    <xdr:sp macro="" textlink="">
      <xdr:nvSpPr>
        <xdr:cNvPr id="367" name="楕円 366"/>
        <xdr:cNvSpPr/>
      </xdr:nvSpPr>
      <xdr:spPr>
        <a:xfrm>
          <a:off x="10426700" y="1005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65889</xdr:rowOff>
    </xdr:from>
    <xdr:ext cx="534377" cy="259045"/>
    <xdr:sp macro="" textlink="">
      <xdr:nvSpPr>
        <xdr:cNvPr id="368" name="農林水産業費該当値テキスト"/>
        <xdr:cNvSpPr txBox="1"/>
      </xdr:nvSpPr>
      <xdr:spPr>
        <a:xfrm>
          <a:off x="10528300" y="983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112297</xdr:rowOff>
    </xdr:from>
    <xdr:to>
      <xdr:col>50</xdr:col>
      <xdr:colOff>165100</xdr:colOff>
      <xdr:row>59</xdr:row>
      <xdr:rowOff>42447</xdr:rowOff>
    </xdr:to>
    <xdr:sp macro="" textlink="">
      <xdr:nvSpPr>
        <xdr:cNvPr id="369" name="楕円 368"/>
        <xdr:cNvSpPr/>
      </xdr:nvSpPr>
      <xdr:spPr>
        <a:xfrm>
          <a:off x="9588500" y="10056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58974</xdr:rowOff>
    </xdr:from>
    <xdr:ext cx="534377" cy="259045"/>
    <xdr:sp macro="" textlink="">
      <xdr:nvSpPr>
        <xdr:cNvPr id="370" name="テキスト ボックス 369"/>
        <xdr:cNvSpPr txBox="1"/>
      </xdr:nvSpPr>
      <xdr:spPr>
        <a:xfrm>
          <a:off x="9372111" y="9831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127620</xdr:rowOff>
    </xdr:from>
    <xdr:to>
      <xdr:col>46</xdr:col>
      <xdr:colOff>38100</xdr:colOff>
      <xdr:row>59</xdr:row>
      <xdr:rowOff>57770</xdr:rowOff>
    </xdr:to>
    <xdr:sp macro="" textlink="">
      <xdr:nvSpPr>
        <xdr:cNvPr id="371" name="楕円 370"/>
        <xdr:cNvSpPr/>
      </xdr:nvSpPr>
      <xdr:spPr>
        <a:xfrm>
          <a:off x="8699500" y="1007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74297</xdr:rowOff>
    </xdr:from>
    <xdr:ext cx="534377" cy="259045"/>
    <xdr:sp macro="" textlink="">
      <xdr:nvSpPr>
        <xdr:cNvPr id="372" name="テキスト ボックス 371"/>
        <xdr:cNvSpPr txBox="1"/>
      </xdr:nvSpPr>
      <xdr:spPr>
        <a:xfrm>
          <a:off x="8483111" y="984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149618</xdr:rowOff>
    </xdr:from>
    <xdr:to>
      <xdr:col>41</xdr:col>
      <xdr:colOff>101600</xdr:colOff>
      <xdr:row>59</xdr:row>
      <xdr:rowOff>79768</xdr:rowOff>
    </xdr:to>
    <xdr:sp macro="" textlink="">
      <xdr:nvSpPr>
        <xdr:cNvPr id="373" name="楕円 372"/>
        <xdr:cNvSpPr/>
      </xdr:nvSpPr>
      <xdr:spPr>
        <a:xfrm>
          <a:off x="7810500" y="10093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70895</xdr:rowOff>
    </xdr:from>
    <xdr:ext cx="534377" cy="259045"/>
    <xdr:sp macro="" textlink="">
      <xdr:nvSpPr>
        <xdr:cNvPr id="374" name="テキスト ボックス 373"/>
        <xdr:cNvSpPr txBox="1"/>
      </xdr:nvSpPr>
      <xdr:spPr>
        <a:xfrm>
          <a:off x="7594111" y="10186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160163</xdr:rowOff>
    </xdr:from>
    <xdr:to>
      <xdr:col>36</xdr:col>
      <xdr:colOff>165100</xdr:colOff>
      <xdr:row>59</xdr:row>
      <xdr:rowOff>90313</xdr:rowOff>
    </xdr:to>
    <xdr:sp macro="" textlink="">
      <xdr:nvSpPr>
        <xdr:cNvPr id="375" name="楕円 374"/>
        <xdr:cNvSpPr/>
      </xdr:nvSpPr>
      <xdr:spPr>
        <a:xfrm>
          <a:off x="6921500" y="10104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106840</xdr:rowOff>
    </xdr:from>
    <xdr:ext cx="534377" cy="259045"/>
    <xdr:sp macro="" textlink="">
      <xdr:nvSpPr>
        <xdr:cNvPr id="376" name="テキスト ボックス 375"/>
        <xdr:cNvSpPr txBox="1"/>
      </xdr:nvSpPr>
      <xdr:spPr>
        <a:xfrm>
          <a:off x="6705111" y="9879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6" name="テキスト ボックス 395"/>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77863</xdr:rowOff>
    </xdr:from>
    <xdr:to>
      <xdr:col>54</xdr:col>
      <xdr:colOff>189865</xdr:colOff>
      <xdr:row>79</xdr:row>
      <xdr:rowOff>32010</xdr:rowOff>
    </xdr:to>
    <xdr:cxnSp macro="">
      <xdr:nvCxnSpPr>
        <xdr:cNvPr id="400" name="直線コネクタ 399"/>
        <xdr:cNvCxnSpPr/>
      </xdr:nvCxnSpPr>
      <xdr:spPr>
        <a:xfrm flipV="1">
          <a:off x="10475595" y="12079363"/>
          <a:ext cx="1270" cy="1497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35837</xdr:rowOff>
    </xdr:from>
    <xdr:ext cx="378565" cy="259045"/>
    <xdr:sp macro="" textlink="">
      <xdr:nvSpPr>
        <xdr:cNvPr id="401" name="商工費最小値テキスト"/>
        <xdr:cNvSpPr txBox="1"/>
      </xdr:nvSpPr>
      <xdr:spPr>
        <a:xfrm>
          <a:off x="10528300" y="13580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32010</xdr:rowOff>
    </xdr:from>
    <xdr:to>
      <xdr:col>55</xdr:col>
      <xdr:colOff>88900</xdr:colOff>
      <xdr:row>79</xdr:row>
      <xdr:rowOff>32010</xdr:rowOff>
    </xdr:to>
    <xdr:cxnSp macro="">
      <xdr:nvCxnSpPr>
        <xdr:cNvPr id="402" name="直線コネクタ 401"/>
        <xdr:cNvCxnSpPr/>
      </xdr:nvCxnSpPr>
      <xdr:spPr>
        <a:xfrm>
          <a:off x="10388600" y="13576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24540</xdr:rowOff>
    </xdr:from>
    <xdr:ext cx="534377" cy="259045"/>
    <xdr:sp macro="" textlink="">
      <xdr:nvSpPr>
        <xdr:cNvPr id="403" name="商工費最大値テキスト"/>
        <xdr:cNvSpPr txBox="1"/>
      </xdr:nvSpPr>
      <xdr:spPr>
        <a:xfrm>
          <a:off x="10528300" y="11854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79,246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77863</xdr:rowOff>
    </xdr:from>
    <xdr:to>
      <xdr:col>55</xdr:col>
      <xdr:colOff>88900</xdr:colOff>
      <xdr:row>70</xdr:row>
      <xdr:rowOff>77863</xdr:rowOff>
    </xdr:to>
    <xdr:cxnSp macro="">
      <xdr:nvCxnSpPr>
        <xdr:cNvPr id="404" name="直線コネクタ 403"/>
        <xdr:cNvCxnSpPr/>
      </xdr:nvCxnSpPr>
      <xdr:spPr>
        <a:xfrm>
          <a:off x="10388600" y="12079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81559</xdr:rowOff>
    </xdr:from>
    <xdr:to>
      <xdr:col>55</xdr:col>
      <xdr:colOff>0</xdr:colOff>
      <xdr:row>77</xdr:row>
      <xdr:rowOff>140272</xdr:rowOff>
    </xdr:to>
    <xdr:cxnSp macro="">
      <xdr:nvCxnSpPr>
        <xdr:cNvPr id="405" name="直線コネクタ 404"/>
        <xdr:cNvCxnSpPr/>
      </xdr:nvCxnSpPr>
      <xdr:spPr>
        <a:xfrm flipV="1">
          <a:off x="9639300" y="12940309"/>
          <a:ext cx="838200" cy="401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80663</xdr:rowOff>
    </xdr:from>
    <xdr:ext cx="534377" cy="259045"/>
    <xdr:sp macro="" textlink="">
      <xdr:nvSpPr>
        <xdr:cNvPr id="406" name="商工費平均値テキスト"/>
        <xdr:cNvSpPr txBox="1"/>
      </xdr:nvSpPr>
      <xdr:spPr>
        <a:xfrm>
          <a:off x="10528300" y="13110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102236</xdr:rowOff>
    </xdr:from>
    <xdr:to>
      <xdr:col>55</xdr:col>
      <xdr:colOff>50800</xdr:colOff>
      <xdr:row>77</xdr:row>
      <xdr:rowOff>32386</xdr:rowOff>
    </xdr:to>
    <xdr:sp macro="" textlink="">
      <xdr:nvSpPr>
        <xdr:cNvPr id="407" name="フローチャート: 判断 406"/>
        <xdr:cNvSpPr/>
      </xdr:nvSpPr>
      <xdr:spPr>
        <a:xfrm>
          <a:off x="10426700" y="1313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140272</xdr:rowOff>
    </xdr:from>
    <xdr:to>
      <xdr:col>50</xdr:col>
      <xdr:colOff>114300</xdr:colOff>
      <xdr:row>77</xdr:row>
      <xdr:rowOff>156045</xdr:rowOff>
    </xdr:to>
    <xdr:cxnSp macro="">
      <xdr:nvCxnSpPr>
        <xdr:cNvPr id="408" name="直線コネクタ 407"/>
        <xdr:cNvCxnSpPr/>
      </xdr:nvCxnSpPr>
      <xdr:spPr>
        <a:xfrm flipV="1">
          <a:off x="8750300" y="13341922"/>
          <a:ext cx="889000" cy="15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164739</xdr:rowOff>
    </xdr:from>
    <xdr:to>
      <xdr:col>50</xdr:col>
      <xdr:colOff>165100</xdr:colOff>
      <xdr:row>77</xdr:row>
      <xdr:rowOff>94889</xdr:rowOff>
    </xdr:to>
    <xdr:sp macro="" textlink="">
      <xdr:nvSpPr>
        <xdr:cNvPr id="409" name="フローチャート: 判断 408"/>
        <xdr:cNvSpPr/>
      </xdr:nvSpPr>
      <xdr:spPr>
        <a:xfrm>
          <a:off x="9588500" y="1319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111415</xdr:rowOff>
    </xdr:from>
    <xdr:ext cx="534377" cy="259045"/>
    <xdr:sp macro="" textlink="">
      <xdr:nvSpPr>
        <xdr:cNvPr id="410" name="テキスト ボックス 409"/>
        <xdr:cNvSpPr txBox="1"/>
      </xdr:nvSpPr>
      <xdr:spPr>
        <a:xfrm>
          <a:off x="9372111" y="1297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122365</xdr:rowOff>
    </xdr:from>
    <xdr:to>
      <xdr:col>45</xdr:col>
      <xdr:colOff>177800</xdr:colOff>
      <xdr:row>77</xdr:row>
      <xdr:rowOff>156045</xdr:rowOff>
    </xdr:to>
    <xdr:cxnSp macro="">
      <xdr:nvCxnSpPr>
        <xdr:cNvPr id="411" name="直線コネクタ 410"/>
        <xdr:cNvCxnSpPr/>
      </xdr:nvCxnSpPr>
      <xdr:spPr>
        <a:xfrm>
          <a:off x="7861300" y="13324015"/>
          <a:ext cx="889000" cy="33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136392</xdr:rowOff>
    </xdr:from>
    <xdr:to>
      <xdr:col>46</xdr:col>
      <xdr:colOff>38100</xdr:colOff>
      <xdr:row>77</xdr:row>
      <xdr:rowOff>66542</xdr:rowOff>
    </xdr:to>
    <xdr:sp macro="" textlink="">
      <xdr:nvSpPr>
        <xdr:cNvPr id="412" name="フローチャート: 判断 411"/>
        <xdr:cNvSpPr/>
      </xdr:nvSpPr>
      <xdr:spPr>
        <a:xfrm>
          <a:off x="8699500" y="13166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83069</xdr:rowOff>
    </xdr:from>
    <xdr:ext cx="534377" cy="259045"/>
    <xdr:sp macro="" textlink="">
      <xdr:nvSpPr>
        <xdr:cNvPr id="413" name="テキスト ボックス 412"/>
        <xdr:cNvSpPr txBox="1"/>
      </xdr:nvSpPr>
      <xdr:spPr>
        <a:xfrm>
          <a:off x="8483111" y="12941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122365</xdr:rowOff>
    </xdr:from>
    <xdr:to>
      <xdr:col>41</xdr:col>
      <xdr:colOff>50800</xdr:colOff>
      <xdr:row>78</xdr:row>
      <xdr:rowOff>71768</xdr:rowOff>
    </xdr:to>
    <xdr:cxnSp macro="">
      <xdr:nvCxnSpPr>
        <xdr:cNvPr id="414" name="直線コネクタ 413"/>
        <xdr:cNvCxnSpPr/>
      </xdr:nvCxnSpPr>
      <xdr:spPr>
        <a:xfrm flipV="1">
          <a:off x="6972300" y="13324015"/>
          <a:ext cx="889000" cy="120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138640</xdr:rowOff>
    </xdr:from>
    <xdr:to>
      <xdr:col>41</xdr:col>
      <xdr:colOff>101600</xdr:colOff>
      <xdr:row>78</xdr:row>
      <xdr:rowOff>68790</xdr:rowOff>
    </xdr:to>
    <xdr:sp macro="" textlink="">
      <xdr:nvSpPr>
        <xdr:cNvPr id="415" name="フローチャート: 判断 414"/>
        <xdr:cNvSpPr/>
      </xdr:nvSpPr>
      <xdr:spPr>
        <a:xfrm>
          <a:off x="7810500" y="1334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59917</xdr:rowOff>
    </xdr:from>
    <xdr:ext cx="534377" cy="259045"/>
    <xdr:sp macro="" textlink="">
      <xdr:nvSpPr>
        <xdr:cNvPr id="416" name="テキスト ボックス 415"/>
        <xdr:cNvSpPr txBox="1"/>
      </xdr:nvSpPr>
      <xdr:spPr>
        <a:xfrm>
          <a:off x="7594111" y="13433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170435</xdr:rowOff>
    </xdr:from>
    <xdr:to>
      <xdr:col>36</xdr:col>
      <xdr:colOff>165100</xdr:colOff>
      <xdr:row>78</xdr:row>
      <xdr:rowOff>100585</xdr:rowOff>
    </xdr:to>
    <xdr:sp macro="" textlink="">
      <xdr:nvSpPr>
        <xdr:cNvPr id="417" name="フローチャート: 判断 416"/>
        <xdr:cNvSpPr/>
      </xdr:nvSpPr>
      <xdr:spPr>
        <a:xfrm>
          <a:off x="6921500" y="133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117112</xdr:rowOff>
    </xdr:from>
    <xdr:ext cx="469744" cy="259045"/>
    <xdr:sp macro="" textlink="">
      <xdr:nvSpPr>
        <xdr:cNvPr id="418" name="テキスト ボックス 417"/>
        <xdr:cNvSpPr txBox="1"/>
      </xdr:nvSpPr>
      <xdr:spPr>
        <a:xfrm>
          <a:off x="6737428" y="13147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30759</xdr:rowOff>
    </xdr:from>
    <xdr:to>
      <xdr:col>55</xdr:col>
      <xdr:colOff>50800</xdr:colOff>
      <xdr:row>75</xdr:row>
      <xdr:rowOff>132359</xdr:rowOff>
    </xdr:to>
    <xdr:sp macro="" textlink="">
      <xdr:nvSpPr>
        <xdr:cNvPr id="424" name="楕円 423"/>
        <xdr:cNvSpPr/>
      </xdr:nvSpPr>
      <xdr:spPr>
        <a:xfrm>
          <a:off x="10426700" y="12889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53636</xdr:rowOff>
    </xdr:from>
    <xdr:ext cx="534377" cy="259045"/>
    <xdr:sp macro="" textlink="">
      <xdr:nvSpPr>
        <xdr:cNvPr id="425" name="商工費該当値テキスト"/>
        <xdr:cNvSpPr txBox="1"/>
      </xdr:nvSpPr>
      <xdr:spPr>
        <a:xfrm>
          <a:off x="10528300" y="12740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89472</xdr:rowOff>
    </xdr:from>
    <xdr:to>
      <xdr:col>50</xdr:col>
      <xdr:colOff>165100</xdr:colOff>
      <xdr:row>78</xdr:row>
      <xdr:rowOff>19622</xdr:rowOff>
    </xdr:to>
    <xdr:sp macro="" textlink="">
      <xdr:nvSpPr>
        <xdr:cNvPr id="426" name="楕円 425"/>
        <xdr:cNvSpPr/>
      </xdr:nvSpPr>
      <xdr:spPr>
        <a:xfrm>
          <a:off x="9588500" y="13291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10749</xdr:rowOff>
    </xdr:from>
    <xdr:ext cx="534377" cy="259045"/>
    <xdr:sp macro="" textlink="">
      <xdr:nvSpPr>
        <xdr:cNvPr id="427" name="テキスト ボックス 426"/>
        <xdr:cNvSpPr txBox="1"/>
      </xdr:nvSpPr>
      <xdr:spPr>
        <a:xfrm>
          <a:off x="9372111" y="13383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105245</xdr:rowOff>
    </xdr:from>
    <xdr:to>
      <xdr:col>46</xdr:col>
      <xdr:colOff>38100</xdr:colOff>
      <xdr:row>78</xdr:row>
      <xdr:rowOff>35395</xdr:rowOff>
    </xdr:to>
    <xdr:sp macro="" textlink="">
      <xdr:nvSpPr>
        <xdr:cNvPr id="428" name="楕円 427"/>
        <xdr:cNvSpPr/>
      </xdr:nvSpPr>
      <xdr:spPr>
        <a:xfrm>
          <a:off x="8699500" y="1330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26522</xdr:rowOff>
    </xdr:from>
    <xdr:ext cx="534377" cy="259045"/>
    <xdr:sp macro="" textlink="">
      <xdr:nvSpPr>
        <xdr:cNvPr id="429" name="テキスト ボックス 428"/>
        <xdr:cNvSpPr txBox="1"/>
      </xdr:nvSpPr>
      <xdr:spPr>
        <a:xfrm>
          <a:off x="8483111" y="1339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71565</xdr:rowOff>
    </xdr:from>
    <xdr:to>
      <xdr:col>41</xdr:col>
      <xdr:colOff>101600</xdr:colOff>
      <xdr:row>78</xdr:row>
      <xdr:rowOff>1715</xdr:rowOff>
    </xdr:to>
    <xdr:sp macro="" textlink="">
      <xdr:nvSpPr>
        <xdr:cNvPr id="430" name="楕円 429"/>
        <xdr:cNvSpPr/>
      </xdr:nvSpPr>
      <xdr:spPr>
        <a:xfrm>
          <a:off x="7810500" y="1327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18242</xdr:rowOff>
    </xdr:from>
    <xdr:ext cx="534377" cy="259045"/>
    <xdr:sp macro="" textlink="">
      <xdr:nvSpPr>
        <xdr:cNvPr id="431" name="テキスト ボックス 430"/>
        <xdr:cNvSpPr txBox="1"/>
      </xdr:nvSpPr>
      <xdr:spPr>
        <a:xfrm>
          <a:off x="7594111" y="13048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20968</xdr:rowOff>
    </xdr:from>
    <xdr:to>
      <xdr:col>36</xdr:col>
      <xdr:colOff>165100</xdr:colOff>
      <xdr:row>78</xdr:row>
      <xdr:rowOff>122568</xdr:rowOff>
    </xdr:to>
    <xdr:sp macro="" textlink="">
      <xdr:nvSpPr>
        <xdr:cNvPr id="432" name="楕円 431"/>
        <xdr:cNvSpPr/>
      </xdr:nvSpPr>
      <xdr:spPr>
        <a:xfrm>
          <a:off x="6921500" y="13394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113695</xdr:rowOff>
    </xdr:from>
    <xdr:ext cx="469744" cy="259045"/>
    <xdr:sp macro="" textlink="">
      <xdr:nvSpPr>
        <xdr:cNvPr id="433" name="テキスト ボックス 432"/>
        <xdr:cNvSpPr txBox="1"/>
      </xdr:nvSpPr>
      <xdr:spPr>
        <a:xfrm>
          <a:off x="6737428" y="13486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144434</xdr:rowOff>
    </xdr:from>
    <xdr:ext cx="685572" cy="259045"/>
    <xdr:sp macro="" textlink="">
      <xdr:nvSpPr>
        <xdr:cNvPr id="447" name="テキスト ボックス 446"/>
        <xdr:cNvSpPr txBox="1"/>
      </xdr:nvSpPr>
      <xdr:spPr>
        <a:xfrm>
          <a:off x="5918428" y="16603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94</xdr:row>
      <xdr:rowOff>160763</xdr:rowOff>
    </xdr:from>
    <xdr:ext cx="685572" cy="259045"/>
    <xdr:sp macro="" textlink="">
      <xdr:nvSpPr>
        <xdr:cNvPr id="449" name="テキスト ボックス 448"/>
        <xdr:cNvSpPr txBox="1"/>
      </xdr:nvSpPr>
      <xdr:spPr>
        <a:xfrm>
          <a:off x="5918428" y="16277063"/>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5641</xdr:rowOff>
    </xdr:from>
    <xdr:ext cx="685572" cy="259045"/>
    <xdr:sp macro="" textlink="">
      <xdr:nvSpPr>
        <xdr:cNvPr id="451" name="テキスト ボックス 450"/>
        <xdr:cNvSpPr txBox="1"/>
      </xdr:nvSpPr>
      <xdr:spPr>
        <a:xfrm>
          <a:off x="5918428" y="15950491"/>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53" name="テキスト ボックス 452"/>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5" name="テキスト ボックス 454"/>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7" name="テキスト ボックス 456"/>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33138</xdr:rowOff>
    </xdr:from>
    <xdr:to>
      <xdr:col>54</xdr:col>
      <xdr:colOff>189865</xdr:colOff>
      <xdr:row>99</xdr:row>
      <xdr:rowOff>93473</xdr:rowOff>
    </xdr:to>
    <xdr:cxnSp macro="">
      <xdr:nvCxnSpPr>
        <xdr:cNvPr id="459" name="直線コネクタ 458"/>
        <xdr:cNvCxnSpPr/>
      </xdr:nvCxnSpPr>
      <xdr:spPr>
        <a:xfrm flipV="1">
          <a:off x="10475595" y="15463638"/>
          <a:ext cx="1270" cy="1603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127867</xdr:rowOff>
    </xdr:from>
    <xdr:ext cx="534377" cy="259045"/>
    <xdr:sp macro="" textlink="">
      <xdr:nvSpPr>
        <xdr:cNvPr id="460" name="土木費最小値テキスト"/>
        <xdr:cNvSpPr txBox="1"/>
      </xdr:nvSpPr>
      <xdr:spPr>
        <a:xfrm>
          <a:off x="10528300" y="1710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93473</xdr:rowOff>
    </xdr:from>
    <xdr:to>
      <xdr:col>55</xdr:col>
      <xdr:colOff>88900</xdr:colOff>
      <xdr:row>99</xdr:row>
      <xdr:rowOff>93473</xdr:rowOff>
    </xdr:to>
    <xdr:cxnSp macro="">
      <xdr:nvCxnSpPr>
        <xdr:cNvPr id="461" name="直線コネクタ 460"/>
        <xdr:cNvCxnSpPr/>
      </xdr:nvCxnSpPr>
      <xdr:spPr>
        <a:xfrm>
          <a:off x="10388600" y="17067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151265</xdr:rowOff>
    </xdr:from>
    <xdr:ext cx="690189" cy="259045"/>
    <xdr:sp macro="" textlink="">
      <xdr:nvSpPr>
        <xdr:cNvPr id="462" name="土木費最大値テキスト"/>
        <xdr:cNvSpPr txBox="1"/>
      </xdr:nvSpPr>
      <xdr:spPr>
        <a:xfrm>
          <a:off x="10528300" y="152388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4,926,307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33138</xdr:rowOff>
    </xdr:from>
    <xdr:to>
      <xdr:col>55</xdr:col>
      <xdr:colOff>88900</xdr:colOff>
      <xdr:row>90</xdr:row>
      <xdr:rowOff>33138</xdr:rowOff>
    </xdr:to>
    <xdr:cxnSp macro="">
      <xdr:nvCxnSpPr>
        <xdr:cNvPr id="463" name="直線コネクタ 462"/>
        <xdr:cNvCxnSpPr/>
      </xdr:nvCxnSpPr>
      <xdr:spPr>
        <a:xfrm>
          <a:off x="10388600" y="15463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55387</xdr:rowOff>
    </xdr:from>
    <xdr:to>
      <xdr:col>55</xdr:col>
      <xdr:colOff>0</xdr:colOff>
      <xdr:row>99</xdr:row>
      <xdr:rowOff>86750</xdr:rowOff>
    </xdr:to>
    <xdr:cxnSp macro="">
      <xdr:nvCxnSpPr>
        <xdr:cNvPr id="464" name="直線コネクタ 463"/>
        <xdr:cNvCxnSpPr/>
      </xdr:nvCxnSpPr>
      <xdr:spPr>
        <a:xfrm>
          <a:off x="9639300" y="17028937"/>
          <a:ext cx="838200" cy="31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45317</xdr:rowOff>
    </xdr:from>
    <xdr:ext cx="534377" cy="259045"/>
    <xdr:sp macro="" textlink="">
      <xdr:nvSpPr>
        <xdr:cNvPr id="465" name="土木費平均値テキスト"/>
        <xdr:cNvSpPr txBox="1"/>
      </xdr:nvSpPr>
      <xdr:spPr>
        <a:xfrm>
          <a:off x="10528300" y="16847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22440</xdr:rowOff>
    </xdr:from>
    <xdr:to>
      <xdr:col>55</xdr:col>
      <xdr:colOff>50800</xdr:colOff>
      <xdr:row>99</xdr:row>
      <xdr:rowOff>124040</xdr:rowOff>
    </xdr:to>
    <xdr:sp macro="" textlink="">
      <xdr:nvSpPr>
        <xdr:cNvPr id="466" name="フローチャート: 判断 465"/>
        <xdr:cNvSpPr/>
      </xdr:nvSpPr>
      <xdr:spPr>
        <a:xfrm>
          <a:off x="10426700" y="1699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55387</xdr:rowOff>
    </xdr:from>
    <xdr:to>
      <xdr:col>50</xdr:col>
      <xdr:colOff>114300</xdr:colOff>
      <xdr:row>99</xdr:row>
      <xdr:rowOff>63469</xdr:rowOff>
    </xdr:to>
    <xdr:cxnSp macro="">
      <xdr:nvCxnSpPr>
        <xdr:cNvPr id="467" name="直線コネクタ 466"/>
        <xdr:cNvCxnSpPr/>
      </xdr:nvCxnSpPr>
      <xdr:spPr>
        <a:xfrm flipV="1">
          <a:off x="8750300" y="17028937"/>
          <a:ext cx="889000" cy="8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99</xdr:row>
      <xdr:rowOff>19295</xdr:rowOff>
    </xdr:from>
    <xdr:to>
      <xdr:col>50</xdr:col>
      <xdr:colOff>165100</xdr:colOff>
      <xdr:row>99</xdr:row>
      <xdr:rowOff>120895</xdr:rowOff>
    </xdr:to>
    <xdr:sp macro="" textlink="">
      <xdr:nvSpPr>
        <xdr:cNvPr id="468" name="フローチャート: 判断 467"/>
        <xdr:cNvSpPr/>
      </xdr:nvSpPr>
      <xdr:spPr>
        <a:xfrm>
          <a:off x="9588500" y="1699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112022</xdr:rowOff>
    </xdr:from>
    <xdr:ext cx="534377" cy="259045"/>
    <xdr:sp macro="" textlink="">
      <xdr:nvSpPr>
        <xdr:cNvPr id="469" name="テキスト ボックス 468"/>
        <xdr:cNvSpPr txBox="1"/>
      </xdr:nvSpPr>
      <xdr:spPr>
        <a:xfrm>
          <a:off x="9372111" y="17085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63469</xdr:rowOff>
    </xdr:from>
    <xdr:to>
      <xdr:col>45</xdr:col>
      <xdr:colOff>177800</xdr:colOff>
      <xdr:row>99</xdr:row>
      <xdr:rowOff>71901</xdr:rowOff>
    </xdr:to>
    <xdr:cxnSp macro="">
      <xdr:nvCxnSpPr>
        <xdr:cNvPr id="470" name="直線コネクタ 469"/>
        <xdr:cNvCxnSpPr/>
      </xdr:nvCxnSpPr>
      <xdr:spPr>
        <a:xfrm flipV="1">
          <a:off x="7861300" y="17037019"/>
          <a:ext cx="889000" cy="8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99</xdr:row>
      <xdr:rowOff>18749</xdr:rowOff>
    </xdr:from>
    <xdr:to>
      <xdr:col>46</xdr:col>
      <xdr:colOff>38100</xdr:colOff>
      <xdr:row>99</xdr:row>
      <xdr:rowOff>120349</xdr:rowOff>
    </xdr:to>
    <xdr:sp macro="" textlink="">
      <xdr:nvSpPr>
        <xdr:cNvPr id="471" name="フローチャート: 判断 470"/>
        <xdr:cNvSpPr/>
      </xdr:nvSpPr>
      <xdr:spPr>
        <a:xfrm>
          <a:off x="8699500" y="16992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111476</xdr:rowOff>
    </xdr:from>
    <xdr:ext cx="534377" cy="259045"/>
    <xdr:sp macro="" textlink="">
      <xdr:nvSpPr>
        <xdr:cNvPr id="472" name="テキスト ボックス 471"/>
        <xdr:cNvSpPr txBox="1"/>
      </xdr:nvSpPr>
      <xdr:spPr>
        <a:xfrm>
          <a:off x="8483111" y="1708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71901</xdr:rowOff>
    </xdr:from>
    <xdr:to>
      <xdr:col>41</xdr:col>
      <xdr:colOff>50800</xdr:colOff>
      <xdr:row>99</xdr:row>
      <xdr:rowOff>84375</xdr:rowOff>
    </xdr:to>
    <xdr:cxnSp macro="">
      <xdr:nvCxnSpPr>
        <xdr:cNvPr id="473" name="直線コネクタ 472"/>
        <xdr:cNvCxnSpPr/>
      </xdr:nvCxnSpPr>
      <xdr:spPr>
        <a:xfrm flipV="1">
          <a:off x="6972300" y="17045451"/>
          <a:ext cx="889000" cy="12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99</xdr:row>
      <xdr:rowOff>13534</xdr:rowOff>
    </xdr:from>
    <xdr:to>
      <xdr:col>41</xdr:col>
      <xdr:colOff>101600</xdr:colOff>
      <xdr:row>99</xdr:row>
      <xdr:rowOff>115134</xdr:rowOff>
    </xdr:to>
    <xdr:sp macro="" textlink="">
      <xdr:nvSpPr>
        <xdr:cNvPr id="474" name="フローチャート: 判断 473"/>
        <xdr:cNvSpPr/>
      </xdr:nvSpPr>
      <xdr:spPr>
        <a:xfrm>
          <a:off x="7810500" y="1698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131661</xdr:rowOff>
    </xdr:from>
    <xdr:ext cx="599010" cy="259045"/>
    <xdr:sp macro="" textlink="">
      <xdr:nvSpPr>
        <xdr:cNvPr id="475" name="テキスト ボックス 474"/>
        <xdr:cNvSpPr txBox="1"/>
      </xdr:nvSpPr>
      <xdr:spPr>
        <a:xfrm>
          <a:off x="7561795" y="16762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28575</xdr:rowOff>
    </xdr:from>
    <xdr:to>
      <xdr:col>36</xdr:col>
      <xdr:colOff>165100</xdr:colOff>
      <xdr:row>99</xdr:row>
      <xdr:rowOff>130175</xdr:rowOff>
    </xdr:to>
    <xdr:sp macro="" textlink="">
      <xdr:nvSpPr>
        <xdr:cNvPr id="476" name="フローチャート: 判断 475"/>
        <xdr:cNvSpPr/>
      </xdr:nvSpPr>
      <xdr:spPr>
        <a:xfrm>
          <a:off x="6921500" y="1700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146702</xdr:rowOff>
    </xdr:from>
    <xdr:ext cx="534377" cy="259045"/>
    <xdr:sp macro="" textlink="">
      <xdr:nvSpPr>
        <xdr:cNvPr id="477" name="テキスト ボックス 476"/>
        <xdr:cNvSpPr txBox="1"/>
      </xdr:nvSpPr>
      <xdr:spPr>
        <a:xfrm>
          <a:off x="6705111" y="16777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35950</xdr:rowOff>
    </xdr:from>
    <xdr:to>
      <xdr:col>55</xdr:col>
      <xdr:colOff>50800</xdr:colOff>
      <xdr:row>99</xdr:row>
      <xdr:rowOff>137550</xdr:rowOff>
    </xdr:to>
    <xdr:sp macro="" textlink="">
      <xdr:nvSpPr>
        <xdr:cNvPr id="483" name="楕円 482"/>
        <xdr:cNvSpPr/>
      </xdr:nvSpPr>
      <xdr:spPr>
        <a:xfrm>
          <a:off x="10426700" y="1700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99</xdr:row>
      <xdr:rowOff>867</xdr:rowOff>
    </xdr:from>
    <xdr:ext cx="534377" cy="259045"/>
    <xdr:sp macro="" textlink="">
      <xdr:nvSpPr>
        <xdr:cNvPr id="484" name="土木費該当値テキスト"/>
        <xdr:cNvSpPr txBox="1"/>
      </xdr:nvSpPr>
      <xdr:spPr>
        <a:xfrm>
          <a:off x="10528300" y="16974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4587</xdr:rowOff>
    </xdr:from>
    <xdr:to>
      <xdr:col>50</xdr:col>
      <xdr:colOff>165100</xdr:colOff>
      <xdr:row>99</xdr:row>
      <xdr:rowOff>106187</xdr:rowOff>
    </xdr:to>
    <xdr:sp macro="" textlink="">
      <xdr:nvSpPr>
        <xdr:cNvPr id="485" name="楕円 484"/>
        <xdr:cNvSpPr/>
      </xdr:nvSpPr>
      <xdr:spPr>
        <a:xfrm>
          <a:off x="9588500" y="16978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122714</xdr:rowOff>
    </xdr:from>
    <xdr:ext cx="599010" cy="259045"/>
    <xdr:sp macro="" textlink="">
      <xdr:nvSpPr>
        <xdr:cNvPr id="486" name="テキスト ボックス 485"/>
        <xdr:cNvSpPr txBox="1"/>
      </xdr:nvSpPr>
      <xdr:spPr>
        <a:xfrm>
          <a:off x="9339795" y="16753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99</xdr:row>
      <xdr:rowOff>12669</xdr:rowOff>
    </xdr:from>
    <xdr:to>
      <xdr:col>46</xdr:col>
      <xdr:colOff>38100</xdr:colOff>
      <xdr:row>99</xdr:row>
      <xdr:rowOff>114269</xdr:rowOff>
    </xdr:to>
    <xdr:sp macro="" textlink="">
      <xdr:nvSpPr>
        <xdr:cNvPr id="487" name="楕円 486"/>
        <xdr:cNvSpPr/>
      </xdr:nvSpPr>
      <xdr:spPr>
        <a:xfrm>
          <a:off x="8699500" y="16986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130796</xdr:rowOff>
    </xdr:from>
    <xdr:ext cx="599010" cy="259045"/>
    <xdr:sp macro="" textlink="">
      <xdr:nvSpPr>
        <xdr:cNvPr id="488" name="テキスト ボックス 487"/>
        <xdr:cNvSpPr txBox="1"/>
      </xdr:nvSpPr>
      <xdr:spPr>
        <a:xfrm>
          <a:off x="8450795" y="16761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21101</xdr:rowOff>
    </xdr:from>
    <xdr:to>
      <xdr:col>41</xdr:col>
      <xdr:colOff>101600</xdr:colOff>
      <xdr:row>99</xdr:row>
      <xdr:rowOff>122701</xdr:rowOff>
    </xdr:to>
    <xdr:sp macro="" textlink="">
      <xdr:nvSpPr>
        <xdr:cNvPr id="489" name="楕円 488"/>
        <xdr:cNvSpPr/>
      </xdr:nvSpPr>
      <xdr:spPr>
        <a:xfrm>
          <a:off x="7810500" y="16994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113828</xdr:rowOff>
    </xdr:from>
    <xdr:ext cx="534377" cy="259045"/>
    <xdr:sp macro="" textlink="">
      <xdr:nvSpPr>
        <xdr:cNvPr id="490" name="テキスト ボックス 489"/>
        <xdr:cNvSpPr txBox="1"/>
      </xdr:nvSpPr>
      <xdr:spPr>
        <a:xfrm>
          <a:off x="7594111" y="17087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33575</xdr:rowOff>
    </xdr:from>
    <xdr:to>
      <xdr:col>36</xdr:col>
      <xdr:colOff>165100</xdr:colOff>
      <xdr:row>99</xdr:row>
      <xdr:rowOff>135175</xdr:rowOff>
    </xdr:to>
    <xdr:sp macro="" textlink="">
      <xdr:nvSpPr>
        <xdr:cNvPr id="491" name="楕円 490"/>
        <xdr:cNvSpPr/>
      </xdr:nvSpPr>
      <xdr:spPr>
        <a:xfrm>
          <a:off x="6921500" y="1700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126302</xdr:rowOff>
    </xdr:from>
    <xdr:ext cx="534377" cy="259045"/>
    <xdr:sp macro="" textlink="">
      <xdr:nvSpPr>
        <xdr:cNvPr id="492" name="テキスト ボックス 491"/>
        <xdr:cNvSpPr txBox="1"/>
      </xdr:nvSpPr>
      <xdr:spPr>
        <a:xfrm>
          <a:off x="6705111" y="17099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3" name="直線コネクタ 50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4" name="テキスト ボックス 503"/>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5" name="直線コネクタ 50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6" name="テキスト ボックス 50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7" name="直線コネクタ 50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8" name="テキスト ボックス 50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9" name="直線コネクタ 50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0" name="テキスト ボックス 50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1" name="直線コネクタ 51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2" name="テキスト ボックス 511"/>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3" name="直線コネクタ 51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4" name="テキスト ボックス 513"/>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6" name="テキスト ボックス 51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98617</xdr:rowOff>
    </xdr:from>
    <xdr:to>
      <xdr:col>85</xdr:col>
      <xdr:colOff>126364</xdr:colOff>
      <xdr:row>38</xdr:row>
      <xdr:rowOff>114140</xdr:rowOff>
    </xdr:to>
    <xdr:cxnSp macro="">
      <xdr:nvCxnSpPr>
        <xdr:cNvPr id="518" name="直線コネクタ 517"/>
        <xdr:cNvCxnSpPr/>
      </xdr:nvCxnSpPr>
      <xdr:spPr>
        <a:xfrm flipV="1">
          <a:off x="16317595" y="5070667"/>
          <a:ext cx="1269" cy="1558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117967</xdr:rowOff>
    </xdr:from>
    <xdr:ext cx="534377" cy="259045"/>
    <xdr:sp macro="" textlink="">
      <xdr:nvSpPr>
        <xdr:cNvPr id="519" name="消防費最小値テキスト"/>
        <xdr:cNvSpPr txBox="1"/>
      </xdr:nvSpPr>
      <xdr:spPr>
        <a:xfrm>
          <a:off x="16370300" y="663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114140</xdr:rowOff>
    </xdr:from>
    <xdr:to>
      <xdr:col>86</xdr:col>
      <xdr:colOff>25400</xdr:colOff>
      <xdr:row>38</xdr:row>
      <xdr:rowOff>114140</xdr:rowOff>
    </xdr:to>
    <xdr:cxnSp macro="">
      <xdr:nvCxnSpPr>
        <xdr:cNvPr id="520" name="直線コネクタ 519"/>
        <xdr:cNvCxnSpPr/>
      </xdr:nvCxnSpPr>
      <xdr:spPr>
        <a:xfrm>
          <a:off x="16230600" y="66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45294</xdr:rowOff>
    </xdr:from>
    <xdr:ext cx="599010" cy="259045"/>
    <xdr:sp macro="" textlink="">
      <xdr:nvSpPr>
        <xdr:cNvPr id="521" name="消防費最大値テキスト"/>
        <xdr:cNvSpPr txBox="1"/>
      </xdr:nvSpPr>
      <xdr:spPr>
        <a:xfrm>
          <a:off x="16370300" y="4845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157,524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98617</xdr:rowOff>
    </xdr:from>
    <xdr:to>
      <xdr:col>86</xdr:col>
      <xdr:colOff>25400</xdr:colOff>
      <xdr:row>29</xdr:row>
      <xdr:rowOff>98617</xdr:rowOff>
    </xdr:to>
    <xdr:cxnSp macro="">
      <xdr:nvCxnSpPr>
        <xdr:cNvPr id="522" name="直線コネクタ 521"/>
        <xdr:cNvCxnSpPr/>
      </xdr:nvCxnSpPr>
      <xdr:spPr>
        <a:xfrm>
          <a:off x="16230600" y="50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157650</xdr:rowOff>
    </xdr:from>
    <xdr:to>
      <xdr:col>85</xdr:col>
      <xdr:colOff>127000</xdr:colOff>
      <xdr:row>38</xdr:row>
      <xdr:rowOff>22940</xdr:rowOff>
    </xdr:to>
    <xdr:cxnSp macro="">
      <xdr:nvCxnSpPr>
        <xdr:cNvPr id="523" name="直線コネクタ 522"/>
        <xdr:cNvCxnSpPr/>
      </xdr:nvCxnSpPr>
      <xdr:spPr>
        <a:xfrm flipV="1">
          <a:off x="15481300" y="6501300"/>
          <a:ext cx="838200" cy="36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52134</xdr:rowOff>
    </xdr:from>
    <xdr:ext cx="534377" cy="259045"/>
    <xdr:sp macro="" textlink="">
      <xdr:nvSpPr>
        <xdr:cNvPr id="524" name="消防費平均値テキスト"/>
        <xdr:cNvSpPr txBox="1"/>
      </xdr:nvSpPr>
      <xdr:spPr>
        <a:xfrm>
          <a:off x="16370300" y="62243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29257</xdr:rowOff>
    </xdr:from>
    <xdr:to>
      <xdr:col>85</xdr:col>
      <xdr:colOff>177800</xdr:colOff>
      <xdr:row>37</xdr:row>
      <xdr:rowOff>130857</xdr:rowOff>
    </xdr:to>
    <xdr:sp macro="" textlink="">
      <xdr:nvSpPr>
        <xdr:cNvPr id="525" name="フローチャート: 判断 524"/>
        <xdr:cNvSpPr/>
      </xdr:nvSpPr>
      <xdr:spPr>
        <a:xfrm>
          <a:off x="16268700" y="637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16626</xdr:rowOff>
    </xdr:from>
    <xdr:to>
      <xdr:col>81</xdr:col>
      <xdr:colOff>50800</xdr:colOff>
      <xdr:row>38</xdr:row>
      <xdr:rowOff>22940</xdr:rowOff>
    </xdr:to>
    <xdr:cxnSp macro="">
      <xdr:nvCxnSpPr>
        <xdr:cNvPr id="526" name="直線コネクタ 525"/>
        <xdr:cNvCxnSpPr/>
      </xdr:nvCxnSpPr>
      <xdr:spPr>
        <a:xfrm>
          <a:off x="14592300" y="6531726"/>
          <a:ext cx="889000" cy="6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166395</xdr:rowOff>
    </xdr:from>
    <xdr:to>
      <xdr:col>81</xdr:col>
      <xdr:colOff>101600</xdr:colOff>
      <xdr:row>37</xdr:row>
      <xdr:rowOff>96545</xdr:rowOff>
    </xdr:to>
    <xdr:sp macro="" textlink="">
      <xdr:nvSpPr>
        <xdr:cNvPr id="527" name="フローチャート: 判断 526"/>
        <xdr:cNvSpPr/>
      </xdr:nvSpPr>
      <xdr:spPr>
        <a:xfrm>
          <a:off x="15430500" y="63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113072</xdr:rowOff>
    </xdr:from>
    <xdr:ext cx="534377" cy="259045"/>
    <xdr:sp macro="" textlink="">
      <xdr:nvSpPr>
        <xdr:cNvPr id="528" name="テキスト ボックス 527"/>
        <xdr:cNvSpPr txBox="1"/>
      </xdr:nvSpPr>
      <xdr:spPr>
        <a:xfrm>
          <a:off x="15214111" y="611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16626</xdr:rowOff>
    </xdr:from>
    <xdr:to>
      <xdr:col>76</xdr:col>
      <xdr:colOff>114300</xdr:colOff>
      <xdr:row>38</xdr:row>
      <xdr:rowOff>56239</xdr:rowOff>
    </xdr:to>
    <xdr:cxnSp macro="">
      <xdr:nvCxnSpPr>
        <xdr:cNvPr id="529" name="直線コネクタ 528"/>
        <xdr:cNvCxnSpPr/>
      </xdr:nvCxnSpPr>
      <xdr:spPr>
        <a:xfrm flipV="1">
          <a:off x="13703300" y="6531726"/>
          <a:ext cx="889000" cy="39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49341</xdr:rowOff>
    </xdr:from>
    <xdr:to>
      <xdr:col>76</xdr:col>
      <xdr:colOff>165100</xdr:colOff>
      <xdr:row>37</xdr:row>
      <xdr:rowOff>150941</xdr:rowOff>
    </xdr:to>
    <xdr:sp macro="" textlink="">
      <xdr:nvSpPr>
        <xdr:cNvPr id="530" name="フローチャート: 判断 529"/>
        <xdr:cNvSpPr/>
      </xdr:nvSpPr>
      <xdr:spPr>
        <a:xfrm>
          <a:off x="14541500" y="6392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167468</xdr:rowOff>
    </xdr:from>
    <xdr:ext cx="534377" cy="259045"/>
    <xdr:sp macro="" textlink="">
      <xdr:nvSpPr>
        <xdr:cNvPr id="531" name="テキスト ボックス 530"/>
        <xdr:cNvSpPr txBox="1"/>
      </xdr:nvSpPr>
      <xdr:spPr>
        <a:xfrm>
          <a:off x="14325111" y="616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45397</xdr:rowOff>
    </xdr:from>
    <xdr:to>
      <xdr:col>71</xdr:col>
      <xdr:colOff>177800</xdr:colOff>
      <xdr:row>38</xdr:row>
      <xdr:rowOff>56239</xdr:rowOff>
    </xdr:to>
    <xdr:cxnSp macro="">
      <xdr:nvCxnSpPr>
        <xdr:cNvPr id="532" name="直線コネクタ 531"/>
        <xdr:cNvCxnSpPr/>
      </xdr:nvCxnSpPr>
      <xdr:spPr>
        <a:xfrm>
          <a:off x="12814300" y="6560497"/>
          <a:ext cx="889000" cy="10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104510</xdr:rowOff>
    </xdr:from>
    <xdr:to>
      <xdr:col>72</xdr:col>
      <xdr:colOff>38100</xdr:colOff>
      <xdr:row>38</xdr:row>
      <xdr:rowOff>34660</xdr:rowOff>
    </xdr:to>
    <xdr:sp macro="" textlink="">
      <xdr:nvSpPr>
        <xdr:cNvPr id="533" name="フローチャート: 判断 532"/>
        <xdr:cNvSpPr/>
      </xdr:nvSpPr>
      <xdr:spPr>
        <a:xfrm>
          <a:off x="13652500" y="644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51187</xdr:rowOff>
    </xdr:from>
    <xdr:ext cx="534377" cy="259045"/>
    <xdr:sp macro="" textlink="">
      <xdr:nvSpPr>
        <xdr:cNvPr id="534" name="テキスト ボックス 533"/>
        <xdr:cNvSpPr txBox="1"/>
      </xdr:nvSpPr>
      <xdr:spPr>
        <a:xfrm>
          <a:off x="13436111" y="622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124431</xdr:rowOff>
    </xdr:from>
    <xdr:to>
      <xdr:col>67</xdr:col>
      <xdr:colOff>101600</xdr:colOff>
      <xdr:row>38</xdr:row>
      <xdr:rowOff>54581</xdr:rowOff>
    </xdr:to>
    <xdr:sp macro="" textlink="">
      <xdr:nvSpPr>
        <xdr:cNvPr id="535" name="フローチャート: 判断 534"/>
        <xdr:cNvSpPr/>
      </xdr:nvSpPr>
      <xdr:spPr>
        <a:xfrm>
          <a:off x="12763500" y="646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71108</xdr:rowOff>
    </xdr:from>
    <xdr:ext cx="534377" cy="259045"/>
    <xdr:sp macro="" textlink="">
      <xdr:nvSpPr>
        <xdr:cNvPr id="536" name="テキスト ボックス 535"/>
        <xdr:cNvSpPr txBox="1"/>
      </xdr:nvSpPr>
      <xdr:spPr>
        <a:xfrm>
          <a:off x="12547111" y="624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106850</xdr:rowOff>
    </xdr:from>
    <xdr:to>
      <xdr:col>85</xdr:col>
      <xdr:colOff>177800</xdr:colOff>
      <xdr:row>38</xdr:row>
      <xdr:rowOff>37001</xdr:rowOff>
    </xdr:to>
    <xdr:sp macro="" textlink="">
      <xdr:nvSpPr>
        <xdr:cNvPr id="542" name="楕円 541"/>
        <xdr:cNvSpPr/>
      </xdr:nvSpPr>
      <xdr:spPr>
        <a:xfrm>
          <a:off x="16268700" y="645050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85277</xdr:rowOff>
    </xdr:from>
    <xdr:ext cx="534377" cy="259045"/>
    <xdr:sp macro="" textlink="">
      <xdr:nvSpPr>
        <xdr:cNvPr id="543" name="消防費該当値テキスト"/>
        <xdr:cNvSpPr txBox="1"/>
      </xdr:nvSpPr>
      <xdr:spPr>
        <a:xfrm>
          <a:off x="16370300" y="642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143590</xdr:rowOff>
    </xdr:from>
    <xdr:to>
      <xdr:col>81</xdr:col>
      <xdr:colOff>101600</xdr:colOff>
      <xdr:row>38</xdr:row>
      <xdr:rowOff>73740</xdr:rowOff>
    </xdr:to>
    <xdr:sp macro="" textlink="">
      <xdr:nvSpPr>
        <xdr:cNvPr id="544" name="楕円 543"/>
        <xdr:cNvSpPr/>
      </xdr:nvSpPr>
      <xdr:spPr>
        <a:xfrm>
          <a:off x="15430500" y="648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64867</xdr:rowOff>
    </xdr:from>
    <xdr:ext cx="534377" cy="259045"/>
    <xdr:sp macro="" textlink="">
      <xdr:nvSpPr>
        <xdr:cNvPr id="545" name="テキスト ボックス 544"/>
        <xdr:cNvSpPr txBox="1"/>
      </xdr:nvSpPr>
      <xdr:spPr>
        <a:xfrm>
          <a:off x="15214111" y="6579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137276</xdr:rowOff>
    </xdr:from>
    <xdr:to>
      <xdr:col>76</xdr:col>
      <xdr:colOff>165100</xdr:colOff>
      <xdr:row>38</xdr:row>
      <xdr:rowOff>67426</xdr:rowOff>
    </xdr:to>
    <xdr:sp macro="" textlink="">
      <xdr:nvSpPr>
        <xdr:cNvPr id="546" name="楕円 545"/>
        <xdr:cNvSpPr/>
      </xdr:nvSpPr>
      <xdr:spPr>
        <a:xfrm>
          <a:off x="14541500" y="648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58553</xdr:rowOff>
    </xdr:from>
    <xdr:ext cx="534377" cy="259045"/>
    <xdr:sp macro="" textlink="">
      <xdr:nvSpPr>
        <xdr:cNvPr id="547" name="テキスト ボックス 546"/>
        <xdr:cNvSpPr txBox="1"/>
      </xdr:nvSpPr>
      <xdr:spPr>
        <a:xfrm>
          <a:off x="14325111" y="6573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5439</xdr:rowOff>
    </xdr:from>
    <xdr:to>
      <xdr:col>72</xdr:col>
      <xdr:colOff>38100</xdr:colOff>
      <xdr:row>38</xdr:row>
      <xdr:rowOff>107039</xdr:rowOff>
    </xdr:to>
    <xdr:sp macro="" textlink="">
      <xdr:nvSpPr>
        <xdr:cNvPr id="548" name="楕円 547"/>
        <xdr:cNvSpPr/>
      </xdr:nvSpPr>
      <xdr:spPr>
        <a:xfrm>
          <a:off x="13652500" y="652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98166</xdr:rowOff>
    </xdr:from>
    <xdr:ext cx="534377" cy="259045"/>
    <xdr:sp macro="" textlink="">
      <xdr:nvSpPr>
        <xdr:cNvPr id="549" name="テキスト ボックス 548"/>
        <xdr:cNvSpPr txBox="1"/>
      </xdr:nvSpPr>
      <xdr:spPr>
        <a:xfrm>
          <a:off x="13436111" y="6613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166047</xdr:rowOff>
    </xdr:from>
    <xdr:to>
      <xdr:col>67</xdr:col>
      <xdr:colOff>101600</xdr:colOff>
      <xdr:row>38</xdr:row>
      <xdr:rowOff>96197</xdr:rowOff>
    </xdr:to>
    <xdr:sp macro="" textlink="">
      <xdr:nvSpPr>
        <xdr:cNvPr id="550" name="楕円 549"/>
        <xdr:cNvSpPr/>
      </xdr:nvSpPr>
      <xdr:spPr>
        <a:xfrm>
          <a:off x="12763500" y="6509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87324</xdr:rowOff>
    </xdr:from>
    <xdr:ext cx="534377" cy="259045"/>
    <xdr:sp macro="" textlink="">
      <xdr:nvSpPr>
        <xdr:cNvPr id="551" name="テキスト ボックス 550"/>
        <xdr:cNvSpPr txBox="1"/>
      </xdr:nvSpPr>
      <xdr:spPr>
        <a:xfrm>
          <a:off x="12547111" y="660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2" name="直線コネクタ 56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3" name="テキスト ボックス 562"/>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4" name="直線コネクタ 56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5" name="テキスト ボックス 564"/>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6" name="直線コネクタ 56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7" name="テキスト ボックス 566"/>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8" name="直線コネクタ 56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9" name="テキスト ボックス 568"/>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60984</xdr:rowOff>
    </xdr:from>
    <xdr:to>
      <xdr:col>85</xdr:col>
      <xdr:colOff>126364</xdr:colOff>
      <xdr:row>57</xdr:row>
      <xdr:rowOff>154687</xdr:rowOff>
    </xdr:to>
    <xdr:cxnSp macro="">
      <xdr:nvCxnSpPr>
        <xdr:cNvPr id="573" name="直線コネクタ 572"/>
        <xdr:cNvCxnSpPr/>
      </xdr:nvCxnSpPr>
      <xdr:spPr>
        <a:xfrm flipV="1">
          <a:off x="16317595" y="8633484"/>
          <a:ext cx="1269" cy="1293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158514</xdr:rowOff>
    </xdr:from>
    <xdr:ext cx="534377" cy="259045"/>
    <xdr:sp macro="" textlink="">
      <xdr:nvSpPr>
        <xdr:cNvPr id="574" name="教育費最小値テキスト"/>
        <xdr:cNvSpPr txBox="1"/>
      </xdr:nvSpPr>
      <xdr:spPr>
        <a:xfrm>
          <a:off x="16370300" y="993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154687</xdr:rowOff>
    </xdr:from>
    <xdr:to>
      <xdr:col>86</xdr:col>
      <xdr:colOff>25400</xdr:colOff>
      <xdr:row>57</xdr:row>
      <xdr:rowOff>154687</xdr:rowOff>
    </xdr:to>
    <xdr:cxnSp macro="">
      <xdr:nvCxnSpPr>
        <xdr:cNvPr id="575" name="直線コネクタ 574"/>
        <xdr:cNvCxnSpPr/>
      </xdr:nvCxnSpPr>
      <xdr:spPr>
        <a:xfrm>
          <a:off x="16230600" y="9927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7661</xdr:rowOff>
    </xdr:from>
    <xdr:ext cx="599010" cy="259045"/>
    <xdr:sp macro="" textlink="">
      <xdr:nvSpPr>
        <xdr:cNvPr id="576" name="教育費最大値テキスト"/>
        <xdr:cNvSpPr txBox="1"/>
      </xdr:nvSpPr>
      <xdr:spPr>
        <a:xfrm>
          <a:off x="16370300" y="8408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317,217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60984</xdr:rowOff>
    </xdr:from>
    <xdr:to>
      <xdr:col>86</xdr:col>
      <xdr:colOff>25400</xdr:colOff>
      <xdr:row>50</xdr:row>
      <xdr:rowOff>60984</xdr:rowOff>
    </xdr:to>
    <xdr:cxnSp macro="">
      <xdr:nvCxnSpPr>
        <xdr:cNvPr id="577" name="直線コネクタ 576"/>
        <xdr:cNvCxnSpPr/>
      </xdr:nvCxnSpPr>
      <xdr:spPr>
        <a:xfrm>
          <a:off x="16230600" y="8633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152383</xdr:rowOff>
    </xdr:from>
    <xdr:to>
      <xdr:col>85</xdr:col>
      <xdr:colOff>127000</xdr:colOff>
      <xdr:row>57</xdr:row>
      <xdr:rowOff>33013</xdr:rowOff>
    </xdr:to>
    <xdr:cxnSp macro="">
      <xdr:nvCxnSpPr>
        <xdr:cNvPr id="578" name="直線コネクタ 577"/>
        <xdr:cNvCxnSpPr/>
      </xdr:nvCxnSpPr>
      <xdr:spPr>
        <a:xfrm>
          <a:off x="15481300" y="9753583"/>
          <a:ext cx="838200" cy="52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123134</xdr:rowOff>
    </xdr:from>
    <xdr:ext cx="534377" cy="259045"/>
    <xdr:sp macro="" textlink="">
      <xdr:nvSpPr>
        <xdr:cNvPr id="579" name="教育費平均値テキスト"/>
        <xdr:cNvSpPr txBox="1"/>
      </xdr:nvSpPr>
      <xdr:spPr>
        <a:xfrm>
          <a:off x="16370300" y="95528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100257</xdr:rowOff>
    </xdr:from>
    <xdr:to>
      <xdr:col>85</xdr:col>
      <xdr:colOff>177800</xdr:colOff>
      <xdr:row>57</xdr:row>
      <xdr:rowOff>30407</xdr:rowOff>
    </xdr:to>
    <xdr:sp macro="" textlink="">
      <xdr:nvSpPr>
        <xdr:cNvPr id="580" name="フローチャート: 判断 579"/>
        <xdr:cNvSpPr/>
      </xdr:nvSpPr>
      <xdr:spPr>
        <a:xfrm>
          <a:off x="16268700" y="970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147358</xdr:rowOff>
    </xdr:from>
    <xdr:to>
      <xdr:col>81</xdr:col>
      <xdr:colOff>50800</xdr:colOff>
      <xdr:row>56</xdr:row>
      <xdr:rowOff>152383</xdr:rowOff>
    </xdr:to>
    <xdr:cxnSp macro="">
      <xdr:nvCxnSpPr>
        <xdr:cNvPr id="581" name="直線コネクタ 580"/>
        <xdr:cNvCxnSpPr/>
      </xdr:nvCxnSpPr>
      <xdr:spPr>
        <a:xfrm>
          <a:off x="14592300" y="9748558"/>
          <a:ext cx="889000" cy="5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73854</xdr:rowOff>
    </xdr:from>
    <xdr:to>
      <xdr:col>81</xdr:col>
      <xdr:colOff>101600</xdr:colOff>
      <xdr:row>57</xdr:row>
      <xdr:rowOff>4004</xdr:rowOff>
    </xdr:to>
    <xdr:sp macro="" textlink="">
      <xdr:nvSpPr>
        <xdr:cNvPr id="582" name="フローチャート: 判断 581"/>
        <xdr:cNvSpPr/>
      </xdr:nvSpPr>
      <xdr:spPr>
        <a:xfrm>
          <a:off x="15430500" y="967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20531</xdr:rowOff>
    </xdr:from>
    <xdr:ext cx="534377" cy="259045"/>
    <xdr:sp macro="" textlink="">
      <xdr:nvSpPr>
        <xdr:cNvPr id="583" name="テキスト ボックス 582"/>
        <xdr:cNvSpPr txBox="1"/>
      </xdr:nvSpPr>
      <xdr:spPr>
        <a:xfrm>
          <a:off x="15214111" y="945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147358</xdr:rowOff>
    </xdr:from>
    <xdr:to>
      <xdr:col>76</xdr:col>
      <xdr:colOff>114300</xdr:colOff>
      <xdr:row>57</xdr:row>
      <xdr:rowOff>47213</xdr:rowOff>
    </xdr:to>
    <xdr:cxnSp macro="">
      <xdr:nvCxnSpPr>
        <xdr:cNvPr id="584" name="直線コネクタ 583"/>
        <xdr:cNvCxnSpPr/>
      </xdr:nvCxnSpPr>
      <xdr:spPr>
        <a:xfrm flipV="1">
          <a:off x="13703300" y="9748558"/>
          <a:ext cx="889000" cy="71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98048</xdr:rowOff>
    </xdr:from>
    <xdr:to>
      <xdr:col>76</xdr:col>
      <xdr:colOff>165100</xdr:colOff>
      <xdr:row>57</xdr:row>
      <xdr:rowOff>28198</xdr:rowOff>
    </xdr:to>
    <xdr:sp macro="" textlink="">
      <xdr:nvSpPr>
        <xdr:cNvPr id="585" name="フローチャート: 判断 584"/>
        <xdr:cNvSpPr/>
      </xdr:nvSpPr>
      <xdr:spPr>
        <a:xfrm>
          <a:off x="14541500" y="969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19325</xdr:rowOff>
    </xdr:from>
    <xdr:ext cx="534377" cy="259045"/>
    <xdr:sp macro="" textlink="">
      <xdr:nvSpPr>
        <xdr:cNvPr id="586" name="テキスト ボックス 585"/>
        <xdr:cNvSpPr txBox="1"/>
      </xdr:nvSpPr>
      <xdr:spPr>
        <a:xfrm>
          <a:off x="14325111" y="979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131708</xdr:rowOff>
    </xdr:from>
    <xdr:to>
      <xdr:col>71</xdr:col>
      <xdr:colOff>177800</xdr:colOff>
      <xdr:row>57</xdr:row>
      <xdr:rowOff>47213</xdr:rowOff>
    </xdr:to>
    <xdr:cxnSp macro="">
      <xdr:nvCxnSpPr>
        <xdr:cNvPr id="587" name="直線コネクタ 586"/>
        <xdr:cNvCxnSpPr/>
      </xdr:nvCxnSpPr>
      <xdr:spPr>
        <a:xfrm>
          <a:off x="12814300" y="9732908"/>
          <a:ext cx="889000" cy="86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74937</xdr:rowOff>
    </xdr:from>
    <xdr:to>
      <xdr:col>72</xdr:col>
      <xdr:colOff>38100</xdr:colOff>
      <xdr:row>57</xdr:row>
      <xdr:rowOff>5087</xdr:rowOff>
    </xdr:to>
    <xdr:sp macro="" textlink="">
      <xdr:nvSpPr>
        <xdr:cNvPr id="588" name="フローチャート: 判断 587"/>
        <xdr:cNvSpPr/>
      </xdr:nvSpPr>
      <xdr:spPr>
        <a:xfrm>
          <a:off x="13652500" y="9676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21614</xdr:rowOff>
    </xdr:from>
    <xdr:ext cx="534377" cy="259045"/>
    <xdr:sp macro="" textlink="">
      <xdr:nvSpPr>
        <xdr:cNvPr id="589" name="テキスト ボックス 588"/>
        <xdr:cNvSpPr txBox="1"/>
      </xdr:nvSpPr>
      <xdr:spPr>
        <a:xfrm>
          <a:off x="13436111" y="945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133532</xdr:rowOff>
    </xdr:from>
    <xdr:to>
      <xdr:col>67</xdr:col>
      <xdr:colOff>101600</xdr:colOff>
      <xdr:row>57</xdr:row>
      <xdr:rowOff>63682</xdr:rowOff>
    </xdr:to>
    <xdr:sp macro="" textlink="">
      <xdr:nvSpPr>
        <xdr:cNvPr id="590" name="フローチャート: 判断 589"/>
        <xdr:cNvSpPr/>
      </xdr:nvSpPr>
      <xdr:spPr>
        <a:xfrm>
          <a:off x="12763500" y="973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54809</xdr:rowOff>
    </xdr:from>
    <xdr:ext cx="534377" cy="259045"/>
    <xdr:sp macro="" textlink="">
      <xdr:nvSpPr>
        <xdr:cNvPr id="591" name="テキスト ボックス 590"/>
        <xdr:cNvSpPr txBox="1"/>
      </xdr:nvSpPr>
      <xdr:spPr>
        <a:xfrm>
          <a:off x="12547111" y="9827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153663</xdr:rowOff>
    </xdr:from>
    <xdr:to>
      <xdr:col>85</xdr:col>
      <xdr:colOff>177800</xdr:colOff>
      <xdr:row>57</xdr:row>
      <xdr:rowOff>83813</xdr:rowOff>
    </xdr:to>
    <xdr:sp macro="" textlink="">
      <xdr:nvSpPr>
        <xdr:cNvPr id="597" name="楕円 596"/>
        <xdr:cNvSpPr/>
      </xdr:nvSpPr>
      <xdr:spPr>
        <a:xfrm>
          <a:off x="16268700" y="975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78684</xdr:rowOff>
    </xdr:from>
    <xdr:ext cx="534377" cy="259045"/>
    <xdr:sp macro="" textlink="">
      <xdr:nvSpPr>
        <xdr:cNvPr id="598" name="教育費該当値テキスト"/>
        <xdr:cNvSpPr txBox="1"/>
      </xdr:nvSpPr>
      <xdr:spPr>
        <a:xfrm>
          <a:off x="16370300" y="967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101583</xdr:rowOff>
    </xdr:from>
    <xdr:to>
      <xdr:col>81</xdr:col>
      <xdr:colOff>101600</xdr:colOff>
      <xdr:row>57</xdr:row>
      <xdr:rowOff>31733</xdr:rowOff>
    </xdr:to>
    <xdr:sp macro="" textlink="">
      <xdr:nvSpPr>
        <xdr:cNvPr id="599" name="楕円 598"/>
        <xdr:cNvSpPr/>
      </xdr:nvSpPr>
      <xdr:spPr>
        <a:xfrm>
          <a:off x="15430500" y="9702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22860</xdr:rowOff>
    </xdr:from>
    <xdr:ext cx="534377" cy="259045"/>
    <xdr:sp macro="" textlink="">
      <xdr:nvSpPr>
        <xdr:cNvPr id="600" name="テキスト ボックス 599"/>
        <xdr:cNvSpPr txBox="1"/>
      </xdr:nvSpPr>
      <xdr:spPr>
        <a:xfrm>
          <a:off x="15214111" y="9795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96558</xdr:rowOff>
    </xdr:from>
    <xdr:to>
      <xdr:col>76</xdr:col>
      <xdr:colOff>165100</xdr:colOff>
      <xdr:row>57</xdr:row>
      <xdr:rowOff>26708</xdr:rowOff>
    </xdr:to>
    <xdr:sp macro="" textlink="">
      <xdr:nvSpPr>
        <xdr:cNvPr id="601" name="楕円 600"/>
        <xdr:cNvSpPr/>
      </xdr:nvSpPr>
      <xdr:spPr>
        <a:xfrm>
          <a:off x="14541500" y="9697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43235</xdr:rowOff>
    </xdr:from>
    <xdr:ext cx="534377" cy="259045"/>
    <xdr:sp macro="" textlink="">
      <xdr:nvSpPr>
        <xdr:cNvPr id="602" name="テキスト ボックス 601"/>
        <xdr:cNvSpPr txBox="1"/>
      </xdr:nvSpPr>
      <xdr:spPr>
        <a:xfrm>
          <a:off x="14325111" y="9472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167863</xdr:rowOff>
    </xdr:from>
    <xdr:to>
      <xdr:col>72</xdr:col>
      <xdr:colOff>38100</xdr:colOff>
      <xdr:row>57</xdr:row>
      <xdr:rowOff>98013</xdr:rowOff>
    </xdr:to>
    <xdr:sp macro="" textlink="">
      <xdr:nvSpPr>
        <xdr:cNvPr id="603" name="楕円 602"/>
        <xdr:cNvSpPr/>
      </xdr:nvSpPr>
      <xdr:spPr>
        <a:xfrm>
          <a:off x="13652500" y="9769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89140</xdr:rowOff>
    </xdr:from>
    <xdr:ext cx="534377" cy="259045"/>
    <xdr:sp macro="" textlink="">
      <xdr:nvSpPr>
        <xdr:cNvPr id="604" name="テキスト ボックス 603"/>
        <xdr:cNvSpPr txBox="1"/>
      </xdr:nvSpPr>
      <xdr:spPr>
        <a:xfrm>
          <a:off x="13436111" y="9861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80908</xdr:rowOff>
    </xdr:from>
    <xdr:to>
      <xdr:col>67</xdr:col>
      <xdr:colOff>101600</xdr:colOff>
      <xdr:row>57</xdr:row>
      <xdr:rowOff>11058</xdr:rowOff>
    </xdr:to>
    <xdr:sp macro="" textlink="">
      <xdr:nvSpPr>
        <xdr:cNvPr id="605" name="楕円 604"/>
        <xdr:cNvSpPr/>
      </xdr:nvSpPr>
      <xdr:spPr>
        <a:xfrm>
          <a:off x="12763500" y="9682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27585</xdr:rowOff>
    </xdr:from>
    <xdr:ext cx="534377" cy="259045"/>
    <xdr:sp macro="" textlink="">
      <xdr:nvSpPr>
        <xdr:cNvPr id="606" name="テキスト ボックス 605"/>
        <xdr:cNvSpPr txBox="1"/>
      </xdr:nvSpPr>
      <xdr:spPr>
        <a:xfrm>
          <a:off x="12547111" y="9457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7" name="直線コネクタ 61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8" name="テキスト ボックス 61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9" name="直線コネクタ 61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0" name="テキスト ボックス 619"/>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2" name="テキスト ボックス 62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3" name="直線コネクタ 62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4" name="テキスト ボックス 62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5" name="直線コネクタ 62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6" name="テキスト ボックス 62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8" name="テキスト ボックス 627"/>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121894</xdr:rowOff>
    </xdr:from>
    <xdr:to>
      <xdr:col>85</xdr:col>
      <xdr:colOff>126364</xdr:colOff>
      <xdr:row>79</xdr:row>
      <xdr:rowOff>44450</xdr:rowOff>
    </xdr:to>
    <xdr:cxnSp macro="">
      <xdr:nvCxnSpPr>
        <xdr:cNvPr id="630" name="直線コネクタ 629"/>
        <xdr:cNvCxnSpPr/>
      </xdr:nvCxnSpPr>
      <xdr:spPr>
        <a:xfrm flipV="1">
          <a:off x="16317595" y="12294844"/>
          <a:ext cx="1269" cy="1294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80528</xdr:rowOff>
    </xdr:from>
    <xdr:ext cx="249299" cy="259045"/>
    <xdr:sp macro="" textlink="">
      <xdr:nvSpPr>
        <xdr:cNvPr id="631" name="災害復旧費最小値テキスト"/>
        <xdr:cNvSpPr txBox="1"/>
      </xdr:nvSpPr>
      <xdr:spPr>
        <a:xfrm>
          <a:off x="16370300" y="13625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2" name="直線コネクタ 63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68571</xdr:rowOff>
    </xdr:from>
    <xdr:ext cx="599010" cy="259045"/>
    <xdr:sp macro="" textlink="">
      <xdr:nvSpPr>
        <xdr:cNvPr id="633" name="災害復旧費最大値テキスト"/>
        <xdr:cNvSpPr txBox="1"/>
      </xdr:nvSpPr>
      <xdr:spPr>
        <a:xfrm>
          <a:off x="16370300" y="12070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679,347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121894</xdr:rowOff>
    </xdr:from>
    <xdr:to>
      <xdr:col>86</xdr:col>
      <xdr:colOff>25400</xdr:colOff>
      <xdr:row>71</xdr:row>
      <xdr:rowOff>121894</xdr:rowOff>
    </xdr:to>
    <xdr:cxnSp macro="">
      <xdr:nvCxnSpPr>
        <xdr:cNvPr id="634" name="直線コネクタ 633"/>
        <xdr:cNvCxnSpPr/>
      </xdr:nvCxnSpPr>
      <xdr:spPr>
        <a:xfrm>
          <a:off x="16230600" y="12294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115708</xdr:rowOff>
    </xdr:from>
    <xdr:to>
      <xdr:col>85</xdr:col>
      <xdr:colOff>127000</xdr:colOff>
      <xdr:row>78</xdr:row>
      <xdr:rowOff>67405</xdr:rowOff>
    </xdr:to>
    <xdr:cxnSp macro="">
      <xdr:nvCxnSpPr>
        <xdr:cNvPr id="635" name="直線コネクタ 634"/>
        <xdr:cNvCxnSpPr/>
      </xdr:nvCxnSpPr>
      <xdr:spPr>
        <a:xfrm>
          <a:off x="15481300" y="13317358"/>
          <a:ext cx="838200" cy="12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124978</xdr:rowOff>
    </xdr:from>
    <xdr:ext cx="469744" cy="259045"/>
    <xdr:sp macro="" textlink="">
      <xdr:nvSpPr>
        <xdr:cNvPr id="636" name="災害復旧費平均値テキスト"/>
        <xdr:cNvSpPr txBox="1"/>
      </xdr:nvSpPr>
      <xdr:spPr>
        <a:xfrm>
          <a:off x="16370300" y="13498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146551</xdr:rowOff>
    </xdr:from>
    <xdr:to>
      <xdr:col>85</xdr:col>
      <xdr:colOff>177800</xdr:colOff>
      <xdr:row>79</xdr:row>
      <xdr:rowOff>76701</xdr:rowOff>
    </xdr:to>
    <xdr:sp macro="" textlink="">
      <xdr:nvSpPr>
        <xdr:cNvPr id="637" name="フローチャート: 判断 636"/>
        <xdr:cNvSpPr/>
      </xdr:nvSpPr>
      <xdr:spPr>
        <a:xfrm>
          <a:off x="16268700" y="13519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115708</xdr:rowOff>
    </xdr:from>
    <xdr:to>
      <xdr:col>81</xdr:col>
      <xdr:colOff>50800</xdr:colOff>
      <xdr:row>78</xdr:row>
      <xdr:rowOff>40971</xdr:rowOff>
    </xdr:to>
    <xdr:cxnSp macro="">
      <xdr:nvCxnSpPr>
        <xdr:cNvPr id="638" name="直線コネクタ 637"/>
        <xdr:cNvCxnSpPr/>
      </xdr:nvCxnSpPr>
      <xdr:spPr>
        <a:xfrm flipV="1">
          <a:off x="14592300" y="13317358"/>
          <a:ext cx="889000" cy="96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147557</xdr:rowOff>
    </xdr:from>
    <xdr:to>
      <xdr:col>81</xdr:col>
      <xdr:colOff>101600</xdr:colOff>
      <xdr:row>79</xdr:row>
      <xdr:rowOff>77707</xdr:rowOff>
    </xdr:to>
    <xdr:sp macro="" textlink="">
      <xdr:nvSpPr>
        <xdr:cNvPr id="639" name="フローチャート: 判断 638"/>
        <xdr:cNvSpPr/>
      </xdr:nvSpPr>
      <xdr:spPr>
        <a:xfrm>
          <a:off x="15430500" y="1352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68834</xdr:rowOff>
    </xdr:from>
    <xdr:ext cx="469744" cy="259045"/>
    <xdr:sp macro="" textlink="">
      <xdr:nvSpPr>
        <xdr:cNvPr id="640" name="テキスト ボックス 639"/>
        <xdr:cNvSpPr txBox="1"/>
      </xdr:nvSpPr>
      <xdr:spPr>
        <a:xfrm>
          <a:off x="15246428" y="13613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132131</xdr:rowOff>
    </xdr:from>
    <xdr:to>
      <xdr:col>76</xdr:col>
      <xdr:colOff>114300</xdr:colOff>
      <xdr:row>78</xdr:row>
      <xdr:rowOff>40971</xdr:rowOff>
    </xdr:to>
    <xdr:cxnSp macro="">
      <xdr:nvCxnSpPr>
        <xdr:cNvPr id="641" name="直線コネクタ 640"/>
        <xdr:cNvCxnSpPr/>
      </xdr:nvCxnSpPr>
      <xdr:spPr>
        <a:xfrm>
          <a:off x="13703300" y="13333781"/>
          <a:ext cx="889000" cy="80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152888</xdr:rowOff>
    </xdr:from>
    <xdr:to>
      <xdr:col>76</xdr:col>
      <xdr:colOff>165100</xdr:colOff>
      <xdr:row>79</xdr:row>
      <xdr:rowOff>83038</xdr:rowOff>
    </xdr:to>
    <xdr:sp macro="" textlink="">
      <xdr:nvSpPr>
        <xdr:cNvPr id="642" name="フローチャート: 判断 641"/>
        <xdr:cNvSpPr/>
      </xdr:nvSpPr>
      <xdr:spPr>
        <a:xfrm>
          <a:off x="14541500" y="135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74165</xdr:rowOff>
    </xdr:from>
    <xdr:ext cx="469744" cy="259045"/>
    <xdr:sp macro="" textlink="">
      <xdr:nvSpPr>
        <xdr:cNvPr id="643" name="テキスト ボックス 642"/>
        <xdr:cNvSpPr txBox="1"/>
      </xdr:nvSpPr>
      <xdr:spPr>
        <a:xfrm>
          <a:off x="14357428" y="13618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63077</xdr:rowOff>
    </xdr:from>
    <xdr:to>
      <xdr:col>71</xdr:col>
      <xdr:colOff>177800</xdr:colOff>
      <xdr:row>77</xdr:row>
      <xdr:rowOff>132131</xdr:rowOff>
    </xdr:to>
    <xdr:cxnSp macro="">
      <xdr:nvCxnSpPr>
        <xdr:cNvPr id="644" name="直線コネクタ 643"/>
        <xdr:cNvCxnSpPr/>
      </xdr:nvCxnSpPr>
      <xdr:spPr>
        <a:xfrm>
          <a:off x="12814300" y="13264727"/>
          <a:ext cx="889000" cy="69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134790</xdr:rowOff>
    </xdr:from>
    <xdr:to>
      <xdr:col>72</xdr:col>
      <xdr:colOff>38100</xdr:colOff>
      <xdr:row>79</xdr:row>
      <xdr:rowOff>64940</xdr:rowOff>
    </xdr:to>
    <xdr:sp macro="" textlink="">
      <xdr:nvSpPr>
        <xdr:cNvPr id="645" name="フローチャート: 判断 644"/>
        <xdr:cNvSpPr/>
      </xdr:nvSpPr>
      <xdr:spPr>
        <a:xfrm>
          <a:off x="13652500" y="1350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56067</xdr:rowOff>
    </xdr:from>
    <xdr:ext cx="534377" cy="259045"/>
    <xdr:sp macro="" textlink="">
      <xdr:nvSpPr>
        <xdr:cNvPr id="646" name="テキスト ボックス 645"/>
        <xdr:cNvSpPr txBox="1"/>
      </xdr:nvSpPr>
      <xdr:spPr>
        <a:xfrm>
          <a:off x="13436111" y="13600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131910</xdr:rowOff>
    </xdr:from>
    <xdr:to>
      <xdr:col>67</xdr:col>
      <xdr:colOff>101600</xdr:colOff>
      <xdr:row>79</xdr:row>
      <xdr:rowOff>62060</xdr:rowOff>
    </xdr:to>
    <xdr:sp macro="" textlink="">
      <xdr:nvSpPr>
        <xdr:cNvPr id="647" name="フローチャート: 判断 646"/>
        <xdr:cNvSpPr/>
      </xdr:nvSpPr>
      <xdr:spPr>
        <a:xfrm>
          <a:off x="12763500" y="13505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53187</xdr:rowOff>
    </xdr:from>
    <xdr:ext cx="534377" cy="259045"/>
    <xdr:sp macro="" textlink="">
      <xdr:nvSpPr>
        <xdr:cNvPr id="648" name="テキスト ボックス 647"/>
        <xdr:cNvSpPr txBox="1"/>
      </xdr:nvSpPr>
      <xdr:spPr>
        <a:xfrm>
          <a:off x="12547111" y="13597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16605</xdr:rowOff>
    </xdr:from>
    <xdr:to>
      <xdr:col>85</xdr:col>
      <xdr:colOff>177800</xdr:colOff>
      <xdr:row>78</xdr:row>
      <xdr:rowOff>118205</xdr:rowOff>
    </xdr:to>
    <xdr:sp macro="" textlink="">
      <xdr:nvSpPr>
        <xdr:cNvPr id="654" name="楕円 653"/>
        <xdr:cNvSpPr/>
      </xdr:nvSpPr>
      <xdr:spPr>
        <a:xfrm>
          <a:off x="16268700" y="1338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39482</xdr:rowOff>
    </xdr:from>
    <xdr:ext cx="534377" cy="259045"/>
    <xdr:sp macro="" textlink="">
      <xdr:nvSpPr>
        <xdr:cNvPr id="655" name="災害復旧費該当値テキスト"/>
        <xdr:cNvSpPr txBox="1"/>
      </xdr:nvSpPr>
      <xdr:spPr>
        <a:xfrm>
          <a:off x="16370300" y="13241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64908</xdr:rowOff>
    </xdr:from>
    <xdr:to>
      <xdr:col>81</xdr:col>
      <xdr:colOff>101600</xdr:colOff>
      <xdr:row>77</xdr:row>
      <xdr:rowOff>166508</xdr:rowOff>
    </xdr:to>
    <xdr:sp macro="" textlink="">
      <xdr:nvSpPr>
        <xdr:cNvPr id="656" name="楕円 655"/>
        <xdr:cNvSpPr/>
      </xdr:nvSpPr>
      <xdr:spPr>
        <a:xfrm>
          <a:off x="15430500" y="13266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11585</xdr:rowOff>
    </xdr:from>
    <xdr:ext cx="599010" cy="259045"/>
    <xdr:sp macro="" textlink="">
      <xdr:nvSpPr>
        <xdr:cNvPr id="657" name="テキスト ボックス 656"/>
        <xdr:cNvSpPr txBox="1"/>
      </xdr:nvSpPr>
      <xdr:spPr>
        <a:xfrm>
          <a:off x="15181795" y="13041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161621</xdr:rowOff>
    </xdr:from>
    <xdr:to>
      <xdr:col>76</xdr:col>
      <xdr:colOff>165100</xdr:colOff>
      <xdr:row>78</xdr:row>
      <xdr:rowOff>91771</xdr:rowOff>
    </xdr:to>
    <xdr:sp macro="" textlink="">
      <xdr:nvSpPr>
        <xdr:cNvPr id="658" name="楕円 657"/>
        <xdr:cNvSpPr/>
      </xdr:nvSpPr>
      <xdr:spPr>
        <a:xfrm>
          <a:off x="14541500" y="1336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108298</xdr:rowOff>
    </xdr:from>
    <xdr:ext cx="534377" cy="259045"/>
    <xdr:sp macro="" textlink="">
      <xdr:nvSpPr>
        <xdr:cNvPr id="659" name="テキスト ボックス 658"/>
        <xdr:cNvSpPr txBox="1"/>
      </xdr:nvSpPr>
      <xdr:spPr>
        <a:xfrm>
          <a:off x="14325111" y="13138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81331</xdr:rowOff>
    </xdr:from>
    <xdr:to>
      <xdr:col>72</xdr:col>
      <xdr:colOff>38100</xdr:colOff>
      <xdr:row>78</xdr:row>
      <xdr:rowOff>11481</xdr:rowOff>
    </xdr:to>
    <xdr:sp macro="" textlink="">
      <xdr:nvSpPr>
        <xdr:cNvPr id="660" name="楕円 659"/>
        <xdr:cNvSpPr/>
      </xdr:nvSpPr>
      <xdr:spPr>
        <a:xfrm>
          <a:off x="13652500" y="13282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28008</xdr:rowOff>
    </xdr:from>
    <xdr:ext cx="599010" cy="259045"/>
    <xdr:sp macro="" textlink="">
      <xdr:nvSpPr>
        <xdr:cNvPr id="661" name="テキスト ボックス 660"/>
        <xdr:cNvSpPr txBox="1"/>
      </xdr:nvSpPr>
      <xdr:spPr>
        <a:xfrm>
          <a:off x="13403795" y="13058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12277</xdr:rowOff>
    </xdr:from>
    <xdr:to>
      <xdr:col>67</xdr:col>
      <xdr:colOff>101600</xdr:colOff>
      <xdr:row>77</xdr:row>
      <xdr:rowOff>113877</xdr:rowOff>
    </xdr:to>
    <xdr:sp macro="" textlink="">
      <xdr:nvSpPr>
        <xdr:cNvPr id="662" name="楕円 661"/>
        <xdr:cNvSpPr/>
      </xdr:nvSpPr>
      <xdr:spPr>
        <a:xfrm>
          <a:off x="12763500" y="13213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130404</xdr:rowOff>
    </xdr:from>
    <xdr:ext cx="599010" cy="259045"/>
    <xdr:sp macro="" textlink="">
      <xdr:nvSpPr>
        <xdr:cNvPr id="663" name="テキスト ボックス 662"/>
        <xdr:cNvSpPr txBox="1"/>
      </xdr:nvSpPr>
      <xdr:spPr>
        <a:xfrm>
          <a:off x="12514795" y="12989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4" name="直線コネクタ 67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5" name="テキスト ボックス 67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6" name="直線コネクタ 67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7" name="テキスト ボックス 67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8" name="直線コネクタ 67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9" name="テキスト ボックス 67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0" name="直線コネクタ 67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1" name="テキスト ボックス 68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47876</xdr:rowOff>
    </xdr:from>
    <xdr:to>
      <xdr:col>85</xdr:col>
      <xdr:colOff>126364</xdr:colOff>
      <xdr:row>98</xdr:row>
      <xdr:rowOff>110100</xdr:rowOff>
    </xdr:to>
    <xdr:cxnSp macro="">
      <xdr:nvCxnSpPr>
        <xdr:cNvPr id="685" name="直線コネクタ 684"/>
        <xdr:cNvCxnSpPr/>
      </xdr:nvCxnSpPr>
      <xdr:spPr>
        <a:xfrm flipV="1">
          <a:off x="16317595" y="15821276"/>
          <a:ext cx="1269" cy="1090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113927</xdr:rowOff>
    </xdr:from>
    <xdr:ext cx="469744" cy="259045"/>
    <xdr:sp macro="" textlink="">
      <xdr:nvSpPr>
        <xdr:cNvPr id="686" name="公債費最小値テキスト"/>
        <xdr:cNvSpPr txBox="1"/>
      </xdr:nvSpPr>
      <xdr:spPr>
        <a:xfrm>
          <a:off x="16370300" y="1691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110100</xdr:rowOff>
    </xdr:from>
    <xdr:to>
      <xdr:col>86</xdr:col>
      <xdr:colOff>25400</xdr:colOff>
      <xdr:row>98</xdr:row>
      <xdr:rowOff>110100</xdr:rowOff>
    </xdr:to>
    <xdr:cxnSp macro="">
      <xdr:nvCxnSpPr>
        <xdr:cNvPr id="687" name="直線コネクタ 686"/>
        <xdr:cNvCxnSpPr/>
      </xdr:nvCxnSpPr>
      <xdr:spPr>
        <a:xfrm>
          <a:off x="16230600" y="1691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166003</xdr:rowOff>
    </xdr:from>
    <xdr:ext cx="599010" cy="259045"/>
    <xdr:sp macro="" textlink="">
      <xdr:nvSpPr>
        <xdr:cNvPr id="688" name="公債費最大値テキスト"/>
        <xdr:cNvSpPr txBox="1"/>
      </xdr:nvSpPr>
      <xdr:spPr>
        <a:xfrm>
          <a:off x="16370300" y="15596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47876</xdr:rowOff>
    </xdr:from>
    <xdr:to>
      <xdr:col>86</xdr:col>
      <xdr:colOff>25400</xdr:colOff>
      <xdr:row>92</xdr:row>
      <xdr:rowOff>47876</xdr:rowOff>
    </xdr:to>
    <xdr:cxnSp macro="">
      <xdr:nvCxnSpPr>
        <xdr:cNvPr id="689" name="直線コネクタ 688"/>
        <xdr:cNvCxnSpPr/>
      </xdr:nvCxnSpPr>
      <xdr:spPr>
        <a:xfrm>
          <a:off x="16230600" y="15821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164644</xdr:rowOff>
    </xdr:from>
    <xdr:to>
      <xdr:col>85</xdr:col>
      <xdr:colOff>127000</xdr:colOff>
      <xdr:row>97</xdr:row>
      <xdr:rowOff>32693</xdr:rowOff>
    </xdr:to>
    <xdr:cxnSp macro="">
      <xdr:nvCxnSpPr>
        <xdr:cNvPr id="690" name="直線コネクタ 689"/>
        <xdr:cNvCxnSpPr/>
      </xdr:nvCxnSpPr>
      <xdr:spPr>
        <a:xfrm>
          <a:off x="15481300" y="16623844"/>
          <a:ext cx="838200" cy="39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134331</xdr:rowOff>
    </xdr:from>
    <xdr:ext cx="534377" cy="259045"/>
    <xdr:sp macro="" textlink="">
      <xdr:nvSpPr>
        <xdr:cNvPr id="691" name="公債費平均値テキスト"/>
        <xdr:cNvSpPr txBox="1"/>
      </xdr:nvSpPr>
      <xdr:spPr>
        <a:xfrm>
          <a:off x="16370300" y="16422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111454</xdr:rowOff>
    </xdr:from>
    <xdr:to>
      <xdr:col>85</xdr:col>
      <xdr:colOff>177800</xdr:colOff>
      <xdr:row>97</xdr:row>
      <xdr:rowOff>41604</xdr:rowOff>
    </xdr:to>
    <xdr:sp macro="" textlink="">
      <xdr:nvSpPr>
        <xdr:cNvPr id="692" name="フローチャート: 判断 691"/>
        <xdr:cNvSpPr/>
      </xdr:nvSpPr>
      <xdr:spPr>
        <a:xfrm>
          <a:off x="162687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164644</xdr:rowOff>
    </xdr:from>
    <xdr:to>
      <xdr:col>81</xdr:col>
      <xdr:colOff>50800</xdr:colOff>
      <xdr:row>97</xdr:row>
      <xdr:rowOff>7693</xdr:rowOff>
    </xdr:to>
    <xdr:cxnSp macro="">
      <xdr:nvCxnSpPr>
        <xdr:cNvPr id="693" name="直線コネクタ 692"/>
        <xdr:cNvCxnSpPr/>
      </xdr:nvCxnSpPr>
      <xdr:spPr>
        <a:xfrm flipV="1">
          <a:off x="14592300" y="16623844"/>
          <a:ext cx="889000" cy="14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116204</xdr:rowOff>
    </xdr:from>
    <xdr:to>
      <xdr:col>81</xdr:col>
      <xdr:colOff>101600</xdr:colOff>
      <xdr:row>97</xdr:row>
      <xdr:rowOff>46354</xdr:rowOff>
    </xdr:to>
    <xdr:sp macro="" textlink="">
      <xdr:nvSpPr>
        <xdr:cNvPr id="694" name="フローチャート: 判断 693"/>
        <xdr:cNvSpPr/>
      </xdr:nvSpPr>
      <xdr:spPr>
        <a:xfrm>
          <a:off x="15430500" y="1657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37481</xdr:rowOff>
    </xdr:from>
    <xdr:ext cx="534377" cy="259045"/>
    <xdr:sp macro="" textlink="">
      <xdr:nvSpPr>
        <xdr:cNvPr id="695" name="テキスト ボックス 694"/>
        <xdr:cNvSpPr txBox="1"/>
      </xdr:nvSpPr>
      <xdr:spPr>
        <a:xfrm>
          <a:off x="15214111" y="16668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7693</xdr:rowOff>
    </xdr:from>
    <xdr:to>
      <xdr:col>76</xdr:col>
      <xdr:colOff>114300</xdr:colOff>
      <xdr:row>97</xdr:row>
      <xdr:rowOff>65853</xdr:rowOff>
    </xdr:to>
    <xdr:cxnSp macro="">
      <xdr:nvCxnSpPr>
        <xdr:cNvPr id="696" name="直線コネクタ 695"/>
        <xdr:cNvCxnSpPr/>
      </xdr:nvCxnSpPr>
      <xdr:spPr>
        <a:xfrm flipV="1">
          <a:off x="13703300" y="16638343"/>
          <a:ext cx="889000" cy="58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118787</xdr:rowOff>
    </xdr:from>
    <xdr:to>
      <xdr:col>76</xdr:col>
      <xdr:colOff>165100</xdr:colOff>
      <xdr:row>97</xdr:row>
      <xdr:rowOff>48937</xdr:rowOff>
    </xdr:to>
    <xdr:sp macro="" textlink="">
      <xdr:nvSpPr>
        <xdr:cNvPr id="697" name="フローチャート: 判断 696"/>
        <xdr:cNvSpPr/>
      </xdr:nvSpPr>
      <xdr:spPr>
        <a:xfrm>
          <a:off x="14541500" y="1657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65464</xdr:rowOff>
    </xdr:from>
    <xdr:ext cx="534377" cy="259045"/>
    <xdr:sp macro="" textlink="">
      <xdr:nvSpPr>
        <xdr:cNvPr id="698" name="テキスト ボックス 697"/>
        <xdr:cNvSpPr txBox="1"/>
      </xdr:nvSpPr>
      <xdr:spPr>
        <a:xfrm>
          <a:off x="14325111" y="16353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43459</xdr:rowOff>
    </xdr:from>
    <xdr:to>
      <xdr:col>71</xdr:col>
      <xdr:colOff>177800</xdr:colOff>
      <xdr:row>97</xdr:row>
      <xdr:rowOff>65853</xdr:rowOff>
    </xdr:to>
    <xdr:cxnSp macro="">
      <xdr:nvCxnSpPr>
        <xdr:cNvPr id="699" name="直線コネクタ 698"/>
        <xdr:cNvCxnSpPr/>
      </xdr:nvCxnSpPr>
      <xdr:spPr>
        <a:xfrm>
          <a:off x="12814300" y="16674109"/>
          <a:ext cx="889000" cy="22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57494</xdr:rowOff>
    </xdr:from>
    <xdr:to>
      <xdr:col>72</xdr:col>
      <xdr:colOff>38100</xdr:colOff>
      <xdr:row>97</xdr:row>
      <xdr:rowOff>159094</xdr:rowOff>
    </xdr:to>
    <xdr:sp macro="" textlink="">
      <xdr:nvSpPr>
        <xdr:cNvPr id="700" name="フローチャート: 判断 699"/>
        <xdr:cNvSpPr/>
      </xdr:nvSpPr>
      <xdr:spPr>
        <a:xfrm>
          <a:off x="13652500" y="16688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150221</xdr:rowOff>
    </xdr:from>
    <xdr:ext cx="534377" cy="259045"/>
    <xdr:sp macro="" textlink="">
      <xdr:nvSpPr>
        <xdr:cNvPr id="701" name="テキスト ボックス 700"/>
        <xdr:cNvSpPr txBox="1"/>
      </xdr:nvSpPr>
      <xdr:spPr>
        <a:xfrm>
          <a:off x="13436111" y="1678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46436</xdr:rowOff>
    </xdr:from>
    <xdr:to>
      <xdr:col>67</xdr:col>
      <xdr:colOff>101600</xdr:colOff>
      <xdr:row>97</xdr:row>
      <xdr:rowOff>148036</xdr:rowOff>
    </xdr:to>
    <xdr:sp macro="" textlink="">
      <xdr:nvSpPr>
        <xdr:cNvPr id="702" name="フローチャート: 判断 701"/>
        <xdr:cNvSpPr/>
      </xdr:nvSpPr>
      <xdr:spPr>
        <a:xfrm>
          <a:off x="12763500" y="16677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139163</xdr:rowOff>
    </xdr:from>
    <xdr:ext cx="534377" cy="259045"/>
    <xdr:sp macro="" textlink="">
      <xdr:nvSpPr>
        <xdr:cNvPr id="703" name="テキスト ボックス 702"/>
        <xdr:cNvSpPr txBox="1"/>
      </xdr:nvSpPr>
      <xdr:spPr>
        <a:xfrm>
          <a:off x="12547111" y="16769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153343</xdr:rowOff>
    </xdr:from>
    <xdr:to>
      <xdr:col>85</xdr:col>
      <xdr:colOff>177800</xdr:colOff>
      <xdr:row>97</xdr:row>
      <xdr:rowOff>83493</xdr:rowOff>
    </xdr:to>
    <xdr:sp macro="" textlink="">
      <xdr:nvSpPr>
        <xdr:cNvPr id="709" name="楕円 708"/>
        <xdr:cNvSpPr/>
      </xdr:nvSpPr>
      <xdr:spPr>
        <a:xfrm>
          <a:off x="16268700" y="1661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131770</xdr:rowOff>
    </xdr:from>
    <xdr:ext cx="534377" cy="259045"/>
    <xdr:sp macro="" textlink="">
      <xdr:nvSpPr>
        <xdr:cNvPr id="710" name="公債費該当値テキスト"/>
        <xdr:cNvSpPr txBox="1"/>
      </xdr:nvSpPr>
      <xdr:spPr>
        <a:xfrm>
          <a:off x="16370300" y="1659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113844</xdr:rowOff>
    </xdr:from>
    <xdr:to>
      <xdr:col>81</xdr:col>
      <xdr:colOff>101600</xdr:colOff>
      <xdr:row>97</xdr:row>
      <xdr:rowOff>43994</xdr:rowOff>
    </xdr:to>
    <xdr:sp macro="" textlink="">
      <xdr:nvSpPr>
        <xdr:cNvPr id="711" name="楕円 710"/>
        <xdr:cNvSpPr/>
      </xdr:nvSpPr>
      <xdr:spPr>
        <a:xfrm>
          <a:off x="15430500" y="16573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60521</xdr:rowOff>
    </xdr:from>
    <xdr:ext cx="534377" cy="259045"/>
    <xdr:sp macro="" textlink="">
      <xdr:nvSpPr>
        <xdr:cNvPr id="712" name="テキスト ボックス 711"/>
        <xdr:cNvSpPr txBox="1"/>
      </xdr:nvSpPr>
      <xdr:spPr>
        <a:xfrm>
          <a:off x="15214111" y="16348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128343</xdr:rowOff>
    </xdr:from>
    <xdr:to>
      <xdr:col>76</xdr:col>
      <xdr:colOff>165100</xdr:colOff>
      <xdr:row>97</xdr:row>
      <xdr:rowOff>58493</xdr:rowOff>
    </xdr:to>
    <xdr:sp macro="" textlink="">
      <xdr:nvSpPr>
        <xdr:cNvPr id="713" name="楕円 712"/>
        <xdr:cNvSpPr/>
      </xdr:nvSpPr>
      <xdr:spPr>
        <a:xfrm>
          <a:off x="14541500" y="165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49620</xdr:rowOff>
    </xdr:from>
    <xdr:ext cx="534377" cy="259045"/>
    <xdr:sp macro="" textlink="">
      <xdr:nvSpPr>
        <xdr:cNvPr id="714" name="テキスト ボックス 713"/>
        <xdr:cNvSpPr txBox="1"/>
      </xdr:nvSpPr>
      <xdr:spPr>
        <a:xfrm>
          <a:off x="14325111" y="16680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15053</xdr:rowOff>
    </xdr:from>
    <xdr:to>
      <xdr:col>72</xdr:col>
      <xdr:colOff>38100</xdr:colOff>
      <xdr:row>97</xdr:row>
      <xdr:rowOff>116653</xdr:rowOff>
    </xdr:to>
    <xdr:sp macro="" textlink="">
      <xdr:nvSpPr>
        <xdr:cNvPr id="715" name="楕円 714"/>
        <xdr:cNvSpPr/>
      </xdr:nvSpPr>
      <xdr:spPr>
        <a:xfrm>
          <a:off x="13652500" y="16645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133180</xdr:rowOff>
    </xdr:from>
    <xdr:ext cx="534377" cy="259045"/>
    <xdr:sp macro="" textlink="">
      <xdr:nvSpPr>
        <xdr:cNvPr id="716" name="テキスト ボックス 715"/>
        <xdr:cNvSpPr txBox="1"/>
      </xdr:nvSpPr>
      <xdr:spPr>
        <a:xfrm>
          <a:off x="13436111" y="16420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164109</xdr:rowOff>
    </xdr:from>
    <xdr:to>
      <xdr:col>67</xdr:col>
      <xdr:colOff>101600</xdr:colOff>
      <xdr:row>97</xdr:row>
      <xdr:rowOff>94259</xdr:rowOff>
    </xdr:to>
    <xdr:sp macro="" textlink="">
      <xdr:nvSpPr>
        <xdr:cNvPr id="717" name="楕円 716"/>
        <xdr:cNvSpPr/>
      </xdr:nvSpPr>
      <xdr:spPr>
        <a:xfrm>
          <a:off x="12763500" y="16623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110786</xdr:rowOff>
    </xdr:from>
    <xdr:ext cx="534377" cy="259045"/>
    <xdr:sp macro="" textlink="">
      <xdr:nvSpPr>
        <xdr:cNvPr id="718" name="テキスト ボックス 717"/>
        <xdr:cNvSpPr txBox="1"/>
      </xdr:nvSpPr>
      <xdr:spPr>
        <a:xfrm>
          <a:off x="12547111" y="1639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9" name="直線コネクタ 72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0" name="テキスト ボックス 72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1" name="直線コネクタ 73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2" name="テキスト ボックス 73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3" name="直線コネクタ 73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4" name="テキスト ボックス 73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5" name="直線コネクタ 73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6" name="テキスト ボックス 73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7" name="直線コネクタ 73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8" name="テキスト ボックス 73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0" name="テキスト ボックス 73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160655</xdr:rowOff>
    </xdr:from>
    <xdr:to>
      <xdr:col>116</xdr:col>
      <xdr:colOff>62864</xdr:colOff>
      <xdr:row>39</xdr:row>
      <xdr:rowOff>44450</xdr:rowOff>
    </xdr:to>
    <xdr:cxnSp macro="">
      <xdr:nvCxnSpPr>
        <xdr:cNvPr id="742" name="直線コネクタ 741"/>
        <xdr:cNvCxnSpPr/>
      </xdr:nvCxnSpPr>
      <xdr:spPr>
        <a:xfrm flipV="1">
          <a:off x="22159595" y="5304155"/>
          <a:ext cx="1269" cy="1426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3"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4" name="直線コネクタ 74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107332</xdr:rowOff>
    </xdr:from>
    <xdr:ext cx="469744" cy="259045"/>
    <xdr:sp macro="" textlink="">
      <xdr:nvSpPr>
        <xdr:cNvPr id="745" name="諸支出金最大値テキスト"/>
        <xdr:cNvSpPr txBox="1"/>
      </xdr:nvSpPr>
      <xdr:spPr>
        <a:xfrm>
          <a:off x="22212300" y="5079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3,745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160655</xdr:rowOff>
    </xdr:from>
    <xdr:to>
      <xdr:col>116</xdr:col>
      <xdr:colOff>152400</xdr:colOff>
      <xdr:row>30</xdr:row>
      <xdr:rowOff>160655</xdr:rowOff>
    </xdr:to>
    <xdr:cxnSp macro="">
      <xdr:nvCxnSpPr>
        <xdr:cNvPr id="746" name="直線コネクタ 745"/>
        <xdr:cNvCxnSpPr/>
      </xdr:nvCxnSpPr>
      <xdr:spPr>
        <a:xfrm>
          <a:off x="22072600" y="5304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7" name="直線コネクタ 74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112158</xdr:rowOff>
    </xdr:from>
    <xdr:ext cx="378565" cy="259045"/>
    <xdr:sp macro="" textlink="">
      <xdr:nvSpPr>
        <xdr:cNvPr id="748" name="諸支出金平均値テキスト"/>
        <xdr:cNvSpPr txBox="1"/>
      </xdr:nvSpPr>
      <xdr:spPr>
        <a:xfrm>
          <a:off x="22212300" y="64558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89281</xdr:rowOff>
    </xdr:from>
    <xdr:to>
      <xdr:col>116</xdr:col>
      <xdr:colOff>114300</xdr:colOff>
      <xdr:row>39</xdr:row>
      <xdr:rowOff>19431</xdr:rowOff>
    </xdr:to>
    <xdr:sp macro="" textlink="">
      <xdr:nvSpPr>
        <xdr:cNvPr id="749" name="フローチャート: 判断 748"/>
        <xdr:cNvSpPr/>
      </xdr:nvSpPr>
      <xdr:spPr>
        <a:xfrm>
          <a:off x="22110700" y="660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0" name="直線コネクタ 74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104140</xdr:rowOff>
    </xdr:from>
    <xdr:to>
      <xdr:col>112</xdr:col>
      <xdr:colOff>38100</xdr:colOff>
      <xdr:row>39</xdr:row>
      <xdr:rowOff>34290</xdr:rowOff>
    </xdr:to>
    <xdr:sp macro="" textlink="">
      <xdr:nvSpPr>
        <xdr:cNvPr id="751" name="フローチャート: 判断 750"/>
        <xdr:cNvSpPr/>
      </xdr:nvSpPr>
      <xdr:spPr>
        <a:xfrm>
          <a:off x="212725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50817</xdr:rowOff>
    </xdr:from>
    <xdr:ext cx="378565" cy="259045"/>
    <xdr:sp macro="" textlink="">
      <xdr:nvSpPr>
        <xdr:cNvPr id="752" name="テキスト ボックス 751"/>
        <xdr:cNvSpPr txBox="1"/>
      </xdr:nvSpPr>
      <xdr:spPr>
        <a:xfrm>
          <a:off x="21134017" y="6394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3" name="直線コネクタ 75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132334</xdr:rowOff>
    </xdr:from>
    <xdr:to>
      <xdr:col>107</xdr:col>
      <xdr:colOff>101600</xdr:colOff>
      <xdr:row>37</xdr:row>
      <xdr:rowOff>62484</xdr:rowOff>
    </xdr:to>
    <xdr:sp macro="" textlink="">
      <xdr:nvSpPr>
        <xdr:cNvPr id="754" name="フローチャート: 判断 753"/>
        <xdr:cNvSpPr/>
      </xdr:nvSpPr>
      <xdr:spPr>
        <a:xfrm>
          <a:off x="20383500" y="630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79011</xdr:rowOff>
    </xdr:from>
    <xdr:ext cx="378565" cy="259045"/>
    <xdr:sp macro="" textlink="">
      <xdr:nvSpPr>
        <xdr:cNvPr id="755" name="テキスト ボックス 754"/>
        <xdr:cNvSpPr txBox="1"/>
      </xdr:nvSpPr>
      <xdr:spPr>
        <a:xfrm>
          <a:off x="20245017" y="6079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6" name="直線コネクタ 75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106426</xdr:rowOff>
    </xdr:from>
    <xdr:to>
      <xdr:col>102</xdr:col>
      <xdr:colOff>165100</xdr:colOff>
      <xdr:row>38</xdr:row>
      <xdr:rowOff>36576</xdr:rowOff>
    </xdr:to>
    <xdr:sp macro="" textlink="">
      <xdr:nvSpPr>
        <xdr:cNvPr id="757" name="フローチャート: 判断 756"/>
        <xdr:cNvSpPr/>
      </xdr:nvSpPr>
      <xdr:spPr>
        <a:xfrm>
          <a:off x="19494500" y="6450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53103</xdr:rowOff>
    </xdr:from>
    <xdr:ext cx="378565" cy="259045"/>
    <xdr:sp macro="" textlink="">
      <xdr:nvSpPr>
        <xdr:cNvPr id="758" name="テキスト ボックス 757"/>
        <xdr:cNvSpPr txBox="1"/>
      </xdr:nvSpPr>
      <xdr:spPr>
        <a:xfrm>
          <a:off x="19356017" y="62253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35941</xdr:rowOff>
    </xdr:from>
    <xdr:to>
      <xdr:col>98</xdr:col>
      <xdr:colOff>38100</xdr:colOff>
      <xdr:row>38</xdr:row>
      <xdr:rowOff>137541</xdr:rowOff>
    </xdr:to>
    <xdr:sp macro="" textlink="">
      <xdr:nvSpPr>
        <xdr:cNvPr id="759" name="フローチャート: 判断 758"/>
        <xdr:cNvSpPr/>
      </xdr:nvSpPr>
      <xdr:spPr>
        <a:xfrm>
          <a:off x="18605500" y="6551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154068</xdr:rowOff>
    </xdr:from>
    <xdr:ext cx="378565" cy="259045"/>
    <xdr:sp macro="" textlink="">
      <xdr:nvSpPr>
        <xdr:cNvPr id="760" name="テキスト ボックス 759"/>
        <xdr:cNvSpPr txBox="1"/>
      </xdr:nvSpPr>
      <xdr:spPr>
        <a:xfrm>
          <a:off x="18467017" y="63262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6" name="楕円 76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7"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8" name="楕円 76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9" name="テキスト ボックス 768"/>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0" name="楕円 76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1" name="テキスト ボックス 770"/>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2" name="楕円 77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3" name="テキスト ボックス 772"/>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4" name="楕円 77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5" name="テキスト ボックス 774"/>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・前年度に引き続き、民生費が減少した。除染事業の完了に伴い、除染事業関係費用が大きく減少したことが主な要因である。</a:t>
          </a:r>
          <a:endParaRPr lang="ja-JP" altLang="ja-JP" sz="1400">
            <a:effectLst/>
          </a:endParaRPr>
        </a:p>
        <a:p>
          <a:r>
            <a:rPr kumimoji="1" lang="ja-JP" altLang="ja-JP" sz="1100">
              <a:solidFill>
                <a:schemeClr val="dk1"/>
              </a:solidFill>
              <a:effectLst/>
              <a:latin typeface="+mn-lt"/>
              <a:ea typeface="+mn-ea"/>
              <a:cs typeface="+mn-cs"/>
            </a:rPr>
            <a:t>・商工費が前年度より大きく増加し、住民一人当たりのコストが</a:t>
          </a:r>
          <a:r>
            <a:rPr kumimoji="1" lang="en-US" altLang="ja-JP" sz="1100">
              <a:solidFill>
                <a:schemeClr val="dk1"/>
              </a:solidFill>
              <a:effectLst/>
              <a:latin typeface="+mn-lt"/>
              <a:ea typeface="+mn-ea"/>
              <a:cs typeface="+mn-cs"/>
            </a:rPr>
            <a:t>34,052</a:t>
          </a:r>
          <a:r>
            <a:rPr kumimoji="1" lang="ja-JP" altLang="ja-JP" sz="1100">
              <a:solidFill>
                <a:schemeClr val="dk1"/>
              </a:solidFill>
              <a:effectLst/>
              <a:latin typeface="+mn-lt"/>
              <a:ea typeface="+mn-ea"/>
              <a:cs typeface="+mn-cs"/>
            </a:rPr>
            <a:t>円と類似団体より高くなっている。道の駅完成に伴い、管理料や備品購入等オープンに向けた事業費が増加したためである。</a:t>
          </a:r>
          <a:endParaRPr lang="ja-JP" altLang="ja-JP" sz="1400">
            <a:effectLst/>
          </a:endParaRPr>
        </a:p>
        <a:p>
          <a:r>
            <a:rPr kumimoji="1" lang="ja-JP" altLang="ja-JP" sz="1100">
              <a:solidFill>
                <a:schemeClr val="dk1"/>
              </a:solidFill>
              <a:effectLst/>
              <a:latin typeface="+mn-lt"/>
              <a:ea typeface="+mn-ea"/>
              <a:cs typeface="+mn-cs"/>
            </a:rPr>
            <a:t>・土木費は前年度より減少している。道の駅整備や町営住宅改修工事の完了により、事業費が減少したためである。</a:t>
          </a:r>
          <a:endParaRPr lang="ja-JP" altLang="ja-JP" sz="1400">
            <a:effectLst/>
          </a:endParaRPr>
        </a:p>
        <a:p>
          <a:r>
            <a:rPr kumimoji="1" lang="ja-JP" altLang="ja-JP" sz="1100">
              <a:solidFill>
                <a:schemeClr val="dk1"/>
              </a:solidFill>
              <a:effectLst/>
              <a:latin typeface="+mn-lt"/>
              <a:ea typeface="+mn-ea"/>
              <a:cs typeface="+mn-cs"/>
            </a:rPr>
            <a:t>・災害復旧事業費も減少しているが、林道災害復旧事業や除染関係事業の完了により減少したためである。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福島県国見町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年度は、歳計剰余金処分による繰上償還を行ったことなどから、ポイントが上昇したとみられる。財政調整基金残高は普通交付税減により、取り崩しを行ったため前年度より減少となった。</a:t>
          </a:r>
          <a:endParaRPr lang="ja-JP" altLang="ja-JP" sz="1400">
            <a:effectLst/>
          </a:endParaRPr>
        </a:p>
        <a:p>
          <a:r>
            <a:rPr kumimoji="1" lang="ja-JP" altLang="ja-JP" sz="1100">
              <a:solidFill>
                <a:schemeClr val="dk1"/>
              </a:solidFill>
              <a:effectLst/>
              <a:latin typeface="+mn-lt"/>
              <a:ea typeface="+mn-ea"/>
              <a:cs typeface="+mn-cs"/>
            </a:rPr>
            <a:t>　今後も歴史まちづくり計画による事業の推進や国道</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号拡幅に伴う町道改良など主要事業が控えていることから、さらなる財源の確保と徹底した歳出削減に取り組むなど安定した財政運営に努める必要がある。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福島県国見町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すべての会計で黒字となっており、連結実質赤字比率は算出されていない。</a:t>
          </a:r>
          <a:r>
            <a:rPr lang="ja-JP" altLang="ja-JP" sz="1100">
              <a:solidFill>
                <a:schemeClr val="dk1"/>
              </a:solidFill>
              <a:effectLst/>
              <a:latin typeface="+mn-lt"/>
              <a:ea typeface="+mn-ea"/>
              <a:cs typeface="+mn-cs"/>
            </a:rPr>
            <a:t>黒字の比率においても突出したものはなく健全な状況にあると判断できる。引き続き行財政改革を推進するなど、事業の精査や効率化を図るとともに、料金収入等の確保に努め、今後においても黒字の維持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topLeftCell="A28" workbookViewId="0">
      <selection activeCell="E34" sqref="E34:S34"/>
    </sheetView>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75</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76</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77</v>
      </c>
      <c r="C3" s="420"/>
      <c r="D3" s="420"/>
      <c r="E3" s="421"/>
      <c r="F3" s="421"/>
      <c r="G3" s="421"/>
      <c r="H3" s="421"/>
      <c r="I3" s="421"/>
      <c r="J3" s="421"/>
      <c r="K3" s="421"/>
      <c r="L3" s="421" t="s">
        <v>78</v>
      </c>
      <c r="M3" s="421"/>
      <c r="N3" s="421"/>
      <c r="O3" s="421"/>
      <c r="P3" s="421"/>
      <c r="Q3" s="421"/>
      <c r="R3" s="428"/>
      <c r="S3" s="428"/>
      <c r="T3" s="428"/>
      <c r="U3" s="428"/>
      <c r="V3" s="429"/>
      <c r="W3" s="403" t="s">
        <v>79</v>
      </c>
      <c r="X3" s="404"/>
      <c r="Y3" s="404"/>
      <c r="Z3" s="404"/>
      <c r="AA3" s="404"/>
      <c r="AB3" s="420"/>
      <c r="AC3" s="428" t="s">
        <v>80</v>
      </c>
      <c r="AD3" s="404"/>
      <c r="AE3" s="404"/>
      <c r="AF3" s="404"/>
      <c r="AG3" s="404"/>
      <c r="AH3" s="404"/>
      <c r="AI3" s="404"/>
      <c r="AJ3" s="404"/>
      <c r="AK3" s="404"/>
      <c r="AL3" s="405"/>
      <c r="AM3" s="403" t="s">
        <v>81</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82</v>
      </c>
      <c r="BO3" s="404"/>
      <c r="BP3" s="404"/>
      <c r="BQ3" s="404"/>
      <c r="BR3" s="404"/>
      <c r="BS3" s="404"/>
      <c r="BT3" s="404"/>
      <c r="BU3" s="405"/>
      <c r="BV3" s="403" t="s">
        <v>83</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84</v>
      </c>
      <c r="CU3" s="404"/>
      <c r="CV3" s="404"/>
      <c r="CW3" s="404"/>
      <c r="CX3" s="404"/>
      <c r="CY3" s="404"/>
      <c r="CZ3" s="404"/>
      <c r="DA3" s="405"/>
      <c r="DB3" s="403" t="s">
        <v>85</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86</v>
      </c>
      <c r="AZ4" s="407"/>
      <c r="BA4" s="407"/>
      <c r="BB4" s="407"/>
      <c r="BC4" s="407"/>
      <c r="BD4" s="407"/>
      <c r="BE4" s="407"/>
      <c r="BF4" s="407"/>
      <c r="BG4" s="407"/>
      <c r="BH4" s="407"/>
      <c r="BI4" s="407"/>
      <c r="BJ4" s="407"/>
      <c r="BK4" s="407"/>
      <c r="BL4" s="407"/>
      <c r="BM4" s="408"/>
      <c r="BN4" s="409">
        <v>7252378</v>
      </c>
      <c r="BO4" s="410"/>
      <c r="BP4" s="410"/>
      <c r="BQ4" s="410"/>
      <c r="BR4" s="410"/>
      <c r="BS4" s="410"/>
      <c r="BT4" s="410"/>
      <c r="BU4" s="411"/>
      <c r="BV4" s="409">
        <v>9459597</v>
      </c>
      <c r="BW4" s="410"/>
      <c r="BX4" s="410"/>
      <c r="BY4" s="410"/>
      <c r="BZ4" s="410"/>
      <c r="CA4" s="410"/>
      <c r="CB4" s="410"/>
      <c r="CC4" s="411"/>
      <c r="CD4" s="412" t="s">
        <v>87</v>
      </c>
      <c r="CE4" s="413"/>
      <c r="CF4" s="413"/>
      <c r="CG4" s="413"/>
      <c r="CH4" s="413"/>
      <c r="CI4" s="413"/>
      <c r="CJ4" s="413"/>
      <c r="CK4" s="413"/>
      <c r="CL4" s="413"/>
      <c r="CM4" s="413"/>
      <c r="CN4" s="413"/>
      <c r="CO4" s="413"/>
      <c r="CP4" s="413"/>
      <c r="CQ4" s="413"/>
      <c r="CR4" s="413"/>
      <c r="CS4" s="414"/>
      <c r="CT4" s="415">
        <v>13.2</v>
      </c>
      <c r="CU4" s="416"/>
      <c r="CV4" s="416"/>
      <c r="CW4" s="416"/>
      <c r="CX4" s="416"/>
      <c r="CY4" s="416"/>
      <c r="CZ4" s="416"/>
      <c r="DA4" s="417"/>
      <c r="DB4" s="415">
        <v>11.2</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69" t="s">
        <v>88</v>
      </c>
      <c r="AN5" s="470"/>
      <c r="AO5" s="470"/>
      <c r="AP5" s="470"/>
      <c r="AQ5" s="470"/>
      <c r="AR5" s="470"/>
      <c r="AS5" s="470"/>
      <c r="AT5" s="471"/>
      <c r="AU5" s="472" t="s">
        <v>89</v>
      </c>
      <c r="AV5" s="473"/>
      <c r="AW5" s="473"/>
      <c r="AX5" s="473"/>
      <c r="AY5" s="474" t="s">
        <v>90</v>
      </c>
      <c r="AZ5" s="475"/>
      <c r="BA5" s="475"/>
      <c r="BB5" s="475"/>
      <c r="BC5" s="475"/>
      <c r="BD5" s="475"/>
      <c r="BE5" s="475"/>
      <c r="BF5" s="475"/>
      <c r="BG5" s="475"/>
      <c r="BH5" s="475"/>
      <c r="BI5" s="475"/>
      <c r="BJ5" s="475"/>
      <c r="BK5" s="475"/>
      <c r="BL5" s="475"/>
      <c r="BM5" s="476"/>
      <c r="BN5" s="477">
        <v>6731404</v>
      </c>
      <c r="BO5" s="478"/>
      <c r="BP5" s="478"/>
      <c r="BQ5" s="478"/>
      <c r="BR5" s="478"/>
      <c r="BS5" s="478"/>
      <c r="BT5" s="478"/>
      <c r="BU5" s="479"/>
      <c r="BV5" s="477">
        <v>8902940</v>
      </c>
      <c r="BW5" s="478"/>
      <c r="BX5" s="478"/>
      <c r="BY5" s="478"/>
      <c r="BZ5" s="478"/>
      <c r="CA5" s="478"/>
      <c r="CB5" s="478"/>
      <c r="CC5" s="479"/>
      <c r="CD5" s="480" t="s">
        <v>91</v>
      </c>
      <c r="CE5" s="481"/>
      <c r="CF5" s="481"/>
      <c r="CG5" s="481"/>
      <c r="CH5" s="481"/>
      <c r="CI5" s="481"/>
      <c r="CJ5" s="481"/>
      <c r="CK5" s="481"/>
      <c r="CL5" s="481"/>
      <c r="CM5" s="481"/>
      <c r="CN5" s="481"/>
      <c r="CO5" s="481"/>
      <c r="CP5" s="481"/>
      <c r="CQ5" s="481"/>
      <c r="CR5" s="481"/>
      <c r="CS5" s="482"/>
      <c r="CT5" s="443">
        <v>87.3</v>
      </c>
      <c r="CU5" s="444"/>
      <c r="CV5" s="444"/>
      <c r="CW5" s="444"/>
      <c r="CX5" s="444"/>
      <c r="CY5" s="444"/>
      <c r="CZ5" s="444"/>
      <c r="DA5" s="445"/>
      <c r="DB5" s="443">
        <v>82.9</v>
      </c>
      <c r="DC5" s="444"/>
      <c r="DD5" s="444"/>
      <c r="DE5" s="444"/>
      <c r="DF5" s="444"/>
      <c r="DG5" s="444"/>
      <c r="DH5" s="444"/>
      <c r="DI5" s="445"/>
      <c r="DJ5" s="165"/>
      <c r="DK5" s="165"/>
      <c r="DL5" s="165"/>
      <c r="DM5" s="165"/>
      <c r="DN5" s="165"/>
      <c r="DO5" s="165"/>
    </row>
    <row r="6" spans="1:119" ht="18.75" customHeight="1" x14ac:dyDescent="0.15">
      <c r="A6" s="166"/>
      <c r="B6" s="446" t="s">
        <v>92</v>
      </c>
      <c r="C6" s="447"/>
      <c r="D6" s="447"/>
      <c r="E6" s="448"/>
      <c r="F6" s="448"/>
      <c r="G6" s="448"/>
      <c r="H6" s="448"/>
      <c r="I6" s="448"/>
      <c r="J6" s="448"/>
      <c r="K6" s="448"/>
      <c r="L6" s="448" t="s">
        <v>93</v>
      </c>
      <c r="M6" s="448"/>
      <c r="N6" s="448"/>
      <c r="O6" s="448"/>
      <c r="P6" s="448"/>
      <c r="Q6" s="448"/>
      <c r="R6" s="452"/>
      <c r="S6" s="452"/>
      <c r="T6" s="452"/>
      <c r="U6" s="452"/>
      <c r="V6" s="453"/>
      <c r="W6" s="456" t="s">
        <v>94</v>
      </c>
      <c r="X6" s="457"/>
      <c r="Y6" s="457"/>
      <c r="Z6" s="457"/>
      <c r="AA6" s="457"/>
      <c r="AB6" s="447"/>
      <c r="AC6" s="460" t="s">
        <v>95</v>
      </c>
      <c r="AD6" s="461"/>
      <c r="AE6" s="461"/>
      <c r="AF6" s="461"/>
      <c r="AG6" s="461"/>
      <c r="AH6" s="461"/>
      <c r="AI6" s="461"/>
      <c r="AJ6" s="461"/>
      <c r="AK6" s="461"/>
      <c r="AL6" s="462"/>
      <c r="AM6" s="469" t="s">
        <v>96</v>
      </c>
      <c r="AN6" s="470"/>
      <c r="AO6" s="470"/>
      <c r="AP6" s="470"/>
      <c r="AQ6" s="470"/>
      <c r="AR6" s="470"/>
      <c r="AS6" s="470"/>
      <c r="AT6" s="471"/>
      <c r="AU6" s="472" t="s">
        <v>97</v>
      </c>
      <c r="AV6" s="473"/>
      <c r="AW6" s="473"/>
      <c r="AX6" s="473"/>
      <c r="AY6" s="474" t="s">
        <v>98</v>
      </c>
      <c r="AZ6" s="475"/>
      <c r="BA6" s="475"/>
      <c r="BB6" s="475"/>
      <c r="BC6" s="475"/>
      <c r="BD6" s="475"/>
      <c r="BE6" s="475"/>
      <c r="BF6" s="475"/>
      <c r="BG6" s="475"/>
      <c r="BH6" s="475"/>
      <c r="BI6" s="475"/>
      <c r="BJ6" s="475"/>
      <c r="BK6" s="475"/>
      <c r="BL6" s="475"/>
      <c r="BM6" s="476"/>
      <c r="BN6" s="477">
        <v>520974</v>
      </c>
      <c r="BO6" s="478"/>
      <c r="BP6" s="478"/>
      <c r="BQ6" s="478"/>
      <c r="BR6" s="478"/>
      <c r="BS6" s="478"/>
      <c r="BT6" s="478"/>
      <c r="BU6" s="479"/>
      <c r="BV6" s="477">
        <v>556657</v>
      </c>
      <c r="BW6" s="478"/>
      <c r="BX6" s="478"/>
      <c r="BY6" s="478"/>
      <c r="BZ6" s="478"/>
      <c r="CA6" s="478"/>
      <c r="CB6" s="478"/>
      <c r="CC6" s="479"/>
      <c r="CD6" s="480" t="s">
        <v>99</v>
      </c>
      <c r="CE6" s="481"/>
      <c r="CF6" s="481"/>
      <c r="CG6" s="481"/>
      <c r="CH6" s="481"/>
      <c r="CI6" s="481"/>
      <c r="CJ6" s="481"/>
      <c r="CK6" s="481"/>
      <c r="CL6" s="481"/>
      <c r="CM6" s="481"/>
      <c r="CN6" s="481"/>
      <c r="CO6" s="481"/>
      <c r="CP6" s="481"/>
      <c r="CQ6" s="481"/>
      <c r="CR6" s="481"/>
      <c r="CS6" s="482"/>
      <c r="CT6" s="483">
        <v>91.2</v>
      </c>
      <c r="CU6" s="484"/>
      <c r="CV6" s="484"/>
      <c r="CW6" s="484"/>
      <c r="CX6" s="484"/>
      <c r="CY6" s="484"/>
      <c r="CZ6" s="484"/>
      <c r="DA6" s="485"/>
      <c r="DB6" s="483">
        <v>86.7</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3"/>
      <c r="AD7" s="464"/>
      <c r="AE7" s="464"/>
      <c r="AF7" s="464"/>
      <c r="AG7" s="464"/>
      <c r="AH7" s="464"/>
      <c r="AI7" s="464"/>
      <c r="AJ7" s="464"/>
      <c r="AK7" s="464"/>
      <c r="AL7" s="465"/>
      <c r="AM7" s="469" t="s">
        <v>100</v>
      </c>
      <c r="AN7" s="470"/>
      <c r="AO7" s="470"/>
      <c r="AP7" s="470"/>
      <c r="AQ7" s="470"/>
      <c r="AR7" s="470"/>
      <c r="AS7" s="470"/>
      <c r="AT7" s="471"/>
      <c r="AU7" s="472" t="s">
        <v>101</v>
      </c>
      <c r="AV7" s="473"/>
      <c r="AW7" s="473"/>
      <c r="AX7" s="473"/>
      <c r="AY7" s="474" t="s">
        <v>102</v>
      </c>
      <c r="AZ7" s="475"/>
      <c r="BA7" s="475"/>
      <c r="BB7" s="475"/>
      <c r="BC7" s="475"/>
      <c r="BD7" s="475"/>
      <c r="BE7" s="475"/>
      <c r="BF7" s="475"/>
      <c r="BG7" s="475"/>
      <c r="BH7" s="475"/>
      <c r="BI7" s="475"/>
      <c r="BJ7" s="475"/>
      <c r="BK7" s="475"/>
      <c r="BL7" s="475"/>
      <c r="BM7" s="476"/>
      <c r="BN7" s="477">
        <v>63860</v>
      </c>
      <c r="BO7" s="478"/>
      <c r="BP7" s="478"/>
      <c r="BQ7" s="478"/>
      <c r="BR7" s="478"/>
      <c r="BS7" s="478"/>
      <c r="BT7" s="478"/>
      <c r="BU7" s="479"/>
      <c r="BV7" s="477">
        <v>166651</v>
      </c>
      <c r="BW7" s="478"/>
      <c r="BX7" s="478"/>
      <c r="BY7" s="478"/>
      <c r="BZ7" s="478"/>
      <c r="CA7" s="478"/>
      <c r="CB7" s="478"/>
      <c r="CC7" s="479"/>
      <c r="CD7" s="480" t="s">
        <v>103</v>
      </c>
      <c r="CE7" s="481"/>
      <c r="CF7" s="481"/>
      <c r="CG7" s="481"/>
      <c r="CH7" s="481"/>
      <c r="CI7" s="481"/>
      <c r="CJ7" s="481"/>
      <c r="CK7" s="481"/>
      <c r="CL7" s="481"/>
      <c r="CM7" s="481"/>
      <c r="CN7" s="481"/>
      <c r="CO7" s="481"/>
      <c r="CP7" s="481"/>
      <c r="CQ7" s="481"/>
      <c r="CR7" s="481"/>
      <c r="CS7" s="482"/>
      <c r="CT7" s="477">
        <v>3462995</v>
      </c>
      <c r="CU7" s="478"/>
      <c r="CV7" s="478"/>
      <c r="CW7" s="478"/>
      <c r="CX7" s="478"/>
      <c r="CY7" s="478"/>
      <c r="CZ7" s="478"/>
      <c r="DA7" s="479"/>
      <c r="DB7" s="477">
        <v>3481136</v>
      </c>
      <c r="DC7" s="478"/>
      <c r="DD7" s="478"/>
      <c r="DE7" s="478"/>
      <c r="DF7" s="478"/>
      <c r="DG7" s="478"/>
      <c r="DH7" s="478"/>
      <c r="DI7" s="479"/>
      <c r="DJ7" s="165"/>
      <c r="DK7" s="165"/>
      <c r="DL7" s="165"/>
      <c r="DM7" s="165"/>
      <c r="DN7" s="165"/>
      <c r="DO7" s="165"/>
    </row>
    <row r="8" spans="1:119" ht="18.75" customHeight="1" thickBot="1" x14ac:dyDescent="0.2">
      <c r="A8" s="166"/>
      <c r="B8" s="449"/>
      <c r="C8" s="450"/>
      <c r="D8" s="450"/>
      <c r="E8" s="451"/>
      <c r="F8" s="451"/>
      <c r="G8" s="451"/>
      <c r="H8" s="451"/>
      <c r="I8" s="451"/>
      <c r="J8" s="451"/>
      <c r="K8" s="451"/>
      <c r="L8" s="451"/>
      <c r="M8" s="451"/>
      <c r="N8" s="451"/>
      <c r="O8" s="451"/>
      <c r="P8" s="451"/>
      <c r="Q8" s="451"/>
      <c r="R8" s="454"/>
      <c r="S8" s="454"/>
      <c r="T8" s="454"/>
      <c r="U8" s="454"/>
      <c r="V8" s="455"/>
      <c r="W8" s="458"/>
      <c r="X8" s="459"/>
      <c r="Y8" s="459"/>
      <c r="Z8" s="459"/>
      <c r="AA8" s="459"/>
      <c r="AB8" s="450"/>
      <c r="AC8" s="466"/>
      <c r="AD8" s="467"/>
      <c r="AE8" s="467"/>
      <c r="AF8" s="467"/>
      <c r="AG8" s="467"/>
      <c r="AH8" s="467"/>
      <c r="AI8" s="467"/>
      <c r="AJ8" s="467"/>
      <c r="AK8" s="467"/>
      <c r="AL8" s="468"/>
      <c r="AM8" s="469" t="s">
        <v>104</v>
      </c>
      <c r="AN8" s="470"/>
      <c r="AO8" s="470"/>
      <c r="AP8" s="470"/>
      <c r="AQ8" s="470"/>
      <c r="AR8" s="470"/>
      <c r="AS8" s="470"/>
      <c r="AT8" s="471"/>
      <c r="AU8" s="472" t="s">
        <v>97</v>
      </c>
      <c r="AV8" s="473"/>
      <c r="AW8" s="473"/>
      <c r="AX8" s="473"/>
      <c r="AY8" s="474" t="s">
        <v>105</v>
      </c>
      <c r="AZ8" s="475"/>
      <c r="BA8" s="475"/>
      <c r="BB8" s="475"/>
      <c r="BC8" s="475"/>
      <c r="BD8" s="475"/>
      <c r="BE8" s="475"/>
      <c r="BF8" s="475"/>
      <c r="BG8" s="475"/>
      <c r="BH8" s="475"/>
      <c r="BI8" s="475"/>
      <c r="BJ8" s="475"/>
      <c r="BK8" s="475"/>
      <c r="BL8" s="475"/>
      <c r="BM8" s="476"/>
      <c r="BN8" s="477">
        <v>457114</v>
      </c>
      <c r="BO8" s="478"/>
      <c r="BP8" s="478"/>
      <c r="BQ8" s="478"/>
      <c r="BR8" s="478"/>
      <c r="BS8" s="478"/>
      <c r="BT8" s="478"/>
      <c r="BU8" s="479"/>
      <c r="BV8" s="477">
        <v>390006</v>
      </c>
      <c r="BW8" s="478"/>
      <c r="BX8" s="478"/>
      <c r="BY8" s="478"/>
      <c r="BZ8" s="478"/>
      <c r="CA8" s="478"/>
      <c r="CB8" s="478"/>
      <c r="CC8" s="479"/>
      <c r="CD8" s="480" t="s">
        <v>106</v>
      </c>
      <c r="CE8" s="481"/>
      <c r="CF8" s="481"/>
      <c r="CG8" s="481"/>
      <c r="CH8" s="481"/>
      <c r="CI8" s="481"/>
      <c r="CJ8" s="481"/>
      <c r="CK8" s="481"/>
      <c r="CL8" s="481"/>
      <c r="CM8" s="481"/>
      <c r="CN8" s="481"/>
      <c r="CO8" s="481"/>
      <c r="CP8" s="481"/>
      <c r="CQ8" s="481"/>
      <c r="CR8" s="481"/>
      <c r="CS8" s="482"/>
      <c r="CT8" s="486">
        <v>0.3</v>
      </c>
      <c r="CU8" s="487"/>
      <c r="CV8" s="487"/>
      <c r="CW8" s="487"/>
      <c r="CX8" s="487"/>
      <c r="CY8" s="487"/>
      <c r="CZ8" s="487"/>
      <c r="DA8" s="488"/>
      <c r="DB8" s="486">
        <v>0.28999999999999998</v>
      </c>
      <c r="DC8" s="487"/>
      <c r="DD8" s="487"/>
      <c r="DE8" s="487"/>
      <c r="DF8" s="487"/>
      <c r="DG8" s="487"/>
      <c r="DH8" s="487"/>
      <c r="DI8" s="488"/>
      <c r="DJ8" s="165"/>
      <c r="DK8" s="165"/>
      <c r="DL8" s="165"/>
      <c r="DM8" s="165"/>
      <c r="DN8" s="165"/>
      <c r="DO8" s="165"/>
    </row>
    <row r="9" spans="1:119" ht="18.75" customHeight="1" thickBot="1" x14ac:dyDescent="0.2">
      <c r="A9" s="166"/>
      <c r="B9" s="440" t="s">
        <v>107</v>
      </c>
      <c r="C9" s="441"/>
      <c r="D9" s="441"/>
      <c r="E9" s="441"/>
      <c r="F9" s="441"/>
      <c r="G9" s="441"/>
      <c r="H9" s="441"/>
      <c r="I9" s="441"/>
      <c r="J9" s="441"/>
      <c r="K9" s="489"/>
      <c r="L9" s="490" t="s">
        <v>108</v>
      </c>
      <c r="M9" s="491"/>
      <c r="N9" s="491"/>
      <c r="O9" s="491"/>
      <c r="P9" s="491"/>
      <c r="Q9" s="492"/>
      <c r="R9" s="493">
        <v>9512</v>
      </c>
      <c r="S9" s="494"/>
      <c r="T9" s="494"/>
      <c r="U9" s="494"/>
      <c r="V9" s="495"/>
      <c r="W9" s="403" t="s">
        <v>109</v>
      </c>
      <c r="X9" s="404"/>
      <c r="Y9" s="404"/>
      <c r="Z9" s="404"/>
      <c r="AA9" s="404"/>
      <c r="AB9" s="404"/>
      <c r="AC9" s="404"/>
      <c r="AD9" s="404"/>
      <c r="AE9" s="404"/>
      <c r="AF9" s="404"/>
      <c r="AG9" s="404"/>
      <c r="AH9" s="404"/>
      <c r="AI9" s="404"/>
      <c r="AJ9" s="404"/>
      <c r="AK9" s="404"/>
      <c r="AL9" s="405"/>
      <c r="AM9" s="469" t="s">
        <v>110</v>
      </c>
      <c r="AN9" s="470"/>
      <c r="AO9" s="470"/>
      <c r="AP9" s="470"/>
      <c r="AQ9" s="470"/>
      <c r="AR9" s="470"/>
      <c r="AS9" s="470"/>
      <c r="AT9" s="471"/>
      <c r="AU9" s="472" t="s">
        <v>97</v>
      </c>
      <c r="AV9" s="473"/>
      <c r="AW9" s="473"/>
      <c r="AX9" s="473"/>
      <c r="AY9" s="474" t="s">
        <v>111</v>
      </c>
      <c r="AZ9" s="475"/>
      <c r="BA9" s="475"/>
      <c r="BB9" s="475"/>
      <c r="BC9" s="475"/>
      <c r="BD9" s="475"/>
      <c r="BE9" s="475"/>
      <c r="BF9" s="475"/>
      <c r="BG9" s="475"/>
      <c r="BH9" s="475"/>
      <c r="BI9" s="475"/>
      <c r="BJ9" s="475"/>
      <c r="BK9" s="475"/>
      <c r="BL9" s="475"/>
      <c r="BM9" s="476"/>
      <c r="BN9" s="477">
        <v>67108</v>
      </c>
      <c r="BO9" s="478"/>
      <c r="BP9" s="478"/>
      <c r="BQ9" s="478"/>
      <c r="BR9" s="478"/>
      <c r="BS9" s="478"/>
      <c r="BT9" s="478"/>
      <c r="BU9" s="479"/>
      <c r="BV9" s="477">
        <v>-162600</v>
      </c>
      <c r="BW9" s="478"/>
      <c r="BX9" s="478"/>
      <c r="BY9" s="478"/>
      <c r="BZ9" s="478"/>
      <c r="CA9" s="478"/>
      <c r="CB9" s="478"/>
      <c r="CC9" s="479"/>
      <c r="CD9" s="480" t="s">
        <v>112</v>
      </c>
      <c r="CE9" s="481"/>
      <c r="CF9" s="481"/>
      <c r="CG9" s="481"/>
      <c r="CH9" s="481"/>
      <c r="CI9" s="481"/>
      <c r="CJ9" s="481"/>
      <c r="CK9" s="481"/>
      <c r="CL9" s="481"/>
      <c r="CM9" s="481"/>
      <c r="CN9" s="481"/>
      <c r="CO9" s="481"/>
      <c r="CP9" s="481"/>
      <c r="CQ9" s="481"/>
      <c r="CR9" s="481"/>
      <c r="CS9" s="482"/>
      <c r="CT9" s="443">
        <v>12.6</v>
      </c>
      <c r="CU9" s="444"/>
      <c r="CV9" s="444"/>
      <c r="CW9" s="444"/>
      <c r="CX9" s="444"/>
      <c r="CY9" s="444"/>
      <c r="CZ9" s="444"/>
      <c r="DA9" s="445"/>
      <c r="DB9" s="443">
        <v>14.4</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113</v>
      </c>
      <c r="M10" s="470"/>
      <c r="N10" s="470"/>
      <c r="O10" s="470"/>
      <c r="P10" s="470"/>
      <c r="Q10" s="471"/>
      <c r="R10" s="497">
        <v>10086</v>
      </c>
      <c r="S10" s="498"/>
      <c r="T10" s="498"/>
      <c r="U10" s="498"/>
      <c r="V10" s="499"/>
      <c r="W10" s="434"/>
      <c r="X10" s="435"/>
      <c r="Y10" s="435"/>
      <c r="Z10" s="435"/>
      <c r="AA10" s="435"/>
      <c r="AB10" s="435"/>
      <c r="AC10" s="435"/>
      <c r="AD10" s="435"/>
      <c r="AE10" s="435"/>
      <c r="AF10" s="435"/>
      <c r="AG10" s="435"/>
      <c r="AH10" s="435"/>
      <c r="AI10" s="435"/>
      <c r="AJ10" s="435"/>
      <c r="AK10" s="435"/>
      <c r="AL10" s="438"/>
      <c r="AM10" s="469" t="s">
        <v>114</v>
      </c>
      <c r="AN10" s="470"/>
      <c r="AO10" s="470"/>
      <c r="AP10" s="470"/>
      <c r="AQ10" s="470"/>
      <c r="AR10" s="470"/>
      <c r="AS10" s="470"/>
      <c r="AT10" s="471"/>
      <c r="AU10" s="472" t="s">
        <v>97</v>
      </c>
      <c r="AV10" s="473"/>
      <c r="AW10" s="473"/>
      <c r="AX10" s="473"/>
      <c r="AY10" s="474" t="s">
        <v>115</v>
      </c>
      <c r="AZ10" s="475"/>
      <c r="BA10" s="475"/>
      <c r="BB10" s="475"/>
      <c r="BC10" s="475"/>
      <c r="BD10" s="475"/>
      <c r="BE10" s="475"/>
      <c r="BF10" s="475"/>
      <c r="BG10" s="475"/>
      <c r="BH10" s="475"/>
      <c r="BI10" s="475"/>
      <c r="BJ10" s="475"/>
      <c r="BK10" s="475"/>
      <c r="BL10" s="475"/>
      <c r="BM10" s="476"/>
      <c r="BN10" s="477">
        <v>1050</v>
      </c>
      <c r="BO10" s="478"/>
      <c r="BP10" s="478"/>
      <c r="BQ10" s="478"/>
      <c r="BR10" s="478"/>
      <c r="BS10" s="478"/>
      <c r="BT10" s="478"/>
      <c r="BU10" s="479"/>
      <c r="BV10" s="477">
        <v>1270</v>
      </c>
      <c r="BW10" s="478"/>
      <c r="BX10" s="478"/>
      <c r="BY10" s="478"/>
      <c r="BZ10" s="478"/>
      <c r="CA10" s="478"/>
      <c r="CB10" s="478"/>
      <c r="CC10" s="479"/>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117</v>
      </c>
      <c r="M11" s="501"/>
      <c r="N11" s="501"/>
      <c r="O11" s="501"/>
      <c r="P11" s="501"/>
      <c r="Q11" s="502"/>
      <c r="R11" s="503" t="s">
        <v>118</v>
      </c>
      <c r="S11" s="504"/>
      <c r="T11" s="504"/>
      <c r="U11" s="504"/>
      <c r="V11" s="505"/>
      <c r="W11" s="434"/>
      <c r="X11" s="435"/>
      <c r="Y11" s="435"/>
      <c r="Z11" s="435"/>
      <c r="AA11" s="435"/>
      <c r="AB11" s="435"/>
      <c r="AC11" s="435"/>
      <c r="AD11" s="435"/>
      <c r="AE11" s="435"/>
      <c r="AF11" s="435"/>
      <c r="AG11" s="435"/>
      <c r="AH11" s="435"/>
      <c r="AI11" s="435"/>
      <c r="AJ11" s="435"/>
      <c r="AK11" s="435"/>
      <c r="AL11" s="438"/>
      <c r="AM11" s="469" t="s">
        <v>119</v>
      </c>
      <c r="AN11" s="470"/>
      <c r="AO11" s="470"/>
      <c r="AP11" s="470"/>
      <c r="AQ11" s="470"/>
      <c r="AR11" s="470"/>
      <c r="AS11" s="470"/>
      <c r="AT11" s="471"/>
      <c r="AU11" s="472" t="s">
        <v>97</v>
      </c>
      <c r="AV11" s="473"/>
      <c r="AW11" s="473"/>
      <c r="AX11" s="473"/>
      <c r="AY11" s="474" t="s">
        <v>120</v>
      </c>
      <c r="AZ11" s="475"/>
      <c r="BA11" s="475"/>
      <c r="BB11" s="475"/>
      <c r="BC11" s="475"/>
      <c r="BD11" s="475"/>
      <c r="BE11" s="475"/>
      <c r="BF11" s="475"/>
      <c r="BG11" s="475"/>
      <c r="BH11" s="475"/>
      <c r="BI11" s="475"/>
      <c r="BJ11" s="475"/>
      <c r="BK11" s="475"/>
      <c r="BL11" s="475"/>
      <c r="BM11" s="476"/>
      <c r="BN11" s="477">
        <v>195478</v>
      </c>
      <c r="BO11" s="478"/>
      <c r="BP11" s="478"/>
      <c r="BQ11" s="478"/>
      <c r="BR11" s="478"/>
      <c r="BS11" s="478"/>
      <c r="BT11" s="478"/>
      <c r="BU11" s="479"/>
      <c r="BV11" s="477">
        <v>277974</v>
      </c>
      <c r="BW11" s="478"/>
      <c r="BX11" s="478"/>
      <c r="BY11" s="478"/>
      <c r="BZ11" s="478"/>
      <c r="CA11" s="478"/>
      <c r="CB11" s="478"/>
      <c r="CC11" s="479"/>
      <c r="CD11" s="480" t="s">
        <v>121</v>
      </c>
      <c r="CE11" s="481"/>
      <c r="CF11" s="481"/>
      <c r="CG11" s="481"/>
      <c r="CH11" s="481"/>
      <c r="CI11" s="481"/>
      <c r="CJ11" s="481"/>
      <c r="CK11" s="481"/>
      <c r="CL11" s="481"/>
      <c r="CM11" s="481"/>
      <c r="CN11" s="481"/>
      <c r="CO11" s="481"/>
      <c r="CP11" s="481"/>
      <c r="CQ11" s="481"/>
      <c r="CR11" s="481"/>
      <c r="CS11" s="482"/>
      <c r="CT11" s="486" t="s">
        <v>122</v>
      </c>
      <c r="CU11" s="487"/>
      <c r="CV11" s="487"/>
      <c r="CW11" s="487"/>
      <c r="CX11" s="487"/>
      <c r="CY11" s="487"/>
      <c r="CZ11" s="487"/>
      <c r="DA11" s="488"/>
      <c r="DB11" s="486" t="s">
        <v>122</v>
      </c>
      <c r="DC11" s="487"/>
      <c r="DD11" s="487"/>
      <c r="DE11" s="487"/>
      <c r="DF11" s="487"/>
      <c r="DG11" s="487"/>
      <c r="DH11" s="487"/>
      <c r="DI11" s="488"/>
      <c r="DJ11" s="165"/>
      <c r="DK11" s="165"/>
      <c r="DL11" s="165"/>
      <c r="DM11" s="165"/>
      <c r="DN11" s="165"/>
      <c r="DO11" s="165"/>
    </row>
    <row r="12" spans="1:119" ht="18.75" customHeight="1" x14ac:dyDescent="0.15">
      <c r="A12" s="166"/>
      <c r="B12" s="506" t="s">
        <v>123</v>
      </c>
      <c r="C12" s="507"/>
      <c r="D12" s="507"/>
      <c r="E12" s="507"/>
      <c r="F12" s="507"/>
      <c r="G12" s="507"/>
      <c r="H12" s="507"/>
      <c r="I12" s="507"/>
      <c r="J12" s="507"/>
      <c r="K12" s="508"/>
      <c r="L12" s="515" t="s">
        <v>124</v>
      </c>
      <c r="M12" s="516"/>
      <c r="N12" s="516"/>
      <c r="O12" s="516"/>
      <c r="P12" s="516"/>
      <c r="Q12" s="517"/>
      <c r="R12" s="518">
        <v>9342</v>
      </c>
      <c r="S12" s="519"/>
      <c r="T12" s="519"/>
      <c r="U12" s="519"/>
      <c r="V12" s="520"/>
      <c r="W12" s="521" t="s">
        <v>1</v>
      </c>
      <c r="X12" s="473"/>
      <c r="Y12" s="473"/>
      <c r="Z12" s="473"/>
      <c r="AA12" s="473"/>
      <c r="AB12" s="522"/>
      <c r="AC12" s="472" t="s">
        <v>125</v>
      </c>
      <c r="AD12" s="473"/>
      <c r="AE12" s="473"/>
      <c r="AF12" s="473"/>
      <c r="AG12" s="522"/>
      <c r="AH12" s="472" t="s">
        <v>126</v>
      </c>
      <c r="AI12" s="473"/>
      <c r="AJ12" s="473"/>
      <c r="AK12" s="473"/>
      <c r="AL12" s="523"/>
      <c r="AM12" s="469" t="s">
        <v>127</v>
      </c>
      <c r="AN12" s="470"/>
      <c r="AO12" s="470"/>
      <c r="AP12" s="470"/>
      <c r="AQ12" s="470"/>
      <c r="AR12" s="470"/>
      <c r="AS12" s="470"/>
      <c r="AT12" s="471"/>
      <c r="AU12" s="472" t="s">
        <v>97</v>
      </c>
      <c r="AV12" s="473"/>
      <c r="AW12" s="473"/>
      <c r="AX12" s="473"/>
      <c r="AY12" s="474" t="s">
        <v>128</v>
      </c>
      <c r="AZ12" s="475"/>
      <c r="BA12" s="475"/>
      <c r="BB12" s="475"/>
      <c r="BC12" s="475"/>
      <c r="BD12" s="475"/>
      <c r="BE12" s="475"/>
      <c r="BF12" s="475"/>
      <c r="BG12" s="475"/>
      <c r="BH12" s="475"/>
      <c r="BI12" s="475"/>
      <c r="BJ12" s="475"/>
      <c r="BK12" s="475"/>
      <c r="BL12" s="475"/>
      <c r="BM12" s="476"/>
      <c r="BN12" s="477">
        <v>101984</v>
      </c>
      <c r="BO12" s="478"/>
      <c r="BP12" s="478"/>
      <c r="BQ12" s="478"/>
      <c r="BR12" s="478"/>
      <c r="BS12" s="478"/>
      <c r="BT12" s="478"/>
      <c r="BU12" s="479"/>
      <c r="BV12" s="477">
        <v>0</v>
      </c>
      <c r="BW12" s="478"/>
      <c r="BX12" s="478"/>
      <c r="BY12" s="478"/>
      <c r="BZ12" s="478"/>
      <c r="CA12" s="478"/>
      <c r="CB12" s="478"/>
      <c r="CC12" s="479"/>
      <c r="CD12" s="480" t="s">
        <v>129</v>
      </c>
      <c r="CE12" s="481"/>
      <c r="CF12" s="481"/>
      <c r="CG12" s="481"/>
      <c r="CH12" s="481"/>
      <c r="CI12" s="481"/>
      <c r="CJ12" s="481"/>
      <c r="CK12" s="481"/>
      <c r="CL12" s="481"/>
      <c r="CM12" s="481"/>
      <c r="CN12" s="481"/>
      <c r="CO12" s="481"/>
      <c r="CP12" s="481"/>
      <c r="CQ12" s="481"/>
      <c r="CR12" s="481"/>
      <c r="CS12" s="482"/>
      <c r="CT12" s="486" t="s">
        <v>122</v>
      </c>
      <c r="CU12" s="487"/>
      <c r="CV12" s="487"/>
      <c r="CW12" s="487"/>
      <c r="CX12" s="487"/>
      <c r="CY12" s="487"/>
      <c r="CZ12" s="487"/>
      <c r="DA12" s="488"/>
      <c r="DB12" s="486" t="s">
        <v>122</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130</v>
      </c>
      <c r="N13" s="535"/>
      <c r="O13" s="535"/>
      <c r="P13" s="535"/>
      <c r="Q13" s="536"/>
      <c r="R13" s="527">
        <v>9273</v>
      </c>
      <c r="S13" s="528"/>
      <c r="T13" s="528"/>
      <c r="U13" s="528"/>
      <c r="V13" s="529"/>
      <c r="W13" s="456" t="s">
        <v>131</v>
      </c>
      <c r="X13" s="457"/>
      <c r="Y13" s="457"/>
      <c r="Z13" s="457"/>
      <c r="AA13" s="457"/>
      <c r="AB13" s="447"/>
      <c r="AC13" s="497">
        <v>796</v>
      </c>
      <c r="AD13" s="498"/>
      <c r="AE13" s="498"/>
      <c r="AF13" s="498"/>
      <c r="AG13" s="537"/>
      <c r="AH13" s="497">
        <v>877</v>
      </c>
      <c r="AI13" s="498"/>
      <c r="AJ13" s="498"/>
      <c r="AK13" s="498"/>
      <c r="AL13" s="499"/>
      <c r="AM13" s="469" t="s">
        <v>132</v>
      </c>
      <c r="AN13" s="470"/>
      <c r="AO13" s="470"/>
      <c r="AP13" s="470"/>
      <c r="AQ13" s="470"/>
      <c r="AR13" s="470"/>
      <c r="AS13" s="470"/>
      <c r="AT13" s="471"/>
      <c r="AU13" s="472" t="s">
        <v>133</v>
      </c>
      <c r="AV13" s="473"/>
      <c r="AW13" s="473"/>
      <c r="AX13" s="473"/>
      <c r="AY13" s="474" t="s">
        <v>134</v>
      </c>
      <c r="AZ13" s="475"/>
      <c r="BA13" s="475"/>
      <c r="BB13" s="475"/>
      <c r="BC13" s="475"/>
      <c r="BD13" s="475"/>
      <c r="BE13" s="475"/>
      <c r="BF13" s="475"/>
      <c r="BG13" s="475"/>
      <c r="BH13" s="475"/>
      <c r="BI13" s="475"/>
      <c r="BJ13" s="475"/>
      <c r="BK13" s="475"/>
      <c r="BL13" s="475"/>
      <c r="BM13" s="476"/>
      <c r="BN13" s="477">
        <v>161652</v>
      </c>
      <c r="BO13" s="478"/>
      <c r="BP13" s="478"/>
      <c r="BQ13" s="478"/>
      <c r="BR13" s="478"/>
      <c r="BS13" s="478"/>
      <c r="BT13" s="478"/>
      <c r="BU13" s="479"/>
      <c r="BV13" s="477">
        <v>116644</v>
      </c>
      <c r="BW13" s="478"/>
      <c r="BX13" s="478"/>
      <c r="BY13" s="478"/>
      <c r="BZ13" s="478"/>
      <c r="CA13" s="478"/>
      <c r="CB13" s="478"/>
      <c r="CC13" s="479"/>
      <c r="CD13" s="480" t="s">
        <v>135</v>
      </c>
      <c r="CE13" s="481"/>
      <c r="CF13" s="481"/>
      <c r="CG13" s="481"/>
      <c r="CH13" s="481"/>
      <c r="CI13" s="481"/>
      <c r="CJ13" s="481"/>
      <c r="CK13" s="481"/>
      <c r="CL13" s="481"/>
      <c r="CM13" s="481"/>
      <c r="CN13" s="481"/>
      <c r="CO13" s="481"/>
      <c r="CP13" s="481"/>
      <c r="CQ13" s="481"/>
      <c r="CR13" s="481"/>
      <c r="CS13" s="482"/>
      <c r="CT13" s="443">
        <v>6.8</v>
      </c>
      <c r="CU13" s="444"/>
      <c r="CV13" s="444"/>
      <c r="CW13" s="444"/>
      <c r="CX13" s="444"/>
      <c r="CY13" s="444"/>
      <c r="CZ13" s="444"/>
      <c r="DA13" s="445"/>
      <c r="DB13" s="443">
        <v>6.6</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136</v>
      </c>
      <c r="M14" s="525"/>
      <c r="N14" s="525"/>
      <c r="O14" s="525"/>
      <c r="P14" s="525"/>
      <c r="Q14" s="526"/>
      <c r="R14" s="527">
        <v>9504</v>
      </c>
      <c r="S14" s="528"/>
      <c r="T14" s="528"/>
      <c r="U14" s="528"/>
      <c r="V14" s="529"/>
      <c r="W14" s="436"/>
      <c r="X14" s="437"/>
      <c r="Y14" s="437"/>
      <c r="Z14" s="437"/>
      <c r="AA14" s="437"/>
      <c r="AB14" s="426"/>
      <c r="AC14" s="530">
        <v>16.7</v>
      </c>
      <c r="AD14" s="531"/>
      <c r="AE14" s="531"/>
      <c r="AF14" s="531"/>
      <c r="AG14" s="532"/>
      <c r="AH14" s="530">
        <v>18</v>
      </c>
      <c r="AI14" s="531"/>
      <c r="AJ14" s="531"/>
      <c r="AK14" s="531"/>
      <c r="AL14" s="533"/>
      <c r="AM14" s="469"/>
      <c r="AN14" s="470"/>
      <c r="AO14" s="470"/>
      <c r="AP14" s="470"/>
      <c r="AQ14" s="470"/>
      <c r="AR14" s="470"/>
      <c r="AS14" s="470"/>
      <c r="AT14" s="471"/>
      <c r="AU14" s="472"/>
      <c r="AV14" s="473"/>
      <c r="AW14" s="473"/>
      <c r="AX14" s="473"/>
      <c r="AY14" s="474"/>
      <c r="AZ14" s="475"/>
      <c r="BA14" s="475"/>
      <c r="BB14" s="475"/>
      <c r="BC14" s="475"/>
      <c r="BD14" s="475"/>
      <c r="BE14" s="475"/>
      <c r="BF14" s="475"/>
      <c r="BG14" s="475"/>
      <c r="BH14" s="475"/>
      <c r="BI14" s="475"/>
      <c r="BJ14" s="475"/>
      <c r="BK14" s="475"/>
      <c r="BL14" s="475"/>
      <c r="BM14" s="476"/>
      <c r="BN14" s="477"/>
      <c r="BO14" s="478"/>
      <c r="BP14" s="478"/>
      <c r="BQ14" s="478"/>
      <c r="BR14" s="478"/>
      <c r="BS14" s="478"/>
      <c r="BT14" s="478"/>
      <c r="BU14" s="479"/>
      <c r="BV14" s="477"/>
      <c r="BW14" s="478"/>
      <c r="BX14" s="478"/>
      <c r="BY14" s="478"/>
      <c r="BZ14" s="478"/>
      <c r="CA14" s="478"/>
      <c r="CB14" s="478"/>
      <c r="CC14" s="479"/>
      <c r="CD14" s="538" t="s">
        <v>137</v>
      </c>
      <c r="CE14" s="539"/>
      <c r="CF14" s="539"/>
      <c r="CG14" s="539"/>
      <c r="CH14" s="539"/>
      <c r="CI14" s="539"/>
      <c r="CJ14" s="539"/>
      <c r="CK14" s="539"/>
      <c r="CL14" s="539"/>
      <c r="CM14" s="539"/>
      <c r="CN14" s="539"/>
      <c r="CO14" s="539"/>
      <c r="CP14" s="539"/>
      <c r="CQ14" s="539"/>
      <c r="CR14" s="539"/>
      <c r="CS14" s="540"/>
      <c r="CT14" s="541">
        <v>67.8</v>
      </c>
      <c r="CU14" s="542"/>
      <c r="CV14" s="542"/>
      <c r="CW14" s="542"/>
      <c r="CX14" s="542"/>
      <c r="CY14" s="542"/>
      <c r="CZ14" s="542"/>
      <c r="DA14" s="543"/>
      <c r="DB14" s="541">
        <v>70.7</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130</v>
      </c>
      <c r="N15" s="535"/>
      <c r="O15" s="535"/>
      <c r="P15" s="535"/>
      <c r="Q15" s="536"/>
      <c r="R15" s="527">
        <v>9435</v>
      </c>
      <c r="S15" s="528"/>
      <c r="T15" s="528"/>
      <c r="U15" s="528"/>
      <c r="V15" s="529"/>
      <c r="W15" s="456" t="s">
        <v>138</v>
      </c>
      <c r="X15" s="457"/>
      <c r="Y15" s="457"/>
      <c r="Z15" s="457"/>
      <c r="AA15" s="457"/>
      <c r="AB15" s="447"/>
      <c r="AC15" s="497">
        <v>1302</v>
      </c>
      <c r="AD15" s="498"/>
      <c r="AE15" s="498"/>
      <c r="AF15" s="498"/>
      <c r="AG15" s="537"/>
      <c r="AH15" s="497">
        <v>1376</v>
      </c>
      <c r="AI15" s="498"/>
      <c r="AJ15" s="498"/>
      <c r="AK15" s="498"/>
      <c r="AL15" s="499"/>
      <c r="AM15" s="469"/>
      <c r="AN15" s="470"/>
      <c r="AO15" s="470"/>
      <c r="AP15" s="470"/>
      <c r="AQ15" s="470"/>
      <c r="AR15" s="470"/>
      <c r="AS15" s="470"/>
      <c r="AT15" s="471"/>
      <c r="AU15" s="472"/>
      <c r="AV15" s="473"/>
      <c r="AW15" s="473"/>
      <c r="AX15" s="473"/>
      <c r="AY15" s="406" t="s">
        <v>139</v>
      </c>
      <c r="AZ15" s="407"/>
      <c r="BA15" s="407"/>
      <c r="BB15" s="407"/>
      <c r="BC15" s="407"/>
      <c r="BD15" s="407"/>
      <c r="BE15" s="407"/>
      <c r="BF15" s="407"/>
      <c r="BG15" s="407"/>
      <c r="BH15" s="407"/>
      <c r="BI15" s="407"/>
      <c r="BJ15" s="407"/>
      <c r="BK15" s="407"/>
      <c r="BL15" s="407"/>
      <c r="BM15" s="408"/>
      <c r="BN15" s="409">
        <v>981588</v>
      </c>
      <c r="BO15" s="410"/>
      <c r="BP15" s="410"/>
      <c r="BQ15" s="410"/>
      <c r="BR15" s="410"/>
      <c r="BS15" s="410"/>
      <c r="BT15" s="410"/>
      <c r="BU15" s="411"/>
      <c r="BV15" s="409">
        <v>932891</v>
      </c>
      <c r="BW15" s="410"/>
      <c r="BX15" s="410"/>
      <c r="BY15" s="410"/>
      <c r="BZ15" s="410"/>
      <c r="CA15" s="410"/>
      <c r="CB15" s="410"/>
      <c r="CC15" s="411"/>
      <c r="CD15" s="544" t="s">
        <v>140</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141</v>
      </c>
      <c r="M16" s="547"/>
      <c r="N16" s="547"/>
      <c r="O16" s="547"/>
      <c r="P16" s="547"/>
      <c r="Q16" s="548"/>
      <c r="R16" s="549" t="s">
        <v>142</v>
      </c>
      <c r="S16" s="550"/>
      <c r="T16" s="550"/>
      <c r="U16" s="550"/>
      <c r="V16" s="551"/>
      <c r="W16" s="436"/>
      <c r="X16" s="437"/>
      <c r="Y16" s="437"/>
      <c r="Z16" s="437"/>
      <c r="AA16" s="437"/>
      <c r="AB16" s="426"/>
      <c r="AC16" s="530">
        <v>27.4</v>
      </c>
      <c r="AD16" s="531"/>
      <c r="AE16" s="531"/>
      <c r="AF16" s="531"/>
      <c r="AG16" s="532"/>
      <c r="AH16" s="530">
        <v>28.2</v>
      </c>
      <c r="AI16" s="531"/>
      <c r="AJ16" s="531"/>
      <c r="AK16" s="531"/>
      <c r="AL16" s="533"/>
      <c r="AM16" s="469"/>
      <c r="AN16" s="470"/>
      <c r="AO16" s="470"/>
      <c r="AP16" s="470"/>
      <c r="AQ16" s="470"/>
      <c r="AR16" s="470"/>
      <c r="AS16" s="470"/>
      <c r="AT16" s="471"/>
      <c r="AU16" s="472"/>
      <c r="AV16" s="473"/>
      <c r="AW16" s="473"/>
      <c r="AX16" s="473"/>
      <c r="AY16" s="474" t="s">
        <v>143</v>
      </c>
      <c r="AZ16" s="475"/>
      <c r="BA16" s="475"/>
      <c r="BB16" s="475"/>
      <c r="BC16" s="475"/>
      <c r="BD16" s="475"/>
      <c r="BE16" s="475"/>
      <c r="BF16" s="475"/>
      <c r="BG16" s="475"/>
      <c r="BH16" s="475"/>
      <c r="BI16" s="475"/>
      <c r="BJ16" s="475"/>
      <c r="BK16" s="475"/>
      <c r="BL16" s="475"/>
      <c r="BM16" s="476"/>
      <c r="BN16" s="477">
        <v>3055707</v>
      </c>
      <c r="BO16" s="478"/>
      <c r="BP16" s="478"/>
      <c r="BQ16" s="478"/>
      <c r="BR16" s="478"/>
      <c r="BS16" s="478"/>
      <c r="BT16" s="478"/>
      <c r="BU16" s="479"/>
      <c r="BV16" s="477">
        <v>3094242</v>
      </c>
      <c r="BW16" s="478"/>
      <c r="BX16" s="478"/>
      <c r="BY16" s="478"/>
      <c r="BZ16" s="478"/>
      <c r="CA16" s="478"/>
      <c r="CB16" s="478"/>
      <c r="CC16" s="479"/>
      <c r="CD16" s="180"/>
      <c r="CE16" s="555"/>
      <c r="CF16" s="555"/>
      <c r="CG16" s="555"/>
      <c r="CH16" s="555"/>
      <c r="CI16" s="555"/>
      <c r="CJ16" s="555"/>
      <c r="CK16" s="555"/>
      <c r="CL16" s="555"/>
      <c r="CM16" s="555"/>
      <c r="CN16" s="555"/>
      <c r="CO16" s="555"/>
      <c r="CP16" s="555"/>
      <c r="CQ16" s="555"/>
      <c r="CR16" s="555"/>
      <c r="CS16" s="556"/>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2" t="s">
        <v>144</v>
      </c>
      <c r="N17" s="553"/>
      <c r="O17" s="553"/>
      <c r="P17" s="553"/>
      <c r="Q17" s="554"/>
      <c r="R17" s="549" t="s">
        <v>145</v>
      </c>
      <c r="S17" s="550"/>
      <c r="T17" s="550"/>
      <c r="U17" s="550"/>
      <c r="V17" s="551"/>
      <c r="W17" s="456" t="s">
        <v>146</v>
      </c>
      <c r="X17" s="457"/>
      <c r="Y17" s="457"/>
      <c r="Z17" s="457"/>
      <c r="AA17" s="457"/>
      <c r="AB17" s="447"/>
      <c r="AC17" s="497">
        <v>2660</v>
      </c>
      <c r="AD17" s="498"/>
      <c r="AE17" s="498"/>
      <c r="AF17" s="498"/>
      <c r="AG17" s="537"/>
      <c r="AH17" s="497">
        <v>2621</v>
      </c>
      <c r="AI17" s="498"/>
      <c r="AJ17" s="498"/>
      <c r="AK17" s="498"/>
      <c r="AL17" s="499"/>
      <c r="AM17" s="469"/>
      <c r="AN17" s="470"/>
      <c r="AO17" s="470"/>
      <c r="AP17" s="470"/>
      <c r="AQ17" s="470"/>
      <c r="AR17" s="470"/>
      <c r="AS17" s="470"/>
      <c r="AT17" s="471"/>
      <c r="AU17" s="472"/>
      <c r="AV17" s="473"/>
      <c r="AW17" s="473"/>
      <c r="AX17" s="473"/>
      <c r="AY17" s="474" t="s">
        <v>147</v>
      </c>
      <c r="AZ17" s="475"/>
      <c r="BA17" s="475"/>
      <c r="BB17" s="475"/>
      <c r="BC17" s="475"/>
      <c r="BD17" s="475"/>
      <c r="BE17" s="475"/>
      <c r="BF17" s="475"/>
      <c r="BG17" s="475"/>
      <c r="BH17" s="475"/>
      <c r="BI17" s="475"/>
      <c r="BJ17" s="475"/>
      <c r="BK17" s="475"/>
      <c r="BL17" s="475"/>
      <c r="BM17" s="476"/>
      <c r="BN17" s="477">
        <v>1241735</v>
      </c>
      <c r="BO17" s="478"/>
      <c r="BP17" s="478"/>
      <c r="BQ17" s="478"/>
      <c r="BR17" s="478"/>
      <c r="BS17" s="478"/>
      <c r="BT17" s="478"/>
      <c r="BU17" s="479"/>
      <c r="BV17" s="477">
        <v>1170222</v>
      </c>
      <c r="BW17" s="478"/>
      <c r="BX17" s="478"/>
      <c r="BY17" s="478"/>
      <c r="BZ17" s="478"/>
      <c r="CA17" s="478"/>
      <c r="CB17" s="478"/>
      <c r="CC17" s="479"/>
      <c r="CD17" s="180"/>
      <c r="CE17" s="555"/>
      <c r="CF17" s="555"/>
      <c r="CG17" s="555"/>
      <c r="CH17" s="555"/>
      <c r="CI17" s="555"/>
      <c r="CJ17" s="555"/>
      <c r="CK17" s="555"/>
      <c r="CL17" s="555"/>
      <c r="CM17" s="555"/>
      <c r="CN17" s="555"/>
      <c r="CO17" s="555"/>
      <c r="CP17" s="555"/>
      <c r="CQ17" s="555"/>
      <c r="CR17" s="555"/>
      <c r="CS17" s="556"/>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148</v>
      </c>
      <c r="C18" s="489"/>
      <c r="D18" s="489"/>
      <c r="E18" s="558"/>
      <c r="F18" s="558"/>
      <c r="G18" s="558"/>
      <c r="H18" s="558"/>
      <c r="I18" s="558"/>
      <c r="J18" s="558"/>
      <c r="K18" s="558"/>
      <c r="L18" s="559">
        <v>37.950000000000003</v>
      </c>
      <c r="M18" s="559"/>
      <c r="N18" s="559"/>
      <c r="O18" s="559"/>
      <c r="P18" s="559"/>
      <c r="Q18" s="559"/>
      <c r="R18" s="560"/>
      <c r="S18" s="560"/>
      <c r="T18" s="560"/>
      <c r="U18" s="560"/>
      <c r="V18" s="561"/>
      <c r="W18" s="458"/>
      <c r="X18" s="459"/>
      <c r="Y18" s="459"/>
      <c r="Z18" s="459"/>
      <c r="AA18" s="459"/>
      <c r="AB18" s="450"/>
      <c r="AC18" s="562">
        <v>55.9</v>
      </c>
      <c r="AD18" s="563"/>
      <c r="AE18" s="563"/>
      <c r="AF18" s="563"/>
      <c r="AG18" s="564"/>
      <c r="AH18" s="562">
        <v>53.8</v>
      </c>
      <c r="AI18" s="563"/>
      <c r="AJ18" s="563"/>
      <c r="AK18" s="563"/>
      <c r="AL18" s="565"/>
      <c r="AM18" s="469"/>
      <c r="AN18" s="470"/>
      <c r="AO18" s="470"/>
      <c r="AP18" s="470"/>
      <c r="AQ18" s="470"/>
      <c r="AR18" s="470"/>
      <c r="AS18" s="470"/>
      <c r="AT18" s="471"/>
      <c r="AU18" s="472"/>
      <c r="AV18" s="473"/>
      <c r="AW18" s="473"/>
      <c r="AX18" s="473"/>
      <c r="AY18" s="474" t="s">
        <v>149</v>
      </c>
      <c r="AZ18" s="475"/>
      <c r="BA18" s="475"/>
      <c r="BB18" s="475"/>
      <c r="BC18" s="475"/>
      <c r="BD18" s="475"/>
      <c r="BE18" s="475"/>
      <c r="BF18" s="475"/>
      <c r="BG18" s="475"/>
      <c r="BH18" s="475"/>
      <c r="BI18" s="475"/>
      <c r="BJ18" s="475"/>
      <c r="BK18" s="475"/>
      <c r="BL18" s="475"/>
      <c r="BM18" s="476"/>
      <c r="BN18" s="477">
        <v>3010233</v>
      </c>
      <c r="BO18" s="478"/>
      <c r="BP18" s="478"/>
      <c r="BQ18" s="478"/>
      <c r="BR18" s="478"/>
      <c r="BS18" s="478"/>
      <c r="BT18" s="478"/>
      <c r="BU18" s="479"/>
      <c r="BV18" s="477">
        <v>2913386</v>
      </c>
      <c r="BW18" s="478"/>
      <c r="BX18" s="478"/>
      <c r="BY18" s="478"/>
      <c r="BZ18" s="478"/>
      <c r="CA18" s="478"/>
      <c r="CB18" s="478"/>
      <c r="CC18" s="479"/>
      <c r="CD18" s="180"/>
      <c r="CE18" s="555"/>
      <c r="CF18" s="555"/>
      <c r="CG18" s="555"/>
      <c r="CH18" s="555"/>
      <c r="CI18" s="555"/>
      <c r="CJ18" s="555"/>
      <c r="CK18" s="555"/>
      <c r="CL18" s="555"/>
      <c r="CM18" s="555"/>
      <c r="CN18" s="555"/>
      <c r="CO18" s="555"/>
      <c r="CP18" s="555"/>
      <c r="CQ18" s="555"/>
      <c r="CR18" s="555"/>
      <c r="CS18" s="556"/>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150</v>
      </c>
      <c r="C19" s="489"/>
      <c r="D19" s="489"/>
      <c r="E19" s="558"/>
      <c r="F19" s="558"/>
      <c r="G19" s="558"/>
      <c r="H19" s="558"/>
      <c r="I19" s="558"/>
      <c r="J19" s="558"/>
      <c r="K19" s="558"/>
      <c r="L19" s="566">
        <v>251</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69"/>
      <c r="AN19" s="470"/>
      <c r="AO19" s="470"/>
      <c r="AP19" s="470"/>
      <c r="AQ19" s="470"/>
      <c r="AR19" s="470"/>
      <c r="AS19" s="470"/>
      <c r="AT19" s="471"/>
      <c r="AU19" s="472"/>
      <c r="AV19" s="473"/>
      <c r="AW19" s="473"/>
      <c r="AX19" s="473"/>
      <c r="AY19" s="474" t="s">
        <v>151</v>
      </c>
      <c r="AZ19" s="475"/>
      <c r="BA19" s="475"/>
      <c r="BB19" s="475"/>
      <c r="BC19" s="475"/>
      <c r="BD19" s="475"/>
      <c r="BE19" s="475"/>
      <c r="BF19" s="475"/>
      <c r="BG19" s="475"/>
      <c r="BH19" s="475"/>
      <c r="BI19" s="475"/>
      <c r="BJ19" s="475"/>
      <c r="BK19" s="475"/>
      <c r="BL19" s="475"/>
      <c r="BM19" s="476"/>
      <c r="BN19" s="477">
        <v>4286613</v>
      </c>
      <c r="BO19" s="478"/>
      <c r="BP19" s="478"/>
      <c r="BQ19" s="478"/>
      <c r="BR19" s="478"/>
      <c r="BS19" s="478"/>
      <c r="BT19" s="478"/>
      <c r="BU19" s="479"/>
      <c r="BV19" s="477">
        <v>4444863</v>
      </c>
      <c r="BW19" s="478"/>
      <c r="BX19" s="478"/>
      <c r="BY19" s="478"/>
      <c r="BZ19" s="478"/>
      <c r="CA19" s="478"/>
      <c r="CB19" s="478"/>
      <c r="CC19" s="479"/>
      <c r="CD19" s="180"/>
      <c r="CE19" s="555"/>
      <c r="CF19" s="555"/>
      <c r="CG19" s="555"/>
      <c r="CH19" s="555"/>
      <c r="CI19" s="555"/>
      <c r="CJ19" s="555"/>
      <c r="CK19" s="555"/>
      <c r="CL19" s="555"/>
      <c r="CM19" s="555"/>
      <c r="CN19" s="555"/>
      <c r="CO19" s="555"/>
      <c r="CP19" s="555"/>
      <c r="CQ19" s="555"/>
      <c r="CR19" s="555"/>
      <c r="CS19" s="556"/>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152</v>
      </c>
      <c r="C20" s="489"/>
      <c r="D20" s="489"/>
      <c r="E20" s="558"/>
      <c r="F20" s="558"/>
      <c r="G20" s="558"/>
      <c r="H20" s="558"/>
      <c r="I20" s="558"/>
      <c r="J20" s="558"/>
      <c r="K20" s="558"/>
      <c r="L20" s="566">
        <v>3291</v>
      </c>
      <c r="M20" s="566"/>
      <c r="N20" s="566"/>
      <c r="O20" s="566"/>
      <c r="P20" s="566"/>
      <c r="Q20" s="566"/>
      <c r="R20" s="567"/>
      <c r="S20" s="567"/>
      <c r="T20" s="567"/>
      <c r="U20" s="567"/>
      <c r="V20" s="568"/>
      <c r="W20" s="458"/>
      <c r="X20" s="459"/>
      <c r="Y20" s="459"/>
      <c r="Z20" s="459"/>
      <c r="AA20" s="459"/>
      <c r="AB20" s="459"/>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74"/>
      <c r="AZ20" s="475"/>
      <c r="BA20" s="475"/>
      <c r="BB20" s="475"/>
      <c r="BC20" s="475"/>
      <c r="BD20" s="475"/>
      <c r="BE20" s="475"/>
      <c r="BF20" s="475"/>
      <c r="BG20" s="475"/>
      <c r="BH20" s="475"/>
      <c r="BI20" s="475"/>
      <c r="BJ20" s="475"/>
      <c r="BK20" s="475"/>
      <c r="BL20" s="475"/>
      <c r="BM20" s="476"/>
      <c r="BN20" s="477"/>
      <c r="BO20" s="478"/>
      <c r="BP20" s="478"/>
      <c r="BQ20" s="478"/>
      <c r="BR20" s="478"/>
      <c r="BS20" s="478"/>
      <c r="BT20" s="478"/>
      <c r="BU20" s="479"/>
      <c r="BV20" s="477"/>
      <c r="BW20" s="478"/>
      <c r="BX20" s="478"/>
      <c r="BY20" s="478"/>
      <c r="BZ20" s="478"/>
      <c r="CA20" s="478"/>
      <c r="CB20" s="478"/>
      <c r="CC20" s="479"/>
      <c r="CD20" s="180"/>
      <c r="CE20" s="555"/>
      <c r="CF20" s="555"/>
      <c r="CG20" s="555"/>
      <c r="CH20" s="555"/>
      <c r="CI20" s="555"/>
      <c r="CJ20" s="555"/>
      <c r="CK20" s="555"/>
      <c r="CL20" s="555"/>
      <c r="CM20" s="555"/>
      <c r="CN20" s="555"/>
      <c r="CO20" s="555"/>
      <c r="CP20" s="555"/>
      <c r="CQ20" s="555"/>
      <c r="CR20" s="555"/>
      <c r="CS20" s="556"/>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153</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74"/>
      <c r="AZ21" s="475"/>
      <c r="BA21" s="475"/>
      <c r="BB21" s="475"/>
      <c r="BC21" s="475"/>
      <c r="BD21" s="475"/>
      <c r="BE21" s="475"/>
      <c r="BF21" s="475"/>
      <c r="BG21" s="475"/>
      <c r="BH21" s="475"/>
      <c r="BI21" s="475"/>
      <c r="BJ21" s="475"/>
      <c r="BK21" s="475"/>
      <c r="BL21" s="475"/>
      <c r="BM21" s="476"/>
      <c r="BN21" s="477"/>
      <c r="BO21" s="478"/>
      <c r="BP21" s="478"/>
      <c r="BQ21" s="478"/>
      <c r="BR21" s="478"/>
      <c r="BS21" s="478"/>
      <c r="BT21" s="478"/>
      <c r="BU21" s="479"/>
      <c r="BV21" s="477"/>
      <c r="BW21" s="478"/>
      <c r="BX21" s="478"/>
      <c r="BY21" s="478"/>
      <c r="BZ21" s="478"/>
      <c r="CA21" s="478"/>
      <c r="CB21" s="478"/>
      <c r="CC21" s="479"/>
      <c r="CD21" s="180"/>
      <c r="CE21" s="555"/>
      <c r="CF21" s="555"/>
      <c r="CG21" s="555"/>
      <c r="CH21" s="555"/>
      <c r="CI21" s="555"/>
      <c r="CJ21" s="555"/>
      <c r="CK21" s="555"/>
      <c r="CL21" s="555"/>
      <c r="CM21" s="555"/>
      <c r="CN21" s="555"/>
      <c r="CO21" s="555"/>
      <c r="CP21" s="555"/>
      <c r="CQ21" s="555"/>
      <c r="CR21" s="555"/>
      <c r="CS21" s="556"/>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154</v>
      </c>
      <c r="C22" s="581"/>
      <c r="D22" s="582"/>
      <c r="E22" s="452" t="s">
        <v>1</v>
      </c>
      <c r="F22" s="457"/>
      <c r="G22" s="457"/>
      <c r="H22" s="457"/>
      <c r="I22" s="457"/>
      <c r="J22" s="457"/>
      <c r="K22" s="447"/>
      <c r="L22" s="452" t="s">
        <v>155</v>
      </c>
      <c r="M22" s="457"/>
      <c r="N22" s="457"/>
      <c r="O22" s="457"/>
      <c r="P22" s="447"/>
      <c r="Q22" s="589" t="s">
        <v>156</v>
      </c>
      <c r="R22" s="590"/>
      <c r="S22" s="590"/>
      <c r="T22" s="590"/>
      <c r="U22" s="590"/>
      <c r="V22" s="591"/>
      <c r="W22" s="595" t="s">
        <v>157</v>
      </c>
      <c r="X22" s="581"/>
      <c r="Y22" s="582"/>
      <c r="Z22" s="452" t="s">
        <v>1</v>
      </c>
      <c r="AA22" s="457"/>
      <c r="AB22" s="457"/>
      <c r="AC22" s="457"/>
      <c r="AD22" s="457"/>
      <c r="AE22" s="457"/>
      <c r="AF22" s="457"/>
      <c r="AG22" s="447"/>
      <c r="AH22" s="600" t="s">
        <v>158</v>
      </c>
      <c r="AI22" s="457"/>
      <c r="AJ22" s="457"/>
      <c r="AK22" s="457"/>
      <c r="AL22" s="447"/>
      <c r="AM22" s="600" t="s">
        <v>159</v>
      </c>
      <c r="AN22" s="601"/>
      <c r="AO22" s="601"/>
      <c r="AP22" s="601"/>
      <c r="AQ22" s="601"/>
      <c r="AR22" s="602"/>
      <c r="AS22" s="589" t="s">
        <v>156</v>
      </c>
      <c r="AT22" s="590"/>
      <c r="AU22" s="590"/>
      <c r="AV22" s="590"/>
      <c r="AW22" s="590"/>
      <c r="AX22" s="606"/>
      <c r="AY22" s="608"/>
      <c r="AZ22" s="609"/>
      <c r="BA22" s="609"/>
      <c r="BB22" s="609"/>
      <c r="BC22" s="609"/>
      <c r="BD22" s="609"/>
      <c r="BE22" s="609"/>
      <c r="BF22" s="609"/>
      <c r="BG22" s="609"/>
      <c r="BH22" s="609"/>
      <c r="BI22" s="609"/>
      <c r="BJ22" s="609"/>
      <c r="BK22" s="609"/>
      <c r="BL22" s="609"/>
      <c r="BM22" s="610"/>
      <c r="BN22" s="611"/>
      <c r="BO22" s="612"/>
      <c r="BP22" s="612"/>
      <c r="BQ22" s="612"/>
      <c r="BR22" s="612"/>
      <c r="BS22" s="612"/>
      <c r="BT22" s="612"/>
      <c r="BU22" s="613"/>
      <c r="BV22" s="611"/>
      <c r="BW22" s="612"/>
      <c r="BX22" s="612"/>
      <c r="BY22" s="612"/>
      <c r="BZ22" s="612"/>
      <c r="CA22" s="612"/>
      <c r="CB22" s="612"/>
      <c r="CC22" s="613"/>
      <c r="CD22" s="180"/>
      <c r="CE22" s="555"/>
      <c r="CF22" s="555"/>
      <c r="CG22" s="555"/>
      <c r="CH22" s="555"/>
      <c r="CI22" s="555"/>
      <c r="CJ22" s="555"/>
      <c r="CK22" s="555"/>
      <c r="CL22" s="555"/>
      <c r="CM22" s="555"/>
      <c r="CN22" s="555"/>
      <c r="CO22" s="555"/>
      <c r="CP22" s="555"/>
      <c r="CQ22" s="555"/>
      <c r="CR22" s="555"/>
      <c r="CS22" s="556"/>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03"/>
      <c r="AN23" s="604"/>
      <c r="AO23" s="604"/>
      <c r="AP23" s="604"/>
      <c r="AQ23" s="604"/>
      <c r="AR23" s="605"/>
      <c r="AS23" s="592"/>
      <c r="AT23" s="593"/>
      <c r="AU23" s="593"/>
      <c r="AV23" s="593"/>
      <c r="AW23" s="593"/>
      <c r="AX23" s="607"/>
      <c r="AY23" s="406" t="s">
        <v>160</v>
      </c>
      <c r="AZ23" s="407"/>
      <c r="BA23" s="407"/>
      <c r="BB23" s="407"/>
      <c r="BC23" s="407"/>
      <c r="BD23" s="407"/>
      <c r="BE23" s="407"/>
      <c r="BF23" s="407"/>
      <c r="BG23" s="407"/>
      <c r="BH23" s="407"/>
      <c r="BI23" s="407"/>
      <c r="BJ23" s="407"/>
      <c r="BK23" s="407"/>
      <c r="BL23" s="407"/>
      <c r="BM23" s="408"/>
      <c r="BN23" s="477">
        <v>6564692</v>
      </c>
      <c r="BO23" s="478"/>
      <c r="BP23" s="478"/>
      <c r="BQ23" s="478"/>
      <c r="BR23" s="478"/>
      <c r="BS23" s="478"/>
      <c r="BT23" s="478"/>
      <c r="BU23" s="479"/>
      <c r="BV23" s="477">
        <v>6755068</v>
      </c>
      <c r="BW23" s="478"/>
      <c r="BX23" s="478"/>
      <c r="BY23" s="478"/>
      <c r="BZ23" s="478"/>
      <c r="CA23" s="478"/>
      <c r="CB23" s="478"/>
      <c r="CC23" s="479"/>
      <c r="CD23" s="180"/>
      <c r="CE23" s="555"/>
      <c r="CF23" s="555"/>
      <c r="CG23" s="555"/>
      <c r="CH23" s="555"/>
      <c r="CI23" s="555"/>
      <c r="CJ23" s="555"/>
      <c r="CK23" s="555"/>
      <c r="CL23" s="555"/>
      <c r="CM23" s="555"/>
      <c r="CN23" s="555"/>
      <c r="CO23" s="555"/>
      <c r="CP23" s="555"/>
      <c r="CQ23" s="555"/>
      <c r="CR23" s="555"/>
      <c r="CS23" s="556"/>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161</v>
      </c>
      <c r="F24" s="470"/>
      <c r="G24" s="470"/>
      <c r="H24" s="470"/>
      <c r="I24" s="470"/>
      <c r="J24" s="470"/>
      <c r="K24" s="471"/>
      <c r="L24" s="497">
        <v>1</v>
      </c>
      <c r="M24" s="498"/>
      <c r="N24" s="498"/>
      <c r="O24" s="498"/>
      <c r="P24" s="537"/>
      <c r="Q24" s="497">
        <v>7610</v>
      </c>
      <c r="R24" s="498"/>
      <c r="S24" s="498"/>
      <c r="T24" s="498"/>
      <c r="U24" s="498"/>
      <c r="V24" s="537"/>
      <c r="W24" s="596"/>
      <c r="X24" s="584"/>
      <c r="Y24" s="585"/>
      <c r="Z24" s="496" t="s">
        <v>162</v>
      </c>
      <c r="AA24" s="470"/>
      <c r="AB24" s="470"/>
      <c r="AC24" s="470"/>
      <c r="AD24" s="470"/>
      <c r="AE24" s="470"/>
      <c r="AF24" s="470"/>
      <c r="AG24" s="471"/>
      <c r="AH24" s="497">
        <v>95</v>
      </c>
      <c r="AI24" s="498"/>
      <c r="AJ24" s="498"/>
      <c r="AK24" s="498"/>
      <c r="AL24" s="537"/>
      <c r="AM24" s="497">
        <v>299915</v>
      </c>
      <c r="AN24" s="498"/>
      <c r="AO24" s="498"/>
      <c r="AP24" s="498"/>
      <c r="AQ24" s="498"/>
      <c r="AR24" s="537"/>
      <c r="AS24" s="497">
        <v>3157</v>
      </c>
      <c r="AT24" s="498"/>
      <c r="AU24" s="498"/>
      <c r="AV24" s="498"/>
      <c r="AW24" s="498"/>
      <c r="AX24" s="499"/>
      <c r="AY24" s="608" t="s">
        <v>163</v>
      </c>
      <c r="AZ24" s="609"/>
      <c r="BA24" s="609"/>
      <c r="BB24" s="609"/>
      <c r="BC24" s="609"/>
      <c r="BD24" s="609"/>
      <c r="BE24" s="609"/>
      <c r="BF24" s="609"/>
      <c r="BG24" s="609"/>
      <c r="BH24" s="609"/>
      <c r="BI24" s="609"/>
      <c r="BJ24" s="609"/>
      <c r="BK24" s="609"/>
      <c r="BL24" s="609"/>
      <c r="BM24" s="610"/>
      <c r="BN24" s="477">
        <v>2993788</v>
      </c>
      <c r="BO24" s="478"/>
      <c r="BP24" s="478"/>
      <c r="BQ24" s="478"/>
      <c r="BR24" s="478"/>
      <c r="BS24" s="478"/>
      <c r="BT24" s="478"/>
      <c r="BU24" s="479"/>
      <c r="BV24" s="477">
        <v>3142085</v>
      </c>
      <c r="BW24" s="478"/>
      <c r="BX24" s="478"/>
      <c r="BY24" s="478"/>
      <c r="BZ24" s="478"/>
      <c r="CA24" s="478"/>
      <c r="CB24" s="478"/>
      <c r="CC24" s="479"/>
      <c r="CD24" s="180"/>
      <c r="CE24" s="555"/>
      <c r="CF24" s="555"/>
      <c r="CG24" s="555"/>
      <c r="CH24" s="555"/>
      <c r="CI24" s="555"/>
      <c r="CJ24" s="555"/>
      <c r="CK24" s="555"/>
      <c r="CL24" s="555"/>
      <c r="CM24" s="555"/>
      <c r="CN24" s="555"/>
      <c r="CO24" s="555"/>
      <c r="CP24" s="555"/>
      <c r="CQ24" s="555"/>
      <c r="CR24" s="555"/>
      <c r="CS24" s="556"/>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164</v>
      </c>
      <c r="F25" s="470"/>
      <c r="G25" s="470"/>
      <c r="H25" s="470"/>
      <c r="I25" s="470"/>
      <c r="J25" s="470"/>
      <c r="K25" s="471"/>
      <c r="L25" s="497">
        <v>1</v>
      </c>
      <c r="M25" s="498"/>
      <c r="N25" s="498"/>
      <c r="O25" s="498"/>
      <c r="P25" s="537"/>
      <c r="Q25" s="497">
        <v>6080</v>
      </c>
      <c r="R25" s="498"/>
      <c r="S25" s="498"/>
      <c r="T25" s="498"/>
      <c r="U25" s="498"/>
      <c r="V25" s="537"/>
      <c r="W25" s="596"/>
      <c r="X25" s="584"/>
      <c r="Y25" s="585"/>
      <c r="Z25" s="496" t="s">
        <v>165</v>
      </c>
      <c r="AA25" s="470"/>
      <c r="AB25" s="470"/>
      <c r="AC25" s="470"/>
      <c r="AD25" s="470"/>
      <c r="AE25" s="470"/>
      <c r="AF25" s="470"/>
      <c r="AG25" s="471"/>
      <c r="AH25" s="497" t="s">
        <v>122</v>
      </c>
      <c r="AI25" s="498"/>
      <c r="AJ25" s="498"/>
      <c r="AK25" s="498"/>
      <c r="AL25" s="537"/>
      <c r="AM25" s="497" t="s">
        <v>166</v>
      </c>
      <c r="AN25" s="498"/>
      <c r="AO25" s="498"/>
      <c r="AP25" s="498"/>
      <c r="AQ25" s="498"/>
      <c r="AR25" s="537"/>
      <c r="AS25" s="497" t="s">
        <v>166</v>
      </c>
      <c r="AT25" s="498"/>
      <c r="AU25" s="498"/>
      <c r="AV25" s="498"/>
      <c r="AW25" s="498"/>
      <c r="AX25" s="499"/>
      <c r="AY25" s="406" t="s">
        <v>167</v>
      </c>
      <c r="AZ25" s="407"/>
      <c r="BA25" s="407"/>
      <c r="BB25" s="407"/>
      <c r="BC25" s="407"/>
      <c r="BD25" s="407"/>
      <c r="BE25" s="407"/>
      <c r="BF25" s="407"/>
      <c r="BG25" s="407"/>
      <c r="BH25" s="407"/>
      <c r="BI25" s="407"/>
      <c r="BJ25" s="407"/>
      <c r="BK25" s="407"/>
      <c r="BL25" s="407"/>
      <c r="BM25" s="408"/>
      <c r="BN25" s="409">
        <v>13675</v>
      </c>
      <c r="BO25" s="410"/>
      <c r="BP25" s="410"/>
      <c r="BQ25" s="410"/>
      <c r="BR25" s="410"/>
      <c r="BS25" s="410"/>
      <c r="BT25" s="410"/>
      <c r="BU25" s="411"/>
      <c r="BV25" s="409">
        <v>19667</v>
      </c>
      <c r="BW25" s="410"/>
      <c r="BX25" s="410"/>
      <c r="BY25" s="410"/>
      <c r="BZ25" s="410"/>
      <c r="CA25" s="410"/>
      <c r="CB25" s="410"/>
      <c r="CC25" s="411"/>
      <c r="CD25" s="180"/>
      <c r="CE25" s="555"/>
      <c r="CF25" s="555"/>
      <c r="CG25" s="555"/>
      <c r="CH25" s="555"/>
      <c r="CI25" s="555"/>
      <c r="CJ25" s="555"/>
      <c r="CK25" s="555"/>
      <c r="CL25" s="555"/>
      <c r="CM25" s="555"/>
      <c r="CN25" s="555"/>
      <c r="CO25" s="555"/>
      <c r="CP25" s="555"/>
      <c r="CQ25" s="555"/>
      <c r="CR25" s="555"/>
      <c r="CS25" s="556"/>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168</v>
      </c>
      <c r="F26" s="470"/>
      <c r="G26" s="470"/>
      <c r="H26" s="470"/>
      <c r="I26" s="470"/>
      <c r="J26" s="470"/>
      <c r="K26" s="471"/>
      <c r="L26" s="497">
        <v>1</v>
      </c>
      <c r="M26" s="498"/>
      <c r="N26" s="498"/>
      <c r="O26" s="498"/>
      <c r="P26" s="537"/>
      <c r="Q26" s="497">
        <v>5700</v>
      </c>
      <c r="R26" s="498"/>
      <c r="S26" s="498"/>
      <c r="T26" s="498"/>
      <c r="U26" s="498"/>
      <c r="V26" s="537"/>
      <c r="W26" s="596"/>
      <c r="X26" s="584"/>
      <c r="Y26" s="585"/>
      <c r="Z26" s="496" t="s">
        <v>169</v>
      </c>
      <c r="AA26" s="614"/>
      <c r="AB26" s="614"/>
      <c r="AC26" s="614"/>
      <c r="AD26" s="614"/>
      <c r="AE26" s="614"/>
      <c r="AF26" s="614"/>
      <c r="AG26" s="615"/>
      <c r="AH26" s="497" t="s">
        <v>166</v>
      </c>
      <c r="AI26" s="498"/>
      <c r="AJ26" s="498"/>
      <c r="AK26" s="498"/>
      <c r="AL26" s="537"/>
      <c r="AM26" s="497" t="s">
        <v>166</v>
      </c>
      <c r="AN26" s="498"/>
      <c r="AO26" s="498"/>
      <c r="AP26" s="498"/>
      <c r="AQ26" s="498"/>
      <c r="AR26" s="537"/>
      <c r="AS26" s="497" t="s">
        <v>166</v>
      </c>
      <c r="AT26" s="498"/>
      <c r="AU26" s="498"/>
      <c r="AV26" s="498"/>
      <c r="AW26" s="498"/>
      <c r="AX26" s="499"/>
      <c r="AY26" s="480" t="s">
        <v>170</v>
      </c>
      <c r="AZ26" s="481"/>
      <c r="BA26" s="481"/>
      <c r="BB26" s="481"/>
      <c r="BC26" s="481"/>
      <c r="BD26" s="481"/>
      <c r="BE26" s="481"/>
      <c r="BF26" s="481"/>
      <c r="BG26" s="481"/>
      <c r="BH26" s="481"/>
      <c r="BI26" s="481"/>
      <c r="BJ26" s="481"/>
      <c r="BK26" s="481"/>
      <c r="BL26" s="481"/>
      <c r="BM26" s="482"/>
      <c r="BN26" s="477" t="s">
        <v>122</v>
      </c>
      <c r="BO26" s="478"/>
      <c r="BP26" s="478"/>
      <c r="BQ26" s="478"/>
      <c r="BR26" s="478"/>
      <c r="BS26" s="478"/>
      <c r="BT26" s="478"/>
      <c r="BU26" s="479"/>
      <c r="BV26" s="477" t="s">
        <v>122</v>
      </c>
      <c r="BW26" s="478"/>
      <c r="BX26" s="478"/>
      <c r="BY26" s="478"/>
      <c r="BZ26" s="478"/>
      <c r="CA26" s="478"/>
      <c r="CB26" s="478"/>
      <c r="CC26" s="479"/>
      <c r="CD26" s="180"/>
      <c r="CE26" s="555"/>
      <c r="CF26" s="555"/>
      <c r="CG26" s="555"/>
      <c r="CH26" s="555"/>
      <c r="CI26" s="555"/>
      <c r="CJ26" s="555"/>
      <c r="CK26" s="555"/>
      <c r="CL26" s="555"/>
      <c r="CM26" s="555"/>
      <c r="CN26" s="555"/>
      <c r="CO26" s="555"/>
      <c r="CP26" s="555"/>
      <c r="CQ26" s="555"/>
      <c r="CR26" s="555"/>
      <c r="CS26" s="556"/>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171</v>
      </c>
      <c r="F27" s="470"/>
      <c r="G27" s="470"/>
      <c r="H27" s="470"/>
      <c r="I27" s="470"/>
      <c r="J27" s="470"/>
      <c r="K27" s="471"/>
      <c r="L27" s="497">
        <v>1</v>
      </c>
      <c r="M27" s="498"/>
      <c r="N27" s="498"/>
      <c r="O27" s="498"/>
      <c r="P27" s="537"/>
      <c r="Q27" s="497">
        <v>3380</v>
      </c>
      <c r="R27" s="498"/>
      <c r="S27" s="498"/>
      <c r="T27" s="498"/>
      <c r="U27" s="498"/>
      <c r="V27" s="537"/>
      <c r="W27" s="596"/>
      <c r="X27" s="584"/>
      <c r="Y27" s="585"/>
      <c r="Z27" s="496" t="s">
        <v>172</v>
      </c>
      <c r="AA27" s="470"/>
      <c r="AB27" s="470"/>
      <c r="AC27" s="470"/>
      <c r="AD27" s="470"/>
      <c r="AE27" s="470"/>
      <c r="AF27" s="470"/>
      <c r="AG27" s="471"/>
      <c r="AH27" s="497">
        <v>8</v>
      </c>
      <c r="AI27" s="498"/>
      <c r="AJ27" s="498"/>
      <c r="AK27" s="498"/>
      <c r="AL27" s="537"/>
      <c r="AM27" s="497">
        <v>20176</v>
      </c>
      <c r="AN27" s="498"/>
      <c r="AO27" s="498"/>
      <c r="AP27" s="498"/>
      <c r="AQ27" s="498"/>
      <c r="AR27" s="537"/>
      <c r="AS27" s="497">
        <v>2522</v>
      </c>
      <c r="AT27" s="498"/>
      <c r="AU27" s="498"/>
      <c r="AV27" s="498"/>
      <c r="AW27" s="498"/>
      <c r="AX27" s="499"/>
      <c r="AY27" s="538" t="s">
        <v>173</v>
      </c>
      <c r="AZ27" s="539"/>
      <c r="BA27" s="539"/>
      <c r="BB27" s="539"/>
      <c r="BC27" s="539"/>
      <c r="BD27" s="539"/>
      <c r="BE27" s="539"/>
      <c r="BF27" s="539"/>
      <c r="BG27" s="539"/>
      <c r="BH27" s="539"/>
      <c r="BI27" s="539"/>
      <c r="BJ27" s="539"/>
      <c r="BK27" s="539"/>
      <c r="BL27" s="539"/>
      <c r="BM27" s="540"/>
      <c r="BN27" s="611">
        <v>50000</v>
      </c>
      <c r="BO27" s="612"/>
      <c r="BP27" s="612"/>
      <c r="BQ27" s="612"/>
      <c r="BR27" s="612"/>
      <c r="BS27" s="612"/>
      <c r="BT27" s="612"/>
      <c r="BU27" s="613"/>
      <c r="BV27" s="611">
        <v>50000</v>
      </c>
      <c r="BW27" s="612"/>
      <c r="BX27" s="612"/>
      <c r="BY27" s="612"/>
      <c r="BZ27" s="612"/>
      <c r="CA27" s="612"/>
      <c r="CB27" s="612"/>
      <c r="CC27" s="613"/>
      <c r="CD27" s="182"/>
      <c r="CE27" s="555"/>
      <c r="CF27" s="555"/>
      <c r="CG27" s="555"/>
      <c r="CH27" s="555"/>
      <c r="CI27" s="555"/>
      <c r="CJ27" s="555"/>
      <c r="CK27" s="555"/>
      <c r="CL27" s="555"/>
      <c r="CM27" s="555"/>
      <c r="CN27" s="555"/>
      <c r="CO27" s="555"/>
      <c r="CP27" s="555"/>
      <c r="CQ27" s="555"/>
      <c r="CR27" s="555"/>
      <c r="CS27" s="556"/>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174</v>
      </c>
      <c r="F28" s="470"/>
      <c r="G28" s="470"/>
      <c r="H28" s="470"/>
      <c r="I28" s="470"/>
      <c r="J28" s="470"/>
      <c r="K28" s="471"/>
      <c r="L28" s="497">
        <v>1</v>
      </c>
      <c r="M28" s="498"/>
      <c r="N28" s="498"/>
      <c r="O28" s="498"/>
      <c r="P28" s="537"/>
      <c r="Q28" s="497">
        <v>2540</v>
      </c>
      <c r="R28" s="498"/>
      <c r="S28" s="498"/>
      <c r="T28" s="498"/>
      <c r="U28" s="498"/>
      <c r="V28" s="537"/>
      <c r="W28" s="596"/>
      <c r="X28" s="584"/>
      <c r="Y28" s="585"/>
      <c r="Z28" s="496" t="s">
        <v>175</v>
      </c>
      <c r="AA28" s="470"/>
      <c r="AB28" s="470"/>
      <c r="AC28" s="470"/>
      <c r="AD28" s="470"/>
      <c r="AE28" s="470"/>
      <c r="AF28" s="470"/>
      <c r="AG28" s="471"/>
      <c r="AH28" s="497" t="s">
        <v>122</v>
      </c>
      <c r="AI28" s="498"/>
      <c r="AJ28" s="498"/>
      <c r="AK28" s="498"/>
      <c r="AL28" s="537"/>
      <c r="AM28" s="497" t="s">
        <v>122</v>
      </c>
      <c r="AN28" s="498"/>
      <c r="AO28" s="498"/>
      <c r="AP28" s="498"/>
      <c r="AQ28" s="498"/>
      <c r="AR28" s="537"/>
      <c r="AS28" s="497" t="s">
        <v>166</v>
      </c>
      <c r="AT28" s="498"/>
      <c r="AU28" s="498"/>
      <c r="AV28" s="498"/>
      <c r="AW28" s="498"/>
      <c r="AX28" s="499"/>
      <c r="AY28" s="622" t="s">
        <v>176</v>
      </c>
      <c r="AZ28" s="623"/>
      <c r="BA28" s="623"/>
      <c r="BB28" s="624"/>
      <c r="BC28" s="406" t="s">
        <v>42</v>
      </c>
      <c r="BD28" s="407"/>
      <c r="BE28" s="407"/>
      <c r="BF28" s="407"/>
      <c r="BG28" s="407"/>
      <c r="BH28" s="407"/>
      <c r="BI28" s="407"/>
      <c r="BJ28" s="407"/>
      <c r="BK28" s="407"/>
      <c r="BL28" s="407"/>
      <c r="BM28" s="408"/>
      <c r="BN28" s="409">
        <v>753375</v>
      </c>
      <c r="BO28" s="410"/>
      <c r="BP28" s="410"/>
      <c r="BQ28" s="410"/>
      <c r="BR28" s="410"/>
      <c r="BS28" s="410"/>
      <c r="BT28" s="410"/>
      <c r="BU28" s="411"/>
      <c r="BV28" s="409">
        <v>854309</v>
      </c>
      <c r="BW28" s="410"/>
      <c r="BX28" s="410"/>
      <c r="BY28" s="410"/>
      <c r="BZ28" s="410"/>
      <c r="CA28" s="410"/>
      <c r="CB28" s="410"/>
      <c r="CC28" s="411"/>
      <c r="CD28" s="180"/>
      <c r="CE28" s="555"/>
      <c r="CF28" s="555"/>
      <c r="CG28" s="555"/>
      <c r="CH28" s="555"/>
      <c r="CI28" s="555"/>
      <c r="CJ28" s="555"/>
      <c r="CK28" s="555"/>
      <c r="CL28" s="555"/>
      <c r="CM28" s="555"/>
      <c r="CN28" s="555"/>
      <c r="CO28" s="555"/>
      <c r="CP28" s="555"/>
      <c r="CQ28" s="555"/>
      <c r="CR28" s="555"/>
      <c r="CS28" s="556"/>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177</v>
      </c>
      <c r="F29" s="470"/>
      <c r="G29" s="470"/>
      <c r="H29" s="470"/>
      <c r="I29" s="470"/>
      <c r="J29" s="470"/>
      <c r="K29" s="471"/>
      <c r="L29" s="497">
        <v>10</v>
      </c>
      <c r="M29" s="498"/>
      <c r="N29" s="498"/>
      <c r="O29" s="498"/>
      <c r="P29" s="537"/>
      <c r="Q29" s="497">
        <v>2280</v>
      </c>
      <c r="R29" s="498"/>
      <c r="S29" s="498"/>
      <c r="T29" s="498"/>
      <c r="U29" s="498"/>
      <c r="V29" s="537"/>
      <c r="W29" s="597"/>
      <c r="X29" s="598"/>
      <c r="Y29" s="599"/>
      <c r="Z29" s="496" t="s">
        <v>178</v>
      </c>
      <c r="AA29" s="470"/>
      <c r="AB29" s="470"/>
      <c r="AC29" s="470"/>
      <c r="AD29" s="470"/>
      <c r="AE29" s="470"/>
      <c r="AF29" s="470"/>
      <c r="AG29" s="471"/>
      <c r="AH29" s="497">
        <v>103</v>
      </c>
      <c r="AI29" s="498"/>
      <c r="AJ29" s="498"/>
      <c r="AK29" s="498"/>
      <c r="AL29" s="537"/>
      <c r="AM29" s="497">
        <v>320091</v>
      </c>
      <c r="AN29" s="498"/>
      <c r="AO29" s="498"/>
      <c r="AP29" s="498"/>
      <c r="AQ29" s="498"/>
      <c r="AR29" s="537"/>
      <c r="AS29" s="497">
        <v>3108</v>
      </c>
      <c r="AT29" s="498"/>
      <c r="AU29" s="498"/>
      <c r="AV29" s="498"/>
      <c r="AW29" s="498"/>
      <c r="AX29" s="499"/>
      <c r="AY29" s="625"/>
      <c r="AZ29" s="626"/>
      <c r="BA29" s="626"/>
      <c r="BB29" s="627"/>
      <c r="BC29" s="474" t="s">
        <v>179</v>
      </c>
      <c r="BD29" s="475"/>
      <c r="BE29" s="475"/>
      <c r="BF29" s="475"/>
      <c r="BG29" s="475"/>
      <c r="BH29" s="475"/>
      <c r="BI29" s="475"/>
      <c r="BJ29" s="475"/>
      <c r="BK29" s="475"/>
      <c r="BL29" s="475"/>
      <c r="BM29" s="476"/>
      <c r="BN29" s="477" t="s">
        <v>166</v>
      </c>
      <c r="BO29" s="478"/>
      <c r="BP29" s="478"/>
      <c r="BQ29" s="478"/>
      <c r="BR29" s="478"/>
      <c r="BS29" s="478"/>
      <c r="BT29" s="478"/>
      <c r="BU29" s="479"/>
      <c r="BV29" s="477" t="s">
        <v>166</v>
      </c>
      <c r="BW29" s="478"/>
      <c r="BX29" s="478"/>
      <c r="BY29" s="478"/>
      <c r="BZ29" s="478"/>
      <c r="CA29" s="478"/>
      <c r="CB29" s="478"/>
      <c r="CC29" s="479"/>
      <c r="CD29" s="182"/>
      <c r="CE29" s="555"/>
      <c r="CF29" s="555"/>
      <c r="CG29" s="555"/>
      <c r="CH29" s="555"/>
      <c r="CI29" s="555"/>
      <c r="CJ29" s="555"/>
      <c r="CK29" s="555"/>
      <c r="CL29" s="555"/>
      <c r="CM29" s="555"/>
      <c r="CN29" s="555"/>
      <c r="CO29" s="555"/>
      <c r="CP29" s="555"/>
      <c r="CQ29" s="555"/>
      <c r="CR29" s="555"/>
      <c r="CS29" s="556"/>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16"/>
      <c r="M30" s="617"/>
      <c r="N30" s="617"/>
      <c r="O30" s="617"/>
      <c r="P30" s="618"/>
      <c r="Q30" s="616"/>
      <c r="R30" s="617"/>
      <c r="S30" s="617"/>
      <c r="T30" s="617"/>
      <c r="U30" s="617"/>
      <c r="V30" s="618"/>
      <c r="W30" s="619" t="s">
        <v>180</v>
      </c>
      <c r="X30" s="620"/>
      <c r="Y30" s="620"/>
      <c r="Z30" s="620"/>
      <c r="AA30" s="620"/>
      <c r="AB30" s="620"/>
      <c r="AC30" s="620"/>
      <c r="AD30" s="620"/>
      <c r="AE30" s="620"/>
      <c r="AF30" s="620"/>
      <c r="AG30" s="621"/>
      <c r="AH30" s="562">
        <v>99.6</v>
      </c>
      <c r="AI30" s="563"/>
      <c r="AJ30" s="563"/>
      <c r="AK30" s="563"/>
      <c r="AL30" s="563"/>
      <c r="AM30" s="563"/>
      <c r="AN30" s="563"/>
      <c r="AO30" s="563"/>
      <c r="AP30" s="563"/>
      <c r="AQ30" s="563"/>
      <c r="AR30" s="563"/>
      <c r="AS30" s="563"/>
      <c r="AT30" s="563"/>
      <c r="AU30" s="563"/>
      <c r="AV30" s="563"/>
      <c r="AW30" s="563"/>
      <c r="AX30" s="565"/>
      <c r="AY30" s="628"/>
      <c r="AZ30" s="629"/>
      <c r="BA30" s="629"/>
      <c r="BB30" s="630"/>
      <c r="BC30" s="608" t="s">
        <v>44</v>
      </c>
      <c r="BD30" s="609"/>
      <c r="BE30" s="609"/>
      <c r="BF30" s="609"/>
      <c r="BG30" s="609"/>
      <c r="BH30" s="609"/>
      <c r="BI30" s="609"/>
      <c r="BJ30" s="609"/>
      <c r="BK30" s="609"/>
      <c r="BL30" s="609"/>
      <c r="BM30" s="610"/>
      <c r="BN30" s="611">
        <v>857548</v>
      </c>
      <c r="BO30" s="612"/>
      <c r="BP30" s="612"/>
      <c r="BQ30" s="612"/>
      <c r="BR30" s="612"/>
      <c r="BS30" s="612"/>
      <c r="BT30" s="612"/>
      <c r="BU30" s="613"/>
      <c r="BV30" s="611">
        <v>913873</v>
      </c>
      <c r="BW30" s="612"/>
      <c r="BX30" s="612"/>
      <c r="BY30" s="612"/>
      <c r="BZ30" s="612"/>
      <c r="CA30" s="612"/>
      <c r="CB30" s="612"/>
      <c r="CC30" s="613"/>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181</v>
      </c>
      <c r="D32" s="193"/>
      <c r="E32" s="193"/>
      <c r="F32" s="190"/>
      <c r="G32" s="190"/>
      <c r="H32" s="190"/>
      <c r="I32" s="190"/>
      <c r="J32" s="190"/>
      <c r="K32" s="190"/>
      <c r="L32" s="190"/>
      <c r="M32" s="190"/>
      <c r="N32" s="190"/>
      <c r="O32" s="190"/>
      <c r="P32" s="190"/>
      <c r="Q32" s="190"/>
      <c r="R32" s="190"/>
      <c r="S32" s="190"/>
      <c r="T32" s="190"/>
      <c r="U32" s="190" t="s">
        <v>182</v>
      </c>
      <c r="V32" s="190"/>
      <c r="W32" s="190"/>
      <c r="X32" s="190"/>
      <c r="Y32" s="190"/>
      <c r="Z32" s="190"/>
      <c r="AA32" s="190"/>
      <c r="AB32" s="190"/>
      <c r="AC32" s="190"/>
      <c r="AD32" s="190"/>
      <c r="AE32" s="190"/>
      <c r="AF32" s="190"/>
      <c r="AG32" s="190"/>
      <c r="AH32" s="190"/>
      <c r="AI32" s="190"/>
      <c r="AJ32" s="190"/>
      <c r="AK32" s="190"/>
      <c r="AL32" s="190"/>
      <c r="AM32" s="194" t="s">
        <v>183</v>
      </c>
      <c r="AN32" s="190"/>
      <c r="AO32" s="190"/>
      <c r="AP32" s="190"/>
      <c r="AQ32" s="190"/>
      <c r="AR32" s="190"/>
      <c r="AS32" s="194"/>
      <c r="AT32" s="194"/>
      <c r="AU32" s="194"/>
      <c r="AV32" s="194"/>
      <c r="AW32" s="194"/>
      <c r="AX32" s="194"/>
      <c r="AY32" s="194"/>
      <c r="AZ32" s="194"/>
      <c r="BA32" s="194"/>
      <c r="BB32" s="190"/>
      <c r="BC32" s="194"/>
      <c r="BD32" s="190"/>
      <c r="BE32" s="194" t="s">
        <v>184</v>
      </c>
      <c r="BF32" s="190"/>
      <c r="BG32" s="190"/>
      <c r="BH32" s="190"/>
      <c r="BI32" s="190"/>
      <c r="BJ32" s="194"/>
      <c r="BK32" s="194"/>
      <c r="BL32" s="194"/>
      <c r="BM32" s="194"/>
      <c r="BN32" s="194"/>
      <c r="BO32" s="194"/>
      <c r="BP32" s="194"/>
      <c r="BQ32" s="194"/>
      <c r="BR32" s="190"/>
      <c r="BS32" s="190"/>
      <c r="BT32" s="190"/>
      <c r="BU32" s="190"/>
      <c r="BV32" s="190"/>
      <c r="BW32" s="190" t="s">
        <v>185</v>
      </c>
      <c r="BX32" s="190"/>
      <c r="BY32" s="190"/>
      <c r="BZ32" s="190"/>
      <c r="CA32" s="190"/>
      <c r="CB32" s="194"/>
      <c r="CC32" s="194"/>
      <c r="CD32" s="194"/>
      <c r="CE32" s="194"/>
      <c r="CF32" s="194"/>
      <c r="CG32" s="194"/>
      <c r="CH32" s="194"/>
      <c r="CI32" s="194"/>
      <c r="CJ32" s="194"/>
      <c r="CK32" s="194"/>
      <c r="CL32" s="194"/>
      <c r="CM32" s="194"/>
      <c r="CN32" s="194"/>
      <c r="CO32" s="194" t="s">
        <v>186</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64" t="s">
        <v>187</v>
      </c>
      <c r="D33" s="464"/>
      <c r="E33" s="435" t="s">
        <v>188</v>
      </c>
      <c r="F33" s="435"/>
      <c r="G33" s="435"/>
      <c r="H33" s="435"/>
      <c r="I33" s="435"/>
      <c r="J33" s="435"/>
      <c r="K33" s="435"/>
      <c r="L33" s="435"/>
      <c r="M33" s="435"/>
      <c r="N33" s="435"/>
      <c r="O33" s="435"/>
      <c r="P33" s="435"/>
      <c r="Q33" s="435"/>
      <c r="R33" s="435"/>
      <c r="S33" s="435"/>
      <c r="T33" s="195"/>
      <c r="U33" s="464" t="s">
        <v>187</v>
      </c>
      <c r="V33" s="464"/>
      <c r="W33" s="435" t="s">
        <v>189</v>
      </c>
      <c r="X33" s="435"/>
      <c r="Y33" s="435"/>
      <c r="Z33" s="435"/>
      <c r="AA33" s="435"/>
      <c r="AB33" s="435"/>
      <c r="AC33" s="435"/>
      <c r="AD33" s="435"/>
      <c r="AE33" s="435"/>
      <c r="AF33" s="435"/>
      <c r="AG33" s="435"/>
      <c r="AH33" s="435"/>
      <c r="AI33" s="435"/>
      <c r="AJ33" s="435"/>
      <c r="AK33" s="435"/>
      <c r="AL33" s="195"/>
      <c r="AM33" s="464" t="s">
        <v>187</v>
      </c>
      <c r="AN33" s="464"/>
      <c r="AO33" s="435" t="s">
        <v>189</v>
      </c>
      <c r="AP33" s="435"/>
      <c r="AQ33" s="435"/>
      <c r="AR33" s="435"/>
      <c r="AS33" s="435"/>
      <c r="AT33" s="435"/>
      <c r="AU33" s="435"/>
      <c r="AV33" s="435"/>
      <c r="AW33" s="435"/>
      <c r="AX33" s="435"/>
      <c r="AY33" s="435"/>
      <c r="AZ33" s="435"/>
      <c r="BA33" s="435"/>
      <c r="BB33" s="435"/>
      <c r="BC33" s="435"/>
      <c r="BD33" s="196"/>
      <c r="BE33" s="435" t="s">
        <v>190</v>
      </c>
      <c r="BF33" s="435"/>
      <c r="BG33" s="435" t="s">
        <v>191</v>
      </c>
      <c r="BH33" s="435"/>
      <c r="BI33" s="435"/>
      <c r="BJ33" s="435"/>
      <c r="BK33" s="435"/>
      <c r="BL33" s="435"/>
      <c r="BM33" s="435"/>
      <c r="BN33" s="435"/>
      <c r="BO33" s="435"/>
      <c r="BP33" s="435"/>
      <c r="BQ33" s="435"/>
      <c r="BR33" s="435"/>
      <c r="BS33" s="435"/>
      <c r="BT33" s="435"/>
      <c r="BU33" s="435"/>
      <c r="BV33" s="196"/>
      <c r="BW33" s="464" t="s">
        <v>190</v>
      </c>
      <c r="BX33" s="464"/>
      <c r="BY33" s="435" t="s">
        <v>192</v>
      </c>
      <c r="BZ33" s="435"/>
      <c r="CA33" s="435"/>
      <c r="CB33" s="435"/>
      <c r="CC33" s="435"/>
      <c r="CD33" s="435"/>
      <c r="CE33" s="435"/>
      <c r="CF33" s="435"/>
      <c r="CG33" s="435"/>
      <c r="CH33" s="435"/>
      <c r="CI33" s="435"/>
      <c r="CJ33" s="435"/>
      <c r="CK33" s="435"/>
      <c r="CL33" s="435"/>
      <c r="CM33" s="435"/>
      <c r="CN33" s="195"/>
      <c r="CO33" s="464" t="s">
        <v>193</v>
      </c>
      <c r="CP33" s="464"/>
      <c r="CQ33" s="435" t="s">
        <v>194</v>
      </c>
      <c r="CR33" s="435"/>
      <c r="CS33" s="435"/>
      <c r="CT33" s="435"/>
      <c r="CU33" s="435"/>
      <c r="CV33" s="435"/>
      <c r="CW33" s="435"/>
      <c r="CX33" s="435"/>
      <c r="CY33" s="435"/>
      <c r="CZ33" s="435"/>
      <c r="DA33" s="435"/>
      <c r="DB33" s="435"/>
      <c r="DC33" s="435"/>
      <c r="DD33" s="435"/>
      <c r="DE33" s="435"/>
      <c r="DF33" s="195"/>
      <c r="DG33" s="631" t="s">
        <v>195</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3</v>
      </c>
      <c r="V34" s="632"/>
      <c r="W34" s="633" t="str">
        <f>IF('各会計、関係団体の財政状況及び健全化判断比率'!B28="","",'各会計、関係団体の財政状況及び健全化判断比率'!B28)</f>
        <v>国見町国民健康保険特別会計</v>
      </c>
      <c r="X34" s="633"/>
      <c r="Y34" s="633"/>
      <c r="Z34" s="633"/>
      <c r="AA34" s="633"/>
      <c r="AB34" s="633"/>
      <c r="AC34" s="633"/>
      <c r="AD34" s="633"/>
      <c r="AE34" s="633"/>
      <c r="AF34" s="633"/>
      <c r="AG34" s="633"/>
      <c r="AH34" s="633"/>
      <c r="AI34" s="633"/>
      <c r="AJ34" s="633"/>
      <c r="AK34" s="633"/>
      <c r="AL34" s="193"/>
      <c r="AM34" s="632">
        <f>IF(AO34="","",MAX(C34:D43,U34:V43)+1)</f>
        <v>7</v>
      </c>
      <c r="AN34" s="632"/>
      <c r="AO34" s="633" t="str">
        <f>IF('各会計、関係団体の財政状況及び健全化判断比率'!B32="","",'各会計、関係団体の財政状況及び健全化判断比率'!B32)</f>
        <v>国見町水道事業会計</v>
      </c>
      <c r="AP34" s="633"/>
      <c r="AQ34" s="633"/>
      <c r="AR34" s="633"/>
      <c r="AS34" s="633"/>
      <c r="AT34" s="633"/>
      <c r="AU34" s="633"/>
      <c r="AV34" s="633"/>
      <c r="AW34" s="633"/>
      <c r="AX34" s="633"/>
      <c r="AY34" s="633"/>
      <c r="AZ34" s="633"/>
      <c r="BA34" s="633"/>
      <c r="BB34" s="633"/>
      <c r="BC34" s="633"/>
      <c r="BD34" s="193"/>
      <c r="BE34" s="632">
        <f>IF(BG34="","",MAX(C34:D43,U34:V43,AM34:AN43)+1)</f>
        <v>8</v>
      </c>
      <c r="BF34" s="632"/>
      <c r="BG34" s="633" t="str">
        <f>IF('各会計、関係団体の財政状況及び健全化判断比率'!B33="","",'各会計、関係団体の財政状況及び健全化判断比率'!B33)</f>
        <v>国見町公共下水道事業特別会計</v>
      </c>
      <c r="BH34" s="633"/>
      <c r="BI34" s="633"/>
      <c r="BJ34" s="633"/>
      <c r="BK34" s="633"/>
      <c r="BL34" s="633"/>
      <c r="BM34" s="633"/>
      <c r="BN34" s="633"/>
      <c r="BO34" s="633"/>
      <c r="BP34" s="633"/>
      <c r="BQ34" s="633"/>
      <c r="BR34" s="633"/>
      <c r="BS34" s="633"/>
      <c r="BT34" s="633"/>
      <c r="BU34" s="633"/>
      <c r="BV34" s="193"/>
      <c r="BW34" s="632">
        <f>IF(BY34="","",MAX(C34:D43,U34:V43,AM34:AN43,BE34:BF43)+1)</f>
        <v>10</v>
      </c>
      <c r="BX34" s="632"/>
      <c r="BY34" s="633" t="str">
        <f>IF('各会計、関係団体の財政状況及び健全化判断比率'!B68="","",'各会計、関係団体の財政状況及び健全化判断比率'!B68)</f>
        <v>公立藤田病院組合</v>
      </c>
      <c r="BZ34" s="633"/>
      <c r="CA34" s="633"/>
      <c r="CB34" s="633"/>
      <c r="CC34" s="633"/>
      <c r="CD34" s="633"/>
      <c r="CE34" s="633"/>
      <c r="CF34" s="633"/>
      <c r="CG34" s="633"/>
      <c r="CH34" s="633"/>
      <c r="CI34" s="633"/>
      <c r="CJ34" s="633"/>
      <c r="CK34" s="633"/>
      <c r="CL34" s="633"/>
      <c r="CM34" s="633"/>
      <c r="CN34" s="193"/>
      <c r="CO34" s="632" t="str">
        <f>IF(CQ34="","",MAX(C34:D43,U34:V43,AM34:AN43,BE34:BF43,BW34:BX43)+1)</f>
        <v/>
      </c>
      <c r="CP34" s="632"/>
      <c r="CQ34" s="633" t="str">
        <f>IF('各会計、関係団体の財政状況及び健全化判断比率'!BS7="","",'各会計、関係団体の財政状況及び健全化判断比率'!BS7)</f>
        <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15">
      <c r="A35" s="166"/>
      <c r="B35" s="192"/>
      <c r="C35" s="632">
        <f>IF(E35="","",C34+1)</f>
        <v>2</v>
      </c>
      <c r="D35" s="632"/>
      <c r="E35" s="633" t="str">
        <f>IF('各会計、関係団体の財政状況及び健全化判断比率'!B8="","",'各会計、関係団体の財政状況及び健全化判断比率'!B8)</f>
        <v>国見町渇水対策施設特別会計</v>
      </c>
      <c r="F35" s="633"/>
      <c r="G35" s="633"/>
      <c r="H35" s="633"/>
      <c r="I35" s="633"/>
      <c r="J35" s="633"/>
      <c r="K35" s="633"/>
      <c r="L35" s="633"/>
      <c r="M35" s="633"/>
      <c r="N35" s="633"/>
      <c r="O35" s="633"/>
      <c r="P35" s="633"/>
      <c r="Q35" s="633"/>
      <c r="R35" s="633"/>
      <c r="S35" s="633"/>
      <c r="T35" s="193"/>
      <c r="U35" s="632">
        <f>IF(W35="","",U34+1)</f>
        <v>4</v>
      </c>
      <c r="V35" s="632"/>
      <c r="W35" s="633" t="str">
        <f>IF('各会計、関係団体の財政状況及び健全化判断比率'!B29="","",'各会計、関係団体の財政状況及び健全化判断比率'!B29)</f>
        <v>国見町介護保険特別会計(保険事業勘定)</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f t="shared" ref="BE35:BE43" si="1">IF(BG35="","",BE34+1)</f>
        <v>9</v>
      </c>
      <c r="BF35" s="632"/>
      <c r="BG35" s="633" t="str">
        <f>IF('各会計、関係団体の財政状況及び健全化判断比率'!B34="","",'各会計、関係団体の財政状況及び健全化判断比率'!B34)</f>
        <v>国見町土地開発事業特別会計</v>
      </c>
      <c r="BH35" s="633"/>
      <c r="BI35" s="633"/>
      <c r="BJ35" s="633"/>
      <c r="BK35" s="633"/>
      <c r="BL35" s="633"/>
      <c r="BM35" s="633"/>
      <c r="BN35" s="633"/>
      <c r="BO35" s="633"/>
      <c r="BP35" s="633"/>
      <c r="BQ35" s="633"/>
      <c r="BR35" s="633"/>
      <c r="BS35" s="633"/>
      <c r="BT35" s="633"/>
      <c r="BU35" s="633"/>
      <c r="BV35" s="193"/>
      <c r="BW35" s="632">
        <f t="shared" ref="BW35:BW43" si="2">IF(BY35="","",BW34+1)</f>
        <v>11</v>
      </c>
      <c r="BX35" s="632"/>
      <c r="BY35" s="633" t="str">
        <f>IF('各会計、関係団体の財政状況及び健全化判断比率'!B69="","",'各会計、関係団体の財政状況及び健全化判断比率'!B69)</f>
        <v>福島県後期高齢者医療広域連合一般会計</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5</v>
      </c>
      <c r="V36" s="632"/>
      <c r="W36" s="633" t="str">
        <f>IF('各会計、関係団体の財政状況及び健全化判断比率'!B30="","",'各会計、関係団体の財政状況及び健全化判断比率'!B30)</f>
        <v>国見町後期高齢者医療特別会計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12</v>
      </c>
      <c r="BX36" s="632"/>
      <c r="BY36" s="633" t="str">
        <f>IF('各会計、関係団体の財政状況及び健全化判断比率'!B70="","",'各会計、関係団体の財政状況及び健全化判断比率'!B70)</f>
        <v>福島県後期高齢者医療広域連合後期高齢者医療特別会計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f t="shared" si="4"/>
        <v>6</v>
      </c>
      <c r="V37" s="632"/>
      <c r="W37" s="633" t="str">
        <f>IF('各会計、関係団体の財政状況及び健全化判断比率'!B31="","",'各会計、関係団体の財政状況及び健全化判断比率'!B31)</f>
        <v>国見町介護保険特別会計(サービス事業勘定)</v>
      </c>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13</v>
      </c>
      <c r="BX37" s="632"/>
      <c r="BY37" s="633" t="str">
        <f>IF('各会計、関係団体の財政状況及び健全化判断比率'!B71="","",'各会計、関係団体の財政状況及び健全化判断比率'!B71)</f>
        <v>福島県市町村総合事務組合一般会計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14</v>
      </c>
      <c r="BX38" s="632"/>
      <c r="BY38" s="633" t="str">
        <f>IF('各会計、関係団体の財政状況及び健全化判断比率'!B72="","",'各会計、関係団体の財政状況及び健全化判断比率'!B72)</f>
        <v>福島県市町村総合事務組合消防補償等特別会計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15</v>
      </c>
      <c r="BX39" s="632"/>
      <c r="BY39" s="633" t="str">
        <f>IF('各会計、関係団体の財政状況及び健全化判断比率'!B73="","",'各会計、関係団体の財政状況及び健全化判断比率'!B73)</f>
        <v>福島県市町村総合事務組合消防賞じゅつ金特別会計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16</v>
      </c>
      <c r="BX40" s="632"/>
      <c r="BY40" s="633" t="str">
        <f>IF('各会計、関係団体の財政状況及び健全化判断比率'!B74="","",'各会計、関係団体の財政状況及び健全化判断比率'!B74)</f>
        <v>福島県市町村総合事務組合非常勤職員公務災害補償特別会計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17</v>
      </c>
      <c r="BX41" s="632"/>
      <c r="BY41" s="633" t="str">
        <f>IF('各会計、関係団体の財政状況及び健全化判断比率'!B75="","",'各会計、関係団体の財政状況及び健全化判断比率'!B75)</f>
        <v>福島県市町村総合事務組合自治会館管理特別会計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18</v>
      </c>
      <c r="BX42" s="632"/>
      <c r="BY42" s="633" t="str">
        <f>IF('各会計、関係団体の財政状況及び健全化判断比率'!B76="","",'各会計、関係団体の財政状況及び健全化判断比率'!B76)</f>
        <v>伊達地方衛生処理組合一般会計</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f t="shared" si="2"/>
        <v>19</v>
      </c>
      <c r="BX43" s="632"/>
      <c r="BY43" s="633" t="str">
        <f>IF('各会計、関係団体の財政状況及び健全化判断比率'!B77="","",'各会計、関係団体の財政状況及び健全化判断比率'!B77)</f>
        <v>伊達地方衛生処理組合し尿処理事業特別会計</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196</v>
      </c>
      <c r="C46" s="165"/>
      <c r="D46" s="165"/>
      <c r="E46" s="165" t="s">
        <v>197</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198</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199</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200</v>
      </c>
    </row>
    <row r="50" spans="5:5" x14ac:dyDescent="0.15">
      <c r="E50" s="167" t="s">
        <v>201</v>
      </c>
    </row>
    <row r="51" spans="5:5" x14ac:dyDescent="0.15">
      <c r="E51" s="167" t="s">
        <v>202</v>
      </c>
    </row>
    <row r="52" spans="5:5" x14ac:dyDescent="0.15">
      <c r="E52" s="167" t="s">
        <v>203</v>
      </c>
    </row>
    <row r="53" spans="5:5" x14ac:dyDescent="0.15">
      <c r="E53" s="167" t="s">
        <v>204</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9AMlQg5Mkd7mfEEs6IyjrE0rHfq1mjOWyB/3aCwyQRSVBXSLOqbdFTvpiwjj2FNM4EDheReXGwosLffU/GWjpA==" saltValue="oFeWZSfUgtHqoeC8CJx8E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544</v>
      </c>
      <c r="G33" s="29" t="s">
        <v>545</v>
      </c>
      <c r="H33" s="29" t="s">
        <v>546</v>
      </c>
      <c r="I33" s="29" t="s">
        <v>547</v>
      </c>
      <c r="J33" s="30" t="s">
        <v>548</v>
      </c>
      <c r="K33" s="22"/>
      <c r="L33" s="22"/>
      <c r="M33" s="22"/>
      <c r="N33" s="22"/>
      <c r="O33" s="22"/>
      <c r="P33" s="22"/>
    </row>
    <row r="34" spans="1:16" ht="39" customHeight="1" x14ac:dyDescent="0.15">
      <c r="A34" s="22"/>
      <c r="B34" s="31"/>
      <c r="C34" s="1224" t="s">
        <v>550</v>
      </c>
      <c r="D34" s="1224"/>
      <c r="E34" s="1225"/>
      <c r="F34" s="32">
        <v>13.62</v>
      </c>
      <c r="G34" s="33">
        <v>14.85</v>
      </c>
      <c r="H34" s="33">
        <v>15.03</v>
      </c>
      <c r="I34" s="33">
        <v>16.23</v>
      </c>
      <c r="J34" s="34">
        <v>16.12</v>
      </c>
      <c r="K34" s="22"/>
      <c r="L34" s="22"/>
      <c r="M34" s="22"/>
      <c r="N34" s="22"/>
      <c r="O34" s="22"/>
      <c r="P34" s="22"/>
    </row>
    <row r="35" spans="1:16" ht="39" customHeight="1" x14ac:dyDescent="0.15">
      <c r="A35" s="22"/>
      <c r="B35" s="35"/>
      <c r="C35" s="1218" t="s">
        <v>551</v>
      </c>
      <c r="D35" s="1219"/>
      <c r="E35" s="1220"/>
      <c r="F35" s="36">
        <v>8.86</v>
      </c>
      <c r="G35" s="37">
        <v>14.27</v>
      </c>
      <c r="H35" s="37">
        <v>15.81</v>
      </c>
      <c r="I35" s="37">
        <v>11.2</v>
      </c>
      <c r="J35" s="38">
        <v>13.19</v>
      </c>
      <c r="K35" s="22"/>
      <c r="L35" s="22"/>
      <c r="M35" s="22"/>
      <c r="N35" s="22"/>
      <c r="O35" s="22"/>
      <c r="P35" s="22"/>
    </row>
    <row r="36" spans="1:16" ht="39" customHeight="1" x14ac:dyDescent="0.15">
      <c r="A36" s="22"/>
      <c r="B36" s="35"/>
      <c r="C36" s="1218" t="s">
        <v>552</v>
      </c>
      <c r="D36" s="1219"/>
      <c r="E36" s="1220"/>
      <c r="F36" s="36">
        <v>2.23</v>
      </c>
      <c r="G36" s="37">
        <v>1.39</v>
      </c>
      <c r="H36" s="37">
        <v>2.2799999999999998</v>
      </c>
      <c r="I36" s="37">
        <v>2.4</v>
      </c>
      <c r="J36" s="38">
        <v>2.58</v>
      </c>
      <c r="K36" s="22"/>
      <c r="L36" s="22"/>
      <c r="M36" s="22"/>
      <c r="N36" s="22"/>
      <c r="O36" s="22"/>
      <c r="P36" s="22"/>
    </row>
    <row r="37" spans="1:16" ht="39" customHeight="1" x14ac:dyDescent="0.15">
      <c r="A37" s="22"/>
      <c r="B37" s="35"/>
      <c r="C37" s="1218" t="s">
        <v>553</v>
      </c>
      <c r="D37" s="1219"/>
      <c r="E37" s="1220"/>
      <c r="F37" s="36">
        <v>0.32</v>
      </c>
      <c r="G37" s="37">
        <v>0.65</v>
      </c>
      <c r="H37" s="37">
        <v>0.75</v>
      </c>
      <c r="I37" s="37">
        <v>0.75</v>
      </c>
      <c r="J37" s="38">
        <v>1.69</v>
      </c>
      <c r="K37" s="22"/>
      <c r="L37" s="22"/>
      <c r="M37" s="22"/>
      <c r="N37" s="22"/>
      <c r="O37" s="22"/>
      <c r="P37" s="22"/>
    </row>
    <row r="38" spans="1:16" ht="39" customHeight="1" x14ac:dyDescent="0.15">
      <c r="A38" s="22"/>
      <c r="B38" s="35"/>
      <c r="C38" s="1218" t="s">
        <v>554</v>
      </c>
      <c r="D38" s="1219"/>
      <c r="E38" s="1220"/>
      <c r="F38" s="36">
        <v>0</v>
      </c>
      <c r="G38" s="37">
        <v>0.03</v>
      </c>
      <c r="H38" s="37">
        <v>0.03</v>
      </c>
      <c r="I38" s="37">
        <v>0.01</v>
      </c>
      <c r="J38" s="38">
        <v>0.03</v>
      </c>
      <c r="K38" s="22"/>
      <c r="L38" s="22"/>
      <c r="M38" s="22"/>
      <c r="N38" s="22"/>
      <c r="O38" s="22"/>
      <c r="P38" s="22"/>
    </row>
    <row r="39" spans="1:16" ht="39" customHeight="1" x14ac:dyDescent="0.15">
      <c r="A39" s="22"/>
      <c r="B39" s="35"/>
      <c r="C39" s="1218" t="s">
        <v>555</v>
      </c>
      <c r="D39" s="1219"/>
      <c r="E39" s="1220"/>
      <c r="F39" s="36">
        <v>1.23</v>
      </c>
      <c r="G39" s="37">
        <v>7.0000000000000007E-2</v>
      </c>
      <c r="H39" s="37">
        <v>0.1</v>
      </c>
      <c r="I39" s="37">
        <v>0.04</v>
      </c>
      <c r="J39" s="38">
        <v>0.03</v>
      </c>
      <c r="K39" s="22"/>
      <c r="L39" s="22"/>
      <c r="M39" s="22"/>
      <c r="N39" s="22"/>
      <c r="O39" s="22"/>
      <c r="P39" s="22"/>
    </row>
    <row r="40" spans="1:16" ht="39" customHeight="1" x14ac:dyDescent="0.15">
      <c r="A40" s="22"/>
      <c r="B40" s="35"/>
      <c r="C40" s="1218" t="s">
        <v>556</v>
      </c>
      <c r="D40" s="1219"/>
      <c r="E40" s="1220"/>
      <c r="F40" s="36">
        <v>0.57999999999999996</v>
      </c>
      <c r="G40" s="37">
        <v>0.94</v>
      </c>
      <c r="H40" s="37">
        <v>0.03</v>
      </c>
      <c r="I40" s="37">
        <v>0.03</v>
      </c>
      <c r="J40" s="38">
        <v>0.02</v>
      </c>
      <c r="K40" s="22"/>
      <c r="L40" s="22"/>
      <c r="M40" s="22"/>
      <c r="N40" s="22"/>
      <c r="O40" s="22"/>
      <c r="P40" s="22"/>
    </row>
    <row r="41" spans="1:16" ht="39" customHeight="1" x14ac:dyDescent="0.15">
      <c r="A41" s="22"/>
      <c r="B41" s="35"/>
      <c r="C41" s="1218" t="s">
        <v>557</v>
      </c>
      <c r="D41" s="1219"/>
      <c r="E41" s="1220"/>
      <c r="F41" s="36">
        <v>0</v>
      </c>
      <c r="G41" s="37">
        <v>0</v>
      </c>
      <c r="H41" s="37">
        <v>0</v>
      </c>
      <c r="I41" s="37">
        <v>0.03</v>
      </c>
      <c r="J41" s="38">
        <v>0.01</v>
      </c>
      <c r="K41" s="22"/>
      <c r="L41" s="22"/>
      <c r="M41" s="22"/>
      <c r="N41" s="22"/>
      <c r="O41" s="22"/>
      <c r="P41" s="22"/>
    </row>
    <row r="42" spans="1:16" ht="39" customHeight="1" x14ac:dyDescent="0.15">
      <c r="A42" s="22"/>
      <c r="B42" s="39"/>
      <c r="C42" s="1218" t="s">
        <v>558</v>
      </c>
      <c r="D42" s="1219"/>
      <c r="E42" s="1220"/>
      <c r="F42" s="36" t="s">
        <v>501</v>
      </c>
      <c r="G42" s="37" t="s">
        <v>501</v>
      </c>
      <c r="H42" s="37" t="s">
        <v>501</v>
      </c>
      <c r="I42" s="37" t="s">
        <v>501</v>
      </c>
      <c r="J42" s="38" t="s">
        <v>501</v>
      </c>
      <c r="K42" s="22"/>
      <c r="L42" s="22"/>
      <c r="M42" s="22"/>
      <c r="N42" s="22"/>
      <c r="O42" s="22"/>
      <c r="P42" s="22"/>
    </row>
    <row r="43" spans="1:16" ht="39" customHeight="1" thickBot="1" x14ac:dyDescent="0.2">
      <c r="A43" s="22"/>
      <c r="B43" s="40"/>
      <c r="C43" s="1221" t="s">
        <v>559</v>
      </c>
      <c r="D43" s="1222"/>
      <c r="E43" s="1223"/>
      <c r="F43" s="41">
        <v>0.01</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LZbTFzIkSGMQWa70BmjuQC/Tx8ywaCJX5MJZO4NjHi8mB2iJNdqYNBG2h5kfaDXbxcsnodNuLTEXXuPSYwU5jw==" saltValue="XoUjMfwqYILHaFJzUwUf3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4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544</v>
      </c>
      <c r="L44" s="56" t="s">
        <v>545</v>
      </c>
      <c r="M44" s="56" t="s">
        <v>546</v>
      </c>
      <c r="N44" s="56" t="s">
        <v>547</v>
      </c>
      <c r="O44" s="57" t="s">
        <v>548</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368</v>
      </c>
      <c r="L45" s="60">
        <v>368</v>
      </c>
      <c r="M45" s="60">
        <v>383</v>
      </c>
      <c r="N45" s="60">
        <v>379</v>
      </c>
      <c r="O45" s="61">
        <v>364</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501</v>
      </c>
      <c r="L46" s="64" t="s">
        <v>501</v>
      </c>
      <c r="M46" s="64" t="s">
        <v>501</v>
      </c>
      <c r="N46" s="64" t="s">
        <v>501</v>
      </c>
      <c r="O46" s="65" t="s">
        <v>501</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501</v>
      </c>
      <c r="L47" s="64" t="s">
        <v>501</v>
      </c>
      <c r="M47" s="64" t="s">
        <v>501</v>
      </c>
      <c r="N47" s="64" t="s">
        <v>501</v>
      </c>
      <c r="O47" s="65" t="s">
        <v>501</v>
      </c>
      <c r="P47" s="48"/>
      <c r="Q47" s="48"/>
      <c r="R47" s="48"/>
      <c r="S47" s="48"/>
      <c r="T47" s="48"/>
      <c r="U47" s="48"/>
    </row>
    <row r="48" spans="1:21" ht="30.75" customHeight="1" x14ac:dyDescent="0.15">
      <c r="A48" s="48"/>
      <c r="B48" s="1236"/>
      <c r="C48" s="1237"/>
      <c r="D48" s="62"/>
      <c r="E48" s="1228" t="s">
        <v>15</v>
      </c>
      <c r="F48" s="1228"/>
      <c r="G48" s="1228"/>
      <c r="H48" s="1228"/>
      <c r="I48" s="1228"/>
      <c r="J48" s="1229"/>
      <c r="K48" s="63">
        <v>93</v>
      </c>
      <c r="L48" s="64">
        <v>53</v>
      </c>
      <c r="M48" s="64">
        <v>40</v>
      </c>
      <c r="N48" s="64">
        <v>61</v>
      </c>
      <c r="O48" s="65">
        <v>73</v>
      </c>
      <c r="P48" s="48"/>
      <c r="Q48" s="48"/>
      <c r="R48" s="48"/>
      <c r="S48" s="48"/>
      <c r="T48" s="48"/>
      <c r="U48" s="48"/>
    </row>
    <row r="49" spans="1:21" ht="30.75" customHeight="1" x14ac:dyDescent="0.15">
      <c r="A49" s="48"/>
      <c r="B49" s="1236"/>
      <c r="C49" s="1237"/>
      <c r="D49" s="62"/>
      <c r="E49" s="1228" t="s">
        <v>16</v>
      </c>
      <c r="F49" s="1228"/>
      <c r="G49" s="1228"/>
      <c r="H49" s="1228"/>
      <c r="I49" s="1228"/>
      <c r="J49" s="1229"/>
      <c r="K49" s="63">
        <v>308</v>
      </c>
      <c r="L49" s="64">
        <v>308</v>
      </c>
      <c r="M49" s="64">
        <v>308</v>
      </c>
      <c r="N49" s="64">
        <v>334</v>
      </c>
      <c r="O49" s="65">
        <v>343</v>
      </c>
      <c r="P49" s="48"/>
      <c r="Q49" s="48"/>
      <c r="R49" s="48"/>
      <c r="S49" s="48"/>
      <c r="T49" s="48"/>
      <c r="U49" s="48"/>
    </row>
    <row r="50" spans="1:21" ht="30.75" customHeight="1" x14ac:dyDescent="0.15">
      <c r="A50" s="48"/>
      <c r="B50" s="1236"/>
      <c r="C50" s="1237"/>
      <c r="D50" s="62"/>
      <c r="E50" s="1228" t="s">
        <v>17</v>
      </c>
      <c r="F50" s="1228"/>
      <c r="G50" s="1228"/>
      <c r="H50" s="1228"/>
      <c r="I50" s="1228"/>
      <c r="J50" s="1229"/>
      <c r="K50" s="63">
        <v>16</v>
      </c>
      <c r="L50" s="64">
        <v>11</v>
      </c>
      <c r="M50" s="64">
        <v>3</v>
      </c>
      <c r="N50" s="64">
        <v>5</v>
      </c>
      <c r="O50" s="65">
        <v>6</v>
      </c>
      <c r="P50" s="48"/>
      <c r="Q50" s="48"/>
      <c r="R50" s="48"/>
      <c r="S50" s="48"/>
      <c r="T50" s="48"/>
      <c r="U50" s="48"/>
    </row>
    <row r="51" spans="1:21" ht="30.75" customHeight="1" x14ac:dyDescent="0.15">
      <c r="A51" s="48"/>
      <c r="B51" s="1238"/>
      <c r="C51" s="1239"/>
      <c r="D51" s="66"/>
      <c r="E51" s="1228" t="s">
        <v>18</v>
      </c>
      <c r="F51" s="1228"/>
      <c r="G51" s="1228"/>
      <c r="H51" s="1228"/>
      <c r="I51" s="1228"/>
      <c r="J51" s="1229"/>
      <c r="K51" s="63" t="s">
        <v>501</v>
      </c>
      <c r="L51" s="64" t="s">
        <v>501</v>
      </c>
      <c r="M51" s="64" t="s">
        <v>501</v>
      </c>
      <c r="N51" s="64" t="s">
        <v>501</v>
      </c>
      <c r="O51" s="65" t="s">
        <v>501</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536</v>
      </c>
      <c r="L52" s="64">
        <v>563</v>
      </c>
      <c r="M52" s="64">
        <v>558</v>
      </c>
      <c r="N52" s="64">
        <v>557</v>
      </c>
      <c r="O52" s="65">
        <v>586</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249</v>
      </c>
      <c r="L53" s="69">
        <v>177</v>
      </c>
      <c r="M53" s="69">
        <v>176</v>
      </c>
      <c r="N53" s="69">
        <v>222</v>
      </c>
      <c r="O53" s="70">
        <v>200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h4rguRZ/hJH8SYb6WlC/sAs6oqB8FNHN3sxtYiGxp+Fy/BC1o0DC8aItaKRy/KKOgyPD8vVw0fd1VhhO50o8+w==" saltValue="EftU9Wkq5DXoQBKoM+O27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I4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544</v>
      </c>
      <c r="J40" s="79" t="s">
        <v>545</v>
      </c>
      <c r="K40" s="79" t="s">
        <v>546</v>
      </c>
      <c r="L40" s="79" t="s">
        <v>547</v>
      </c>
      <c r="M40" s="80" t="s">
        <v>548</v>
      </c>
    </row>
    <row r="41" spans="2:13" ht="27.75" customHeight="1" x14ac:dyDescent="0.15">
      <c r="B41" s="1242" t="s">
        <v>24</v>
      </c>
      <c r="C41" s="1243"/>
      <c r="D41" s="81"/>
      <c r="E41" s="1248" t="s">
        <v>25</v>
      </c>
      <c r="F41" s="1248"/>
      <c r="G41" s="1248"/>
      <c r="H41" s="1249"/>
      <c r="I41" s="82">
        <v>5479</v>
      </c>
      <c r="J41" s="83">
        <v>5874</v>
      </c>
      <c r="K41" s="83">
        <v>6310</v>
      </c>
      <c r="L41" s="83">
        <v>6687</v>
      </c>
      <c r="M41" s="84">
        <v>6506</v>
      </c>
    </row>
    <row r="42" spans="2:13" ht="27.75" customHeight="1" x14ac:dyDescent="0.15">
      <c r="B42" s="1244"/>
      <c r="C42" s="1245"/>
      <c r="D42" s="85"/>
      <c r="E42" s="1250" t="s">
        <v>26</v>
      </c>
      <c r="F42" s="1250"/>
      <c r="G42" s="1250"/>
      <c r="H42" s="1251"/>
      <c r="I42" s="86">
        <v>29</v>
      </c>
      <c r="J42" s="87">
        <v>19</v>
      </c>
      <c r="K42" s="87">
        <v>22</v>
      </c>
      <c r="L42" s="87">
        <v>20</v>
      </c>
      <c r="M42" s="88">
        <v>14</v>
      </c>
    </row>
    <row r="43" spans="2:13" ht="27.75" customHeight="1" x14ac:dyDescent="0.15">
      <c r="B43" s="1244"/>
      <c r="C43" s="1245"/>
      <c r="D43" s="85"/>
      <c r="E43" s="1250" t="s">
        <v>27</v>
      </c>
      <c r="F43" s="1250"/>
      <c r="G43" s="1250"/>
      <c r="H43" s="1251"/>
      <c r="I43" s="86">
        <v>1584</v>
      </c>
      <c r="J43" s="87">
        <v>1314</v>
      </c>
      <c r="K43" s="87">
        <v>1148</v>
      </c>
      <c r="L43" s="87">
        <v>1071</v>
      </c>
      <c r="M43" s="88">
        <v>1115</v>
      </c>
    </row>
    <row r="44" spans="2:13" ht="27.75" customHeight="1" x14ac:dyDescent="0.15">
      <c r="B44" s="1244"/>
      <c r="C44" s="1245"/>
      <c r="D44" s="85"/>
      <c r="E44" s="1250" t="s">
        <v>28</v>
      </c>
      <c r="F44" s="1250"/>
      <c r="G44" s="1250"/>
      <c r="H44" s="1251"/>
      <c r="I44" s="86">
        <v>3637</v>
      </c>
      <c r="J44" s="87">
        <v>3581</v>
      </c>
      <c r="K44" s="87">
        <v>3432</v>
      </c>
      <c r="L44" s="87">
        <v>3252</v>
      </c>
      <c r="M44" s="88">
        <v>3048</v>
      </c>
    </row>
    <row r="45" spans="2:13" ht="27.75" customHeight="1" x14ac:dyDescent="0.15">
      <c r="B45" s="1244"/>
      <c r="C45" s="1245"/>
      <c r="D45" s="85"/>
      <c r="E45" s="1250" t="s">
        <v>29</v>
      </c>
      <c r="F45" s="1250"/>
      <c r="G45" s="1250"/>
      <c r="H45" s="1251"/>
      <c r="I45" s="86">
        <v>749</v>
      </c>
      <c r="J45" s="87">
        <v>697</v>
      </c>
      <c r="K45" s="87">
        <v>664</v>
      </c>
      <c r="L45" s="87">
        <v>590</v>
      </c>
      <c r="M45" s="88">
        <v>440</v>
      </c>
    </row>
    <row r="46" spans="2:13" ht="27.75" customHeight="1" x14ac:dyDescent="0.15">
      <c r="B46" s="1244"/>
      <c r="C46" s="1245"/>
      <c r="D46" s="89"/>
      <c r="E46" s="1250" t="s">
        <v>30</v>
      </c>
      <c r="F46" s="1250"/>
      <c r="G46" s="1250"/>
      <c r="H46" s="1251"/>
      <c r="I46" s="86" t="s">
        <v>501</v>
      </c>
      <c r="J46" s="87" t="s">
        <v>501</v>
      </c>
      <c r="K46" s="87" t="s">
        <v>501</v>
      </c>
      <c r="L46" s="87" t="s">
        <v>501</v>
      </c>
      <c r="M46" s="88" t="s">
        <v>501</v>
      </c>
    </row>
    <row r="47" spans="2:13" ht="27.75" customHeight="1" x14ac:dyDescent="0.15">
      <c r="B47" s="1244"/>
      <c r="C47" s="1245"/>
      <c r="D47" s="90"/>
      <c r="E47" s="1252" t="s">
        <v>31</v>
      </c>
      <c r="F47" s="1253"/>
      <c r="G47" s="1253"/>
      <c r="H47" s="1254"/>
      <c r="I47" s="86" t="s">
        <v>501</v>
      </c>
      <c r="J47" s="87" t="s">
        <v>501</v>
      </c>
      <c r="K47" s="87" t="s">
        <v>501</v>
      </c>
      <c r="L47" s="87" t="s">
        <v>501</v>
      </c>
      <c r="M47" s="88" t="s">
        <v>501</v>
      </c>
    </row>
    <row r="48" spans="2:13" ht="27.75" customHeight="1" x14ac:dyDescent="0.15">
      <c r="B48" s="1244"/>
      <c r="C48" s="1245"/>
      <c r="D48" s="85"/>
      <c r="E48" s="1250" t="s">
        <v>32</v>
      </c>
      <c r="F48" s="1250"/>
      <c r="G48" s="1250"/>
      <c r="H48" s="1251"/>
      <c r="I48" s="86" t="s">
        <v>501</v>
      </c>
      <c r="J48" s="87" t="s">
        <v>501</v>
      </c>
      <c r="K48" s="87" t="s">
        <v>501</v>
      </c>
      <c r="L48" s="87" t="s">
        <v>501</v>
      </c>
      <c r="M48" s="88" t="s">
        <v>501</v>
      </c>
    </row>
    <row r="49" spans="2:13" ht="27.75" customHeight="1" x14ac:dyDescent="0.15">
      <c r="B49" s="1246"/>
      <c r="C49" s="1247"/>
      <c r="D49" s="85"/>
      <c r="E49" s="1250" t="s">
        <v>33</v>
      </c>
      <c r="F49" s="1250"/>
      <c r="G49" s="1250"/>
      <c r="H49" s="1251"/>
      <c r="I49" s="86" t="s">
        <v>501</v>
      </c>
      <c r="J49" s="87" t="s">
        <v>501</v>
      </c>
      <c r="K49" s="87" t="s">
        <v>501</v>
      </c>
      <c r="L49" s="87" t="s">
        <v>501</v>
      </c>
      <c r="M49" s="88" t="s">
        <v>501</v>
      </c>
    </row>
    <row r="50" spans="2:13" ht="27.75" customHeight="1" x14ac:dyDescent="0.15">
      <c r="B50" s="1255" t="s">
        <v>34</v>
      </c>
      <c r="C50" s="1256"/>
      <c r="D50" s="91"/>
      <c r="E50" s="1250" t="s">
        <v>35</v>
      </c>
      <c r="F50" s="1250"/>
      <c r="G50" s="1250"/>
      <c r="H50" s="1251"/>
      <c r="I50" s="86">
        <v>1475</v>
      </c>
      <c r="J50" s="87">
        <v>1558</v>
      </c>
      <c r="K50" s="87">
        <v>1480</v>
      </c>
      <c r="L50" s="87">
        <v>1459</v>
      </c>
      <c r="M50" s="88">
        <v>1327</v>
      </c>
    </row>
    <row r="51" spans="2:13" ht="27.75" customHeight="1" x14ac:dyDescent="0.15">
      <c r="B51" s="1244"/>
      <c r="C51" s="1245"/>
      <c r="D51" s="85"/>
      <c r="E51" s="1250" t="s">
        <v>36</v>
      </c>
      <c r="F51" s="1250"/>
      <c r="G51" s="1250"/>
      <c r="H51" s="1251"/>
      <c r="I51" s="86">
        <v>187</v>
      </c>
      <c r="J51" s="87">
        <v>172</v>
      </c>
      <c r="K51" s="87">
        <v>157</v>
      </c>
      <c r="L51" s="87">
        <v>164</v>
      </c>
      <c r="M51" s="88">
        <v>183</v>
      </c>
    </row>
    <row r="52" spans="2:13" ht="27.75" customHeight="1" x14ac:dyDescent="0.15">
      <c r="B52" s="1246"/>
      <c r="C52" s="1247"/>
      <c r="D52" s="85"/>
      <c r="E52" s="1250" t="s">
        <v>37</v>
      </c>
      <c r="F52" s="1250"/>
      <c r="G52" s="1250"/>
      <c r="H52" s="1251"/>
      <c r="I52" s="86">
        <v>7611</v>
      </c>
      <c r="J52" s="87">
        <v>7648</v>
      </c>
      <c r="K52" s="87">
        <v>8097</v>
      </c>
      <c r="L52" s="87">
        <v>7914</v>
      </c>
      <c r="M52" s="88">
        <v>7647</v>
      </c>
    </row>
    <row r="53" spans="2:13" ht="27.75" customHeight="1" thickBot="1" x14ac:dyDescent="0.2">
      <c r="B53" s="1257" t="s">
        <v>38</v>
      </c>
      <c r="C53" s="1258"/>
      <c r="D53" s="92"/>
      <c r="E53" s="1259" t="s">
        <v>39</v>
      </c>
      <c r="F53" s="1259"/>
      <c r="G53" s="1259"/>
      <c r="H53" s="1260"/>
      <c r="I53" s="93">
        <v>2205</v>
      </c>
      <c r="J53" s="94">
        <v>2106</v>
      </c>
      <c r="K53" s="94">
        <v>1843</v>
      </c>
      <c r="L53" s="94">
        <v>2082</v>
      </c>
      <c r="M53" s="95">
        <v>1966</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tUywliivSvubYXVr+EC08HKccu2DjnIrQwAjuDlhCQcYUW7dGwJWJHPjy6iF06FX4nOG7kpjCXPSg6QORTlxUw==" saltValue="NW1CJtGeSHigjXisXXDRA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F58" zoomScale="70" zoomScaleNormal="70" zoomScaleSheetLayoutView="100" workbookViewId="0">
      <selection activeCell="I29" sqref="I29"/>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546</v>
      </c>
      <c r="G54" s="104" t="s">
        <v>547</v>
      </c>
      <c r="H54" s="105" t="s">
        <v>548</v>
      </c>
    </row>
    <row r="55" spans="2:8" ht="52.5" customHeight="1" x14ac:dyDescent="0.15">
      <c r="B55" s="106"/>
      <c r="C55" s="1269" t="s">
        <v>42</v>
      </c>
      <c r="D55" s="1269"/>
      <c r="E55" s="1270"/>
      <c r="F55" s="107">
        <v>853</v>
      </c>
      <c r="G55" s="107">
        <v>854</v>
      </c>
      <c r="H55" s="108">
        <v>753</v>
      </c>
    </row>
    <row r="56" spans="2:8" ht="52.5" customHeight="1" x14ac:dyDescent="0.15">
      <c r="B56" s="109"/>
      <c r="C56" s="1271" t="s">
        <v>43</v>
      </c>
      <c r="D56" s="1271"/>
      <c r="E56" s="1272"/>
      <c r="F56" s="110" t="s">
        <v>501</v>
      </c>
      <c r="G56" s="110" t="s">
        <v>501</v>
      </c>
      <c r="H56" s="111" t="s">
        <v>501</v>
      </c>
    </row>
    <row r="57" spans="2:8" ht="53.25" customHeight="1" x14ac:dyDescent="0.15">
      <c r="B57" s="109"/>
      <c r="C57" s="1273" t="s">
        <v>44</v>
      </c>
      <c r="D57" s="1273"/>
      <c r="E57" s="1274"/>
      <c r="F57" s="112">
        <v>963</v>
      </c>
      <c r="G57" s="112">
        <v>914</v>
      </c>
      <c r="H57" s="113">
        <v>858</v>
      </c>
    </row>
    <row r="58" spans="2:8" ht="45.75" customHeight="1" x14ac:dyDescent="0.15">
      <c r="B58" s="114"/>
      <c r="C58" s="1261" t="s">
        <v>45</v>
      </c>
      <c r="D58" s="1262"/>
      <c r="E58" s="1263"/>
      <c r="F58" s="115"/>
      <c r="G58" s="115"/>
      <c r="H58" s="116"/>
    </row>
    <row r="59" spans="2:8" ht="45.75" customHeight="1" x14ac:dyDescent="0.15">
      <c r="B59" s="114"/>
      <c r="C59" s="1261" t="s">
        <v>45</v>
      </c>
      <c r="D59" s="1262"/>
      <c r="E59" s="1263"/>
      <c r="F59" s="115"/>
      <c r="G59" s="115"/>
      <c r="H59" s="116"/>
    </row>
    <row r="60" spans="2:8" ht="45.75" customHeight="1" x14ac:dyDescent="0.15">
      <c r="B60" s="114"/>
      <c r="C60" s="1261" t="s">
        <v>45</v>
      </c>
      <c r="D60" s="1262"/>
      <c r="E60" s="1263"/>
      <c r="F60" s="115"/>
      <c r="G60" s="115"/>
      <c r="H60" s="116"/>
    </row>
    <row r="61" spans="2:8" ht="45.75" customHeight="1" x14ac:dyDescent="0.15">
      <c r="B61" s="114"/>
      <c r="C61" s="1261" t="s">
        <v>45</v>
      </c>
      <c r="D61" s="1262"/>
      <c r="E61" s="1263"/>
      <c r="F61" s="115"/>
      <c r="G61" s="115"/>
      <c r="H61" s="116"/>
    </row>
    <row r="62" spans="2:8" ht="45.75" customHeight="1" thickBot="1" x14ac:dyDescent="0.2">
      <c r="B62" s="117"/>
      <c r="C62" s="1264" t="s">
        <v>45</v>
      </c>
      <c r="D62" s="1265"/>
      <c r="E62" s="1266"/>
      <c r="F62" s="118"/>
      <c r="G62" s="118"/>
      <c r="H62" s="119"/>
    </row>
    <row r="63" spans="2:8" ht="52.5" customHeight="1" thickBot="1" x14ac:dyDescent="0.2">
      <c r="B63" s="120"/>
      <c r="C63" s="1267" t="s">
        <v>46</v>
      </c>
      <c r="D63" s="1267"/>
      <c r="E63" s="1268"/>
      <c r="F63" s="121">
        <v>1816</v>
      </c>
      <c r="G63" s="121">
        <v>1768</v>
      </c>
      <c r="H63" s="122">
        <v>1611</v>
      </c>
    </row>
    <row r="64" spans="2:8" ht="15" customHeight="1" x14ac:dyDescent="0.15"/>
    <row r="65" ht="0" hidden="1" customHeight="1" x14ac:dyDescent="0.15"/>
    <row r="66" ht="0" hidden="1" customHeight="1" x14ac:dyDescent="0.15"/>
  </sheetData>
  <sheetProtection algorithmName="SHA-512" hashValue="fqpFTn1H7xzljmNzZUYCUm5NSZVYkbltPAtP13FPrdLD/Ur7//6usIODF0JWIDSfan+N+iEOVHqxjlm7Ix6FJg==" saltValue="1CWbLdFnq6n+TAjy5rLK0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U16" zoomScaleNormal="100" zoomScaleSheetLayoutView="55" workbookViewId="0">
      <selection activeCell="AN65" sqref="AN65:DC69"/>
    </sheetView>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560</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560</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561</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562</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8"/>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x14ac:dyDescent="0.15">
      <c r="B44" s="374"/>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x14ac:dyDescent="0.15">
      <c r="B45" s="374"/>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x14ac:dyDescent="0.15">
      <c r="B46" s="374"/>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x14ac:dyDescent="0.15">
      <c r="B47" s="374"/>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563</v>
      </c>
    </row>
    <row r="50" spans="1:109" x14ac:dyDescent="0.15">
      <c r="B50" s="374"/>
      <c r="G50" s="1281"/>
      <c r="H50" s="1281"/>
      <c r="I50" s="1281"/>
      <c r="J50" s="1281"/>
      <c r="K50" s="384"/>
      <c r="L50" s="384"/>
      <c r="M50" s="385"/>
      <c r="N50" s="385"/>
      <c r="AN50" s="1284"/>
      <c r="AO50" s="1285"/>
      <c r="AP50" s="1285"/>
      <c r="AQ50" s="1285"/>
      <c r="AR50" s="1285"/>
      <c r="AS50" s="1285"/>
      <c r="AT50" s="1285"/>
      <c r="AU50" s="1285"/>
      <c r="AV50" s="1285"/>
      <c r="AW50" s="1285"/>
      <c r="AX50" s="1285"/>
      <c r="AY50" s="1285"/>
      <c r="AZ50" s="1285"/>
      <c r="BA50" s="1285"/>
      <c r="BB50" s="1285"/>
      <c r="BC50" s="1285"/>
      <c r="BD50" s="1285"/>
      <c r="BE50" s="1285"/>
      <c r="BF50" s="1285"/>
      <c r="BG50" s="1285"/>
      <c r="BH50" s="1285"/>
      <c r="BI50" s="1285"/>
      <c r="BJ50" s="1285"/>
      <c r="BK50" s="1285"/>
      <c r="BL50" s="1285"/>
      <c r="BM50" s="1285"/>
      <c r="BN50" s="1285"/>
      <c r="BO50" s="1286"/>
      <c r="BP50" s="1280" t="s">
        <v>544</v>
      </c>
      <c r="BQ50" s="1280"/>
      <c r="BR50" s="1280"/>
      <c r="BS50" s="1280"/>
      <c r="BT50" s="1280"/>
      <c r="BU50" s="1280"/>
      <c r="BV50" s="1280"/>
      <c r="BW50" s="1280"/>
      <c r="BX50" s="1280" t="s">
        <v>545</v>
      </c>
      <c r="BY50" s="1280"/>
      <c r="BZ50" s="1280"/>
      <c r="CA50" s="1280"/>
      <c r="CB50" s="1280"/>
      <c r="CC50" s="1280"/>
      <c r="CD50" s="1280"/>
      <c r="CE50" s="1280"/>
      <c r="CF50" s="1280" t="s">
        <v>546</v>
      </c>
      <c r="CG50" s="1280"/>
      <c r="CH50" s="1280"/>
      <c r="CI50" s="1280"/>
      <c r="CJ50" s="1280"/>
      <c r="CK50" s="1280"/>
      <c r="CL50" s="1280"/>
      <c r="CM50" s="1280"/>
      <c r="CN50" s="1280" t="s">
        <v>547</v>
      </c>
      <c r="CO50" s="1280"/>
      <c r="CP50" s="1280"/>
      <c r="CQ50" s="1280"/>
      <c r="CR50" s="1280"/>
      <c r="CS50" s="1280"/>
      <c r="CT50" s="1280"/>
      <c r="CU50" s="1280"/>
      <c r="CV50" s="1280" t="s">
        <v>548</v>
      </c>
      <c r="CW50" s="1280"/>
      <c r="CX50" s="1280"/>
      <c r="CY50" s="1280"/>
      <c r="CZ50" s="1280"/>
      <c r="DA50" s="1280"/>
      <c r="DB50" s="1280"/>
      <c r="DC50" s="1280"/>
    </row>
    <row r="51" spans="1:109" ht="13.5" customHeight="1" x14ac:dyDescent="0.15">
      <c r="B51" s="374"/>
      <c r="G51" s="1283"/>
      <c r="H51" s="1283"/>
      <c r="I51" s="1297"/>
      <c r="J51" s="1297"/>
      <c r="K51" s="1282"/>
      <c r="L51" s="1282"/>
      <c r="M51" s="1282"/>
      <c r="N51" s="1282"/>
      <c r="AM51" s="383"/>
      <c r="AN51" s="1278" t="s">
        <v>564</v>
      </c>
      <c r="AO51" s="1278"/>
      <c r="AP51" s="1278"/>
      <c r="AQ51" s="1278"/>
      <c r="AR51" s="1278"/>
      <c r="AS51" s="1278"/>
      <c r="AT51" s="1278"/>
      <c r="AU51" s="1278"/>
      <c r="AV51" s="1278"/>
      <c r="AW51" s="1278"/>
      <c r="AX51" s="1278"/>
      <c r="AY51" s="1278"/>
      <c r="AZ51" s="1278"/>
      <c r="BA51" s="1278"/>
      <c r="BB51" s="1278" t="s">
        <v>565</v>
      </c>
      <c r="BC51" s="1278"/>
      <c r="BD51" s="1278"/>
      <c r="BE51" s="1278"/>
      <c r="BF51" s="1278"/>
      <c r="BG51" s="1278"/>
      <c r="BH51" s="1278"/>
      <c r="BI51" s="1278"/>
      <c r="BJ51" s="1278"/>
      <c r="BK51" s="1278"/>
      <c r="BL51" s="1278"/>
      <c r="BM51" s="1278"/>
      <c r="BN51" s="1278"/>
      <c r="BO51" s="1278"/>
      <c r="BP51" s="1287"/>
      <c r="BQ51" s="1275"/>
      <c r="BR51" s="1275"/>
      <c r="BS51" s="1275"/>
      <c r="BT51" s="1275"/>
      <c r="BU51" s="1275"/>
      <c r="BV51" s="1275"/>
      <c r="BW51" s="1275"/>
      <c r="BX51" s="1287"/>
      <c r="BY51" s="1275"/>
      <c r="BZ51" s="1275"/>
      <c r="CA51" s="1275"/>
      <c r="CB51" s="1275"/>
      <c r="CC51" s="1275"/>
      <c r="CD51" s="1275"/>
      <c r="CE51" s="1275"/>
      <c r="CF51" s="1287"/>
      <c r="CG51" s="1275"/>
      <c r="CH51" s="1275"/>
      <c r="CI51" s="1275"/>
      <c r="CJ51" s="1275"/>
      <c r="CK51" s="1275"/>
      <c r="CL51" s="1275"/>
      <c r="CM51" s="1275"/>
      <c r="CN51" s="1287"/>
      <c r="CO51" s="1275"/>
      <c r="CP51" s="1275"/>
      <c r="CQ51" s="1275"/>
      <c r="CR51" s="1275"/>
      <c r="CS51" s="1275"/>
      <c r="CT51" s="1275"/>
      <c r="CU51" s="1275"/>
      <c r="CV51" s="1287"/>
      <c r="CW51" s="1275"/>
      <c r="CX51" s="1275"/>
      <c r="CY51" s="1275"/>
      <c r="CZ51" s="1275"/>
      <c r="DA51" s="1275"/>
      <c r="DB51" s="1275"/>
      <c r="DC51" s="1275"/>
    </row>
    <row r="52" spans="1:109" x14ac:dyDescent="0.15">
      <c r="B52" s="374"/>
      <c r="G52" s="1283"/>
      <c r="H52" s="1283"/>
      <c r="I52" s="1297"/>
      <c r="J52" s="1297"/>
      <c r="K52" s="1282"/>
      <c r="L52" s="1282"/>
      <c r="M52" s="1282"/>
      <c r="N52" s="1282"/>
      <c r="AM52" s="383"/>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x14ac:dyDescent="0.15">
      <c r="A53" s="382"/>
      <c r="B53" s="374"/>
      <c r="G53" s="1283"/>
      <c r="H53" s="1283"/>
      <c r="I53" s="1281"/>
      <c r="J53" s="1281"/>
      <c r="K53" s="1282"/>
      <c r="L53" s="1282"/>
      <c r="M53" s="1282"/>
      <c r="N53" s="1282"/>
      <c r="AM53" s="383"/>
      <c r="AN53" s="1278"/>
      <c r="AO53" s="1278"/>
      <c r="AP53" s="1278"/>
      <c r="AQ53" s="1278"/>
      <c r="AR53" s="1278"/>
      <c r="AS53" s="1278"/>
      <c r="AT53" s="1278"/>
      <c r="AU53" s="1278"/>
      <c r="AV53" s="1278"/>
      <c r="AW53" s="1278"/>
      <c r="AX53" s="1278"/>
      <c r="AY53" s="1278"/>
      <c r="AZ53" s="1278"/>
      <c r="BA53" s="1278"/>
      <c r="BB53" s="1278" t="s">
        <v>566</v>
      </c>
      <c r="BC53" s="1278"/>
      <c r="BD53" s="1278"/>
      <c r="BE53" s="1278"/>
      <c r="BF53" s="1278"/>
      <c r="BG53" s="1278"/>
      <c r="BH53" s="1278"/>
      <c r="BI53" s="1278"/>
      <c r="BJ53" s="1278"/>
      <c r="BK53" s="1278"/>
      <c r="BL53" s="1278"/>
      <c r="BM53" s="1278"/>
      <c r="BN53" s="1278"/>
      <c r="BO53" s="1278"/>
      <c r="BP53" s="1287"/>
      <c r="BQ53" s="1275"/>
      <c r="BR53" s="1275"/>
      <c r="BS53" s="1275"/>
      <c r="BT53" s="1275"/>
      <c r="BU53" s="1275"/>
      <c r="BV53" s="1275"/>
      <c r="BW53" s="1275"/>
      <c r="BX53" s="1287"/>
      <c r="BY53" s="1275"/>
      <c r="BZ53" s="1275"/>
      <c r="CA53" s="1275"/>
      <c r="CB53" s="1275"/>
      <c r="CC53" s="1275"/>
      <c r="CD53" s="1275"/>
      <c r="CE53" s="1275"/>
      <c r="CF53" s="1287"/>
      <c r="CG53" s="1275"/>
      <c r="CH53" s="1275"/>
      <c r="CI53" s="1275"/>
      <c r="CJ53" s="1275"/>
      <c r="CK53" s="1275"/>
      <c r="CL53" s="1275"/>
      <c r="CM53" s="1275"/>
      <c r="CN53" s="1287"/>
      <c r="CO53" s="1275"/>
      <c r="CP53" s="1275"/>
      <c r="CQ53" s="1275"/>
      <c r="CR53" s="1275"/>
      <c r="CS53" s="1275"/>
      <c r="CT53" s="1275"/>
      <c r="CU53" s="1275"/>
      <c r="CV53" s="1287"/>
      <c r="CW53" s="1275"/>
      <c r="CX53" s="1275"/>
      <c r="CY53" s="1275"/>
      <c r="CZ53" s="1275"/>
      <c r="DA53" s="1275"/>
      <c r="DB53" s="1275"/>
      <c r="DC53" s="1275"/>
    </row>
    <row r="54" spans="1:109" x14ac:dyDescent="0.15">
      <c r="A54" s="382"/>
      <c r="B54" s="374"/>
      <c r="G54" s="1283"/>
      <c r="H54" s="1283"/>
      <c r="I54" s="1281"/>
      <c r="J54" s="1281"/>
      <c r="K54" s="1282"/>
      <c r="L54" s="1282"/>
      <c r="M54" s="1282"/>
      <c r="N54" s="1282"/>
      <c r="AM54" s="383"/>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x14ac:dyDescent="0.15">
      <c r="A55" s="382"/>
      <c r="B55" s="374"/>
      <c r="G55" s="1281"/>
      <c r="H55" s="1281"/>
      <c r="I55" s="1281"/>
      <c r="J55" s="1281"/>
      <c r="K55" s="1282"/>
      <c r="L55" s="1282"/>
      <c r="M55" s="1282"/>
      <c r="N55" s="1282"/>
      <c r="AN55" s="1280" t="s">
        <v>567</v>
      </c>
      <c r="AO55" s="1280"/>
      <c r="AP55" s="1280"/>
      <c r="AQ55" s="1280"/>
      <c r="AR55" s="1280"/>
      <c r="AS55" s="1280"/>
      <c r="AT55" s="1280"/>
      <c r="AU55" s="1280"/>
      <c r="AV55" s="1280"/>
      <c r="AW55" s="1280"/>
      <c r="AX55" s="1280"/>
      <c r="AY55" s="1280"/>
      <c r="AZ55" s="1280"/>
      <c r="BA55" s="1280"/>
      <c r="BB55" s="1278" t="s">
        <v>568</v>
      </c>
      <c r="BC55" s="1278"/>
      <c r="BD55" s="1278"/>
      <c r="BE55" s="1278"/>
      <c r="BF55" s="1278"/>
      <c r="BG55" s="1278"/>
      <c r="BH55" s="1278"/>
      <c r="BI55" s="1278"/>
      <c r="BJ55" s="1278"/>
      <c r="BK55" s="1278"/>
      <c r="BL55" s="1278"/>
      <c r="BM55" s="1278"/>
      <c r="BN55" s="1278"/>
      <c r="BO55" s="1278"/>
      <c r="BP55" s="1287"/>
      <c r="BQ55" s="1275"/>
      <c r="BR55" s="1275"/>
      <c r="BS55" s="1275"/>
      <c r="BT55" s="1275"/>
      <c r="BU55" s="1275"/>
      <c r="BV55" s="1275"/>
      <c r="BW55" s="1275"/>
      <c r="BX55" s="1287"/>
      <c r="BY55" s="1275"/>
      <c r="BZ55" s="1275"/>
      <c r="CA55" s="1275"/>
      <c r="CB55" s="1275"/>
      <c r="CC55" s="1275"/>
      <c r="CD55" s="1275"/>
      <c r="CE55" s="1275"/>
      <c r="CF55" s="1287"/>
      <c r="CG55" s="1275"/>
      <c r="CH55" s="1275"/>
      <c r="CI55" s="1275"/>
      <c r="CJ55" s="1275"/>
      <c r="CK55" s="1275"/>
      <c r="CL55" s="1275"/>
      <c r="CM55" s="1275"/>
      <c r="CN55" s="1287"/>
      <c r="CO55" s="1275"/>
      <c r="CP55" s="1275"/>
      <c r="CQ55" s="1275"/>
      <c r="CR55" s="1275"/>
      <c r="CS55" s="1275"/>
      <c r="CT55" s="1275"/>
      <c r="CU55" s="1275"/>
      <c r="CV55" s="1287"/>
      <c r="CW55" s="1275"/>
      <c r="CX55" s="1275"/>
      <c r="CY55" s="1275"/>
      <c r="CZ55" s="1275"/>
      <c r="DA55" s="1275"/>
      <c r="DB55" s="1275"/>
      <c r="DC55" s="1275"/>
    </row>
    <row r="56" spans="1:109" x14ac:dyDescent="0.15">
      <c r="A56" s="382"/>
      <c r="B56" s="374"/>
      <c r="G56" s="1281"/>
      <c r="H56" s="1281"/>
      <c r="I56" s="1281"/>
      <c r="J56" s="1281"/>
      <c r="K56" s="1282"/>
      <c r="L56" s="1282"/>
      <c r="M56" s="1282"/>
      <c r="N56" s="1282"/>
      <c r="AN56" s="1280"/>
      <c r="AO56" s="1280"/>
      <c r="AP56" s="1280"/>
      <c r="AQ56" s="1280"/>
      <c r="AR56" s="1280"/>
      <c r="AS56" s="1280"/>
      <c r="AT56" s="1280"/>
      <c r="AU56" s="1280"/>
      <c r="AV56" s="1280"/>
      <c r="AW56" s="1280"/>
      <c r="AX56" s="1280"/>
      <c r="AY56" s="1280"/>
      <c r="AZ56" s="1280"/>
      <c r="BA56" s="1280"/>
      <c r="BB56" s="1278"/>
      <c r="BC56" s="1278"/>
      <c r="BD56" s="1278"/>
      <c r="BE56" s="1278"/>
      <c r="BF56" s="1278"/>
      <c r="BG56" s="1278"/>
      <c r="BH56" s="1278"/>
      <c r="BI56" s="1278"/>
      <c r="BJ56" s="1278"/>
      <c r="BK56" s="1278"/>
      <c r="BL56" s="1278"/>
      <c r="BM56" s="1278"/>
      <c r="BN56" s="1278"/>
      <c r="BO56" s="1278"/>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2" customFormat="1" x14ac:dyDescent="0.15">
      <c r="B57" s="386"/>
      <c r="G57" s="1281"/>
      <c r="H57" s="1281"/>
      <c r="I57" s="1276"/>
      <c r="J57" s="1276"/>
      <c r="K57" s="1282"/>
      <c r="L57" s="1282"/>
      <c r="M57" s="1282"/>
      <c r="N57" s="1282"/>
      <c r="AM57" s="367"/>
      <c r="AN57" s="1280"/>
      <c r="AO57" s="1280"/>
      <c r="AP57" s="1280"/>
      <c r="AQ57" s="1280"/>
      <c r="AR57" s="1280"/>
      <c r="AS57" s="1280"/>
      <c r="AT57" s="1280"/>
      <c r="AU57" s="1280"/>
      <c r="AV57" s="1280"/>
      <c r="AW57" s="1280"/>
      <c r="AX57" s="1280"/>
      <c r="AY57" s="1280"/>
      <c r="AZ57" s="1280"/>
      <c r="BA57" s="1280"/>
      <c r="BB57" s="1278" t="s">
        <v>569</v>
      </c>
      <c r="BC57" s="1278"/>
      <c r="BD57" s="1278"/>
      <c r="BE57" s="1278"/>
      <c r="BF57" s="1278"/>
      <c r="BG57" s="1278"/>
      <c r="BH57" s="1278"/>
      <c r="BI57" s="1278"/>
      <c r="BJ57" s="1278"/>
      <c r="BK57" s="1278"/>
      <c r="BL57" s="1278"/>
      <c r="BM57" s="1278"/>
      <c r="BN57" s="1278"/>
      <c r="BO57" s="1278"/>
      <c r="BP57" s="1287"/>
      <c r="BQ57" s="1275"/>
      <c r="BR57" s="1275"/>
      <c r="BS57" s="1275"/>
      <c r="BT57" s="1275"/>
      <c r="BU57" s="1275"/>
      <c r="BV57" s="1275"/>
      <c r="BW57" s="1275"/>
      <c r="BX57" s="1287"/>
      <c r="BY57" s="1275"/>
      <c r="BZ57" s="1275"/>
      <c r="CA57" s="1275"/>
      <c r="CB57" s="1275"/>
      <c r="CC57" s="1275"/>
      <c r="CD57" s="1275"/>
      <c r="CE57" s="1275"/>
      <c r="CF57" s="1287"/>
      <c r="CG57" s="1275"/>
      <c r="CH57" s="1275"/>
      <c r="CI57" s="1275"/>
      <c r="CJ57" s="1275"/>
      <c r="CK57" s="1275"/>
      <c r="CL57" s="1275"/>
      <c r="CM57" s="1275"/>
      <c r="CN57" s="1287"/>
      <c r="CO57" s="1275"/>
      <c r="CP57" s="1275"/>
      <c r="CQ57" s="1275"/>
      <c r="CR57" s="1275"/>
      <c r="CS57" s="1275"/>
      <c r="CT57" s="1275"/>
      <c r="CU57" s="1275"/>
      <c r="CV57" s="1287"/>
      <c r="CW57" s="1275"/>
      <c r="CX57" s="1275"/>
      <c r="CY57" s="1275"/>
      <c r="CZ57" s="1275"/>
      <c r="DA57" s="1275"/>
      <c r="DB57" s="1275"/>
      <c r="DC57" s="1275"/>
      <c r="DD57" s="387"/>
      <c r="DE57" s="386"/>
    </row>
    <row r="58" spans="1:109" s="382" customFormat="1" x14ac:dyDescent="0.15">
      <c r="A58" s="367"/>
      <c r="B58" s="386"/>
      <c r="G58" s="1281"/>
      <c r="H58" s="1281"/>
      <c r="I58" s="1276"/>
      <c r="J58" s="1276"/>
      <c r="K58" s="1282"/>
      <c r="L58" s="1282"/>
      <c r="M58" s="1282"/>
      <c r="N58" s="1282"/>
      <c r="AM58" s="367"/>
      <c r="AN58" s="1280"/>
      <c r="AO58" s="1280"/>
      <c r="AP58" s="1280"/>
      <c r="AQ58" s="1280"/>
      <c r="AR58" s="1280"/>
      <c r="AS58" s="1280"/>
      <c r="AT58" s="1280"/>
      <c r="AU58" s="1280"/>
      <c r="AV58" s="1280"/>
      <c r="AW58" s="1280"/>
      <c r="AX58" s="1280"/>
      <c r="AY58" s="1280"/>
      <c r="AZ58" s="1280"/>
      <c r="BA58" s="1280"/>
      <c r="BB58" s="1278"/>
      <c r="BC58" s="1278"/>
      <c r="BD58" s="1278"/>
      <c r="BE58" s="1278"/>
      <c r="BF58" s="1278"/>
      <c r="BG58" s="1278"/>
      <c r="BH58" s="1278"/>
      <c r="BI58" s="1278"/>
      <c r="BJ58" s="1278"/>
      <c r="BK58" s="1278"/>
      <c r="BL58" s="1278"/>
      <c r="BM58" s="1278"/>
      <c r="BN58" s="1278"/>
      <c r="BO58" s="1278"/>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570</v>
      </c>
    </row>
    <row r="64" spans="1:109" x14ac:dyDescent="0.15">
      <c r="B64" s="374"/>
      <c r="G64" s="381"/>
      <c r="I64" s="394"/>
      <c r="J64" s="394"/>
      <c r="K64" s="394"/>
      <c r="L64" s="394"/>
      <c r="M64" s="394"/>
      <c r="N64" s="395"/>
      <c r="AM64" s="381"/>
      <c r="AN64" s="381" t="s">
        <v>562</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8" t="s">
        <v>587</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x14ac:dyDescent="0.15">
      <c r="B66" s="374"/>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x14ac:dyDescent="0.15">
      <c r="B67" s="374"/>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x14ac:dyDescent="0.15">
      <c r="B68" s="374"/>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x14ac:dyDescent="0.15">
      <c r="B69" s="374"/>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563</v>
      </c>
    </row>
    <row r="72" spans="2:107" x14ac:dyDescent="0.15">
      <c r="B72" s="374"/>
      <c r="G72" s="1281"/>
      <c r="H72" s="1281"/>
      <c r="I72" s="1281"/>
      <c r="J72" s="1281"/>
      <c r="K72" s="384"/>
      <c r="L72" s="384"/>
      <c r="M72" s="385"/>
      <c r="N72" s="385"/>
      <c r="AN72" s="1284"/>
      <c r="AO72" s="1285"/>
      <c r="AP72" s="1285"/>
      <c r="AQ72" s="1285"/>
      <c r="AR72" s="1285"/>
      <c r="AS72" s="1285"/>
      <c r="AT72" s="1285"/>
      <c r="AU72" s="1285"/>
      <c r="AV72" s="1285"/>
      <c r="AW72" s="1285"/>
      <c r="AX72" s="1285"/>
      <c r="AY72" s="1285"/>
      <c r="AZ72" s="1285"/>
      <c r="BA72" s="1285"/>
      <c r="BB72" s="1285"/>
      <c r="BC72" s="1285"/>
      <c r="BD72" s="1285"/>
      <c r="BE72" s="1285"/>
      <c r="BF72" s="1285"/>
      <c r="BG72" s="1285"/>
      <c r="BH72" s="1285"/>
      <c r="BI72" s="1285"/>
      <c r="BJ72" s="1285"/>
      <c r="BK72" s="1285"/>
      <c r="BL72" s="1285"/>
      <c r="BM72" s="1285"/>
      <c r="BN72" s="1285"/>
      <c r="BO72" s="1286"/>
      <c r="BP72" s="1280" t="s">
        <v>544</v>
      </c>
      <c r="BQ72" s="1280"/>
      <c r="BR72" s="1280"/>
      <c r="BS72" s="1280"/>
      <c r="BT72" s="1280"/>
      <c r="BU72" s="1280"/>
      <c r="BV72" s="1280"/>
      <c r="BW72" s="1280"/>
      <c r="BX72" s="1280" t="s">
        <v>545</v>
      </c>
      <c r="BY72" s="1280"/>
      <c r="BZ72" s="1280"/>
      <c r="CA72" s="1280"/>
      <c r="CB72" s="1280"/>
      <c r="CC72" s="1280"/>
      <c r="CD72" s="1280"/>
      <c r="CE72" s="1280"/>
      <c r="CF72" s="1280" t="s">
        <v>546</v>
      </c>
      <c r="CG72" s="1280"/>
      <c r="CH72" s="1280"/>
      <c r="CI72" s="1280"/>
      <c r="CJ72" s="1280"/>
      <c r="CK72" s="1280"/>
      <c r="CL72" s="1280"/>
      <c r="CM72" s="1280"/>
      <c r="CN72" s="1280" t="s">
        <v>547</v>
      </c>
      <c r="CO72" s="1280"/>
      <c r="CP72" s="1280"/>
      <c r="CQ72" s="1280"/>
      <c r="CR72" s="1280"/>
      <c r="CS72" s="1280"/>
      <c r="CT72" s="1280"/>
      <c r="CU72" s="1280"/>
      <c r="CV72" s="1280" t="s">
        <v>548</v>
      </c>
      <c r="CW72" s="1280"/>
      <c r="CX72" s="1280"/>
      <c r="CY72" s="1280"/>
      <c r="CZ72" s="1280"/>
      <c r="DA72" s="1280"/>
      <c r="DB72" s="1280"/>
      <c r="DC72" s="1280"/>
    </row>
    <row r="73" spans="2:107" x14ac:dyDescent="0.15">
      <c r="B73" s="374"/>
      <c r="G73" s="1283"/>
      <c r="H73" s="1283"/>
      <c r="I73" s="1283"/>
      <c r="J73" s="1283"/>
      <c r="K73" s="1279"/>
      <c r="L73" s="1279"/>
      <c r="M73" s="1279"/>
      <c r="N73" s="1279"/>
      <c r="AM73" s="383"/>
      <c r="AN73" s="1278" t="s">
        <v>564</v>
      </c>
      <c r="AO73" s="1278"/>
      <c r="AP73" s="1278"/>
      <c r="AQ73" s="1278"/>
      <c r="AR73" s="1278"/>
      <c r="AS73" s="1278"/>
      <c r="AT73" s="1278"/>
      <c r="AU73" s="1278"/>
      <c r="AV73" s="1278"/>
      <c r="AW73" s="1278"/>
      <c r="AX73" s="1278"/>
      <c r="AY73" s="1278"/>
      <c r="AZ73" s="1278"/>
      <c r="BA73" s="1278"/>
      <c r="BB73" s="1278" t="s">
        <v>565</v>
      </c>
      <c r="BC73" s="1278"/>
      <c r="BD73" s="1278"/>
      <c r="BE73" s="1278"/>
      <c r="BF73" s="1278"/>
      <c r="BG73" s="1278"/>
      <c r="BH73" s="1278"/>
      <c r="BI73" s="1278"/>
      <c r="BJ73" s="1278"/>
      <c r="BK73" s="1278"/>
      <c r="BL73" s="1278"/>
      <c r="BM73" s="1278"/>
      <c r="BN73" s="1278"/>
      <c r="BO73" s="1278"/>
      <c r="BP73" s="1275">
        <v>77.400000000000006</v>
      </c>
      <c r="BQ73" s="1275"/>
      <c r="BR73" s="1275"/>
      <c r="BS73" s="1275"/>
      <c r="BT73" s="1275"/>
      <c r="BU73" s="1275"/>
      <c r="BV73" s="1275"/>
      <c r="BW73" s="1275"/>
      <c r="BX73" s="1275">
        <v>75.099999999999994</v>
      </c>
      <c r="BY73" s="1275"/>
      <c r="BZ73" s="1275"/>
      <c r="CA73" s="1275"/>
      <c r="CB73" s="1275"/>
      <c r="CC73" s="1275"/>
      <c r="CD73" s="1275"/>
      <c r="CE73" s="1275"/>
      <c r="CF73" s="1275">
        <v>62.3</v>
      </c>
      <c r="CG73" s="1275"/>
      <c r="CH73" s="1275"/>
      <c r="CI73" s="1275"/>
      <c r="CJ73" s="1275"/>
      <c r="CK73" s="1275"/>
      <c r="CL73" s="1275"/>
      <c r="CM73" s="1275"/>
      <c r="CN73" s="1275">
        <v>70.7</v>
      </c>
      <c r="CO73" s="1275"/>
      <c r="CP73" s="1275"/>
      <c r="CQ73" s="1275"/>
      <c r="CR73" s="1275"/>
      <c r="CS73" s="1275"/>
      <c r="CT73" s="1275"/>
      <c r="CU73" s="1275"/>
      <c r="CV73" s="1275">
        <v>67.8</v>
      </c>
      <c r="CW73" s="1275"/>
      <c r="CX73" s="1275"/>
      <c r="CY73" s="1275"/>
      <c r="CZ73" s="1275"/>
      <c r="DA73" s="1275"/>
      <c r="DB73" s="1275"/>
      <c r="DC73" s="1275"/>
    </row>
    <row r="74" spans="2:107" x14ac:dyDescent="0.15">
      <c r="B74" s="374"/>
      <c r="G74" s="1283"/>
      <c r="H74" s="1283"/>
      <c r="I74" s="1283"/>
      <c r="J74" s="1283"/>
      <c r="K74" s="1279"/>
      <c r="L74" s="1279"/>
      <c r="M74" s="1279"/>
      <c r="N74" s="1279"/>
      <c r="AM74" s="383"/>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x14ac:dyDescent="0.15">
      <c r="B75" s="374"/>
      <c r="G75" s="1283"/>
      <c r="H75" s="1283"/>
      <c r="I75" s="1281"/>
      <c r="J75" s="1281"/>
      <c r="K75" s="1282"/>
      <c r="L75" s="1282"/>
      <c r="M75" s="1282"/>
      <c r="N75" s="1282"/>
      <c r="AM75" s="383"/>
      <c r="AN75" s="1278"/>
      <c r="AO75" s="1278"/>
      <c r="AP75" s="1278"/>
      <c r="AQ75" s="1278"/>
      <c r="AR75" s="1278"/>
      <c r="AS75" s="1278"/>
      <c r="AT75" s="1278"/>
      <c r="AU75" s="1278"/>
      <c r="AV75" s="1278"/>
      <c r="AW75" s="1278"/>
      <c r="AX75" s="1278"/>
      <c r="AY75" s="1278"/>
      <c r="AZ75" s="1278"/>
      <c r="BA75" s="1278"/>
      <c r="BB75" s="1278" t="s">
        <v>571</v>
      </c>
      <c r="BC75" s="1278"/>
      <c r="BD75" s="1278"/>
      <c r="BE75" s="1278"/>
      <c r="BF75" s="1278"/>
      <c r="BG75" s="1278"/>
      <c r="BH75" s="1278"/>
      <c r="BI75" s="1278"/>
      <c r="BJ75" s="1278"/>
      <c r="BK75" s="1278"/>
      <c r="BL75" s="1278"/>
      <c r="BM75" s="1278"/>
      <c r="BN75" s="1278"/>
      <c r="BO75" s="1278"/>
      <c r="BP75" s="1275">
        <v>10</v>
      </c>
      <c r="BQ75" s="1275"/>
      <c r="BR75" s="1275"/>
      <c r="BS75" s="1275"/>
      <c r="BT75" s="1275"/>
      <c r="BU75" s="1275"/>
      <c r="BV75" s="1275"/>
      <c r="BW75" s="1275"/>
      <c r="BX75" s="1275">
        <v>8.1</v>
      </c>
      <c r="BY75" s="1275"/>
      <c r="BZ75" s="1275"/>
      <c r="CA75" s="1275"/>
      <c r="CB75" s="1275"/>
      <c r="CC75" s="1275"/>
      <c r="CD75" s="1275"/>
      <c r="CE75" s="1275"/>
      <c r="CF75" s="1275">
        <v>7</v>
      </c>
      <c r="CG75" s="1275"/>
      <c r="CH75" s="1275"/>
      <c r="CI75" s="1275"/>
      <c r="CJ75" s="1275"/>
      <c r="CK75" s="1275"/>
      <c r="CL75" s="1275"/>
      <c r="CM75" s="1275"/>
      <c r="CN75" s="1275">
        <v>6.6</v>
      </c>
      <c r="CO75" s="1275"/>
      <c r="CP75" s="1275"/>
      <c r="CQ75" s="1275"/>
      <c r="CR75" s="1275"/>
      <c r="CS75" s="1275"/>
      <c r="CT75" s="1275"/>
      <c r="CU75" s="1275"/>
      <c r="CV75" s="1275">
        <v>6.8</v>
      </c>
      <c r="CW75" s="1275"/>
      <c r="CX75" s="1275"/>
      <c r="CY75" s="1275"/>
      <c r="CZ75" s="1275"/>
      <c r="DA75" s="1275"/>
      <c r="DB75" s="1275"/>
      <c r="DC75" s="1275"/>
    </row>
    <row r="76" spans="2:107" x14ac:dyDescent="0.15">
      <c r="B76" s="374"/>
      <c r="G76" s="1283"/>
      <c r="H76" s="1283"/>
      <c r="I76" s="1281"/>
      <c r="J76" s="1281"/>
      <c r="K76" s="1282"/>
      <c r="L76" s="1282"/>
      <c r="M76" s="1282"/>
      <c r="N76" s="1282"/>
      <c r="AM76" s="383"/>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x14ac:dyDescent="0.15">
      <c r="B77" s="374"/>
      <c r="G77" s="1281"/>
      <c r="H77" s="1281"/>
      <c r="I77" s="1281"/>
      <c r="J77" s="1281"/>
      <c r="K77" s="1279"/>
      <c r="L77" s="1279"/>
      <c r="M77" s="1279"/>
      <c r="N77" s="1279"/>
      <c r="AN77" s="1280" t="s">
        <v>567</v>
      </c>
      <c r="AO77" s="1280"/>
      <c r="AP77" s="1280"/>
      <c r="AQ77" s="1280"/>
      <c r="AR77" s="1280"/>
      <c r="AS77" s="1280"/>
      <c r="AT77" s="1280"/>
      <c r="AU77" s="1280"/>
      <c r="AV77" s="1280"/>
      <c r="AW77" s="1280"/>
      <c r="AX77" s="1280"/>
      <c r="AY77" s="1280"/>
      <c r="AZ77" s="1280"/>
      <c r="BA77" s="1280"/>
      <c r="BB77" s="1278" t="s">
        <v>565</v>
      </c>
      <c r="BC77" s="1278"/>
      <c r="BD77" s="1278"/>
      <c r="BE77" s="1278"/>
      <c r="BF77" s="1278"/>
      <c r="BG77" s="1278"/>
      <c r="BH77" s="1278"/>
      <c r="BI77" s="1278"/>
      <c r="BJ77" s="1278"/>
      <c r="BK77" s="1278"/>
      <c r="BL77" s="1278"/>
      <c r="BM77" s="1278"/>
      <c r="BN77" s="1278"/>
      <c r="BO77" s="1278"/>
      <c r="BP77" s="1275">
        <v>24.3</v>
      </c>
      <c r="BQ77" s="1275"/>
      <c r="BR77" s="1275"/>
      <c r="BS77" s="1275"/>
      <c r="BT77" s="1275"/>
      <c r="BU77" s="1275"/>
      <c r="BV77" s="1275"/>
      <c r="BW77" s="1275"/>
      <c r="BX77" s="1275">
        <v>0</v>
      </c>
      <c r="BY77" s="1275"/>
      <c r="BZ77" s="1275"/>
      <c r="CA77" s="1275"/>
      <c r="CB77" s="1275"/>
      <c r="CC77" s="1275"/>
      <c r="CD77" s="1275"/>
      <c r="CE77" s="1275"/>
      <c r="CF77" s="1275">
        <v>0.8</v>
      </c>
      <c r="CG77" s="1275"/>
      <c r="CH77" s="1275"/>
      <c r="CI77" s="1275"/>
      <c r="CJ77" s="1275"/>
      <c r="CK77" s="1275"/>
      <c r="CL77" s="1275"/>
      <c r="CM77" s="1275"/>
      <c r="CN77" s="1275">
        <v>0</v>
      </c>
      <c r="CO77" s="1275"/>
      <c r="CP77" s="1275"/>
      <c r="CQ77" s="1275"/>
      <c r="CR77" s="1275"/>
      <c r="CS77" s="1275"/>
      <c r="CT77" s="1275"/>
      <c r="CU77" s="1275"/>
      <c r="CV77" s="1275">
        <v>0</v>
      </c>
      <c r="CW77" s="1275"/>
      <c r="CX77" s="1275"/>
      <c r="CY77" s="1275"/>
      <c r="CZ77" s="1275"/>
      <c r="DA77" s="1275"/>
      <c r="DB77" s="1275"/>
      <c r="DC77" s="1275"/>
    </row>
    <row r="78" spans="2:107" x14ac:dyDescent="0.15">
      <c r="B78" s="374"/>
      <c r="G78" s="1281"/>
      <c r="H78" s="1281"/>
      <c r="I78" s="1281"/>
      <c r="J78" s="1281"/>
      <c r="K78" s="1279"/>
      <c r="L78" s="1279"/>
      <c r="M78" s="1279"/>
      <c r="N78" s="1279"/>
      <c r="AN78" s="1280"/>
      <c r="AO78" s="1280"/>
      <c r="AP78" s="1280"/>
      <c r="AQ78" s="1280"/>
      <c r="AR78" s="1280"/>
      <c r="AS78" s="1280"/>
      <c r="AT78" s="1280"/>
      <c r="AU78" s="1280"/>
      <c r="AV78" s="1280"/>
      <c r="AW78" s="1280"/>
      <c r="AX78" s="1280"/>
      <c r="AY78" s="1280"/>
      <c r="AZ78" s="1280"/>
      <c r="BA78" s="1280"/>
      <c r="BB78" s="1278"/>
      <c r="BC78" s="1278"/>
      <c r="BD78" s="1278"/>
      <c r="BE78" s="1278"/>
      <c r="BF78" s="1278"/>
      <c r="BG78" s="1278"/>
      <c r="BH78" s="1278"/>
      <c r="BI78" s="1278"/>
      <c r="BJ78" s="1278"/>
      <c r="BK78" s="1278"/>
      <c r="BL78" s="1278"/>
      <c r="BM78" s="1278"/>
      <c r="BN78" s="1278"/>
      <c r="BO78" s="1278"/>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x14ac:dyDescent="0.15">
      <c r="B79" s="374"/>
      <c r="G79" s="1281"/>
      <c r="H79" s="1281"/>
      <c r="I79" s="1276"/>
      <c r="J79" s="1276"/>
      <c r="K79" s="1277"/>
      <c r="L79" s="1277"/>
      <c r="M79" s="1277"/>
      <c r="N79" s="1277"/>
      <c r="AN79" s="1280"/>
      <c r="AO79" s="1280"/>
      <c r="AP79" s="1280"/>
      <c r="AQ79" s="1280"/>
      <c r="AR79" s="1280"/>
      <c r="AS79" s="1280"/>
      <c r="AT79" s="1280"/>
      <c r="AU79" s="1280"/>
      <c r="AV79" s="1280"/>
      <c r="AW79" s="1280"/>
      <c r="AX79" s="1280"/>
      <c r="AY79" s="1280"/>
      <c r="AZ79" s="1280"/>
      <c r="BA79" s="1280"/>
      <c r="BB79" s="1278" t="s">
        <v>571</v>
      </c>
      <c r="BC79" s="1278"/>
      <c r="BD79" s="1278"/>
      <c r="BE79" s="1278"/>
      <c r="BF79" s="1278"/>
      <c r="BG79" s="1278"/>
      <c r="BH79" s="1278"/>
      <c r="BI79" s="1278"/>
      <c r="BJ79" s="1278"/>
      <c r="BK79" s="1278"/>
      <c r="BL79" s="1278"/>
      <c r="BM79" s="1278"/>
      <c r="BN79" s="1278"/>
      <c r="BO79" s="1278"/>
      <c r="BP79" s="1275">
        <v>9.8000000000000007</v>
      </c>
      <c r="BQ79" s="1275"/>
      <c r="BR79" s="1275"/>
      <c r="BS79" s="1275"/>
      <c r="BT79" s="1275"/>
      <c r="BU79" s="1275"/>
      <c r="BV79" s="1275"/>
      <c r="BW79" s="1275"/>
      <c r="BX79" s="1275">
        <v>8.5</v>
      </c>
      <c r="BY79" s="1275"/>
      <c r="BZ79" s="1275"/>
      <c r="CA79" s="1275"/>
      <c r="CB79" s="1275"/>
      <c r="CC79" s="1275"/>
      <c r="CD79" s="1275"/>
      <c r="CE79" s="1275"/>
      <c r="CF79" s="1275">
        <v>8.1</v>
      </c>
      <c r="CG79" s="1275"/>
      <c r="CH79" s="1275"/>
      <c r="CI79" s="1275"/>
      <c r="CJ79" s="1275"/>
      <c r="CK79" s="1275"/>
      <c r="CL79" s="1275"/>
      <c r="CM79" s="1275"/>
      <c r="CN79" s="1275">
        <v>7.3</v>
      </c>
      <c r="CO79" s="1275"/>
      <c r="CP79" s="1275"/>
      <c r="CQ79" s="1275"/>
      <c r="CR79" s="1275"/>
      <c r="CS79" s="1275"/>
      <c r="CT79" s="1275"/>
      <c r="CU79" s="1275"/>
      <c r="CV79" s="1275">
        <v>7.2</v>
      </c>
      <c r="CW79" s="1275"/>
      <c r="CX79" s="1275"/>
      <c r="CY79" s="1275"/>
      <c r="CZ79" s="1275"/>
      <c r="DA79" s="1275"/>
      <c r="DB79" s="1275"/>
      <c r="DC79" s="1275"/>
    </row>
    <row r="80" spans="2:107" x14ac:dyDescent="0.15">
      <c r="B80" s="374"/>
      <c r="G80" s="1281"/>
      <c r="H80" s="1281"/>
      <c r="I80" s="1276"/>
      <c r="J80" s="1276"/>
      <c r="K80" s="1277"/>
      <c r="L80" s="1277"/>
      <c r="M80" s="1277"/>
      <c r="N80" s="1277"/>
      <c r="AN80" s="1280"/>
      <c r="AO80" s="1280"/>
      <c r="AP80" s="1280"/>
      <c r="AQ80" s="1280"/>
      <c r="AR80" s="1280"/>
      <c r="AS80" s="1280"/>
      <c r="AT80" s="1280"/>
      <c r="AU80" s="1280"/>
      <c r="AV80" s="1280"/>
      <c r="AW80" s="1280"/>
      <c r="AX80" s="1280"/>
      <c r="AY80" s="1280"/>
      <c r="AZ80" s="1280"/>
      <c r="BA80" s="1280"/>
      <c r="BB80" s="1278"/>
      <c r="BC80" s="1278"/>
      <c r="BD80" s="1278"/>
      <c r="BE80" s="1278"/>
      <c r="BF80" s="1278"/>
      <c r="BG80" s="1278"/>
      <c r="BH80" s="1278"/>
      <c r="BI80" s="1278"/>
      <c r="BJ80" s="1278"/>
      <c r="BK80" s="1278"/>
      <c r="BL80" s="1278"/>
      <c r="BM80" s="1278"/>
      <c r="BN80" s="1278"/>
      <c r="BO80" s="1278"/>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mJVlvw27PNBdOlQw/TvDHkFp61ofpK+1KX0FGlPpXvAWbo5xjQOMG05g6jJjAYlbSMUSOZS/q+Z0WVPzEllXPg==" saltValue="HhtcLJ9r6YyxYmeM9bZs9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572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hR92hzXe98qBVQajK+xiDV4EK0lPUQVqSVLB9SAIxyQVhJ181828hwYz3XNs9Ju7+nDNjPrlsK8Dqo/SS4B8gg==" saltValue="pA8WSLrN8BJEGR2VuNfwm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06" zoomScaleNormal="100" zoomScaleSheetLayoutView="55" workbookViewId="0">
      <selection activeCell="C113" sqref="C113:D114"/>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573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tv36CvygiInKXO7ZgzU93/HvIgpcnszlgBezSNC/4lQU6CTlzhUfOvFVh8LFpjrSVedeA82aQUyzaFj3ct/jlQ==" saltValue="tlNwgAbkcAgESdG1Y1diB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47</v>
      </c>
      <c r="E2" s="134"/>
      <c r="F2" s="135" t="s">
        <v>541</v>
      </c>
      <c r="G2" s="136"/>
      <c r="H2" s="137"/>
    </row>
    <row r="3" spans="1:8" x14ac:dyDescent="0.15">
      <c r="A3" s="133" t="s">
        <v>534</v>
      </c>
      <c r="B3" s="138"/>
      <c r="C3" s="139"/>
      <c r="D3" s="140">
        <v>90449</v>
      </c>
      <c r="E3" s="141"/>
      <c r="F3" s="142">
        <v>105751</v>
      </c>
      <c r="G3" s="143"/>
      <c r="H3" s="144"/>
    </row>
    <row r="4" spans="1:8" x14ac:dyDescent="0.15">
      <c r="A4" s="145"/>
      <c r="B4" s="146"/>
      <c r="C4" s="147"/>
      <c r="D4" s="148">
        <v>16867</v>
      </c>
      <c r="E4" s="149"/>
      <c r="F4" s="150">
        <v>49969</v>
      </c>
      <c r="G4" s="151"/>
      <c r="H4" s="152"/>
    </row>
    <row r="5" spans="1:8" x14ac:dyDescent="0.15">
      <c r="A5" s="133" t="s">
        <v>536</v>
      </c>
      <c r="B5" s="138"/>
      <c r="C5" s="139"/>
      <c r="D5" s="140">
        <v>163508</v>
      </c>
      <c r="E5" s="141"/>
      <c r="F5" s="142">
        <v>158564</v>
      </c>
      <c r="G5" s="143"/>
      <c r="H5" s="144"/>
    </row>
    <row r="6" spans="1:8" x14ac:dyDescent="0.15">
      <c r="A6" s="145"/>
      <c r="B6" s="146"/>
      <c r="C6" s="147"/>
      <c r="D6" s="148">
        <v>11290</v>
      </c>
      <c r="E6" s="149"/>
      <c r="F6" s="150">
        <v>48412</v>
      </c>
      <c r="G6" s="151"/>
      <c r="H6" s="152"/>
    </row>
    <row r="7" spans="1:8" x14ac:dyDescent="0.15">
      <c r="A7" s="133" t="s">
        <v>537</v>
      </c>
      <c r="B7" s="138"/>
      <c r="C7" s="139"/>
      <c r="D7" s="140">
        <v>167658</v>
      </c>
      <c r="E7" s="141"/>
      <c r="F7" s="142">
        <v>128611</v>
      </c>
      <c r="G7" s="143"/>
      <c r="H7" s="144"/>
    </row>
    <row r="8" spans="1:8" x14ac:dyDescent="0.15">
      <c r="A8" s="145"/>
      <c r="B8" s="146"/>
      <c r="C8" s="147"/>
      <c r="D8" s="148">
        <v>6788</v>
      </c>
      <c r="E8" s="149"/>
      <c r="F8" s="150">
        <v>61552</v>
      </c>
      <c r="G8" s="151"/>
      <c r="H8" s="152"/>
    </row>
    <row r="9" spans="1:8" x14ac:dyDescent="0.15">
      <c r="A9" s="133" t="s">
        <v>538</v>
      </c>
      <c r="B9" s="138"/>
      <c r="C9" s="139"/>
      <c r="D9" s="140">
        <v>182749</v>
      </c>
      <c r="E9" s="141"/>
      <c r="F9" s="142">
        <v>138651</v>
      </c>
      <c r="G9" s="143"/>
      <c r="H9" s="144"/>
    </row>
    <row r="10" spans="1:8" x14ac:dyDescent="0.15">
      <c r="A10" s="145"/>
      <c r="B10" s="146"/>
      <c r="C10" s="147"/>
      <c r="D10" s="148">
        <v>20099</v>
      </c>
      <c r="E10" s="149"/>
      <c r="F10" s="150">
        <v>71211</v>
      </c>
      <c r="G10" s="151"/>
      <c r="H10" s="152"/>
    </row>
    <row r="11" spans="1:8" x14ac:dyDescent="0.15">
      <c r="A11" s="133" t="s">
        <v>539</v>
      </c>
      <c r="B11" s="138"/>
      <c r="C11" s="139"/>
      <c r="D11" s="140">
        <v>87821</v>
      </c>
      <c r="E11" s="141"/>
      <c r="F11" s="142">
        <v>122882</v>
      </c>
      <c r="G11" s="143"/>
      <c r="H11" s="144"/>
    </row>
    <row r="12" spans="1:8" x14ac:dyDescent="0.15">
      <c r="A12" s="145"/>
      <c r="B12" s="146"/>
      <c r="C12" s="153"/>
      <c r="D12" s="148">
        <v>13254</v>
      </c>
      <c r="E12" s="149"/>
      <c r="F12" s="150">
        <v>65785</v>
      </c>
      <c r="G12" s="151"/>
      <c r="H12" s="152"/>
    </row>
    <row r="13" spans="1:8" x14ac:dyDescent="0.15">
      <c r="A13" s="133"/>
      <c r="B13" s="138"/>
      <c r="C13" s="154"/>
      <c r="D13" s="155">
        <v>138437</v>
      </c>
      <c r="E13" s="156"/>
      <c r="F13" s="157">
        <v>130892</v>
      </c>
      <c r="G13" s="158"/>
      <c r="H13" s="144"/>
    </row>
    <row r="14" spans="1:8" x14ac:dyDescent="0.15">
      <c r="A14" s="145"/>
      <c r="B14" s="146"/>
      <c r="C14" s="147"/>
      <c r="D14" s="148">
        <v>13660</v>
      </c>
      <c r="E14" s="149"/>
      <c r="F14" s="150">
        <v>59386</v>
      </c>
      <c r="G14" s="151"/>
      <c r="H14" s="152"/>
    </row>
    <row r="17" spans="1:11" x14ac:dyDescent="0.15">
      <c r="A17" s="129" t="s">
        <v>48</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49</v>
      </c>
      <c r="B19" s="159">
        <f>ROUND(VALUE(SUBSTITUTE(実質収支比率等に係る経年分析!F$48,"▲","-")),2)</f>
        <v>8.8800000000000008</v>
      </c>
      <c r="C19" s="159">
        <f>ROUND(VALUE(SUBSTITUTE(実質収支比率等に係る経年分析!G$48,"▲","-")),2)</f>
        <v>14.27</v>
      </c>
      <c r="D19" s="159">
        <f>ROUND(VALUE(SUBSTITUTE(実質収支比率等に係る経年分析!H$48,"▲","-")),2)</f>
        <v>15.82</v>
      </c>
      <c r="E19" s="159">
        <f>ROUND(VALUE(SUBSTITUTE(実質収支比率等に係る経年分析!I$48,"▲","-")),2)</f>
        <v>11.2</v>
      </c>
      <c r="F19" s="159">
        <f>ROUND(VALUE(SUBSTITUTE(実質収支比率等に係る経年分析!J$48,"▲","-")),2)</f>
        <v>13.2</v>
      </c>
    </row>
    <row r="20" spans="1:11" x14ac:dyDescent="0.15">
      <c r="A20" s="159" t="s">
        <v>50</v>
      </c>
      <c r="B20" s="159">
        <f>ROUND(VALUE(SUBSTITUTE(実質収支比率等に係る経年分析!F$47,"▲","-")),2)</f>
        <v>24.68</v>
      </c>
      <c r="C20" s="159">
        <f>ROUND(VALUE(SUBSTITUTE(実質収支比率等に係る経年分析!G$47,"▲","-")),2)</f>
        <v>25.47</v>
      </c>
      <c r="D20" s="159">
        <f>ROUND(VALUE(SUBSTITUTE(実質収支比率等に係る経年分析!H$47,"▲","-")),2)</f>
        <v>24.42</v>
      </c>
      <c r="E20" s="159">
        <f>ROUND(VALUE(SUBSTITUTE(実質収支比率等に係る経年分析!I$47,"▲","-")),2)</f>
        <v>24.54</v>
      </c>
      <c r="F20" s="159">
        <f>ROUND(VALUE(SUBSTITUTE(実質収支比率等に係る経年分析!J$47,"▲","-")),2)</f>
        <v>21.76</v>
      </c>
    </row>
    <row r="21" spans="1:11" x14ac:dyDescent="0.15">
      <c r="A21" s="159" t="s">
        <v>51</v>
      </c>
      <c r="B21" s="159">
        <f>IF(ISNUMBER(VALUE(SUBSTITUTE(実質収支比率等に係る経年分析!F$49,"▲","-"))),ROUND(VALUE(SUBSTITUTE(実質収支比率等に係る経年分析!F$49,"▲","-")),2),NA())</f>
        <v>-4.76</v>
      </c>
      <c r="C21" s="159">
        <f>IF(ISNUMBER(VALUE(SUBSTITUTE(実質収支比率等に係る経年分析!G$49,"▲","-"))),ROUND(VALUE(SUBSTITUTE(実質収支比率等に係る経年分析!G$49,"▲","-")),2),NA())</f>
        <v>10.52</v>
      </c>
      <c r="D21" s="159">
        <f>IF(ISNUMBER(VALUE(SUBSTITUTE(実質収支比率等に係る経年分析!H$49,"▲","-"))),ROUND(VALUE(SUBSTITUTE(実質収支比率等に係る経年分析!H$49,"▲","-")),2),NA())</f>
        <v>9.17</v>
      </c>
      <c r="E21" s="159">
        <f>IF(ISNUMBER(VALUE(SUBSTITUTE(実質収支比率等に係る経年分析!I$49,"▲","-"))),ROUND(VALUE(SUBSTITUTE(実質収支比率等に係る経年分析!I$49,"▲","-")),2),NA())</f>
        <v>3.35</v>
      </c>
      <c r="F21" s="159">
        <f>IF(ISNUMBER(VALUE(SUBSTITUTE(実質収支比率等に係る経年分析!J$49,"▲","-"))),ROUND(VALUE(SUBSTITUTE(実質収支比率等に係る経年分析!J$49,"▲","-")),2),NA())</f>
        <v>4.67</v>
      </c>
    </row>
    <row r="24" spans="1:11" x14ac:dyDescent="0.15">
      <c r="A24" s="129" t="s">
        <v>52</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53</v>
      </c>
      <c r="C26" s="160" t="s">
        <v>54</v>
      </c>
      <c r="D26" s="160" t="s">
        <v>53</v>
      </c>
      <c r="E26" s="160" t="s">
        <v>54</v>
      </c>
      <c r="F26" s="160" t="s">
        <v>53</v>
      </c>
      <c r="G26" s="160" t="s">
        <v>54</v>
      </c>
      <c r="H26" s="160" t="s">
        <v>53</v>
      </c>
      <c r="I26" s="160" t="s">
        <v>54</v>
      </c>
      <c r="J26" s="160" t="s">
        <v>53</v>
      </c>
      <c r="K26" s="160" t="s">
        <v>54</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0.01</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国見町渇水対策施設特別会計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0.03</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0.01</v>
      </c>
    </row>
    <row r="30" spans="1:11" x14ac:dyDescent="0.15">
      <c r="A30" s="160" t="str">
        <f>IF(連結実質赤字比率に係る赤字・黒字の構成分析!C$40="",NA(),連結実質赤字比率に係る赤字・黒字の構成分析!C$40)</f>
        <v>国見町土地開発事業特別会計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0.57999999999999996</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0.94</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0.03</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0.03</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0.02</v>
      </c>
    </row>
    <row r="31" spans="1:11" x14ac:dyDescent="0.15">
      <c r="A31" s="160" t="str">
        <f>IF(連結実質赤字比率に係る赤字・黒字の構成分析!C$39="",NA(),連結実質赤字比率に係る赤字・黒字の構成分析!C$39)</f>
        <v>国見町公共下水道事業特別会計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1.23</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7.0000000000000007E-2</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0.1</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0.04</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0.03</v>
      </c>
    </row>
    <row r="32" spans="1:11" x14ac:dyDescent="0.15">
      <c r="A32" s="160" t="str">
        <f>IF(連結実質赤字比率に係る赤字・黒字の構成分析!C$38="",NA(),連結実質赤字比率に係る赤字・黒字の構成分析!C$38)</f>
        <v>国見町後期高齢者医療特別会計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0.03</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0.03</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0.01</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0.03</v>
      </c>
    </row>
    <row r="33" spans="1:16" x14ac:dyDescent="0.15">
      <c r="A33" s="160" t="str">
        <f>IF(連結実質赤字比率に係る赤字・黒字の構成分析!C$37="",NA(),連結実質赤字比率に係る赤字・黒字の構成分析!C$37)</f>
        <v>国見町介護保険特別会計(保険事業勘定)</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0.32</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0.65</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0.75</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0.75</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1.69</v>
      </c>
    </row>
    <row r="34" spans="1:16" x14ac:dyDescent="0.15">
      <c r="A34" s="160" t="str">
        <f>IF(連結実質赤字比率に係る赤字・黒字の構成分析!C$36="",NA(),連結実質赤字比率に係る赤字・黒字の構成分析!C$36)</f>
        <v>国見町国民健康保険特別会計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2.23</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1.39</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2.2799999999999998</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2.4</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2.58</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8.86</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14.27</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15.81</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11.2</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13.19</v>
      </c>
    </row>
    <row r="36" spans="1:16" x14ac:dyDescent="0.15">
      <c r="A36" s="160" t="str">
        <f>IF(連結実質赤字比率に係る赤字・黒字の構成分析!C$34="",NA(),連結実質赤字比率に係る赤字・黒字の構成分析!C$34)</f>
        <v>国見町水道事業会計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13.62</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14.85</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15.03</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16.23</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16.12</v>
      </c>
    </row>
    <row r="39" spans="1:16" x14ac:dyDescent="0.15">
      <c r="A39" s="129" t="s">
        <v>55</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56</v>
      </c>
      <c r="C41" s="161"/>
      <c r="D41" s="161" t="s">
        <v>57</v>
      </c>
      <c r="E41" s="161" t="s">
        <v>56</v>
      </c>
      <c r="F41" s="161"/>
      <c r="G41" s="161" t="s">
        <v>57</v>
      </c>
      <c r="H41" s="161" t="s">
        <v>56</v>
      </c>
      <c r="I41" s="161"/>
      <c r="J41" s="161" t="s">
        <v>57</v>
      </c>
      <c r="K41" s="161" t="s">
        <v>56</v>
      </c>
      <c r="L41" s="161"/>
      <c r="M41" s="161" t="s">
        <v>57</v>
      </c>
      <c r="N41" s="161" t="s">
        <v>56</v>
      </c>
      <c r="O41" s="161"/>
      <c r="P41" s="161" t="s">
        <v>57</v>
      </c>
    </row>
    <row r="42" spans="1:16" x14ac:dyDescent="0.15">
      <c r="A42" s="161" t="s">
        <v>58</v>
      </c>
      <c r="B42" s="161"/>
      <c r="C42" s="161"/>
      <c r="D42" s="161">
        <f>'実質公債費比率（分子）の構造'!K$52</f>
        <v>536</v>
      </c>
      <c r="E42" s="161"/>
      <c r="F42" s="161"/>
      <c r="G42" s="161">
        <f>'実質公債費比率（分子）の構造'!L$52</f>
        <v>563</v>
      </c>
      <c r="H42" s="161"/>
      <c r="I42" s="161"/>
      <c r="J42" s="161">
        <f>'実質公債費比率（分子）の構造'!M$52</f>
        <v>558</v>
      </c>
      <c r="K42" s="161"/>
      <c r="L42" s="161"/>
      <c r="M42" s="161">
        <f>'実質公債費比率（分子）の構造'!N$52</f>
        <v>557</v>
      </c>
      <c r="N42" s="161"/>
      <c r="O42" s="161"/>
      <c r="P42" s="161">
        <f>'実質公債費比率（分子）の構造'!O$52</f>
        <v>586</v>
      </c>
    </row>
    <row r="43" spans="1:16" x14ac:dyDescent="0.15">
      <c r="A43" s="161" t="s">
        <v>59</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60</v>
      </c>
      <c r="B44" s="161">
        <f>'実質公債費比率（分子）の構造'!K$50</f>
        <v>16</v>
      </c>
      <c r="C44" s="161"/>
      <c r="D44" s="161"/>
      <c r="E44" s="161">
        <f>'実質公債費比率（分子）の構造'!L$50</f>
        <v>11</v>
      </c>
      <c r="F44" s="161"/>
      <c r="G44" s="161"/>
      <c r="H44" s="161">
        <f>'実質公債費比率（分子）の構造'!M$50</f>
        <v>3</v>
      </c>
      <c r="I44" s="161"/>
      <c r="J44" s="161"/>
      <c r="K44" s="161">
        <f>'実質公債費比率（分子）の構造'!N$50</f>
        <v>5</v>
      </c>
      <c r="L44" s="161"/>
      <c r="M44" s="161"/>
      <c r="N44" s="161">
        <f>'実質公債費比率（分子）の構造'!O$50</f>
        <v>6</v>
      </c>
      <c r="O44" s="161"/>
      <c r="P44" s="161"/>
    </row>
    <row r="45" spans="1:16" x14ac:dyDescent="0.15">
      <c r="A45" s="161" t="s">
        <v>61</v>
      </c>
      <c r="B45" s="161">
        <f>'実質公債費比率（分子）の構造'!K$49</f>
        <v>308</v>
      </c>
      <c r="C45" s="161"/>
      <c r="D45" s="161"/>
      <c r="E45" s="161">
        <f>'実質公債費比率（分子）の構造'!L$49</f>
        <v>308</v>
      </c>
      <c r="F45" s="161"/>
      <c r="G45" s="161"/>
      <c r="H45" s="161">
        <f>'実質公債費比率（分子）の構造'!M$49</f>
        <v>308</v>
      </c>
      <c r="I45" s="161"/>
      <c r="J45" s="161"/>
      <c r="K45" s="161">
        <f>'実質公債費比率（分子）の構造'!N$49</f>
        <v>334</v>
      </c>
      <c r="L45" s="161"/>
      <c r="M45" s="161"/>
      <c r="N45" s="161">
        <f>'実質公債費比率（分子）の構造'!O$49</f>
        <v>343</v>
      </c>
      <c r="O45" s="161"/>
      <c r="P45" s="161"/>
    </row>
    <row r="46" spans="1:16" x14ac:dyDescent="0.15">
      <c r="A46" s="161" t="s">
        <v>62</v>
      </c>
      <c r="B46" s="161">
        <f>'実質公債費比率（分子）の構造'!K$48</f>
        <v>93</v>
      </c>
      <c r="C46" s="161"/>
      <c r="D46" s="161"/>
      <c r="E46" s="161">
        <f>'実質公債費比率（分子）の構造'!L$48</f>
        <v>53</v>
      </c>
      <c r="F46" s="161"/>
      <c r="G46" s="161"/>
      <c r="H46" s="161">
        <f>'実質公債費比率（分子）の構造'!M$48</f>
        <v>40</v>
      </c>
      <c r="I46" s="161"/>
      <c r="J46" s="161"/>
      <c r="K46" s="161">
        <f>'実質公債費比率（分子）の構造'!N$48</f>
        <v>61</v>
      </c>
      <c r="L46" s="161"/>
      <c r="M46" s="161"/>
      <c r="N46" s="161">
        <f>'実質公債費比率（分子）の構造'!O$48</f>
        <v>73</v>
      </c>
      <c r="O46" s="161"/>
      <c r="P46" s="161"/>
    </row>
    <row r="47" spans="1:16" x14ac:dyDescent="0.15">
      <c r="A47" s="161" t="s">
        <v>63</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64</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65</v>
      </c>
      <c r="B49" s="161">
        <f>'実質公債費比率（分子）の構造'!K$45</f>
        <v>368</v>
      </c>
      <c r="C49" s="161"/>
      <c r="D49" s="161"/>
      <c r="E49" s="161">
        <f>'実質公債費比率（分子）の構造'!L$45</f>
        <v>368</v>
      </c>
      <c r="F49" s="161"/>
      <c r="G49" s="161"/>
      <c r="H49" s="161">
        <f>'実質公債費比率（分子）の構造'!M$45</f>
        <v>383</v>
      </c>
      <c r="I49" s="161"/>
      <c r="J49" s="161"/>
      <c r="K49" s="161">
        <f>'実質公債費比率（分子）の構造'!N$45</f>
        <v>379</v>
      </c>
      <c r="L49" s="161"/>
      <c r="M49" s="161"/>
      <c r="N49" s="161">
        <f>'実質公債費比率（分子）の構造'!O$45</f>
        <v>364</v>
      </c>
      <c r="O49" s="161"/>
      <c r="P49" s="161"/>
    </row>
    <row r="50" spans="1:16" x14ac:dyDescent="0.15">
      <c r="A50" s="161" t="s">
        <v>66</v>
      </c>
      <c r="B50" s="161" t="e">
        <f>NA()</f>
        <v>#N/A</v>
      </c>
      <c r="C50" s="161">
        <f>IF(ISNUMBER('実質公債費比率（分子）の構造'!K$53),'実質公債費比率（分子）の構造'!K$53,NA())</f>
        <v>249</v>
      </c>
      <c r="D50" s="161" t="e">
        <f>NA()</f>
        <v>#N/A</v>
      </c>
      <c r="E50" s="161" t="e">
        <f>NA()</f>
        <v>#N/A</v>
      </c>
      <c r="F50" s="161">
        <f>IF(ISNUMBER('実質公債費比率（分子）の構造'!L$53),'実質公債費比率（分子）の構造'!L$53,NA())</f>
        <v>177</v>
      </c>
      <c r="G50" s="161" t="e">
        <f>NA()</f>
        <v>#N/A</v>
      </c>
      <c r="H50" s="161" t="e">
        <f>NA()</f>
        <v>#N/A</v>
      </c>
      <c r="I50" s="161">
        <f>IF(ISNUMBER('実質公債費比率（分子）の構造'!M$53),'実質公債費比率（分子）の構造'!M$53,NA())</f>
        <v>176</v>
      </c>
      <c r="J50" s="161" t="e">
        <f>NA()</f>
        <v>#N/A</v>
      </c>
      <c r="K50" s="161" t="e">
        <f>NA()</f>
        <v>#N/A</v>
      </c>
      <c r="L50" s="161">
        <f>IF(ISNUMBER('実質公債費比率（分子）の構造'!N$53),'実質公債費比率（分子）の構造'!N$53,NA())</f>
        <v>222</v>
      </c>
      <c r="M50" s="161" t="e">
        <f>NA()</f>
        <v>#N/A</v>
      </c>
      <c r="N50" s="161" t="e">
        <f>NA()</f>
        <v>#N/A</v>
      </c>
      <c r="O50" s="161">
        <f>IF(ISNUMBER('実質公債費比率（分子）の構造'!O$53),'実質公債費比率（分子）の構造'!O$53,NA())</f>
        <v>200</v>
      </c>
      <c r="P50" s="161" t="e">
        <f>NA()</f>
        <v>#N/A</v>
      </c>
    </row>
    <row r="53" spans="1:16" x14ac:dyDescent="0.15">
      <c r="A53" s="129" t="s">
        <v>67</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68</v>
      </c>
      <c r="C55" s="160"/>
      <c r="D55" s="160" t="s">
        <v>69</v>
      </c>
      <c r="E55" s="160" t="s">
        <v>68</v>
      </c>
      <c r="F55" s="160"/>
      <c r="G55" s="160" t="s">
        <v>69</v>
      </c>
      <c r="H55" s="160" t="s">
        <v>68</v>
      </c>
      <c r="I55" s="160"/>
      <c r="J55" s="160" t="s">
        <v>69</v>
      </c>
      <c r="K55" s="160" t="s">
        <v>68</v>
      </c>
      <c r="L55" s="160"/>
      <c r="M55" s="160" t="s">
        <v>69</v>
      </c>
      <c r="N55" s="160" t="s">
        <v>68</v>
      </c>
      <c r="O55" s="160"/>
      <c r="P55" s="160" t="s">
        <v>69</v>
      </c>
    </row>
    <row r="56" spans="1:16" x14ac:dyDescent="0.15">
      <c r="A56" s="160" t="s">
        <v>37</v>
      </c>
      <c r="B56" s="160"/>
      <c r="C56" s="160"/>
      <c r="D56" s="160">
        <f>'将来負担比率（分子）の構造'!I$52</f>
        <v>7611</v>
      </c>
      <c r="E56" s="160"/>
      <c r="F56" s="160"/>
      <c r="G56" s="160">
        <f>'将来負担比率（分子）の構造'!J$52</f>
        <v>7648</v>
      </c>
      <c r="H56" s="160"/>
      <c r="I56" s="160"/>
      <c r="J56" s="160">
        <f>'将来負担比率（分子）の構造'!K$52</f>
        <v>8097</v>
      </c>
      <c r="K56" s="160"/>
      <c r="L56" s="160"/>
      <c r="M56" s="160">
        <f>'将来負担比率（分子）の構造'!L$52</f>
        <v>7914</v>
      </c>
      <c r="N56" s="160"/>
      <c r="O56" s="160"/>
      <c r="P56" s="160">
        <f>'将来負担比率（分子）の構造'!M$52</f>
        <v>7647</v>
      </c>
    </row>
    <row r="57" spans="1:16" x14ac:dyDescent="0.15">
      <c r="A57" s="160" t="s">
        <v>36</v>
      </c>
      <c r="B57" s="160"/>
      <c r="C57" s="160"/>
      <c r="D57" s="160">
        <f>'将来負担比率（分子）の構造'!I$51</f>
        <v>187</v>
      </c>
      <c r="E57" s="160"/>
      <c r="F57" s="160"/>
      <c r="G57" s="160">
        <f>'将来負担比率（分子）の構造'!J$51</f>
        <v>172</v>
      </c>
      <c r="H57" s="160"/>
      <c r="I57" s="160"/>
      <c r="J57" s="160">
        <f>'将来負担比率（分子）の構造'!K$51</f>
        <v>157</v>
      </c>
      <c r="K57" s="160"/>
      <c r="L57" s="160"/>
      <c r="M57" s="160">
        <f>'将来負担比率（分子）の構造'!L$51</f>
        <v>164</v>
      </c>
      <c r="N57" s="160"/>
      <c r="O57" s="160"/>
      <c r="P57" s="160">
        <f>'将来負担比率（分子）の構造'!M$51</f>
        <v>183</v>
      </c>
    </row>
    <row r="58" spans="1:16" x14ac:dyDescent="0.15">
      <c r="A58" s="160" t="s">
        <v>35</v>
      </c>
      <c r="B58" s="160"/>
      <c r="C58" s="160"/>
      <c r="D58" s="160">
        <f>'将来負担比率（分子）の構造'!I$50</f>
        <v>1475</v>
      </c>
      <c r="E58" s="160"/>
      <c r="F58" s="160"/>
      <c r="G58" s="160">
        <f>'将来負担比率（分子）の構造'!J$50</f>
        <v>1558</v>
      </c>
      <c r="H58" s="160"/>
      <c r="I58" s="160"/>
      <c r="J58" s="160">
        <f>'将来負担比率（分子）の構造'!K$50</f>
        <v>1480</v>
      </c>
      <c r="K58" s="160"/>
      <c r="L58" s="160"/>
      <c r="M58" s="160">
        <f>'将来負担比率（分子）の構造'!L$50</f>
        <v>1459</v>
      </c>
      <c r="N58" s="160"/>
      <c r="O58" s="160"/>
      <c r="P58" s="160">
        <f>'将来負担比率（分子）の構造'!M$50</f>
        <v>1327</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749</v>
      </c>
      <c r="C62" s="160"/>
      <c r="D62" s="160"/>
      <c r="E62" s="160">
        <f>'将来負担比率（分子）の構造'!J$45</f>
        <v>697</v>
      </c>
      <c r="F62" s="160"/>
      <c r="G62" s="160"/>
      <c r="H62" s="160">
        <f>'将来負担比率（分子）の構造'!K$45</f>
        <v>664</v>
      </c>
      <c r="I62" s="160"/>
      <c r="J62" s="160"/>
      <c r="K62" s="160">
        <f>'将来負担比率（分子）の構造'!L$45</f>
        <v>590</v>
      </c>
      <c r="L62" s="160"/>
      <c r="M62" s="160"/>
      <c r="N62" s="160">
        <f>'将来負担比率（分子）の構造'!M$45</f>
        <v>440</v>
      </c>
      <c r="O62" s="160"/>
      <c r="P62" s="160"/>
    </row>
    <row r="63" spans="1:16" x14ac:dyDescent="0.15">
      <c r="A63" s="160" t="s">
        <v>28</v>
      </c>
      <c r="B63" s="160">
        <f>'将来負担比率（分子）の構造'!I$44</f>
        <v>3637</v>
      </c>
      <c r="C63" s="160"/>
      <c r="D63" s="160"/>
      <c r="E63" s="160">
        <f>'将来負担比率（分子）の構造'!J$44</f>
        <v>3581</v>
      </c>
      <c r="F63" s="160"/>
      <c r="G63" s="160"/>
      <c r="H63" s="160">
        <f>'将来負担比率（分子）の構造'!K$44</f>
        <v>3432</v>
      </c>
      <c r="I63" s="160"/>
      <c r="J63" s="160"/>
      <c r="K63" s="160">
        <f>'将来負担比率（分子）の構造'!L$44</f>
        <v>3252</v>
      </c>
      <c r="L63" s="160"/>
      <c r="M63" s="160"/>
      <c r="N63" s="160">
        <f>'将来負担比率（分子）の構造'!M$44</f>
        <v>3048</v>
      </c>
      <c r="O63" s="160"/>
      <c r="P63" s="160"/>
    </row>
    <row r="64" spans="1:16" x14ac:dyDescent="0.15">
      <c r="A64" s="160" t="s">
        <v>27</v>
      </c>
      <c r="B64" s="160">
        <f>'将来負担比率（分子）の構造'!I$43</f>
        <v>1584</v>
      </c>
      <c r="C64" s="160"/>
      <c r="D64" s="160"/>
      <c r="E64" s="160">
        <f>'将来負担比率（分子）の構造'!J$43</f>
        <v>1314</v>
      </c>
      <c r="F64" s="160"/>
      <c r="G64" s="160"/>
      <c r="H64" s="160">
        <f>'将来負担比率（分子）の構造'!K$43</f>
        <v>1148</v>
      </c>
      <c r="I64" s="160"/>
      <c r="J64" s="160"/>
      <c r="K64" s="160">
        <f>'将来負担比率（分子）の構造'!L$43</f>
        <v>1071</v>
      </c>
      <c r="L64" s="160"/>
      <c r="M64" s="160"/>
      <c r="N64" s="160">
        <f>'将来負担比率（分子）の構造'!M$43</f>
        <v>1115</v>
      </c>
      <c r="O64" s="160"/>
      <c r="P64" s="160"/>
    </row>
    <row r="65" spans="1:16" x14ac:dyDescent="0.15">
      <c r="A65" s="160" t="s">
        <v>26</v>
      </c>
      <c r="B65" s="160">
        <f>'将来負担比率（分子）の構造'!I$42</f>
        <v>29</v>
      </c>
      <c r="C65" s="160"/>
      <c r="D65" s="160"/>
      <c r="E65" s="160">
        <f>'将来負担比率（分子）の構造'!J$42</f>
        <v>19</v>
      </c>
      <c r="F65" s="160"/>
      <c r="G65" s="160"/>
      <c r="H65" s="160">
        <f>'将来負担比率（分子）の構造'!K$42</f>
        <v>22</v>
      </c>
      <c r="I65" s="160"/>
      <c r="J65" s="160"/>
      <c r="K65" s="160">
        <f>'将来負担比率（分子）の構造'!L$42</f>
        <v>20</v>
      </c>
      <c r="L65" s="160"/>
      <c r="M65" s="160"/>
      <c r="N65" s="160">
        <f>'将来負担比率（分子）の構造'!M$42</f>
        <v>14</v>
      </c>
      <c r="O65" s="160"/>
      <c r="P65" s="160"/>
    </row>
    <row r="66" spans="1:16" x14ac:dyDescent="0.15">
      <c r="A66" s="160" t="s">
        <v>25</v>
      </c>
      <c r="B66" s="160">
        <f>'将来負担比率（分子）の構造'!I$41</f>
        <v>5479</v>
      </c>
      <c r="C66" s="160"/>
      <c r="D66" s="160"/>
      <c r="E66" s="160">
        <f>'将来負担比率（分子）の構造'!J$41</f>
        <v>5874</v>
      </c>
      <c r="F66" s="160"/>
      <c r="G66" s="160"/>
      <c r="H66" s="160">
        <f>'将来負担比率（分子）の構造'!K$41</f>
        <v>6310</v>
      </c>
      <c r="I66" s="160"/>
      <c r="J66" s="160"/>
      <c r="K66" s="160">
        <f>'将来負担比率（分子）の構造'!L$41</f>
        <v>6687</v>
      </c>
      <c r="L66" s="160"/>
      <c r="M66" s="160"/>
      <c r="N66" s="160">
        <f>'将来負担比率（分子）の構造'!M$41</f>
        <v>6506</v>
      </c>
      <c r="O66" s="160"/>
      <c r="P66" s="160"/>
    </row>
    <row r="67" spans="1:16" x14ac:dyDescent="0.15">
      <c r="A67" s="160" t="s">
        <v>70</v>
      </c>
      <c r="B67" s="160" t="e">
        <f>NA()</f>
        <v>#N/A</v>
      </c>
      <c r="C67" s="160">
        <f>IF(ISNUMBER('将来負担比率（分子）の構造'!I$53), IF('将来負担比率（分子）の構造'!I$53 &lt; 0, 0, '将来負担比率（分子）の構造'!I$53), NA())</f>
        <v>2205</v>
      </c>
      <c r="D67" s="160" t="e">
        <f>NA()</f>
        <v>#N/A</v>
      </c>
      <c r="E67" s="160" t="e">
        <f>NA()</f>
        <v>#N/A</v>
      </c>
      <c r="F67" s="160">
        <f>IF(ISNUMBER('将来負担比率（分子）の構造'!J$53), IF('将来負担比率（分子）の構造'!J$53 &lt; 0, 0, '将来負担比率（分子）の構造'!J$53), NA())</f>
        <v>2106</v>
      </c>
      <c r="G67" s="160" t="e">
        <f>NA()</f>
        <v>#N/A</v>
      </c>
      <c r="H67" s="160" t="e">
        <f>NA()</f>
        <v>#N/A</v>
      </c>
      <c r="I67" s="160">
        <f>IF(ISNUMBER('将来負担比率（分子）の構造'!K$53), IF('将来負担比率（分子）の構造'!K$53 &lt; 0, 0, '将来負担比率（分子）の構造'!K$53), NA())</f>
        <v>1843</v>
      </c>
      <c r="J67" s="160" t="e">
        <f>NA()</f>
        <v>#N/A</v>
      </c>
      <c r="K67" s="160" t="e">
        <f>NA()</f>
        <v>#N/A</v>
      </c>
      <c r="L67" s="160">
        <f>IF(ISNUMBER('将来負担比率（分子）の構造'!L$53), IF('将来負担比率（分子）の構造'!L$53 &lt; 0, 0, '将来負担比率（分子）の構造'!L$53), NA())</f>
        <v>2082</v>
      </c>
      <c r="M67" s="160" t="e">
        <f>NA()</f>
        <v>#N/A</v>
      </c>
      <c r="N67" s="160" t="e">
        <f>NA()</f>
        <v>#N/A</v>
      </c>
      <c r="O67" s="160">
        <f>IF(ISNUMBER('将来負担比率（分子）の構造'!M$53), IF('将来負担比率（分子）の構造'!M$53 &lt; 0, 0, '将来負担比率（分子）の構造'!M$53), NA())</f>
        <v>1966</v>
      </c>
      <c r="P67" s="160" t="e">
        <f>NA()</f>
        <v>#N/A</v>
      </c>
    </row>
    <row r="70" spans="1:16" x14ac:dyDescent="0.15">
      <c r="A70" s="162" t="s">
        <v>71</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72</v>
      </c>
      <c r="B72" s="164">
        <f>基金残高に係る経年分析!F55</f>
        <v>853</v>
      </c>
      <c r="C72" s="164">
        <f>基金残高に係る経年分析!G55</f>
        <v>854</v>
      </c>
      <c r="D72" s="164">
        <f>基金残高に係る経年分析!H55</f>
        <v>753</v>
      </c>
    </row>
    <row r="73" spans="1:16" x14ac:dyDescent="0.15">
      <c r="A73" s="163" t="s">
        <v>73</v>
      </c>
      <c r="B73" s="164" t="str">
        <f>基金残高に係る経年分析!F56</f>
        <v>-</v>
      </c>
      <c r="C73" s="164" t="str">
        <f>基金残高に係る経年分析!G56</f>
        <v>-</v>
      </c>
      <c r="D73" s="164" t="str">
        <f>基金残高に係る経年分析!H56</f>
        <v>-</v>
      </c>
    </row>
    <row r="74" spans="1:16" x14ac:dyDescent="0.15">
      <c r="A74" s="163" t="s">
        <v>74</v>
      </c>
      <c r="B74" s="164">
        <f>基金残高に係る経年分析!F57</f>
        <v>963</v>
      </c>
      <c r="C74" s="164">
        <f>基金残高に係る経年分析!G57</f>
        <v>914</v>
      </c>
      <c r="D74" s="164">
        <f>基金残高に係る経年分析!H57</f>
        <v>858</v>
      </c>
    </row>
  </sheetData>
  <sheetProtection algorithmName="SHA-512" hashValue="OIV5fjp+guCA6qu/PHwjgfMgWy3oysbPlhrvwHAWeq/tfZn+Ra3wzBQvQjx/WzfBZwIeKIw54wyNEwu072UDrg==" saltValue="OEEJvV190YTFaLJoNZrk4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opLeftCell="W4"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205</v>
      </c>
      <c r="DI1" s="636"/>
      <c r="DJ1" s="636"/>
      <c r="DK1" s="636"/>
      <c r="DL1" s="636"/>
      <c r="DM1" s="636"/>
      <c r="DN1" s="637"/>
      <c r="DO1" s="205"/>
      <c r="DP1" s="635" t="s">
        <v>206</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207</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208</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209</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210</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211</v>
      </c>
      <c r="S4" s="639"/>
      <c r="T4" s="639"/>
      <c r="U4" s="639"/>
      <c r="V4" s="639"/>
      <c r="W4" s="639"/>
      <c r="X4" s="639"/>
      <c r="Y4" s="640"/>
      <c r="Z4" s="638" t="s">
        <v>212</v>
      </c>
      <c r="AA4" s="639"/>
      <c r="AB4" s="639"/>
      <c r="AC4" s="640"/>
      <c r="AD4" s="638" t="s">
        <v>213</v>
      </c>
      <c r="AE4" s="639"/>
      <c r="AF4" s="639"/>
      <c r="AG4" s="639"/>
      <c r="AH4" s="639"/>
      <c r="AI4" s="639"/>
      <c r="AJ4" s="639"/>
      <c r="AK4" s="640"/>
      <c r="AL4" s="638" t="s">
        <v>212</v>
      </c>
      <c r="AM4" s="639"/>
      <c r="AN4" s="639"/>
      <c r="AO4" s="640"/>
      <c r="AP4" s="644" t="s">
        <v>214</v>
      </c>
      <c r="AQ4" s="644"/>
      <c r="AR4" s="644"/>
      <c r="AS4" s="644"/>
      <c r="AT4" s="644"/>
      <c r="AU4" s="644"/>
      <c r="AV4" s="644"/>
      <c r="AW4" s="644"/>
      <c r="AX4" s="644"/>
      <c r="AY4" s="644"/>
      <c r="AZ4" s="644"/>
      <c r="BA4" s="644"/>
      <c r="BB4" s="644"/>
      <c r="BC4" s="644"/>
      <c r="BD4" s="644"/>
      <c r="BE4" s="644"/>
      <c r="BF4" s="644"/>
      <c r="BG4" s="644" t="s">
        <v>215</v>
      </c>
      <c r="BH4" s="644"/>
      <c r="BI4" s="644"/>
      <c r="BJ4" s="644"/>
      <c r="BK4" s="644"/>
      <c r="BL4" s="644"/>
      <c r="BM4" s="644"/>
      <c r="BN4" s="644"/>
      <c r="BO4" s="644" t="s">
        <v>212</v>
      </c>
      <c r="BP4" s="644"/>
      <c r="BQ4" s="644"/>
      <c r="BR4" s="644"/>
      <c r="BS4" s="644" t="s">
        <v>216</v>
      </c>
      <c r="BT4" s="644"/>
      <c r="BU4" s="644"/>
      <c r="BV4" s="644"/>
      <c r="BW4" s="644"/>
      <c r="BX4" s="644"/>
      <c r="BY4" s="644"/>
      <c r="BZ4" s="644"/>
      <c r="CA4" s="644"/>
      <c r="CB4" s="644"/>
      <c r="CD4" s="641" t="s">
        <v>217</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218</v>
      </c>
      <c r="C5" s="646"/>
      <c r="D5" s="646"/>
      <c r="E5" s="646"/>
      <c r="F5" s="646"/>
      <c r="G5" s="646"/>
      <c r="H5" s="646"/>
      <c r="I5" s="646"/>
      <c r="J5" s="646"/>
      <c r="K5" s="646"/>
      <c r="L5" s="646"/>
      <c r="M5" s="646"/>
      <c r="N5" s="646"/>
      <c r="O5" s="646"/>
      <c r="P5" s="646"/>
      <c r="Q5" s="647"/>
      <c r="R5" s="648">
        <v>958653</v>
      </c>
      <c r="S5" s="649"/>
      <c r="T5" s="649"/>
      <c r="U5" s="649"/>
      <c r="V5" s="649"/>
      <c r="W5" s="649"/>
      <c r="X5" s="649"/>
      <c r="Y5" s="650"/>
      <c r="Z5" s="651">
        <v>13.2</v>
      </c>
      <c r="AA5" s="651"/>
      <c r="AB5" s="651"/>
      <c r="AC5" s="651"/>
      <c r="AD5" s="652">
        <v>958653</v>
      </c>
      <c r="AE5" s="652"/>
      <c r="AF5" s="652"/>
      <c r="AG5" s="652"/>
      <c r="AH5" s="652"/>
      <c r="AI5" s="652"/>
      <c r="AJ5" s="652"/>
      <c r="AK5" s="652"/>
      <c r="AL5" s="653">
        <v>29.1</v>
      </c>
      <c r="AM5" s="654"/>
      <c r="AN5" s="654"/>
      <c r="AO5" s="655"/>
      <c r="AP5" s="645" t="s">
        <v>219</v>
      </c>
      <c r="AQ5" s="646"/>
      <c r="AR5" s="646"/>
      <c r="AS5" s="646"/>
      <c r="AT5" s="646"/>
      <c r="AU5" s="646"/>
      <c r="AV5" s="646"/>
      <c r="AW5" s="646"/>
      <c r="AX5" s="646"/>
      <c r="AY5" s="646"/>
      <c r="AZ5" s="646"/>
      <c r="BA5" s="646"/>
      <c r="BB5" s="646"/>
      <c r="BC5" s="646"/>
      <c r="BD5" s="646"/>
      <c r="BE5" s="646"/>
      <c r="BF5" s="647"/>
      <c r="BG5" s="659">
        <v>958653</v>
      </c>
      <c r="BH5" s="660"/>
      <c r="BI5" s="660"/>
      <c r="BJ5" s="660"/>
      <c r="BK5" s="660"/>
      <c r="BL5" s="660"/>
      <c r="BM5" s="660"/>
      <c r="BN5" s="661"/>
      <c r="BO5" s="662">
        <v>100</v>
      </c>
      <c r="BP5" s="662"/>
      <c r="BQ5" s="662"/>
      <c r="BR5" s="662"/>
      <c r="BS5" s="663" t="s">
        <v>122</v>
      </c>
      <c r="BT5" s="663"/>
      <c r="BU5" s="663"/>
      <c r="BV5" s="663"/>
      <c r="BW5" s="663"/>
      <c r="BX5" s="663"/>
      <c r="BY5" s="663"/>
      <c r="BZ5" s="663"/>
      <c r="CA5" s="663"/>
      <c r="CB5" s="667"/>
      <c r="CD5" s="641" t="s">
        <v>214</v>
      </c>
      <c r="CE5" s="642"/>
      <c r="CF5" s="642"/>
      <c r="CG5" s="642"/>
      <c r="CH5" s="642"/>
      <c r="CI5" s="642"/>
      <c r="CJ5" s="642"/>
      <c r="CK5" s="642"/>
      <c r="CL5" s="642"/>
      <c r="CM5" s="642"/>
      <c r="CN5" s="642"/>
      <c r="CO5" s="642"/>
      <c r="CP5" s="642"/>
      <c r="CQ5" s="643"/>
      <c r="CR5" s="641" t="s">
        <v>220</v>
      </c>
      <c r="CS5" s="642"/>
      <c r="CT5" s="642"/>
      <c r="CU5" s="642"/>
      <c r="CV5" s="642"/>
      <c r="CW5" s="642"/>
      <c r="CX5" s="642"/>
      <c r="CY5" s="643"/>
      <c r="CZ5" s="641" t="s">
        <v>212</v>
      </c>
      <c r="DA5" s="642"/>
      <c r="DB5" s="642"/>
      <c r="DC5" s="643"/>
      <c r="DD5" s="641" t="s">
        <v>221</v>
      </c>
      <c r="DE5" s="642"/>
      <c r="DF5" s="642"/>
      <c r="DG5" s="642"/>
      <c r="DH5" s="642"/>
      <c r="DI5" s="642"/>
      <c r="DJ5" s="642"/>
      <c r="DK5" s="642"/>
      <c r="DL5" s="642"/>
      <c r="DM5" s="642"/>
      <c r="DN5" s="642"/>
      <c r="DO5" s="642"/>
      <c r="DP5" s="643"/>
      <c r="DQ5" s="641" t="s">
        <v>222</v>
      </c>
      <c r="DR5" s="642"/>
      <c r="DS5" s="642"/>
      <c r="DT5" s="642"/>
      <c r="DU5" s="642"/>
      <c r="DV5" s="642"/>
      <c r="DW5" s="642"/>
      <c r="DX5" s="642"/>
      <c r="DY5" s="642"/>
      <c r="DZ5" s="642"/>
      <c r="EA5" s="642"/>
      <c r="EB5" s="642"/>
      <c r="EC5" s="643"/>
    </row>
    <row r="6" spans="2:143" ht="11.25" customHeight="1" x14ac:dyDescent="0.15">
      <c r="B6" s="656" t="s">
        <v>223</v>
      </c>
      <c r="C6" s="657"/>
      <c r="D6" s="657"/>
      <c r="E6" s="657"/>
      <c r="F6" s="657"/>
      <c r="G6" s="657"/>
      <c r="H6" s="657"/>
      <c r="I6" s="657"/>
      <c r="J6" s="657"/>
      <c r="K6" s="657"/>
      <c r="L6" s="657"/>
      <c r="M6" s="657"/>
      <c r="N6" s="657"/>
      <c r="O6" s="657"/>
      <c r="P6" s="657"/>
      <c r="Q6" s="658"/>
      <c r="R6" s="659">
        <v>55911</v>
      </c>
      <c r="S6" s="660"/>
      <c r="T6" s="660"/>
      <c r="U6" s="660"/>
      <c r="V6" s="660"/>
      <c r="W6" s="660"/>
      <c r="X6" s="660"/>
      <c r="Y6" s="661"/>
      <c r="Z6" s="662">
        <v>0.8</v>
      </c>
      <c r="AA6" s="662"/>
      <c r="AB6" s="662"/>
      <c r="AC6" s="662"/>
      <c r="AD6" s="663">
        <v>55911</v>
      </c>
      <c r="AE6" s="663"/>
      <c r="AF6" s="663"/>
      <c r="AG6" s="663"/>
      <c r="AH6" s="663"/>
      <c r="AI6" s="663"/>
      <c r="AJ6" s="663"/>
      <c r="AK6" s="663"/>
      <c r="AL6" s="664">
        <v>1.7</v>
      </c>
      <c r="AM6" s="665"/>
      <c r="AN6" s="665"/>
      <c r="AO6" s="666"/>
      <c r="AP6" s="656" t="s">
        <v>224</v>
      </c>
      <c r="AQ6" s="657"/>
      <c r="AR6" s="657"/>
      <c r="AS6" s="657"/>
      <c r="AT6" s="657"/>
      <c r="AU6" s="657"/>
      <c r="AV6" s="657"/>
      <c r="AW6" s="657"/>
      <c r="AX6" s="657"/>
      <c r="AY6" s="657"/>
      <c r="AZ6" s="657"/>
      <c r="BA6" s="657"/>
      <c r="BB6" s="657"/>
      <c r="BC6" s="657"/>
      <c r="BD6" s="657"/>
      <c r="BE6" s="657"/>
      <c r="BF6" s="658"/>
      <c r="BG6" s="659">
        <v>958653</v>
      </c>
      <c r="BH6" s="660"/>
      <c r="BI6" s="660"/>
      <c r="BJ6" s="660"/>
      <c r="BK6" s="660"/>
      <c r="BL6" s="660"/>
      <c r="BM6" s="660"/>
      <c r="BN6" s="661"/>
      <c r="BO6" s="662">
        <v>100</v>
      </c>
      <c r="BP6" s="662"/>
      <c r="BQ6" s="662"/>
      <c r="BR6" s="662"/>
      <c r="BS6" s="663" t="s">
        <v>225</v>
      </c>
      <c r="BT6" s="663"/>
      <c r="BU6" s="663"/>
      <c r="BV6" s="663"/>
      <c r="BW6" s="663"/>
      <c r="BX6" s="663"/>
      <c r="BY6" s="663"/>
      <c r="BZ6" s="663"/>
      <c r="CA6" s="663"/>
      <c r="CB6" s="667"/>
      <c r="CD6" s="670" t="s">
        <v>226</v>
      </c>
      <c r="CE6" s="671"/>
      <c r="CF6" s="671"/>
      <c r="CG6" s="671"/>
      <c r="CH6" s="671"/>
      <c r="CI6" s="671"/>
      <c r="CJ6" s="671"/>
      <c r="CK6" s="671"/>
      <c r="CL6" s="671"/>
      <c r="CM6" s="671"/>
      <c r="CN6" s="671"/>
      <c r="CO6" s="671"/>
      <c r="CP6" s="671"/>
      <c r="CQ6" s="672"/>
      <c r="CR6" s="659">
        <v>72784</v>
      </c>
      <c r="CS6" s="660"/>
      <c r="CT6" s="660"/>
      <c r="CU6" s="660"/>
      <c r="CV6" s="660"/>
      <c r="CW6" s="660"/>
      <c r="CX6" s="660"/>
      <c r="CY6" s="661"/>
      <c r="CZ6" s="653">
        <v>1.1000000000000001</v>
      </c>
      <c r="DA6" s="654"/>
      <c r="DB6" s="654"/>
      <c r="DC6" s="673"/>
      <c r="DD6" s="668" t="s">
        <v>225</v>
      </c>
      <c r="DE6" s="660"/>
      <c r="DF6" s="660"/>
      <c r="DG6" s="660"/>
      <c r="DH6" s="660"/>
      <c r="DI6" s="660"/>
      <c r="DJ6" s="660"/>
      <c r="DK6" s="660"/>
      <c r="DL6" s="660"/>
      <c r="DM6" s="660"/>
      <c r="DN6" s="660"/>
      <c r="DO6" s="660"/>
      <c r="DP6" s="661"/>
      <c r="DQ6" s="668">
        <v>72784</v>
      </c>
      <c r="DR6" s="660"/>
      <c r="DS6" s="660"/>
      <c r="DT6" s="660"/>
      <c r="DU6" s="660"/>
      <c r="DV6" s="660"/>
      <c r="DW6" s="660"/>
      <c r="DX6" s="660"/>
      <c r="DY6" s="660"/>
      <c r="DZ6" s="660"/>
      <c r="EA6" s="660"/>
      <c r="EB6" s="660"/>
      <c r="EC6" s="669"/>
    </row>
    <row r="7" spans="2:143" ht="11.25" customHeight="1" x14ac:dyDescent="0.15">
      <c r="B7" s="656" t="s">
        <v>227</v>
      </c>
      <c r="C7" s="657"/>
      <c r="D7" s="657"/>
      <c r="E7" s="657"/>
      <c r="F7" s="657"/>
      <c r="G7" s="657"/>
      <c r="H7" s="657"/>
      <c r="I7" s="657"/>
      <c r="J7" s="657"/>
      <c r="K7" s="657"/>
      <c r="L7" s="657"/>
      <c r="M7" s="657"/>
      <c r="N7" s="657"/>
      <c r="O7" s="657"/>
      <c r="P7" s="657"/>
      <c r="Q7" s="658"/>
      <c r="R7" s="659">
        <v>1405</v>
      </c>
      <c r="S7" s="660"/>
      <c r="T7" s="660"/>
      <c r="U7" s="660"/>
      <c r="V7" s="660"/>
      <c r="W7" s="660"/>
      <c r="X7" s="660"/>
      <c r="Y7" s="661"/>
      <c r="Z7" s="662">
        <v>0</v>
      </c>
      <c r="AA7" s="662"/>
      <c r="AB7" s="662"/>
      <c r="AC7" s="662"/>
      <c r="AD7" s="663">
        <v>1405</v>
      </c>
      <c r="AE7" s="663"/>
      <c r="AF7" s="663"/>
      <c r="AG7" s="663"/>
      <c r="AH7" s="663"/>
      <c r="AI7" s="663"/>
      <c r="AJ7" s="663"/>
      <c r="AK7" s="663"/>
      <c r="AL7" s="664">
        <v>0</v>
      </c>
      <c r="AM7" s="665"/>
      <c r="AN7" s="665"/>
      <c r="AO7" s="666"/>
      <c r="AP7" s="656" t="s">
        <v>228</v>
      </c>
      <c r="AQ7" s="657"/>
      <c r="AR7" s="657"/>
      <c r="AS7" s="657"/>
      <c r="AT7" s="657"/>
      <c r="AU7" s="657"/>
      <c r="AV7" s="657"/>
      <c r="AW7" s="657"/>
      <c r="AX7" s="657"/>
      <c r="AY7" s="657"/>
      <c r="AZ7" s="657"/>
      <c r="BA7" s="657"/>
      <c r="BB7" s="657"/>
      <c r="BC7" s="657"/>
      <c r="BD7" s="657"/>
      <c r="BE7" s="657"/>
      <c r="BF7" s="658"/>
      <c r="BG7" s="659">
        <v>404399</v>
      </c>
      <c r="BH7" s="660"/>
      <c r="BI7" s="660"/>
      <c r="BJ7" s="660"/>
      <c r="BK7" s="660"/>
      <c r="BL7" s="660"/>
      <c r="BM7" s="660"/>
      <c r="BN7" s="661"/>
      <c r="BO7" s="662">
        <v>42.2</v>
      </c>
      <c r="BP7" s="662"/>
      <c r="BQ7" s="662"/>
      <c r="BR7" s="662"/>
      <c r="BS7" s="663" t="s">
        <v>122</v>
      </c>
      <c r="BT7" s="663"/>
      <c r="BU7" s="663"/>
      <c r="BV7" s="663"/>
      <c r="BW7" s="663"/>
      <c r="BX7" s="663"/>
      <c r="BY7" s="663"/>
      <c r="BZ7" s="663"/>
      <c r="CA7" s="663"/>
      <c r="CB7" s="667"/>
      <c r="CD7" s="674" t="s">
        <v>229</v>
      </c>
      <c r="CE7" s="675"/>
      <c r="CF7" s="675"/>
      <c r="CG7" s="675"/>
      <c r="CH7" s="675"/>
      <c r="CI7" s="675"/>
      <c r="CJ7" s="675"/>
      <c r="CK7" s="675"/>
      <c r="CL7" s="675"/>
      <c r="CM7" s="675"/>
      <c r="CN7" s="675"/>
      <c r="CO7" s="675"/>
      <c r="CP7" s="675"/>
      <c r="CQ7" s="676"/>
      <c r="CR7" s="659">
        <v>839037</v>
      </c>
      <c r="CS7" s="660"/>
      <c r="CT7" s="660"/>
      <c r="CU7" s="660"/>
      <c r="CV7" s="660"/>
      <c r="CW7" s="660"/>
      <c r="CX7" s="660"/>
      <c r="CY7" s="661"/>
      <c r="CZ7" s="662">
        <v>12.5</v>
      </c>
      <c r="DA7" s="662"/>
      <c r="DB7" s="662"/>
      <c r="DC7" s="662"/>
      <c r="DD7" s="668">
        <v>11482</v>
      </c>
      <c r="DE7" s="660"/>
      <c r="DF7" s="660"/>
      <c r="DG7" s="660"/>
      <c r="DH7" s="660"/>
      <c r="DI7" s="660"/>
      <c r="DJ7" s="660"/>
      <c r="DK7" s="660"/>
      <c r="DL7" s="660"/>
      <c r="DM7" s="660"/>
      <c r="DN7" s="660"/>
      <c r="DO7" s="660"/>
      <c r="DP7" s="661"/>
      <c r="DQ7" s="668">
        <v>664282</v>
      </c>
      <c r="DR7" s="660"/>
      <c r="DS7" s="660"/>
      <c r="DT7" s="660"/>
      <c r="DU7" s="660"/>
      <c r="DV7" s="660"/>
      <c r="DW7" s="660"/>
      <c r="DX7" s="660"/>
      <c r="DY7" s="660"/>
      <c r="DZ7" s="660"/>
      <c r="EA7" s="660"/>
      <c r="EB7" s="660"/>
      <c r="EC7" s="669"/>
    </row>
    <row r="8" spans="2:143" ht="11.25" customHeight="1" x14ac:dyDescent="0.15">
      <c r="B8" s="656" t="s">
        <v>230</v>
      </c>
      <c r="C8" s="657"/>
      <c r="D8" s="657"/>
      <c r="E8" s="657"/>
      <c r="F8" s="657"/>
      <c r="G8" s="657"/>
      <c r="H8" s="657"/>
      <c r="I8" s="657"/>
      <c r="J8" s="657"/>
      <c r="K8" s="657"/>
      <c r="L8" s="657"/>
      <c r="M8" s="657"/>
      <c r="N8" s="657"/>
      <c r="O8" s="657"/>
      <c r="P8" s="657"/>
      <c r="Q8" s="658"/>
      <c r="R8" s="659">
        <v>2999</v>
      </c>
      <c r="S8" s="660"/>
      <c r="T8" s="660"/>
      <c r="U8" s="660"/>
      <c r="V8" s="660"/>
      <c r="W8" s="660"/>
      <c r="X8" s="660"/>
      <c r="Y8" s="661"/>
      <c r="Z8" s="662">
        <v>0</v>
      </c>
      <c r="AA8" s="662"/>
      <c r="AB8" s="662"/>
      <c r="AC8" s="662"/>
      <c r="AD8" s="663">
        <v>2999</v>
      </c>
      <c r="AE8" s="663"/>
      <c r="AF8" s="663"/>
      <c r="AG8" s="663"/>
      <c r="AH8" s="663"/>
      <c r="AI8" s="663"/>
      <c r="AJ8" s="663"/>
      <c r="AK8" s="663"/>
      <c r="AL8" s="664">
        <v>0.1</v>
      </c>
      <c r="AM8" s="665"/>
      <c r="AN8" s="665"/>
      <c r="AO8" s="666"/>
      <c r="AP8" s="656" t="s">
        <v>231</v>
      </c>
      <c r="AQ8" s="657"/>
      <c r="AR8" s="657"/>
      <c r="AS8" s="657"/>
      <c r="AT8" s="657"/>
      <c r="AU8" s="657"/>
      <c r="AV8" s="657"/>
      <c r="AW8" s="657"/>
      <c r="AX8" s="657"/>
      <c r="AY8" s="657"/>
      <c r="AZ8" s="657"/>
      <c r="BA8" s="657"/>
      <c r="BB8" s="657"/>
      <c r="BC8" s="657"/>
      <c r="BD8" s="657"/>
      <c r="BE8" s="657"/>
      <c r="BF8" s="658"/>
      <c r="BG8" s="659">
        <v>14804</v>
      </c>
      <c r="BH8" s="660"/>
      <c r="BI8" s="660"/>
      <c r="BJ8" s="660"/>
      <c r="BK8" s="660"/>
      <c r="BL8" s="660"/>
      <c r="BM8" s="660"/>
      <c r="BN8" s="661"/>
      <c r="BO8" s="662">
        <v>1.5</v>
      </c>
      <c r="BP8" s="662"/>
      <c r="BQ8" s="662"/>
      <c r="BR8" s="662"/>
      <c r="BS8" s="668" t="s">
        <v>122</v>
      </c>
      <c r="BT8" s="660"/>
      <c r="BU8" s="660"/>
      <c r="BV8" s="660"/>
      <c r="BW8" s="660"/>
      <c r="BX8" s="660"/>
      <c r="BY8" s="660"/>
      <c r="BZ8" s="660"/>
      <c r="CA8" s="660"/>
      <c r="CB8" s="669"/>
      <c r="CD8" s="674" t="s">
        <v>232</v>
      </c>
      <c r="CE8" s="675"/>
      <c r="CF8" s="675"/>
      <c r="CG8" s="675"/>
      <c r="CH8" s="675"/>
      <c r="CI8" s="675"/>
      <c r="CJ8" s="675"/>
      <c r="CK8" s="675"/>
      <c r="CL8" s="675"/>
      <c r="CM8" s="675"/>
      <c r="CN8" s="675"/>
      <c r="CO8" s="675"/>
      <c r="CP8" s="675"/>
      <c r="CQ8" s="676"/>
      <c r="CR8" s="659">
        <v>1607884</v>
      </c>
      <c r="CS8" s="660"/>
      <c r="CT8" s="660"/>
      <c r="CU8" s="660"/>
      <c r="CV8" s="660"/>
      <c r="CW8" s="660"/>
      <c r="CX8" s="660"/>
      <c r="CY8" s="661"/>
      <c r="CZ8" s="662">
        <v>23.9</v>
      </c>
      <c r="DA8" s="662"/>
      <c r="DB8" s="662"/>
      <c r="DC8" s="662"/>
      <c r="DD8" s="668">
        <v>188950</v>
      </c>
      <c r="DE8" s="660"/>
      <c r="DF8" s="660"/>
      <c r="DG8" s="660"/>
      <c r="DH8" s="660"/>
      <c r="DI8" s="660"/>
      <c r="DJ8" s="660"/>
      <c r="DK8" s="660"/>
      <c r="DL8" s="660"/>
      <c r="DM8" s="660"/>
      <c r="DN8" s="660"/>
      <c r="DO8" s="660"/>
      <c r="DP8" s="661"/>
      <c r="DQ8" s="668">
        <v>663951</v>
      </c>
      <c r="DR8" s="660"/>
      <c r="DS8" s="660"/>
      <c r="DT8" s="660"/>
      <c r="DU8" s="660"/>
      <c r="DV8" s="660"/>
      <c r="DW8" s="660"/>
      <c r="DX8" s="660"/>
      <c r="DY8" s="660"/>
      <c r="DZ8" s="660"/>
      <c r="EA8" s="660"/>
      <c r="EB8" s="660"/>
      <c r="EC8" s="669"/>
    </row>
    <row r="9" spans="2:143" ht="11.25" customHeight="1" x14ac:dyDescent="0.15">
      <c r="B9" s="656" t="s">
        <v>233</v>
      </c>
      <c r="C9" s="657"/>
      <c r="D9" s="657"/>
      <c r="E9" s="657"/>
      <c r="F9" s="657"/>
      <c r="G9" s="657"/>
      <c r="H9" s="657"/>
      <c r="I9" s="657"/>
      <c r="J9" s="657"/>
      <c r="K9" s="657"/>
      <c r="L9" s="657"/>
      <c r="M9" s="657"/>
      <c r="N9" s="657"/>
      <c r="O9" s="657"/>
      <c r="P9" s="657"/>
      <c r="Q9" s="658"/>
      <c r="R9" s="659">
        <v>2833</v>
      </c>
      <c r="S9" s="660"/>
      <c r="T9" s="660"/>
      <c r="U9" s="660"/>
      <c r="V9" s="660"/>
      <c r="W9" s="660"/>
      <c r="X9" s="660"/>
      <c r="Y9" s="661"/>
      <c r="Z9" s="662">
        <v>0</v>
      </c>
      <c r="AA9" s="662"/>
      <c r="AB9" s="662"/>
      <c r="AC9" s="662"/>
      <c r="AD9" s="663">
        <v>2833</v>
      </c>
      <c r="AE9" s="663"/>
      <c r="AF9" s="663"/>
      <c r="AG9" s="663"/>
      <c r="AH9" s="663"/>
      <c r="AI9" s="663"/>
      <c r="AJ9" s="663"/>
      <c r="AK9" s="663"/>
      <c r="AL9" s="664">
        <v>0.1</v>
      </c>
      <c r="AM9" s="665"/>
      <c r="AN9" s="665"/>
      <c r="AO9" s="666"/>
      <c r="AP9" s="656" t="s">
        <v>234</v>
      </c>
      <c r="AQ9" s="657"/>
      <c r="AR9" s="657"/>
      <c r="AS9" s="657"/>
      <c r="AT9" s="657"/>
      <c r="AU9" s="657"/>
      <c r="AV9" s="657"/>
      <c r="AW9" s="657"/>
      <c r="AX9" s="657"/>
      <c r="AY9" s="657"/>
      <c r="AZ9" s="657"/>
      <c r="BA9" s="657"/>
      <c r="BB9" s="657"/>
      <c r="BC9" s="657"/>
      <c r="BD9" s="657"/>
      <c r="BE9" s="657"/>
      <c r="BF9" s="658"/>
      <c r="BG9" s="659">
        <v>348047</v>
      </c>
      <c r="BH9" s="660"/>
      <c r="BI9" s="660"/>
      <c r="BJ9" s="660"/>
      <c r="BK9" s="660"/>
      <c r="BL9" s="660"/>
      <c r="BM9" s="660"/>
      <c r="BN9" s="661"/>
      <c r="BO9" s="662">
        <v>36.299999999999997</v>
      </c>
      <c r="BP9" s="662"/>
      <c r="BQ9" s="662"/>
      <c r="BR9" s="662"/>
      <c r="BS9" s="668" t="s">
        <v>225</v>
      </c>
      <c r="BT9" s="660"/>
      <c r="BU9" s="660"/>
      <c r="BV9" s="660"/>
      <c r="BW9" s="660"/>
      <c r="BX9" s="660"/>
      <c r="BY9" s="660"/>
      <c r="BZ9" s="660"/>
      <c r="CA9" s="660"/>
      <c r="CB9" s="669"/>
      <c r="CD9" s="674" t="s">
        <v>235</v>
      </c>
      <c r="CE9" s="675"/>
      <c r="CF9" s="675"/>
      <c r="CG9" s="675"/>
      <c r="CH9" s="675"/>
      <c r="CI9" s="675"/>
      <c r="CJ9" s="675"/>
      <c r="CK9" s="675"/>
      <c r="CL9" s="675"/>
      <c r="CM9" s="675"/>
      <c r="CN9" s="675"/>
      <c r="CO9" s="675"/>
      <c r="CP9" s="675"/>
      <c r="CQ9" s="676"/>
      <c r="CR9" s="659">
        <v>769589</v>
      </c>
      <c r="CS9" s="660"/>
      <c r="CT9" s="660"/>
      <c r="CU9" s="660"/>
      <c r="CV9" s="660"/>
      <c r="CW9" s="660"/>
      <c r="CX9" s="660"/>
      <c r="CY9" s="661"/>
      <c r="CZ9" s="662">
        <v>11.4</v>
      </c>
      <c r="DA9" s="662"/>
      <c r="DB9" s="662"/>
      <c r="DC9" s="662"/>
      <c r="DD9" s="668">
        <v>3706</v>
      </c>
      <c r="DE9" s="660"/>
      <c r="DF9" s="660"/>
      <c r="DG9" s="660"/>
      <c r="DH9" s="660"/>
      <c r="DI9" s="660"/>
      <c r="DJ9" s="660"/>
      <c r="DK9" s="660"/>
      <c r="DL9" s="660"/>
      <c r="DM9" s="660"/>
      <c r="DN9" s="660"/>
      <c r="DO9" s="660"/>
      <c r="DP9" s="661"/>
      <c r="DQ9" s="668">
        <v>704452</v>
      </c>
      <c r="DR9" s="660"/>
      <c r="DS9" s="660"/>
      <c r="DT9" s="660"/>
      <c r="DU9" s="660"/>
      <c r="DV9" s="660"/>
      <c r="DW9" s="660"/>
      <c r="DX9" s="660"/>
      <c r="DY9" s="660"/>
      <c r="DZ9" s="660"/>
      <c r="EA9" s="660"/>
      <c r="EB9" s="660"/>
      <c r="EC9" s="669"/>
    </row>
    <row r="10" spans="2:143" ht="11.25" customHeight="1" x14ac:dyDescent="0.15">
      <c r="B10" s="656" t="s">
        <v>236</v>
      </c>
      <c r="C10" s="657"/>
      <c r="D10" s="657"/>
      <c r="E10" s="657"/>
      <c r="F10" s="657"/>
      <c r="G10" s="657"/>
      <c r="H10" s="657"/>
      <c r="I10" s="657"/>
      <c r="J10" s="657"/>
      <c r="K10" s="657"/>
      <c r="L10" s="657"/>
      <c r="M10" s="657"/>
      <c r="N10" s="657"/>
      <c r="O10" s="657"/>
      <c r="P10" s="657"/>
      <c r="Q10" s="658"/>
      <c r="R10" s="659" t="s">
        <v>122</v>
      </c>
      <c r="S10" s="660"/>
      <c r="T10" s="660"/>
      <c r="U10" s="660"/>
      <c r="V10" s="660"/>
      <c r="W10" s="660"/>
      <c r="X10" s="660"/>
      <c r="Y10" s="661"/>
      <c r="Z10" s="662" t="s">
        <v>225</v>
      </c>
      <c r="AA10" s="662"/>
      <c r="AB10" s="662"/>
      <c r="AC10" s="662"/>
      <c r="AD10" s="663" t="s">
        <v>225</v>
      </c>
      <c r="AE10" s="663"/>
      <c r="AF10" s="663"/>
      <c r="AG10" s="663"/>
      <c r="AH10" s="663"/>
      <c r="AI10" s="663"/>
      <c r="AJ10" s="663"/>
      <c r="AK10" s="663"/>
      <c r="AL10" s="664" t="s">
        <v>225</v>
      </c>
      <c r="AM10" s="665"/>
      <c r="AN10" s="665"/>
      <c r="AO10" s="666"/>
      <c r="AP10" s="656" t="s">
        <v>237</v>
      </c>
      <c r="AQ10" s="657"/>
      <c r="AR10" s="657"/>
      <c r="AS10" s="657"/>
      <c r="AT10" s="657"/>
      <c r="AU10" s="657"/>
      <c r="AV10" s="657"/>
      <c r="AW10" s="657"/>
      <c r="AX10" s="657"/>
      <c r="AY10" s="657"/>
      <c r="AZ10" s="657"/>
      <c r="BA10" s="657"/>
      <c r="BB10" s="657"/>
      <c r="BC10" s="657"/>
      <c r="BD10" s="657"/>
      <c r="BE10" s="657"/>
      <c r="BF10" s="658"/>
      <c r="BG10" s="659">
        <v>16436</v>
      </c>
      <c r="BH10" s="660"/>
      <c r="BI10" s="660"/>
      <c r="BJ10" s="660"/>
      <c r="BK10" s="660"/>
      <c r="BL10" s="660"/>
      <c r="BM10" s="660"/>
      <c r="BN10" s="661"/>
      <c r="BO10" s="662">
        <v>1.7</v>
      </c>
      <c r="BP10" s="662"/>
      <c r="BQ10" s="662"/>
      <c r="BR10" s="662"/>
      <c r="BS10" s="668" t="s">
        <v>122</v>
      </c>
      <c r="BT10" s="660"/>
      <c r="BU10" s="660"/>
      <c r="BV10" s="660"/>
      <c r="BW10" s="660"/>
      <c r="BX10" s="660"/>
      <c r="BY10" s="660"/>
      <c r="BZ10" s="660"/>
      <c r="CA10" s="660"/>
      <c r="CB10" s="669"/>
      <c r="CD10" s="674" t="s">
        <v>238</v>
      </c>
      <c r="CE10" s="675"/>
      <c r="CF10" s="675"/>
      <c r="CG10" s="675"/>
      <c r="CH10" s="675"/>
      <c r="CI10" s="675"/>
      <c r="CJ10" s="675"/>
      <c r="CK10" s="675"/>
      <c r="CL10" s="675"/>
      <c r="CM10" s="675"/>
      <c r="CN10" s="675"/>
      <c r="CO10" s="675"/>
      <c r="CP10" s="675"/>
      <c r="CQ10" s="676"/>
      <c r="CR10" s="659">
        <v>21097</v>
      </c>
      <c r="CS10" s="660"/>
      <c r="CT10" s="660"/>
      <c r="CU10" s="660"/>
      <c r="CV10" s="660"/>
      <c r="CW10" s="660"/>
      <c r="CX10" s="660"/>
      <c r="CY10" s="661"/>
      <c r="CZ10" s="662">
        <v>0.3</v>
      </c>
      <c r="DA10" s="662"/>
      <c r="DB10" s="662"/>
      <c r="DC10" s="662"/>
      <c r="DD10" s="668" t="s">
        <v>122</v>
      </c>
      <c r="DE10" s="660"/>
      <c r="DF10" s="660"/>
      <c r="DG10" s="660"/>
      <c r="DH10" s="660"/>
      <c r="DI10" s="660"/>
      <c r="DJ10" s="660"/>
      <c r="DK10" s="660"/>
      <c r="DL10" s="660"/>
      <c r="DM10" s="660"/>
      <c r="DN10" s="660"/>
      <c r="DO10" s="660"/>
      <c r="DP10" s="661"/>
      <c r="DQ10" s="668">
        <v>127</v>
      </c>
      <c r="DR10" s="660"/>
      <c r="DS10" s="660"/>
      <c r="DT10" s="660"/>
      <c r="DU10" s="660"/>
      <c r="DV10" s="660"/>
      <c r="DW10" s="660"/>
      <c r="DX10" s="660"/>
      <c r="DY10" s="660"/>
      <c r="DZ10" s="660"/>
      <c r="EA10" s="660"/>
      <c r="EB10" s="660"/>
      <c r="EC10" s="669"/>
    </row>
    <row r="11" spans="2:143" ht="11.25" customHeight="1" x14ac:dyDescent="0.15">
      <c r="B11" s="656" t="s">
        <v>239</v>
      </c>
      <c r="C11" s="657"/>
      <c r="D11" s="657"/>
      <c r="E11" s="657"/>
      <c r="F11" s="657"/>
      <c r="G11" s="657"/>
      <c r="H11" s="657"/>
      <c r="I11" s="657"/>
      <c r="J11" s="657"/>
      <c r="K11" s="657"/>
      <c r="L11" s="657"/>
      <c r="M11" s="657"/>
      <c r="N11" s="657"/>
      <c r="O11" s="657"/>
      <c r="P11" s="657"/>
      <c r="Q11" s="658"/>
      <c r="R11" s="659" t="s">
        <v>225</v>
      </c>
      <c r="S11" s="660"/>
      <c r="T11" s="660"/>
      <c r="U11" s="660"/>
      <c r="V11" s="660"/>
      <c r="W11" s="660"/>
      <c r="X11" s="660"/>
      <c r="Y11" s="661"/>
      <c r="Z11" s="662" t="s">
        <v>225</v>
      </c>
      <c r="AA11" s="662"/>
      <c r="AB11" s="662"/>
      <c r="AC11" s="662"/>
      <c r="AD11" s="663" t="s">
        <v>225</v>
      </c>
      <c r="AE11" s="663"/>
      <c r="AF11" s="663"/>
      <c r="AG11" s="663"/>
      <c r="AH11" s="663"/>
      <c r="AI11" s="663"/>
      <c r="AJ11" s="663"/>
      <c r="AK11" s="663"/>
      <c r="AL11" s="664" t="s">
        <v>122</v>
      </c>
      <c r="AM11" s="665"/>
      <c r="AN11" s="665"/>
      <c r="AO11" s="666"/>
      <c r="AP11" s="656" t="s">
        <v>240</v>
      </c>
      <c r="AQ11" s="657"/>
      <c r="AR11" s="657"/>
      <c r="AS11" s="657"/>
      <c r="AT11" s="657"/>
      <c r="AU11" s="657"/>
      <c r="AV11" s="657"/>
      <c r="AW11" s="657"/>
      <c r="AX11" s="657"/>
      <c r="AY11" s="657"/>
      <c r="AZ11" s="657"/>
      <c r="BA11" s="657"/>
      <c r="BB11" s="657"/>
      <c r="BC11" s="657"/>
      <c r="BD11" s="657"/>
      <c r="BE11" s="657"/>
      <c r="BF11" s="658"/>
      <c r="BG11" s="659">
        <v>25112</v>
      </c>
      <c r="BH11" s="660"/>
      <c r="BI11" s="660"/>
      <c r="BJ11" s="660"/>
      <c r="BK11" s="660"/>
      <c r="BL11" s="660"/>
      <c r="BM11" s="660"/>
      <c r="BN11" s="661"/>
      <c r="BO11" s="662">
        <v>2.6</v>
      </c>
      <c r="BP11" s="662"/>
      <c r="BQ11" s="662"/>
      <c r="BR11" s="662"/>
      <c r="BS11" s="668" t="s">
        <v>122</v>
      </c>
      <c r="BT11" s="660"/>
      <c r="BU11" s="660"/>
      <c r="BV11" s="660"/>
      <c r="BW11" s="660"/>
      <c r="BX11" s="660"/>
      <c r="BY11" s="660"/>
      <c r="BZ11" s="660"/>
      <c r="CA11" s="660"/>
      <c r="CB11" s="669"/>
      <c r="CD11" s="674" t="s">
        <v>241</v>
      </c>
      <c r="CE11" s="675"/>
      <c r="CF11" s="675"/>
      <c r="CG11" s="675"/>
      <c r="CH11" s="675"/>
      <c r="CI11" s="675"/>
      <c r="CJ11" s="675"/>
      <c r="CK11" s="675"/>
      <c r="CL11" s="675"/>
      <c r="CM11" s="675"/>
      <c r="CN11" s="675"/>
      <c r="CO11" s="675"/>
      <c r="CP11" s="675"/>
      <c r="CQ11" s="676"/>
      <c r="CR11" s="659">
        <v>646594</v>
      </c>
      <c r="CS11" s="660"/>
      <c r="CT11" s="660"/>
      <c r="CU11" s="660"/>
      <c r="CV11" s="660"/>
      <c r="CW11" s="660"/>
      <c r="CX11" s="660"/>
      <c r="CY11" s="661"/>
      <c r="CZ11" s="662">
        <v>9.6</v>
      </c>
      <c r="DA11" s="662"/>
      <c r="DB11" s="662"/>
      <c r="DC11" s="662"/>
      <c r="DD11" s="668">
        <v>406379</v>
      </c>
      <c r="DE11" s="660"/>
      <c r="DF11" s="660"/>
      <c r="DG11" s="660"/>
      <c r="DH11" s="660"/>
      <c r="DI11" s="660"/>
      <c r="DJ11" s="660"/>
      <c r="DK11" s="660"/>
      <c r="DL11" s="660"/>
      <c r="DM11" s="660"/>
      <c r="DN11" s="660"/>
      <c r="DO11" s="660"/>
      <c r="DP11" s="661"/>
      <c r="DQ11" s="668">
        <v>180272</v>
      </c>
      <c r="DR11" s="660"/>
      <c r="DS11" s="660"/>
      <c r="DT11" s="660"/>
      <c r="DU11" s="660"/>
      <c r="DV11" s="660"/>
      <c r="DW11" s="660"/>
      <c r="DX11" s="660"/>
      <c r="DY11" s="660"/>
      <c r="DZ11" s="660"/>
      <c r="EA11" s="660"/>
      <c r="EB11" s="660"/>
      <c r="EC11" s="669"/>
    </row>
    <row r="12" spans="2:143" ht="11.25" customHeight="1" x14ac:dyDescent="0.15">
      <c r="B12" s="656" t="s">
        <v>242</v>
      </c>
      <c r="C12" s="657"/>
      <c r="D12" s="657"/>
      <c r="E12" s="657"/>
      <c r="F12" s="657"/>
      <c r="G12" s="657"/>
      <c r="H12" s="657"/>
      <c r="I12" s="657"/>
      <c r="J12" s="657"/>
      <c r="K12" s="657"/>
      <c r="L12" s="657"/>
      <c r="M12" s="657"/>
      <c r="N12" s="657"/>
      <c r="O12" s="657"/>
      <c r="P12" s="657"/>
      <c r="Q12" s="658"/>
      <c r="R12" s="659">
        <v>158722</v>
      </c>
      <c r="S12" s="660"/>
      <c r="T12" s="660"/>
      <c r="U12" s="660"/>
      <c r="V12" s="660"/>
      <c r="W12" s="660"/>
      <c r="X12" s="660"/>
      <c r="Y12" s="661"/>
      <c r="Z12" s="662">
        <v>2.2000000000000002</v>
      </c>
      <c r="AA12" s="662"/>
      <c r="AB12" s="662"/>
      <c r="AC12" s="662"/>
      <c r="AD12" s="663">
        <v>158722</v>
      </c>
      <c r="AE12" s="663"/>
      <c r="AF12" s="663"/>
      <c r="AG12" s="663"/>
      <c r="AH12" s="663"/>
      <c r="AI12" s="663"/>
      <c r="AJ12" s="663"/>
      <c r="AK12" s="663"/>
      <c r="AL12" s="664">
        <v>4.8</v>
      </c>
      <c r="AM12" s="665"/>
      <c r="AN12" s="665"/>
      <c r="AO12" s="666"/>
      <c r="AP12" s="656" t="s">
        <v>243</v>
      </c>
      <c r="AQ12" s="657"/>
      <c r="AR12" s="657"/>
      <c r="AS12" s="657"/>
      <c r="AT12" s="657"/>
      <c r="AU12" s="657"/>
      <c r="AV12" s="657"/>
      <c r="AW12" s="657"/>
      <c r="AX12" s="657"/>
      <c r="AY12" s="657"/>
      <c r="AZ12" s="657"/>
      <c r="BA12" s="657"/>
      <c r="BB12" s="657"/>
      <c r="BC12" s="657"/>
      <c r="BD12" s="657"/>
      <c r="BE12" s="657"/>
      <c r="BF12" s="658"/>
      <c r="BG12" s="659">
        <v>457137</v>
      </c>
      <c r="BH12" s="660"/>
      <c r="BI12" s="660"/>
      <c r="BJ12" s="660"/>
      <c r="BK12" s="660"/>
      <c r="BL12" s="660"/>
      <c r="BM12" s="660"/>
      <c r="BN12" s="661"/>
      <c r="BO12" s="662">
        <v>47.7</v>
      </c>
      <c r="BP12" s="662"/>
      <c r="BQ12" s="662"/>
      <c r="BR12" s="662"/>
      <c r="BS12" s="668" t="s">
        <v>122</v>
      </c>
      <c r="BT12" s="660"/>
      <c r="BU12" s="660"/>
      <c r="BV12" s="660"/>
      <c r="BW12" s="660"/>
      <c r="BX12" s="660"/>
      <c r="BY12" s="660"/>
      <c r="BZ12" s="660"/>
      <c r="CA12" s="660"/>
      <c r="CB12" s="669"/>
      <c r="CD12" s="674" t="s">
        <v>244</v>
      </c>
      <c r="CE12" s="675"/>
      <c r="CF12" s="675"/>
      <c r="CG12" s="675"/>
      <c r="CH12" s="675"/>
      <c r="CI12" s="675"/>
      <c r="CJ12" s="675"/>
      <c r="CK12" s="675"/>
      <c r="CL12" s="675"/>
      <c r="CM12" s="675"/>
      <c r="CN12" s="675"/>
      <c r="CO12" s="675"/>
      <c r="CP12" s="675"/>
      <c r="CQ12" s="676"/>
      <c r="CR12" s="659">
        <v>318111</v>
      </c>
      <c r="CS12" s="660"/>
      <c r="CT12" s="660"/>
      <c r="CU12" s="660"/>
      <c r="CV12" s="660"/>
      <c r="CW12" s="660"/>
      <c r="CX12" s="660"/>
      <c r="CY12" s="661"/>
      <c r="CZ12" s="662">
        <v>4.7</v>
      </c>
      <c r="DA12" s="662"/>
      <c r="DB12" s="662"/>
      <c r="DC12" s="662"/>
      <c r="DD12" s="668">
        <v>1620</v>
      </c>
      <c r="DE12" s="660"/>
      <c r="DF12" s="660"/>
      <c r="DG12" s="660"/>
      <c r="DH12" s="660"/>
      <c r="DI12" s="660"/>
      <c r="DJ12" s="660"/>
      <c r="DK12" s="660"/>
      <c r="DL12" s="660"/>
      <c r="DM12" s="660"/>
      <c r="DN12" s="660"/>
      <c r="DO12" s="660"/>
      <c r="DP12" s="661"/>
      <c r="DQ12" s="668">
        <v>85335</v>
      </c>
      <c r="DR12" s="660"/>
      <c r="DS12" s="660"/>
      <c r="DT12" s="660"/>
      <c r="DU12" s="660"/>
      <c r="DV12" s="660"/>
      <c r="DW12" s="660"/>
      <c r="DX12" s="660"/>
      <c r="DY12" s="660"/>
      <c r="DZ12" s="660"/>
      <c r="EA12" s="660"/>
      <c r="EB12" s="660"/>
      <c r="EC12" s="669"/>
    </row>
    <row r="13" spans="2:143" ht="11.25" customHeight="1" x14ac:dyDescent="0.15">
      <c r="B13" s="656" t="s">
        <v>245</v>
      </c>
      <c r="C13" s="657"/>
      <c r="D13" s="657"/>
      <c r="E13" s="657"/>
      <c r="F13" s="657"/>
      <c r="G13" s="657"/>
      <c r="H13" s="657"/>
      <c r="I13" s="657"/>
      <c r="J13" s="657"/>
      <c r="K13" s="657"/>
      <c r="L13" s="657"/>
      <c r="M13" s="657"/>
      <c r="N13" s="657"/>
      <c r="O13" s="657"/>
      <c r="P13" s="657"/>
      <c r="Q13" s="658"/>
      <c r="R13" s="659" t="s">
        <v>225</v>
      </c>
      <c r="S13" s="660"/>
      <c r="T13" s="660"/>
      <c r="U13" s="660"/>
      <c r="V13" s="660"/>
      <c r="W13" s="660"/>
      <c r="X13" s="660"/>
      <c r="Y13" s="661"/>
      <c r="Z13" s="662" t="s">
        <v>122</v>
      </c>
      <c r="AA13" s="662"/>
      <c r="AB13" s="662"/>
      <c r="AC13" s="662"/>
      <c r="AD13" s="663" t="s">
        <v>122</v>
      </c>
      <c r="AE13" s="663"/>
      <c r="AF13" s="663"/>
      <c r="AG13" s="663"/>
      <c r="AH13" s="663"/>
      <c r="AI13" s="663"/>
      <c r="AJ13" s="663"/>
      <c r="AK13" s="663"/>
      <c r="AL13" s="664" t="s">
        <v>122</v>
      </c>
      <c r="AM13" s="665"/>
      <c r="AN13" s="665"/>
      <c r="AO13" s="666"/>
      <c r="AP13" s="656" t="s">
        <v>246</v>
      </c>
      <c r="AQ13" s="657"/>
      <c r="AR13" s="657"/>
      <c r="AS13" s="657"/>
      <c r="AT13" s="657"/>
      <c r="AU13" s="657"/>
      <c r="AV13" s="657"/>
      <c r="AW13" s="657"/>
      <c r="AX13" s="657"/>
      <c r="AY13" s="657"/>
      <c r="AZ13" s="657"/>
      <c r="BA13" s="657"/>
      <c r="BB13" s="657"/>
      <c r="BC13" s="657"/>
      <c r="BD13" s="657"/>
      <c r="BE13" s="657"/>
      <c r="BF13" s="658"/>
      <c r="BG13" s="659">
        <v>457137</v>
      </c>
      <c r="BH13" s="660"/>
      <c r="BI13" s="660"/>
      <c r="BJ13" s="660"/>
      <c r="BK13" s="660"/>
      <c r="BL13" s="660"/>
      <c r="BM13" s="660"/>
      <c r="BN13" s="661"/>
      <c r="BO13" s="662">
        <v>47.7</v>
      </c>
      <c r="BP13" s="662"/>
      <c r="BQ13" s="662"/>
      <c r="BR13" s="662"/>
      <c r="BS13" s="668" t="s">
        <v>225</v>
      </c>
      <c r="BT13" s="660"/>
      <c r="BU13" s="660"/>
      <c r="BV13" s="660"/>
      <c r="BW13" s="660"/>
      <c r="BX13" s="660"/>
      <c r="BY13" s="660"/>
      <c r="BZ13" s="660"/>
      <c r="CA13" s="660"/>
      <c r="CB13" s="669"/>
      <c r="CD13" s="674" t="s">
        <v>247</v>
      </c>
      <c r="CE13" s="675"/>
      <c r="CF13" s="675"/>
      <c r="CG13" s="675"/>
      <c r="CH13" s="675"/>
      <c r="CI13" s="675"/>
      <c r="CJ13" s="675"/>
      <c r="CK13" s="675"/>
      <c r="CL13" s="675"/>
      <c r="CM13" s="675"/>
      <c r="CN13" s="675"/>
      <c r="CO13" s="675"/>
      <c r="CP13" s="675"/>
      <c r="CQ13" s="676"/>
      <c r="CR13" s="659">
        <v>346962</v>
      </c>
      <c r="CS13" s="660"/>
      <c r="CT13" s="660"/>
      <c r="CU13" s="660"/>
      <c r="CV13" s="660"/>
      <c r="CW13" s="660"/>
      <c r="CX13" s="660"/>
      <c r="CY13" s="661"/>
      <c r="CZ13" s="662">
        <v>5.2</v>
      </c>
      <c r="DA13" s="662"/>
      <c r="DB13" s="662"/>
      <c r="DC13" s="662"/>
      <c r="DD13" s="668">
        <v>137884</v>
      </c>
      <c r="DE13" s="660"/>
      <c r="DF13" s="660"/>
      <c r="DG13" s="660"/>
      <c r="DH13" s="660"/>
      <c r="DI13" s="660"/>
      <c r="DJ13" s="660"/>
      <c r="DK13" s="660"/>
      <c r="DL13" s="660"/>
      <c r="DM13" s="660"/>
      <c r="DN13" s="660"/>
      <c r="DO13" s="660"/>
      <c r="DP13" s="661"/>
      <c r="DQ13" s="668">
        <v>197276</v>
      </c>
      <c r="DR13" s="660"/>
      <c r="DS13" s="660"/>
      <c r="DT13" s="660"/>
      <c r="DU13" s="660"/>
      <c r="DV13" s="660"/>
      <c r="DW13" s="660"/>
      <c r="DX13" s="660"/>
      <c r="DY13" s="660"/>
      <c r="DZ13" s="660"/>
      <c r="EA13" s="660"/>
      <c r="EB13" s="660"/>
      <c r="EC13" s="669"/>
    </row>
    <row r="14" spans="2:143" ht="11.25" customHeight="1" x14ac:dyDescent="0.15">
      <c r="B14" s="656" t="s">
        <v>248</v>
      </c>
      <c r="C14" s="657"/>
      <c r="D14" s="657"/>
      <c r="E14" s="657"/>
      <c r="F14" s="657"/>
      <c r="G14" s="657"/>
      <c r="H14" s="657"/>
      <c r="I14" s="657"/>
      <c r="J14" s="657"/>
      <c r="K14" s="657"/>
      <c r="L14" s="657"/>
      <c r="M14" s="657"/>
      <c r="N14" s="657"/>
      <c r="O14" s="657"/>
      <c r="P14" s="657"/>
      <c r="Q14" s="658"/>
      <c r="R14" s="659" t="s">
        <v>122</v>
      </c>
      <c r="S14" s="660"/>
      <c r="T14" s="660"/>
      <c r="U14" s="660"/>
      <c r="V14" s="660"/>
      <c r="W14" s="660"/>
      <c r="X14" s="660"/>
      <c r="Y14" s="661"/>
      <c r="Z14" s="662" t="s">
        <v>225</v>
      </c>
      <c r="AA14" s="662"/>
      <c r="AB14" s="662"/>
      <c r="AC14" s="662"/>
      <c r="AD14" s="663" t="s">
        <v>122</v>
      </c>
      <c r="AE14" s="663"/>
      <c r="AF14" s="663"/>
      <c r="AG14" s="663"/>
      <c r="AH14" s="663"/>
      <c r="AI14" s="663"/>
      <c r="AJ14" s="663"/>
      <c r="AK14" s="663"/>
      <c r="AL14" s="664" t="s">
        <v>122</v>
      </c>
      <c r="AM14" s="665"/>
      <c r="AN14" s="665"/>
      <c r="AO14" s="666"/>
      <c r="AP14" s="656" t="s">
        <v>249</v>
      </c>
      <c r="AQ14" s="657"/>
      <c r="AR14" s="657"/>
      <c r="AS14" s="657"/>
      <c r="AT14" s="657"/>
      <c r="AU14" s="657"/>
      <c r="AV14" s="657"/>
      <c r="AW14" s="657"/>
      <c r="AX14" s="657"/>
      <c r="AY14" s="657"/>
      <c r="AZ14" s="657"/>
      <c r="BA14" s="657"/>
      <c r="BB14" s="657"/>
      <c r="BC14" s="657"/>
      <c r="BD14" s="657"/>
      <c r="BE14" s="657"/>
      <c r="BF14" s="658"/>
      <c r="BG14" s="659">
        <v>34176</v>
      </c>
      <c r="BH14" s="660"/>
      <c r="BI14" s="660"/>
      <c r="BJ14" s="660"/>
      <c r="BK14" s="660"/>
      <c r="BL14" s="660"/>
      <c r="BM14" s="660"/>
      <c r="BN14" s="661"/>
      <c r="BO14" s="662">
        <v>3.6</v>
      </c>
      <c r="BP14" s="662"/>
      <c r="BQ14" s="662"/>
      <c r="BR14" s="662"/>
      <c r="BS14" s="668" t="s">
        <v>225</v>
      </c>
      <c r="BT14" s="660"/>
      <c r="BU14" s="660"/>
      <c r="BV14" s="660"/>
      <c r="BW14" s="660"/>
      <c r="BX14" s="660"/>
      <c r="BY14" s="660"/>
      <c r="BZ14" s="660"/>
      <c r="CA14" s="660"/>
      <c r="CB14" s="669"/>
      <c r="CD14" s="674" t="s">
        <v>250</v>
      </c>
      <c r="CE14" s="675"/>
      <c r="CF14" s="675"/>
      <c r="CG14" s="675"/>
      <c r="CH14" s="675"/>
      <c r="CI14" s="675"/>
      <c r="CJ14" s="675"/>
      <c r="CK14" s="675"/>
      <c r="CL14" s="675"/>
      <c r="CM14" s="675"/>
      <c r="CN14" s="675"/>
      <c r="CO14" s="675"/>
      <c r="CP14" s="675"/>
      <c r="CQ14" s="676"/>
      <c r="CR14" s="659">
        <v>243840</v>
      </c>
      <c r="CS14" s="660"/>
      <c r="CT14" s="660"/>
      <c r="CU14" s="660"/>
      <c r="CV14" s="660"/>
      <c r="CW14" s="660"/>
      <c r="CX14" s="660"/>
      <c r="CY14" s="661"/>
      <c r="CZ14" s="662">
        <v>3.6</v>
      </c>
      <c r="DA14" s="662"/>
      <c r="DB14" s="662"/>
      <c r="DC14" s="662"/>
      <c r="DD14" s="668">
        <v>49262</v>
      </c>
      <c r="DE14" s="660"/>
      <c r="DF14" s="660"/>
      <c r="DG14" s="660"/>
      <c r="DH14" s="660"/>
      <c r="DI14" s="660"/>
      <c r="DJ14" s="660"/>
      <c r="DK14" s="660"/>
      <c r="DL14" s="660"/>
      <c r="DM14" s="660"/>
      <c r="DN14" s="660"/>
      <c r="DO14" s="660"/>
      <c r="DP14" s="661"/>
      <c r="DQ14" s="668">
        <v>204348</v>
      </c>
      <c r="DR14" s="660"/>
      <c r="DS14" s="660"/>
      <c r="DT14" s="660"/>
      <c r="DU14" s="660"/>
      <c r="DV14" s="660"/>
      <c r="DW14" s="660"/>
      <c r="DX14" s="660"/>
      <c r="DY14" s="660"/>
      <c r="DZ14" s="660"/>
      <c r="EA14" s="660"/>
      <c r="EB14" s="660"/>
      <c r="EC14" s="669"/>
    </row>
    <row r="15" spans="2:143" ht="11.25" customHeight="1" x14ac:dyDescent="0.15">
      <c r="B15" s="656" t="s">
        <v>251</v>
      </c>
      <c r="C15" s="657"/>
      <c r="D15" s="657"/>
      <c r="E15" s="657"/>
      <c r="F15" s="657"/>
      <c r="G15" s="657"/>
      <c r="H15" s="657"/>
      <c r="I15" s="657"/>
      <c r="J15" s="657"/>
      <c r="K15" s="657"/>
      <c r="L15" s="657"/>
      <c r="M15" s="657"/>
      <c r="N15" s="657"/>
      <c r="O15" s="657"/>
      <c r="P15" s="657"/>
      <c r="Q15" s="658"/>
      <c r="R15" s="659">
        <v>13345</v>
      </c>
      <c r="S15" s="660"/>
      <c r="T15" s="660"/>
      <c r="U15" s="660"/>
      <c r="V15" s="660"/>
      <c r="W15" s="660"/>
      <c r="X15" s="660"/>
      <c r="Y15" s="661"/>
      <c r="Z15" s="662">
        <v>0.2</v>
      </c>
      <c r="AA15" s="662"/>
      <c r="AB15" s="662"/>
      <c r="AC15" s="662"/>
      <c r="AD15" s="663">
        <v>13345</v>
      </c>
      <c r="AE15" s="663"/>
      <c r="AF15" s="663"/>
      <c r="AG15" s="663"/>
      <c r="AH15" s="663"/>
      <c r="AI15" s="663"/>
      <c r="AJ15" s="663"/>
      <c r="AK15" s="663"/>
      <c r="AL15" s="664">
        <v>0.4</v>
      </c>
      <c r="AM15" s="665"/>
      <c r="AN15" s="665"/>
      <c r="AO15" s="666"/>
      <c r="AP15" s="656" t="s">
        <v>252</v>
      </c>
      <c r="AQ15" s="657"/>
      <c r="AR15" s="657"/>
      <c r="AS15" s="657"/>
      <c r="AT15" s="657"/>
      <c r="AU15" s="657"/>
      <c r="AV15" s="657"/>
      <c r="AW15" s="657"/>
      <c r="AX15" s="657"/>
      <c r="AY15" s="657"/>
      <c r="AZ15" s="657"/>
      <c r="BA15" s="657"/>
      <c r="BB15" s="657"/>
      <c r="BC15" s="657"/>
      <c r="BD15" s="657"/>
      <c r="BE15" s="657"/>
      <c r="BF15" s="658"/>
      <c r="BG15" s="659">
        <v>62941</v>
      </c>
      <c r="BH15" s="660"/>
      <c r="BI15" s="660"/>
      <c r="BJ15" s="660"/>
      <c r="BK15" s="660"/>
      <c r="BL15" s="660"/>
      <c r="BM15" s="660"/>
      <c r="BN15" s="661"/>
      <c r="BO15" s="662">
        <v>6.6</v>
      </c>
      <c r="BP15" s="662"/>
      <c r="BQ15" s="662"/>
      <c r="BR15" s="662"/>
      <c r="BS15" s="668" t="s">
        <v>122</v>
      </c>
      <c r="BT15" s="660"/>
      <c r="BU15" s="660"/>
      <c r="BV15" s="660"/>
      <c r="BW15" s="660"/>
      <c r="BX15" s="660"/>
      <c r="BY15" s="660"/>
      <c r="BZ15" s="660"/>
      <c r="CA15" s="660"/>
      <c r="CB15" s="669"/>
      <c r="CD15" s="674" t="s">
        <v>253</v>
      </c>
      <c r="CE15" s="675"/>
      <c r="CF15" s="675"/>
      <c r="CG15" s="675"/>
      <c r="CH15" s="675"/>
      <c r="CI15" s="675"/>
      <c r="CJ15" s="675"/>
      <c r="CK15" s="675"/>
      <c r="CL15" s="675"/>
      <c r="CM15" s="675"/>
      <c r="CN15" s="675"/>
      <c r="CO15" s="675"/>
      <c r="CP15" s="675"/>
      <c r="CQ15" s="676"/>
      <c r="CR15" s="659">
        <v>568322</v>
      </c>
      <c r="CS15" s="660"/>
      <c r="CT15" s="660"/>
      <c r="CU15" s="660"/>
      <c r="CV15" s="660"/>
      <c r="CW15" s="660"/>
      <c r="CX15" s="660"/>
      <c r="CY15" s="661"/>
      <c r="CZ15" s="662">
        <v>8.4</v>
      </c>
      <c r="DA15" s="662"/>
      <c r="DB15" s="662"/>
      <c r="DC15" s="662"/>
      <c r="DD15" s="668">
        <v>21140</v>
      </c>
      <c r="DE15" s="660"/>
      <c r="DF15" s="660"/>
      <c r="DG15" s="660"/>
      <c r="DH15" s="660"/>
      <c r="DI15" s="660"/>
      <c r="DJ15" s="660"/>
      <c r="DK15" s="660"/>
      <c r="DL15" s="660"/>
      <c r="DM15" s="660"/>
      <c r="DN15" s="660"/>
      <c r="DO15" s="660"/>
      <c r="DP15" s="661"/>
      <c r="DQ15" s="668">
        <v>432280</v>
      </c>
      <c r="DR15" s="660"/>
      <c r="DS15" s="660"/>
      <c r="DT15" s="660"/>
      <c r="DU15" s="660"/>
      <c r="DV15" s="660"/>
      <c r="DW15" s="660"/>
      <c r="DX15" s="660"/>
      <c r="DY15" s="660"/>
      <c r="DZ15" s="660"/>
      <c r="EA15" s="660"/>
      <c r="EB15" s="660"/>
      <c r="EC15" s="669"/>
    </row>
    <row r="16" spans="2:143" ht="11.25" customHeight="1" x14ac:dyDescent="0.15">
      <c r="B16" s="656" t="s">
        <v>254</v>
      </c>
      <c r="C16" s="657"/>
      <c r="D16" s="657"/>
      <c r="E16" s="657"/>
      <c r="F16" s="657"/>
      <c r="G16" s="657"/>
      <c r="H16" s="657"/>
      <c r="I16" s="657"/>
      <c r="J16" s="657"/>
      <c r="K16" s="657"/>
      <c r="L16" s="657"/>
      <c r="M16" s="657"/>
      <c r="N16" s="657"/>
      <c r="O16" s="657"/>
      <c r="P16" s="657"/>
      <c r="Q16" s="658"/>
      <c r="R16" s="659" t="s">
        <v>225</v>
      </c>
      <c r="S16" s="660"/>
      <c r="T16" s="660"/>
      <c r="U16" s="660"/>
      <c r="V16" s="660"/>
      <c r="W16" s="660"/>
      <c r="X16" s="660"/>
      <c r="Y16" s="661"/>
      <c r="Z16" s="662" t="s">
        <v>122</v>
      </c>
      <c r="AA16" s="662"/>
      <c r="AB16" s="662"/>
      <c r="AC16" s="662"/>
      <c r="AD16" s="663" t="s">
        <v>122</v>
      </c>
      <c r="AE16" s="663"/>
      <c r="AF16" s="663"/>
      <c r="AG16" s="663"/>
      <c r="AH16" s="663"/>
      <c r="AI16" s="663"/>
      <c r="AJ16" s="663"/>
      <c r="AK16" s="663"/>
      <c r="AL16" s="664" t="s">
        <v>225</v>
      </c>
      <c r="AM16" s="665"/>
      <c r="AN16" s="665"/>
      <c r="AO16" s="666"/>
      <c r="AP16" s="656" t="s">
        <v>255</v>
      </c>
      <c r="AQ16" s="657"/>
      <c r="AR16" s="657"/>
      <c r="AS16" s="657"/>
      <c r="AT16" s="657"/>
      <c r="AU16" s="657"/>
      <c r="AV16" s="657"/>
      <c r="AW16" s="657"/>
      <c r="AX16" s="657"/>
      <c r="AY16" s="657"/>
      <c r="AZ16" s="657"/>
      <c r="BA16" s="657"/>
      <c r="BB16" s="657"/>
      <c r="BC16" s="657"/>
      <c r="BD16" s="657"/>
      <c r="BE16" s="657"/>
      <c r="BF16" s="658"/>
      <c r="BG16" s="659" t="s">
        <v>122</v>
      </c>
      <c r="BH16" s="660"/>
      <c r="BI16" s="660"/>
      <c r="BJ16" s="660"/>
      <c r="BK16" s="660"/>
      <c r="BL16" s="660"/>
      <c r="BM16" s="660"/>
      <c r="BN16" s="661"/>
      <c r="BO16" s="662" t="s">
        <v>122</v>
      </c>
      <c r="BP16" s="662"/>
      <c r="BQ16" s="662"/>
      <c r="BR16" s="662"/>
      <c r="BS16" s="668" t="s">
        <v>166</v>
      </c>
      <c r="BT16" s="660"/>
      <c r="BU16" s="660"/>
      <c r="BV16" s="660"/>
      <c r="BW16" s="660"/>
      <c r="BX16" s="660"/>
      <c r="BY16" s="660"/>
      <c r="BZ16" s="660"/>
      <c r="CA16" s="660"/>
      <c r="CB16" s="669"/>
      <c r="CD16" s="674" t="s">
        <v>256</v>
      </c>
      <c r="CE16" s="675"/>
      <c r="CF16" s="675"/>
      <c r="CG16" s="675"/>
      <c r="CH16" s="675"/>
      <c r="CI16" s="675"/>
      <c r="CJ16" s="675"/>
      <c r="CK16" s="675"/>
      <c r="CL16" s="675"/>
      <c r="CM16" s="675"/>
      <c r="CN16" s="675"/>
      <c r="CO16" s="675"/>
      <c r="CP16" s="675"/>
      <c r="CQ16" s="676"/>
      <c r="CR16" s="659">
        <v>728212</v>
      </c>
      <c r="CS16" s="660"/>
      <c r="CT16" s="660"/>
      <c r="CU16" s="660"/>
      <c r="CV16" s="660"/>
      <c r="CW16" s="660"/>
      <c r="CX16" s="660"/>
      <c r="CY16" s="661"/>
      <c r="CZ16" s="662">
        <v>10.8</v>
      </c>
      <c r="DA16" s="662"/>
      <c r="DB16" s="662"/>
      <c r="DC16" s="662"/>
      <c r="DD16" s="668" t="s">
        <v>225</v>
      </c>
      <c r="DE16" s="660"/>
      <c r="DF16" s="660"/>
      <c r="DG16" s="660"/>
      <c r="DH16" s="660"/>
      <c r="DI16" s="660"/>
      <c r="DJ16" s="660"/>
      <c r="DK16" s="660"/>
      <c r="DL16" s="660"/>
      <c r="DM16" s="660"/>
      <c r="DN16" s="660"/>
      <c r="DO16" s="660"/>
      <c r="DP16" s="661"/>
      <c r="DQ16" s="668">
        <v>19822</v>
      </c>
      <c r="DR16" s="660"/>
      <c r="DS16" s="660"/>
      <c r="DT16" s="660"/>
      <c r="DU16" s="660"/>
      <c r="DV16" s="660"/>
      <c r="DW16" s="660"/>
      <c r="DX16" s="660"/>
      <c r="DY16" s="660"/>
      <c r="DZ16" s="660"/>
      <c r="EA16" s="660"/>
      <c r="EB16" s="660"/>
      <c r="EC16" s="669"/>
    </row>
    <row r="17" spans="2:133" ht="11.25" customHeight="1" x14ac:dyDescent="0.15">
      <c r="B17" s="656" t="s">
        <v>257</v>
      </c>
      <c r="C17" s="657"/>
      <c r="D17" s="657"/>
      <c r="E17" s="657"/>
      <c r="F17" s="657"/>
      <c r="G17" s="657"/>
      <c r="H17" s="657"/>
      <c r="I17" s="657"/>
      <c r="J17" s="657"/>
      <c r="K17" s="657"/>
      <c r="L17" s="657"/>
      <c r="M17" s="657"/>
      <c r="N17" s="657"/>
      <c r="O17" s="657"/>
      <c r="P17" s="657"/>
      <c r="Q17" s="658"/>
      <c r="R17" s="659">
        <v>3156</v>
      </c>
      <c r="S17" s="660"/>
      <c r="T17" s="660"/>
      <c r="U17" s="660"/>
      <c r="V17" s="660"/>
      <c r="W17" s="660"/>
      <c r="X17" s="660"/>
      <c r="Y17" s="661"/>
      <c r="Z17" s="662">
        <v>0</v>
      </c>
      <c r="AA17" s="662"/>
      <c r="AB17" s="662"/>
      <c r="AC17" s="662"/>
      <c r="AD17" s="663">
        <v>3156</v>
      </c>
      <c r="AE17" s="663"/>
      <c r="AF17" s="663"/>
      <c r="AG17" s="663"/>
      <c r="AH17" s="663"/>
      <c r="AI17" s="663"/>
      <c r="AJ17" s="663"/>
      <c r="AK17" s="663"/>
      <c r="AL17" s="664">
        <v>0.1</v>
      </c>
      <c r="AM17" s="665"/>
      <c r="AN17" s="665"/>
      <c r="AO17" s="666"/>
      <c r="AP17" s="656" t="s">
        <v>258</v>
      </c>
      <c r="AQ17" s="657"/>
      <c r="AR17" s="657"/>
      <c r="AS17" s="657"/>
      <c r="AT17" s="657"/>
      <c r="AU17" s="657"/>
      <c r="AV17" s="657"/>
      <c r="AW17" s="657"/>
      <c r="AX17" s="657"/>
      <c r="AY17" s="657"/>
      <c r="AZ17" s="657"/>
      <c r="BA17" s="657"/>
      <c r="BB17" s="657"/>
      <c r="BC17" s="657"/>
      <c r="BD17" s="657"/>
      <c r="BE17" s="657"/>
      <c r="BF17" s="658"/>
      <c r="BG17" s="659" t="s">
        <v>122</v>
      </c>
      <c r="BH17" s="660"/>
      <c r="BI17" s="660"/>
      <c r="BJ17" s="660"/>
      <c r="BK17" s="660"/>
      <c r="BL17" s="660"/>
      <c r="BM17" s="660"/>
      <c r="BN17" s="661"/>
      <c r="BO17" s="662" t="s">
        <v>166</v>
      </c>
      <c r="BP17" s="662"/>
      <c r="BQ17" s="662"/>
      <c r="BR17" s="662"/>
      <c r="BS17" s="668" t="s">
        <v>122</v>
      </c>
      <c r="BT17" s="660"/>
      <c r="BU17" s="660"/>
      <c r="BV17" s="660"/>
      <c r="BW17" s="660"/>
      <c r="BX17" s="660"/>
      <c r="BY17" s="660"/>
      <c r="BZ17" s="660"/>
      <c r="CA17" s="660"/>
      <c r="CB17" s="669"/>
      <c r="CD17" s="674" t="s">
        <v>259</v>
      </c>
      <c r="CE17" s="675"/>
      <c r="CF17" s="675"/>
      <c r="CG17" s="675"/>
      <c r="CH17" s="675"/>
      <c r="CI17" s="675"/>
      <c r="CJ17" s="675"/>
      <c r="CK17" s="675"/>
      <c r="CL17" s="675"/>
      <c r="CM17" s="675"/>
      <c r="CN17" s="675"/>
      <c r="CO17" s="675"/>
      <c r="CP17" s="675"/>
      <c r="CQ17" s="676"/>
      <c r="CR17" s="659">
        <v>568972</v>
      </c>
      <c r="CS17" s="660"/>
      <c r="CT17" s="660"/>
      <c r="CU17" s="660"/>
      <c r="CV17" s="660"/>
      <c r="CW17" s="660"/>
      <c r="CX17" s="660"/>
      <c r="CY17" s="661"/>
      <c r="CZ17" s="662">
        <v>8.5</v>
      </c>
      <c r="DA17" s="662"/>
      <c r="DB17" s="662"/>
      <c r="DC17" s="662"/>
      <c r="DD17" s="668" t="s">
        <v>122</v>
      </c>
      <c r="DE17" s="660"/>
      <c r="DF17" s="660"/>
      <c r="DG17" s="660"/>
      <c r="DH17" s="660"/>
      <c r="DI17" s="660"/>
      <c r="DJ17" s="660"/>
      <c r="DK17" s="660"/>
      <c r="DL17" s="660"/>
      <c r="DM17" s="660"/>
      <c r="DN17" s="660"/>
      <c r="DO17" s="660"/>
      <c r="DP17" s="661"/>
      <c r="DQ17" s="668">
        <v>540710</v>
      </c>
      <c r="DR17" s="660"/>
      <c r="DS17" s="660"/>
      <c r="DT17" s="660"/>
      <c r="DU17" s="660"/>
      <c r="DV17" s="660"/>
      <c r="DW17" s="660"/>
      <c r="DX17" s="660"/>
      <c r="DY17" s="660"/>
      <c r="DZ17" s="660"/>
      <c r="EA17" s="660"/>
      <c r="EB17" s="660"/>
      <c r="EC17" s="669"/>
    </row>
    <row r="18" spans="2:133" ht="11.25" customHeight="1" x14ac:dyDescent="0.15">
      <c r="B18" s="656" t="s">
        <v>260</v>
      </c>
      <c r="C18" s="657"/>
      <c r="D18" s="657"/>
      <c r="E18" s="657"/>
      <c r="F18" s="657"/>
      <c r="G18" s="657"/>
      <c r="H18" s="657"/>
      <c r="I18" s="657"/>
      <c r="J18" s="657"/>
      <c r="K18" s="657"/>
      <c r="L18" s="657"/>
      <c r="M18" s="657"/>
      <c r="N18" s="657"/>
      <c r="O18" s="657"/>
      <c r="P18" s="657"/>
      <c r="Q18" s="658"/>
      <c r="R18" s="659">
        <v>2374771</v>
      </c>
      <c r="S18" s="660"/>
      <c r="T18" s="660"/>
      <c r="U18" s="660"/>
      <c r="V18" s="660"/>
      <c r="W18" s="660"/>
      <c r="X18" s="660"/>
      <c r="Y18" s="661"/>
      <c r="Z18" s="662">
        <v>32.700000000000003</v>
      </c>
      <c r="AA18" s="662"/>
      <c r="AB18" s="662"/>
      <c r="AC18" s="662"/>
      <c r="AD18" s="663">
        <v>2070999</v>
      </c>
      <c r="AE18" s="663"/>
      <c r="AF18" s="663"/>
      <c r="AG18" s="663"/>
      <c r="AH18" s="663"/>
      <c r="AI18" s="663"/>
      <c r="AJ18" s="663"/>
      <c r="AK18" s="663"/>
      <c r="AL18" s="664">
        <v>62.8</v>
      </c>
      <c r="AM18" s="665"/>
      <c r="AN18" s="665"/>
      <c r="AO18" s="666"/>
      <c r="AP18" s="656" t="s">
        <v>261</v>
      </c>
      <c r="AQ18" s="657"/>
      <c r="AR18" s="657"/>
      <c r="AS18" s="657"/>
      <c r="AT18" s="657"/>
      <c r="AU18" s="657"/>
      <c r="AV18" s="657"/>
      <c r="AW18" s="657"/>
      <c r="AX18" s="657"/>
      <c r="AY18" s="657"/>
      <c r="AZ18" s="657"/>
      <c r="BA18" s="657"/>
      <c r="BB18" s="657"/>
      <c r="BC18" s="657"/>
      <c r="BD18" s="657"/>
      <c r="BE18" s="657"/>
      <c r="BF18" s="658"/>
      <c r="BG18" s="659" t="s">
        <v>225</v>
      </c>
      <c r="BH18" s="660"/>
      <c r="BI18" s="660"/>
      <c r="BJ18" s="660"/>
      <c r="BK18" s="660"/>
      <c r="BL18" s="660"/>
      <c r="BM18" s="660"/>
      <c r="BN18" s="661"/>
      <c r="BO18" s="662" t="s">
        <v>122</v>
      </c>
      <c r="BP18" s="662"/>
      <c r="BQ18" s="662"/>
      <c r="BR18" s="662"/>
      <c r="BS18" s="668" t="s">
        <v>122</v>
      </c>
      <c r="BT18" s="660"/>
      <c r="BU18" s="660"/>
      <c r="BV18" s="660"/>
      <c r="BW18" s="660"/>
      <c r="BX18" s="660"/>
      <c r="BY18" s="660"/>
      <c r="BZ18" s="660"/>
      <c r="CA18" s="660"/>
      <c r="CB18" s="669"/>
      <c r="CD18" s="674" t="s">
        <v>262</v>
      </c>
      <c r="CE18" s="675"/>
      <c r="CF18" s="675"/>
      <c r="CG18" s="675"/>
      <c r="CH18" s="675"/>
      <c r="CI18" s="675"/>
      <c r="CJ18" s="675"/>
      <c r="CK18" s="675"/>
      <c r="CL18" s="675"/>
      <c r="CM18" s="675"/>
      <c r="CN18" s="675"/>
      <c r="CO18" s="675"/>
      <c r="CP18" s="675"/>
      <c r="CQ18" s="676"/>
      <c r="CR18" s="659" t="s">
        <v>122</v>
      </c>
      <c r="CS18" s="660"/>
      <c r="CT18" s="660"/>
      <c r="CU18" s="660"/>
      <c r="CV18" s="660"/>
      <c r="CW18" s="660"/>
      <c r="CX18" s="660"/>
      <c r="CY18" s="661"/>
      <c r="CZ18" s="662" t="s">
        <v>122</v>
      </c>
      <c r="DA18" s="662"/>
      <c r="DB18" s="662"/>
      <c r="DC18" s="662"/>
      <c r="DD18" s="668" t="s">
        <v>225</v>
      </c>
      <c r="DE18" s="660"/>
      <c r="DF18" s="660"/>
      <c r="DG18" s="660"/>
      <c r="DH18" s="660"/>
      <c r="DI18" s="660"/>
      <c r="DJ18" s="660"/>
      <c r="DK18" s="660"/>
      <c r="DL18" s="660"/>
      <c r="DM18" s="660"/>
      <c r="DN18" s="660"/>
      <c r="DO18" s="660"/>
      <c r="DP18" s="661"/>
      <c r="DQ18" s="668" t="s">
        <v>122</v>
      </c>
      <c r="DR18" s="660"/>
      <c r="DS18" s="660"/>
      <c r="DT18" s="660"/>
      <c r="DU18" s="660"/>
      <c r="DV18" s="660"/>
      <c r="DW18" s="660"/>
      <c r="DX18" s="660"/>
      <c r="DY18" s="660"/>
      <c r="DZ18" s="660"/>
      <c r="EA18" s="660"/>
      <c r="EB18" s="660"/>
      <c r="EC18" s="669"/>
    </row>
    <row r="19" spans="2:133" ht="11.25" customHeight="1" x14ac:dyDescent="0.15">
      <c r="B19" s="656" t="s">
        <v>263</v>
      </c>
      <c r="C19" s="657"/>
      <c r="D19" s="657"/>
      <c r="E19" s="657"/>
      <c r="F19" s="657"/>
      <c r="G19" s="657"/>
      <c r="H19" s="657"/>
      <c r="I19" s="657"/>
      <c r="J19" s="657"/>
      <c r="K19" s="657"/>
      <c r="L19" s="657"/>
      <c r="M19" s="657"/>
      <c r="N19" s="657"/>
      <c r="O19" s="657"/>
      <c r="P19" s="657"/>
      <c r="Q19" s="658"/>
      <c r="R19" s="659">
        <v>2070999</v>
      </c>
      <c r="S19" s="660"/>
      <c r="T19" s="660"/>
      <c r="U19" s="660"/>
      <c r="V19" s="660"/>
      <c r="W19" s="660"/>
      <c r="X19" s="660"/>
      <c r="Y19" s="661"/>
      <c r="Z19" s="662">
        <v>28.6</v>
      </c>
      <c r="AA19" s="662"/>
      <c r="AB19" s="662"/>
      <c r="AC19" s="662"/>
      <c r="AD19" s="663">
        <v>2070999</v>
      </c>
      <c r="AE19" s="663"/>
      <c r="AF19" s="663"/>
      <c r="AG19" s="663"/>
      <c r="AH19" s="663"/>
      <c r="AI19" s="663"/>
      <c r="AJ19" s="663"/>
      <c r="AK19" s="663"/>
      <c r="AL19" s="664">
        <v>62.8</v>
      </c>
      <c r="AM19" s="665"/>
      <c r="AN19" s="665"/>
      <c r="AO19" s="666"/>
      <c r="AP19" s="656" t="s">
        <v>264</v>
      </c>
      <c r="AQ19" s="657"/>
      <c r="AR19" s="657"/>
      <c r="AS19" s="657"/>
      <c r="AT19" s="657"/>
      <c r="AU19" s="657"/>
      <c r="AV19" s="657"/>
      <c r="AW19" s="657"/>
      <c r="AX19" s="657"/>
      <c r="AY19" s="657"/>
      <c r="AZ19" s="657"/>
      <c r="BA19" s="657"/>
      <c r="BB19" s="657"/>
      <c r="BC19" s="657"/>
      <c r="BD19" s="657"/>
      <c r="BE19" s="657"/>
      <c r="BF19" s="658"/>
      <c r="BG19" s="659" t="s">
        <v>166</v>
      </c>
      <c r="BH19" s="660"/>
      <c r="BI19" s="660"/>
      <c r="BJ19" s="660"/>
      <c r="BK19" s="660"/>
      <c r="BL19" s="660"/>
      <c r="BM19" s="660"/>
      <c r="BN19" s="661"/>
      <c r="BO19" s="662" t="s">
        <v>225</v>
      </c>
      <c r="BP19" s="662"/>
      <c r="BQ19" s="662"/>
      <c r="BR19" s="662"/>
      <c r="BS19" s="668" t="s">
        <v>225</v>
      </c>
      <c r="BT19" s="660"/>
      <c r="BU19" s="660"/>
      <c r="BV19" s="660"/>
      <c r="BW19" s="660"/>
      <c r="BX19" s="660"/>
      <c r="BY19" s="660"/>
      <c r="BZ19" s="660"/>
      <c r="CA19" s="660"/>
      <c r="CB19" s="669"/>
      <c r="CD19" s="674" t="s">
        <v>265</v>
      </c>
      <c r="CE19" s="675"/>
      <c r="CF19" s="675"/>
      <c r="CG19" s="675"/>
      <c r="CH19" s="675"/>
      <c r="CI19" s="675"/>
      <c r="CJ19" s="675"/>
      <c r="CK19" s="675"/>
      <c r="CL19" s="675"/>
      <c r="CM19" s="675"/>
      <c r="CN19" s="675"/>
      <c r="CO19" s="675"/>
      <c r="CP19" s="675"/>
      <c r="CQ19" s="676"/>
      <c r="CR19" s="659" t="s">
        <v>225</v>
      </c>
      <c r="CS19" s="660"/>
      <c r="CT19" s="660"/>
      <c r="CU19" s="660"/>
      <c r="CV19" s="660"/>
      <c r="CW19" s="660"/>
      <c r="CX19" s="660"/>
      <c r="CY19" s="661"/>
      <c r="CZ19" s="662" t="s">
        <v>122</v>
      </c>
      <c r="DA19" s="662"/>
      <c r="DB19" s="662"/>
      <c r="DC19" s="662"/>
      <c r="DD19" s="668" t="s">
        <v>122</v>
      </c>
      <c r="DE19" s="660"/>
      <c r="DF19" s="660"/>
      <c r="DG19" s="660"/>
      <c r="DH19" s="660"/>
      <c r="DI19" s="660"/>
      <c r="DJ19" s="660"/>
      <c r="DK19" s="660"/>
      <c r="DL19" s="660"/>
      <c r="DM19" s="660"/>
      <c r="DN19" s="660"/>
      <c r="DO19" s="660"/>
      <c r="DP19" s="661"/>
      <c r="DQ19" s="668" t="s">
        <v>225</v>
      </c>
      <c r="DR19" s="660"/>
      <c r="DS19" s="660"/>
      <c r="DT19" s="660"/>
      <c r="DU19" s="660"/>
      <c r="DV19" s="660"/>
      <c r="DW19" s="660"/>
      <c r="DX19" s="660"/>
      <c r="DY19" s="660"/>
      <c r="DZ19" s="660"/>
      <c r="EA19" s="660"/>
      <c r="EB19" s="660"/>
      <c r="EC19" s="669"/>
    </row>
    <row r="20" spans="2:133" ht="11.25" customHeight="1" x14ac:dyDescent="0.15">
      <c r="B20" s="656" t="s">
        <v>266</v>
      </c>
      <c r="C20" s="657"/>
      <c r="D20" s="657"/>
      <c r="E20" s="657"/>
      <c r="F20" s="657"/>
      <c r="G20" s="657"/>
      <c r="H20" s="657"/>
      <c r="I20" s="657"/>
      <c r="J20" s="657"/>
      <c r="K20" s="657"/>
      <c r="L20" s="657"/>
      <c r="M20" s="657"/>
      <c r="N20" s="657"/>
      <c r="O20" s="657"/>
      <c r="P20" s="657"/>
      <c r="Q20" s="658"/>
      <c r="R20" s="659">
        <v>204301</v>
      </c>
      <c r="S20" s="660"/>
      <c r="T20" s="660"/>
      <c r="U20" s="660"/>
      <c r="V20" s="660"/>
      <c r="W20" s="660"/>
      <c r="X20" s="660"/>
      <c r="Y20" s="661"/>
      <c r="Z20" s="662">
        <v>2.8</v>
      </c>
      <c r="AA20" s="662"/>
      <c r="AB20" s="662"/>
      <c r="AC20" s="662"/>
      <c r="AD20" s="663" t="s">
        <v>122</v>
      </c>
      <c r="AE20" s="663"/>
      <c r="AF20" s="663"/>
      <c r="AG20" s="663"/>
      <c r="AH20" s="663"/>
      <c r="AI20" s="663"/>
      <c r="AJ20" s="663"/>
      <c r="AK20" s="663"/>
      <c r="AL20" s="664" t="s">
        <v>225</v>
      </c>
      <c r="AM20" s="665"/>
      <c r="AN20" s="665"/>
      <c r="AO20" s="666"/>
      <c r="AP20" s="656" t="s">
        <v>267</v>
      </c>
      <c r="AQ20" s="657"/>
      <c r="AR20" s="657"/>
      <c r="AS20" s="657"/>
      <c r="AT20" s="657"/>
      <c r="AU20" s="657"/>
      <c r="AV20" s="657"/>
      <c r="AW20" s="657"/>
      <c r="AX20" s="657"/>
      <c r="AY20" s="657"/>
      <c r="AZ20" s="657"/>
      <c r="BA20" s="657"/>
      <c r="BB20" s="657"/>
      <c r="BC20" s="657"/>
      <c r="BD20" s="657"/>
      <c r="BE20" s="657"/>
      <c r="BF20" s="658"/>
      <c r="BG20" s="659" t="s">
        <v>225</v>
      </c>
      <c r="BH20" s="660"/>
      <c r="BI20" s="660"/>
      <c r="BJ20" s="660"/>
      <c r="BK20" s="660"/>
      <c r="BL20" s="660"/>
      <c r="BM20" s="660"/>
      <c r="BN20" s="661"/>
      <c r="BO20" s="662" t="s">
        <v>122</v>
      </c>
      <c r="BP20" s="662"/>
      <c r="BQ20" s="662"/>
      <c r="BR20" s="662"/>
      <c r="BS20" s="668" t="s">
        <v>122</v>
      </c>
      <c r="BT20" s="660"/>
      <c r="BU20" s="660"/>
      <c r="BV20" s="660"/>
      <c r="BW20" s="660"/>
      <c r="BX20" s="660"/>
      <c r="BY20" s="660"/>
      <c r="BZ20" s="660"/>
      <c r="CA20" s="660"/>
      <c r="CB20" s="669"/>
      <c r="CD20" s="674" t="s">
        <v>268</v>
      </c>
      <c r="CE20" s="675"/>
      <c r="CF20" s="675"/>
      <c r="CG20" s="675"/>
      <c r="CH20" s="675"/>
      <c r="CI20" s="675"/>
      <c r="CJ20" s="675"/>
      <c r="CK20" s="675"/>
      <c r="CL20" s="675"/>
      <c r="CM20" s="675"/>
      <c r="CN20" s="675"/>
      <c r="CO20" s="675"/>
      <c r="CP20" s="675"/>
      <c r="CQ20" s="676"/>
      <c r="CR20" s="659">
        <v>6731404</v>
      </c>
      <c r="CS20" s="660"/>
      <c r="CT20" s="660"/>
      <c r="CU20" s="660"/>
      <c r="CV20" s="660"/>
      <c r="CW20" s="660"/>
      <c r="CX20" s="660"/>
      <c r="CY20" s="661"/>
      <c r="CZ20" s="662">
        <v>100</v>
      </c>
      <c r="DA20" s="662"/>
      <c r="DB20" s="662"/>
      <c r="DC20" s="662"/>
      <c r="DD20" s="668">
        <v>820423</v>
      </c>
      <c r="DE20" s="660"/>
      <c r="DF20" s="660"/>
      <c r="DG20" s="660"/>
      <c r="DH20" s="660"/>
      <c r="DI20" s="660"/>
      <c r="DJ20" s="660"/>
      <c r="DK20" s="660"/>
      <c r="DL20" s="660"/>
      <c r="DM20" s="660"/>
      <c r="DN20" s="660"/>
      <c r="DO20" s="660"/>
      <c r="DP20" s="661"/>
      <c r="DQ20" s="668">
        <v>3765639</v>
      </c>
      <c r="DR20" s="660"/>
      <c r="DS20" s="660"/>
      <c r="DT20" s="660"/>
      <c r="DU20" s="660"/>
      <c r="DV20" s="660"/>
      <c r="DW20" s="660"/>
      <c r="DX20" s="660"/>
      <c r="DY20" s="660"/>
      <c r="DZ20" s="660"/>
      <c r="EA20" s="660"/>
      <c r="EB20" s="660"/>
      <c r="EC20" s="669"/>
    </row>
    <row r="21" spans="2:133" ht="11.25" customHeight="1" x14ac:dyDescent="0.15">
      <c r="B21" s="656" t="s">
        <v>269</v>
      </c>
      <c r="C21" s="657"/>
      <c r="D21" s="657"/>
      <c r="E21" s="657"/>
      <c r="F21" s="657"/>
      <c r="G21" s="657"/>
      <c r="H21" s="657"/>
      <c r="I21" s="657"/>
      <c r="J21" s="657"/>
      <c r="K21" s="657"/>
      <c r="L21" s="657"/>
      <c r="M21" s="657"/>
      <c r="N21" s="657"/>
      <c r="O21" s="657"/>
      <c r="P21" s="657"/>
      <c r="Q21" s="658"/>
      <c r="R21" s="659">
        <v>99471</v>
      </c>
      <c r="S21" s="660"/>
      <c r="T21" s="660"/>
      <c r="U21" s="660"/>
      <c r="V21" s="660"/>
      <c r="W21" s="660"/>
      <c r="X21" s="660"/>
      <c r="Y21" s="661"/>
      <c r="Z21" s="662">
        <v>1.4</v>
      </c>
      <c r="AA21" s="662"/>
      <c r="AB21" s="662"/>
      <c r="AC21" s="662"/>
      <c r="AD21" s="663" t="s">
        <v>225</v>
      </c>
      <c r="AE21" s="663"/>
      <c r="AF21" s="663"/>
      <c r="AG21" s="663"/>
      <c r="AH21" s="663"/>
      <c r="AI21" s="663"/>
      <c r="AJ21" s="663"/>
      <c r="AK21" s="663"/>
      <c r="AL21" s="664" t="s">
        <v>122</v>
      </c>
      <c r="AM21" s="665"/>
      <c r="AN21" s="665"/>
      <c r="AO21" s="666"/>
      <c r="AP21" s="677" t="s">
        <v>270</v>
      </c>
      <c r="AQ21" s="678"/>
      <c r="AR21" s="678"/>
      <c r="AS21" s="678"/>
      <c r="AT21" s="678"/>
      <c r="AU21" s="678"/>
      <c r="AV21" s="678"/>
      <c r="AW21" s="678"/>
      <c r="AX21" s="678"/>
      <c r="AY21" s="678"/>
      <c r="AZ21" s="678"/>
      <c r="BA21" s="678"/>
      <c r="BB21" s="678"/>
      <c r="BC21" s="678"/>
      <c r="BD21" s="678"/>
      <c r="BE21" s="678"/>
      <c r="BF21" s="679"/>
      <c r="BG21" s="659" t="s">
        <v>122</v>
      </c>
      <c r="BH21" s="660"/>
      <c r="BI21" s="660"/>
      <c r="BJ21" s="660"/>
      <c r="BK21" s="660"/>
      <c r="BL21" s="660"/>
      <c r="BM21" s="660"/>
      <c r="BN21" s="661"/>
      <c r="BO21" s="662" t="s">
        <v>122</v>
      </c>
      <c r="BP21" s="662"/>
      <c r="BQ21" s="662"/>
      <c r="BR21" s="662"/>
      <c r="BS21" s="668" t="s">
        <v>122</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271</v>
      </c>
      <c r="C22" s="657"/>
      <c r="D22" s="657"/>
      <c r="E22" s="657"/>
      <c r="F22" s="657"/>
      <c r="G22" s="657"/>
      <c r="H22" s="657"/>
      <c r="I22" s="657"/>
      <c r="J22" s="657"/>
      <c r="K22" s="657"/>
      <c r="L22" s="657"/>
      <c r="M22" s="657"/>
      <c r="N22" s="657"/>
      <c r="O22" s="657"/>
      <c r="P22" s="657"/>
      <c r="Q22" s="658"/>
      <c r="R22" s="659">
        <v>3571795</v>
      </c>
      <c r="S22" s="660"/>
      <c r="T22" s="660"/>
      <c r="U22" s="660"/>
      <c r="V22" s="660"/>
      <c r="W22" s="660"/>
      <c r="X22" s="660"/>
      <c r="Y22" s="661"/>
      <c r="Z22" s="662">
        <v>49.2</v>
      </c>
      <c r="AA22" s="662"/>
      <c r="AB22" s="662"/>
      <c r="AC22" s="662"/>
      <c r="AD22" s="663">
        <v>3268023</v>
      </c>
      <c r="AE22" s="663"/>
      <c r="AF22" s="663"/>
      <c r="AG22" s="663"/>
      <c r="AH22" s="663"/>
      <c r="AI22" s="663"/>
      <c r="AJ22" s="663"/>
      <c r="AK22" s="663"/>
      <c r="AL22" s="664">
        <v>99</v>
      </c>
      <c r="AM22" s="665"/>
      <c r="AN22" s="665"/>
      <c r="AO22" s="666"/>
      <c r="AP22" s="677" t="s">
        <v>272</v>
      </c>
      <c r="AQ22" s="678"/>
      <c r="AR22" s="678"/>
      <c r="AS22" s="678"/>
      <c r="AT22" s="678"/>
      <c r="AU22" s="678"/>
      <c r="AV22" s="678"/>
      <c r="AW22" s="678"/>
      <c r="AX22" s="678"/>
      <c r="AY22" s="678"/>
      <c r="AZ22" s="678"/>
      <c r="BA22" s="678"/>
      <c r="BB22" s="678"/>
      <c r="BC22" s="678"/>
      <c r="BD22" s="678"/>
      <c r="BE22" s="678"/>
      <c r="BF22" s="679"/>
      <c r="BG22" s="659" t="s">
        <v>122</v>
      </c>
      <c r="BH22" s="660"/>
      <c r="BI22" s="660"/>
      <c r="BJ22" s="660"/>
      <c r="BK22" s="660"/>
      <c r="BL22" s="660"/>
      <c r="BM22" s="660"/>
      <c r="BN22" s="661"/>
      <c r="BO22" s="662" t="s">
        <v>122</v>
      </c>
      <c r="BP22" s="662"/>
      <c r="BQ22" s="662"/>
      <c r="BR22" s="662"/>
      <c r="BS22" s="668" t="s">
        <v>122</v>
      </c>
      <c r="BT22" s="660"/>
      <c r="BU22" s="660"/>
      <c r="BV22" s="660"/>
      <c r="BW22" s="660"/>
      <c r="BX22" s="660"/>
      <c r="BY22" s="660"/>
      <c r="BZ22" s="660"/>
      <c r="CA22" s="660"/>
      <c r="CB22" s="669"/>
      <c r="CD22" s="641" t="s">
        <v>273</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274</v>
      </c>
      <c r="C23" s="657"/>
      <c r="D23" s="657"/>
      <c r="E23" s="657"/>
      <c r="F23" s="657"/>
      <c r="G23" s="657"/>
      <c r="H23" s="657"/>
      <c r="I23" s="657"/>
      <c r="J23" s="657"/>
      <c r="K23" s="657"/>
      <c r="L23" s="657"/>
      <c r="M23" s="657"/>
      <c r="N23" s="657"/>
      <c r="O23" s="657"/>
      <c r="P23" s="657"/>
      <c r="Q23" s="658"/>
      <c r="R23" s="659">
        <v>1156</v>
      </c>
      <c r="S23" s="660"/>
      <c r="T23" s="660"/>
      <c r="U23" s="660"/>
      <c r="V23" s="660"/>
      <c r="W23" s="660"/>
      <c r="X23" s="660"/>
      <c r="Y23" s="661"/>
      <c r="Z23" s="662">
        <v>0</v>
      </c>
      <c r="AA23" s="662"/>
      <c r="AB23" s="662"/>
      <c r="AC23" s="662"/>
      <c r="AD23" s="663">
        <v>1156</v>
      </c>
      <c r="AE23" s="663"/>
      <c r="AF23" s="663"/>
      <c r="AG23" s="663"/>
      <c r="AH23" s="663"/>
      <c r="AI23" s="663"/>
      <c r="AJ23" s="663"/>
      <c r="AK23" s="663"/>
      <c r="AL23" s="664">
        <v>0</v>
      </c>
      <c r="AM23" s="665"/>
      <c r="AN23" s="665"/>
      <c r="AO23" s="666"/>
      <c r="AP23" s="677" t="s">
        <v>275</v>
      </c>
      <c r="AQ23" s="678"/>
      <c r="AR23" s="678"/>
      <c r="AS23" s="678"/>
      <c r="AT23" s="678"/>
      <c r="AU23" s="678"/>
      <c r="AV23" s="678"/>
      <c r="AW23" s="678"/>
      <c r="AX23" s="678"/>
      <c r="AY23" s="678"/>
      <c r="AZ23" s="678"/>
      <c r="BA23" s="678"/>
      <c r="BB23" s="678"/>
      <c r="BC23" s="678"/>
      <c r="BD23" s="678"/>
      <c r="BE23" s="678"/>
      <c r="BF23" s="679"/>
      <c r="BG23" s="659" t="s">
        <v>225</v>
      </c>
      <c r="BH23" s="660"/>
      <c r="BI23" s="660"/>
      <c r="BJ23" s="660"/>
      <c r="BK23" s="660"/>
      <c r="BL23" s="660"/>
      <c r="BM23" s="660"/>
      <c r="BN23" s="661"/>
      <c r="BO23" s="662" t="s">
        <v>225</v>
      </c>
      <c r="BP23" s="662"/>
      <c r="BQ23" s="662"/>
      <c r="BR23" s="662"/>
      <c r="BS23" s="668" t="s">
        <v>122</v>
      </c>
      <c r="BT23" s="660"/>
      <c r="BU23" s="660"/>
      <c r="BV23" s="660"/>
      <c r="BW23" s="660"/>
      <c r="BX23" s="660"/>
      <c r="BY23" s="660"/>
      <c r="BZ23" s="660"/>
      <c r="CA23" s="660"/>
      <c r="CB23" s="669"/>
      <c r="CD23" s="641" t="s">
        <v>214</v>
      </c>
      <c r="CE23" s="642"/>
      <c r="CF23" s="642"/>
      <c r="CG23" s="642"/>
      <c r="CH23" s="642"/>
      <c r="CI23" s="642"/>
      <c r="CJ23" s="642"/>
      <c r="CK23" s="642"/>
      <c r="CL23" s="642"/>
      <c r="CM23" s="642"/>
      <c r="CN23" s="642"/>
      <c r="CO23" s="642"/>
      <c r="CP23" s="642"/>
      <c r="CQ23" s="643"/>
      <c r="CR23" s="641" t="s">
        <v>276</v>
      </c>
      <c r="CS23" s="642"/>
      <c r="CT23" s="642"/>
      <c r="CU23" s="642"/>
      <c r="CV23" s="642"/>
      <c r="CW23" s="642"/>
      <c r="CX23" s="642"/>
      <c r="CY23" s="643"/>
      <c r="CZ23" s="641" t="s">
        <v>277</v>
      </c>
      <c r="DA23" s="642"/>
      <c r="DB23" s="642"/>
      <c r="DC23" s="643"/>
      <c r="DD23" s="641" t="s">
        <v>278</v>
      </c>
      <c r="DE23" s="642"/>
      <c r="DF23" s="642"/>
      <c r="DG23" s="642"/>
      <c r="DH23" s="642"/>
      <c r="DI23" s="642"/>
      <c r="DJ23" s="642"/>
      <c r="DK23" s="643"/>
      <c r="DL23" s="689" t="s">
        <v>279</v>
      </c>
      <c r="DM23" s="690"/>
      <c r="DN23" s="690"/>
      <c r="DO23" s="690"/>
      <c r="DP23" s="690"/>
      <c r="DQ23" s="690"/>
      <c r="DR23" s="690"/>
      <c r="DS23" s="690"/>
      <c r="DT23" s="690"/>
      <c r="DU23" s="690"/>
      <c r="DV23" s="691"/>
      <c r="DW23" s="641" t="s">
        <v>280</v>
      </c>
      <c r="DX23" s="642"/>
      <c r="DY23" s="642"/>
      <c r="DZ23" s="642"/>
      <c r="EA23" s="642"/>
      <c r="EB23" s="642"/>
      <c r="EC23" s="643"/>
    </row>
    <row r="24" spans="2:133" ht="11.25" customHeight="1" x14ac:dyDescent="0.15">
      <c r="B24" s="656" t="s">
        <v>281</v>
      </c>
      <c r="C24" s="657"/>
      <c r="D24" s="657"/>
      <c r="E24" s="657"/>
      <c r="F24" s="657"/>
      <c r="G24" s="657"/>
      <c r="H24" s="657"/>
      <c r="I24" s="657"/>
      <c r="J24" s="657"/>
      <c r="K24" s="657"/>
      <c r="L24" s="657"/>
      <c r="M24" s="657"/>
      <c r="N24" s="657"/>
      <c r="O24" s="657"/>
      <c r="P24" s="657"/>
      <c r="Q24" s="658"/>
      <c r="R24" s="659">
        <v>53901</v>
      </c>
      <c r="S24" s="660"/>
      <c r="T24" s="660"/>
      <c r="U24" s="660"/>
      <c r="V24" s="660"/>
      <c r="W24" s="660"/>
      <c r="X24" s="660"/>
      <c r="Y24" s="661"/>
      <c r="Z24" s="662">
        <v>0.7</v>
      </c>
      <c r="AA24" s="662"/>
      <c r="AB24" s="662"/>
      <c r="AC24" s="662"/>
      <c r="AD24" s="663" t="s">
        <v>122</v>
      </c>
      <c r="AE24" s="663"/>
      <c r="AF24" s="663"/>
      <c r="AG24" s="663"/>
      <c r="AH24" s="663"/>
      <c r="AI24" s="663"/>
      <c r="AJ24" s="663"/>
      <c r="AK24" s="663"/>
      <c r="AL24" s="664" t="s">
        <v>225</v>
      </c>
      <c r="AM24" s="665"/>
      <c r="AN24" s="665"/>
      <c r="AO24" s="666"/>
      <c r="AP24" s="677" t="s">
        <v>282</v>
      </c>
      <c r="AQ24" s="678"/>
      <c r="AR24" s="678"/>
      <c r="AS24" s="678"/>
      <c r="AT24" s="678"/>
      <c r="AU24" s="678"/>
      <c r="AV24" s="678"/>
      <c r="AW24" s="678"/>
      <c r="AX24" s="678"/>
      <c r="AY24" s="678"/>
      <c r="AZ24" s="678"/>
      <c r="BA24" s="678"/>
      <c r="BB24" s="678"/>
      <c r="BC24" s="678"/>
      <c r="BD24" s="678"/>
      <c r="BE24" s="678"/>
      <c r="BF24" s="679"/>
      <c r="BG24" s="659" t="s">
        <v>122</v>
      </c>
      <c r="BH24" s="660"/>
      <c r="BI24" s="660"/>
      <c r="BJ24" s="660"/>
      <c r="BK24" s="660"/>
      <c r="BL24" s="660"/>
      <c r="BM24" s="660"/>
      <c r="BN24" s="661"/>
      <c r="BO24" s="662" t="s">
        <v>166</v>
      </c>
      <c r="BP24" s="662"/>
      <c r="BQ24" s="662"/>
      <c r="BR24" s="662"/>
      <c r="BS24" s="668" t="s">
        <v>122</v>
      </c>
      <c r="BT24" s="660"/>
      <c r="BU24" s="660"/>
      <c r="BV24" s="660"/>
      <c r="BW24" s="660"/>
      <c r="BX24" s="660"/>
      <c r="BY24" s="660"/>
      <c r="BZ24" s="660"/>
      <c r="CA24" s="660"/>
      <c r="CB24" s="669"/>
      <c r="CD24" s="670" t="s">
        <v>283</v>
      </c>
      <c r="CE24" s="671"/>
      <c r="CF24" s="671"/>
      <c r="CG24" s="671"/>
      <c r="CH24" s="671"/>
      <c r="CI24" s="671"/>
      <c r="CJ24" s="671"/>
      <c r="CK24" s="671"/>
      <c r="CL24" s="671"/>
      <c r="CM24" s="671"/>
      <c r="CN24" s="671"/>
      <c r="CO24" s="671"/>
      <c r="CP24" s="671"/>
      <c r="CQ24" s="672"/>
      <c r="CR24" s="648">
        <v>2041506</v>
      </c>
      <c r="CS24" s="649"/>
      <c r="CT24" s="649"/>
      <c r="CU24" s="649"/>
      <c r="CV24" s="649"/>
      <c r="CW24" s="649"/>
      <c r="CX24" s="649"/>
      <c r="CY24" s="650"/>
      <c r="CZ24" s="653">
        <v>30.3</v>
      </c>
      <c r="DA24" s="654"/>
      <c r="DB24" s="654"/>
      <c r="DC24" s="673"/>
      <c r="DD24" s="692">
        <v>1648359</v>
      </c>
      <c r="DE24" s="649"/>
      <c r="DF24" s="649"/>
      <c r="DG24" s="649"/>
      <c r="DH24" s="649"/>
      <c r="DI24" s="649"/>
      <c r="DJ24" s="649"/>
      <c r="DK24" s="650"/>
      <c r="DL24" s="692">
        <v>1351546</v>
      </c>
      <c r="DM24" s="649"/>
      <c r="DN24" s="649"/>
      <c r="DO24" s="649"/>
      <c r="DP24" s="649"/>
      <c r="DQ24" s="649"/>
      <c r="DR24" s="649"/>
      <c r="DS24" s="649"/>
      <c r="DT24" s="649"/>
      <c r="DU24" s="649"/>
      <c r="DV24" s="650"/>
      <c r="DW24" s="653">
        <v>39.200000000000003</v>
      </c>
      <c r="DX24" s="654"/>
      <c r="DY24" s="654"/>
      <c r="DZ24" s="654"/>
      <c r="EA24" s="654"/>
      <c r="EB24" s="654"/>
      <c r="EC24" s="655"/>
    </row>
    <row r="25" spans="2:133" ht="11.25" customHeight="1" x14ac:dyDescent="0.15">
      <c r="B25" s="656" t="s">
        <v>284</v>
      </c>
      <c r="C25" s="657"/>
      <c r="D25" s="657"/>
      <c r="E25" s="657"/>
      <c r="F25" s="657"/>
      <c r="G25" s="657"/>
      <c r="H25" s="657"/>
      <c r="I25" s="657"/>
      <c r="J25" s="657"/>
      <c r="K25" s="657"/>
      <c r="L25" s="657"/>
      <c r="M25" s="657"/>
      <c r="N25" s="657"/>
      <c r="O25" s="657"/>
      <c r="P25" s="657"/>
      <c r="Q25" s="658"/>
      <c r="R25" s="659">
        <v>99242</v>
      </c>
      <c r="S25" s="660"/>
      <c r="T25" s="660"/>
      <c r="U25" s="660"/>
      <c r="V25" s="660"/>
      <c r="W25" s="660"/>
      <c r="X25" s="660"/>
      <c r="Y25" s="661"/>
      <c r="Z25" s="662">
        <v>1.4</v>
      </c>
      <c r="AA25" s="662"/>
      <c r="AB25" s="662"/>
      <c r="AC25" s="662"/>
      <c r="AD25" s="663">
        <v>29102</v>
      </c>
      <c r="AE25" s="663"/>
      <c r="AF25" s="663"/>
      <c r="AG25" s="663"/>
      <c r="AH25" s="663"/>
      <c r="AI25" s="663"/>
      <c r="AJ25" s="663"/>
      <c r="AK25" s="663"/>
      <c r="AL25" s="664">
        <v>0.9</v>
      </c>
      <c r="AM25" s="665"/>
      <c r="AN25" s="665"/>
      <c r="AO25" s="666"/>
      <c r="AP25" s="677" t="s">
        <v>285</v>
      </c>
      <c r="AQ25" s="678"/>
      <c r="AR25" s="678"/>
      <c r="AS25" s="678"/>
      <c r="AT25" s="678"/>
      <c r="AU25" s="678"/>
      <c r="AV25" s="678"/>
      <c r="AW25" s="678"/>
      <c r="AX25" s="678"/>
      <c r="AY25" s="678"/>
      <c r="AZ25" s="678"/>
      <c r="BA25" s="678"/>
      <c r="BB25" s="678"/>
      <c r="BC25" s="678"/>
      <c r="BD25" s="678"/>
      <c r="BE25" s="678"/>
      <c r="BF25" s="679"/>
      <c r="BG25" s="659" t="s">
        <v>122</v>
      </c>
      <c r="BH25" s="660"/>
      <c r="BI25" s="660"/>
      <c r="BJ25" s="660"/>
      <c r="BK25" s="660"/>
      <c r="BL25" s="660"/>
      <c r="BM25" s="660"/>
      <c r="BN25" s="661"/>
      <c r="BO25" s="662" t="s">
        <v>122</v>
      </c>
      <c r="BP25" s="662"/>
      <c r="BQ25" s="662"/>
      <c r="BR25" s="662"/>
      <c r="BS25" s="668" t="s">
        <v>122</v>
      </c>
      <c r="BT25" s="660"/>
      <c r="BU25" s="660"/>
      <c r="BV25" s="660"/>
      <c r="BW25" s="660"/>
      <c r="BX25" s="660"/>
      <c r="BY25" s="660"/>
      <c r="BZ25" s="660"/>
      <c r="CA25" s="660"/>
      <c r="CB25" s="669"/>
      <c r="CD25" s="674" t="s">
        <v>286</v>
      </c>
      <c r="CE25" s="675"/>
      <c r="CF25" s="675"/>
      <c r="CG25" s="675"/>
      <c r="CH25" s="675"/>
      <c r="CI25" s="675"/>
      <c r="CJ25" s="675"/>
      <c r="CK25" s="675"/>
      <c r="CL25" s="675"/>
      <c r="CM25" s="675"/>
      <c r="CN25" s="675"/>
      <c r="CO25" s="675"/>
      <c r="CP25" s="675"/>
      <c r="CQ25" s="676"/>
      <c r="CR25" s="659">
        <v>1089182</v>
      </c>
      <c r="CS25" s="693"/>
      <c r="CT25" s="693"/>
      <c r="CU25" s="693"/>
      <c r="CV25" s="693"/>
      <c r="CW25" s="693"/>
      <c r="CX25" s="693"/>
      <c r="CY25" s="694"/>
      <c r="CZ25" s="664">
        <v>16.2</v>
      </c>
      <c r="DA25" s="695"/>
      <c r="DB25" s="695"/>
      <c r="DC25" s="698"/>
      <c r="DD25" s="668">
        <v>1014430</v>
      </c>
      <c r="DE25" s="693"/>
      <c r="DF25" s="693"/>
      <c r="DG25" s="693"/>
      <c r="DH25" s="693"/>
      <c r="DI25" s="693"/>
      <c r="DJ25" s="693"/>
      <c r="DK25" s="694"/>
      <c r="DL25" s="668">
        <v>913095</v>
      </c>
      <c r="DM25" s="693"/>
      <c r="DN25" s="693"/>
      <c r="DO25" s="693"/>
      <c r="DP25" s="693"/>
      <c r="DQ25" s="693"/>
      <c r="DR25" s="693"/>
      <c r="DS25" s="693"/>
      <c r="DT25" s="693"/>
      <c r="DU25" s="693"/>
      <c r="DV25" s="694"/>
      <c r="DW25" s="664">
        <v>26.5</v>
      </c>
      <c r="DX25" s="695"/>
      <c r="DY25" s="695"/>
      <c r="DZ25" s="695"/>
      <c r="EA25" s="695"/>
      <c r="EB25" s="695"/>
      <c r="EC25" s="696"/>
    </row>
    <row r="26" spans="2:133" ht="11.25" customHeight="1" x14ac:dyDescent="0.15">
      <c r="B26" s="656" t="s">
        <v>287</v>
      </c>
      <c r="C26" s="657"/>
      <c r="D26" s="657"/>
      <c r="E26" s="657"/>
      <c r="F26" s="657"/>
      <c r="G26" s="657"/>
      <c r="H26" s="657"/>
      <c r="I26" s="657"/>
      <c r="J26" s="657"/>
      <c r="K26" s="657"/>
      <c r="L26" s="657"/>
      <c r="M26" s="657"/>
      <c r="N26" s="657"/>
      <c r="O26" s="657"/>
      <c r="P26" s="657"/>
      <c r="Q26" s="658"/>
      <c r="R26" s="659">
        <v>6162</v>
      </c>
      <c r="S26" s="660"/>
      <c r="T26" s="660"/>
      <c r="U26" s="660"/>
      <c r="V26" s="660"/>
      <c r="W26" s="660"/>
      <c r="X26" s="660"/>
      <c r="Y26" s="661"/>
      <c r="Z26" s="662">
        <v>0.1</v>
      </c>
      <c r="AA26" s="662"/>
      <c r="AB26" s="662"/>
      <c r="AC26" s="662"/>
      <c r="AD26" s="663" t="s">
        <v>225</v>
      </c>
      <c r="AE26" s="663"/>
      <c r="AF26" s="663"/>
      <c r="AG26" s="663"/>
      <c r="AH26" s="663"/>
      <c r="AI26" s="663"/>
      <c r="AJ26" s="663"/>
      <c r="AK26" s="663"/>
      <c r="AL26" s="664" t="s">
        <v>225</v>
      </c>
      <c r="AM26" s="665"/>
      <c r="AN26" s="665"/>
      <c r="AO26" s="666"/>
      <c r="AP26" s="677" t="s">
        <v>288</v>
      </c>
      <c r="AQ26" s="697"/>
      <c r="AR26" s="697"/>
      <c r="AS26" s="697"/>
      <c r="AT26" s="697"/>
      <c r="AU26" s="697"/>
      <c r="AV26" s="697"/>
      <c r="AW26" s="697"/>
      <c r="AX26" s="697"/>
      <c r="AY26" s="697"/>
      <c r="AZ26" s="697"/>
      <c r="BA26" s="697"/>
      <c r="BB26" s="697"/>
      <c r="BC26" s="697"/>
      <c r="BD26" s="697"/>
      <c r="BE26" s="697"/>
      <c r="BF26" s="679"/>
      <c r="BG26" s="659" t="s">
        <v>122</v>
      </c>
      <c r="BH26" s="660"/>
      <c r="BI26" s="660"/>
      <c r="BJ26" s="660"/>
      <c r="BK26" s="660"/>
      <c r="BL26" s="660"/>
      <c r="BM26" s="660"/>
      <c r="BN26" s="661"/>
      <c r="BO26" s="662" t="s">
        <v>122</v>
      </c>
      <c r="BP26" s="662"/>
      <c r="BQ26" s="662"/>
      <c r="BR26" s="662"/>
      <c r="BS26" s="668" t="s">
        <v>225</v>
      </c>
      <c r="BT26" s="660"/>
      <c r="BU26" s="660"/>
      <c r="BV26" s="660"/>
      <c r="BW26" s="660"/>
      <c r="BX26" s="660"/>
      <c r="BY26" s="660"/>
      <c r="BZ26" s="660"/>
      <c r="CA26" s="660"/>
      <c r="CB26" s="669"/>
      <c r="CD26" s="674" t="s">
        <v>289</v>
      </c>
      <c r="CE26" s="675"/>
      <c r="CF26" s="675"/>
      <c r="CG26" s="675"/>
      <c r="CH26" s="675"/>
      <c r="CI26" s="675"/>
      <c r="CJ26" s="675"/>
      <c r="CK26" s="675"/>
      <c r="CL26" s="675"/>
      <c r="CM26" s="675"/>
      <c r="CN26" s="675"/>
      <c r="CO26" s="675"/>
      <c r="CP26" s="675"/>
      <c r="CQ26" s="676"/>
      <c r="CR26" s="659">
        <v>603279</v>
      </c>
      <c r="CS26" s="660"/>
      <c r="CT26" s="660"/>
      <c r="CU26" s="660"/>
      <c r="CV26" s="660"/>
      <c r="CW26" s="660"/>
      <c r="CX26" s="660"/>
      <c r="CY26" s="661"/>
      <c r="CZ26" s="664">
        <v>9</v>
      </c>
      <c r="DA26" s="695"/>
      <c r="DB26" s="695"/>
      <c r="DC26" s="698"/>
      <c r="DD26" s="668">
        <v>575638</v>
      </c>
      <c r="DE26" s="660"/>
      <c r="DF26" s="660"/>
      <c r="DG26" s="660"/>
      <c r="DH26" s="660"/>
      <c r="DI26" s="660"/>
      <c r="DJ26" s="660"/>
      <c r="DK26" s="661"/>
      <c r="DL26" s="668" t="s">
        <v>225</v>
      </c>
      <c r="DM26" s="660"/>
      <c r="DN26" s="660"/>
      <c r="DO26" s="660"/>
      <c r="DP26" s="660"/>
      <c r="DQ26" s="660"/>
      <c r="DR26" s="660"/>
      <c r="DS26" s="660"/>
      <c r="DT26" s="660"/>
      <c r="DU26" s="660"/>
      <c r="DV26" s="661"/>
      <c r="DW26" s="664" t="s">
        <v>122</v>
      </c>
      <c r="DX26" s="695"/>
      <c r="DY26" s="695"/>
      <c r="DZ26" s="695"/>
      <c r="EA26" s="695"/>
      <c r="EB26" s="695"/>
      <c r="EC26" s="696"/>
    </row>
    <row r="27" spans="2:133" ht="11.25" customHeight="1" x14ac:dyDescent="0.15">
      <c r="B27" s="656" t="s">
        <v>290</v>
      </c>
      <c r="C27" s="657"/>
      <c r="D27" s="657"/>
      <c r="E27" s="657"/>
      <c r="F27" s="657"/>
      <c r="G27" s="657"/>
      <c r="H27" s="657"/>
      <c r="I27" s="657"/>
      <c r="J27" s="657"/>
      <c r="K27" s="657"/>
      <c r="L27" s="657"/>
      <c r="M27" s="657"/>
      <c r="N27" s="657"/>
      <c r="O27" s="657"/>
      <c r="P27" s="657"/>
      <c r="Q27" s="658"/>
      <c r="R27" s="659">
        <v>521220</v>
      </c>
      <c r="S27" s="660"/>
      <c r="T27" s="660"/>
      <c r="U27" s="660"/>
      <c r="V27" s="660"/>
      <c r="W27" s="660"/>
      <c r="X27" s="660"/>
      <c r="Y27" s="661"/>
      <c r="Z27" s="662">
        <v>7.2</v>
      </c>
      <c r="AA27" s="662"/>
      <c r="AB27" s="662"/>
      <c r="AC27" s="662"/>
      <c r="AD27" s="663" t="s">
        <v>225</v>
      </c>
      <c r="AE27" s="663"/>
      <c r="AF27" s="663"/>
      <c r="AG27" s="663"/>
      <c r="AH27" s="663"/>
      <c r="AI27" s="663"/>
      <c r="AJ27" s="663"/>
      <c r="AK27" s="663"/>
      <c r="AL27" s="664" t="s">
        <v>122</v>
      </c>
      <c r="AM27" s="665"/>
      <c r="AN27" s="665"/>
      <c r="AO27" s="666"/>
      <c r="AP27" s="656" t="s">
        <v>291</v>
      </c>
      <c r="AQ27" s="657"/>
      <c r="AR27" s="657"/>
      <c r="AS27" s="657"/>
      <c r="AT27" s="657"/>
      <c r="AU27" s="657"/>
      <c r="AV27" s="657"/>
      <c r="AW27" s="657"/>
      <c r="AX27" s="657"/>
      <c r="AY27" s="657"/>
      <c r="AZ27" s="657"/>
      <c r="BA27" s="657"/>
      <c r="BB27" s="657"/>
      <c r="BC27" s="657"/>
      <c r="BD27" s="657"/>
      <c r="BE27" s="657"/>
      <c r="BF27" s="658"/>
      <c r="BG27" s="659">
        <v>958653</v>
      </c>
      <c r="BH27" s="660"/>
      <c r="BI27" s="660"/>
      <c r="BJ27" s="660"/>
      <c r="BK27" s="660"/>
      <c r="BL27" s="660"/>
      <c r="BM27" s="660"/>
      <c r="BN27" s="661"/>
      <c r="BO27" s="662">
        <v>100</v>
      </c>
      <c r="BP27" s="662"/>
      <c r="BQ27" s="662"/>
      <c r="BR27" s="662"/>
      <c r="BS27" s="668" t="s">
        <v>122</v>
      </c>
      <c r="BT27" s="660"/>
      <c r="BU27" s="660"/>
      <c r="BV27" s="660"/>
      <c r="BW27" s="660"/>
      <c r="BX27" s="660"/>
      <c r="BY27" s="660"/>
      <c r="BZ27" s="660"/>
      <c r="CA27" s="660"/>
      <c r="CB27" s="669"/>
      <c r="CD27" s="674" t="s">
        <v>292</v>
      </c>
      <c r="CE27" s="675"/>
      <c r="CF27" s="675"/>
      <c r="CG27" s="675"/>
      <c r="CH27" s="675"/>
      <c r="CI27" s="675"/>
      <c r="CJ27" s="675"/>
      <c r="CK27" s="675"/>
      <c r="CL27" s="675"/>
      <c r="CM27" s="675"/>
      <c r="CN27" s="675"/>
      <c r="CO27" s="675"/>
      <c r="CP27" s="675"/>
      <c r="CQ27" s="676"/>
      <c r="CR27" s="659">
        <v>383352</v>
      </c>
      <c r="CS27" s="693"/>
      <c r="CT27" s="693"/>
      <c r="CU27" s="693"/>
      <c r="CV27" s="693"/>
      <c r="CW27" s="693"/>
      <c r="CX27" s="693"/>
      <c r="CY27" s="694"/>
      <c r="CZ27" s="664">
        <v>5.7</v>
      </c>
      <c r="DA27" s="695"/>
      <c r="DB27" s="695"/>
      <c r="DC27" s="698"/>
      <c r="DD27" s="668">
        <v>93219</v>
      </c>
      <c r="DE27" s="693"/>
      <c r="DF27" s="693"/>
      <c r="DG27" s="693"/>
      <c r="DH27" s="693"/>
      <c r="DI27" s="693"/>
      <c r="DJ27" s="693"/>
      <c r="DK27" s="694"/>
      <c r="DL27" s="668">
        <v>93219</v>
      </c>
      <c r="DM27" s="693"/>
      <c r="DN27" s="693"/>
      <c r="DO27" s="693"/>
      <c r="DP27" s="693"/>
      <c r="DQ27" s="693"/>
      <c r="DR27" s="693"/>
      <c r="DS27" s="693"/>
      <c r="DT27" s="693"/>
      <c r="DU27" s="693"/>
      <c r="DV27" s="694"/>
      <c r="DW27" s="664">
        <v>2.7</v>
      </c>
      <c r="DX27" s="695"/>
      <c r="DY27" s="695"/>
      <c r="DZ27" s="695"/>
      <c r="EA27" s="695"/>
      <c r="EB27" s="695"/>
      <c r="EC27" s="696"/>
    </row>
    <row r="28" spans="2:133" ht="11.25" customHeight="1" x14ac:dyDescent="0.15">
      <c r="B28" s="701" t="s">
        <v>293</v>
      </c>
      <c r="C28" s="702"/>
      <c r="D28" s="702"/>
      <c r="E28" s="702"/>
      <c r="F28" s="702"/>
      <c r="G28" s="702"/>
      <c r="H28" s="702"/>
      <c r="I28" s="702"/>
      <c r="J28" s="702"/>
      <c r="K28" s="702"/>
      <c r="L28" s="702"/>
      <c r="M28" s="702"/>
      <c r="N28" s="702"/>
      <c r="O28" s="702"/>
      <c r="P28" s="702"/>
      <c r="Q28" s="703"/>
      <c r="R28" s="659" t="s">
        <v>122</v>
      </c>
      <c r="S28" s="660"/>
      <c r="T28" s="660"/>
      <c r="U28" s="660"/>
      <c r="V28" s="660"/>
      <c r="W28" s="660"/>
      <c r="X28" s="660"/>
      <c r="Y28" s="661"/>
      <c r="Z28" s="662" t="s">
        <v>122</v>
      </c>
      <c r="AA28" s="662"/>
      <c r="AB28" s="662"/>
      <c r="AC28" s="662"/>
      <c r="AD28" s="663" t="s">
        <v>225</v>
      </c>
      <c r="AE28" s="663"/>
      <c r="AF28" s="663"/>
      <c r="AG28" s="663"/>
      <c r="AH28" s="663"/>
      <c r="AI28" s="663"/>
      <c r="AJ28" s="663"/>
      <c r="AK28" s="663"/>
      <c r="AL28" s="664" t="s">
        <v>225</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294</v>
      </c>
      <c r="CE28" s="675"/>
      <c r="CF28" s="675"/>
      <c r="CG28" s="675"/>
      <c r="CH28" s="675"/>
      <c r="CI28" s="675"/>
      <c r="CJ28" s="675"/>
      <c r="CK28" s="675"/>
      <c r="CL28" s="675"/>
      <c r="CM28" s="675"/>
      <c r="CN28" s="675"/>
      <c r="CO28" s="675"/>
      <c r="CP28" s="675"/>
      <c r="CQ28" s="676"/>
      <c r="CR28" s="659">
        <v>568972</v>
      </c>
      <c r="CS28" s="660"/>
      <c r="CT28" s="660"/>
      <c r="CU28" s="660"/>
      <c r="CV28" s="660"/>
      <c r="CW28" s="660"/>
      <c r="CX28" s="660"/>
      <c r="CY28" s="661"/>
      <c r="CZ28" s="664">
        <v>8.5</v>
      </c>
      <c r="DA28" s="695"/>
      <c r="DB28" s="695"/>
      <c r="DC28" s="698"/>
      <c r="DD28" s="668">
        <v>540710</v>
      </c>
      <c r="DE28" s="660"/>
      <c r="DF28" s="660"/>
      <c r="DG28" s="660"/>
      <c r="DH28" s="660"/>
      <c r="DI28" s="660"/>
      <c r="DJ28" s="660"/>
      <c r="DK28" s="661"/>
      <c r="DL28" s="668">
        <v>345232</v>
      </c>
      <c r="DM28" s="660"/>
      <c r="DN28" s="660"/>
      <c r="DO28" s="660"/>
      <c r="DP28" s="660"/>
      <c r="DQ28" s="660"/>
      <c r="DR28" s="660"/>
      <c r="DS28" s="660"/>
      <c r="DT28" s="660"/>
      <c r="DU28" s="660"/>
      <c r="DV28" s="661"/>
      <c r="DW28" s="664">
        <v>10</v>
      </c>
      <c r="DX28" s="695"/>
      <c r="DY28" s="695"/>
      <c r="DZ28" s="695"/>
      <c r="EA28" s="695"/>
      <c r="EB28" s="695"/>
      <c r="EC28" s="696"/>
    </row>
    <row r="29" spans="2:133" ht="11.25" customHeight="1" x14ac:dyDescent="0.15">
      <c r="B29" s="656" t="s">
        <v>295</v>
      </c>
      <c r="C29" s="657"/>
      <c r="D29" s="657"/>
      <c r="E29" s="657"/>
      <c r="F29" s="657"/>
      <c r="G29" s="657"/>
      <c r="H29" s="657"/>
      <c r="I29" s="657"/>
      <c r="J29" s="657"/>
      <c r="K29" s="657"/>
      <c r="L29" s="657"/>
      <c r="M29" s="657"/>
      <c r="N29" s="657"/>
      <c r="O29" s="657"/>
      <c r="P29" s="657"/>
      <c r="Q29" s="658"/>
      <c r="R29" s="659">
        <v>1647030</v>
      </c>
      <c r="S29" s="660"/>
      <c r="T29" s="660"/>
      <c r="U29" s="660"/>
      <c r="V29" s="660"/>
      <c r="W29" s="660"/>
      <c r="X29" s="660"/>
      <c r="Y29" s="661"/>
      <c r="Z29" s="662">
        <v>22.7</v>
      </c>
      <c r="AA29" s="662"/>
      <c r="AB29" s="662"/>
      <c r="AC29" s="662"/>
      <c r="AD29" s="663" t="s">
        <v>122</v>
      </c>
      <c r="AE29" s="663"/>
      <c r="AF29" s="663"/>
      <c r="AG29" s="663"/>
      <c r="AH29" s="663"/>
      <c r="AI29" s="663"/>
      <c r="AJ29" s="663"/>
      <c r="AK29" s="663"/>
      <c r="AL29" s="664" t="s">
        <v>225</v>
      </c>
      <c r="AM29" s="665"/>
      <c r="AN29" s="665"/>
      <c r="AO29" s="666"/>
      <c r="AP29" s="638" t="s">
        <v>214</v>
      </c>
      <c r="AQ29" s="639"/>
      <c r="AR29" s="639"/>
      <c r="AS29" s="639"/>
      <c r="AT29" s="639"/>
      <c r="AU29" s="639"/>
      <c r="AV29" s="639"/>
      <c r="AW29" s="639"/>
      <c r="AX29" s="639"/>
      <c r="AY29" s="639"/>
      <c r="AZ29" s="639"/>
      <c r="BA29" s="639"/>
      <c r="BB29" s="639"/>
      <c r="BC29" s="639"/>
      <c r="BD29" s="639"/>
      <c r="BE29" s="639"/>
      <c r="BF29" s="640"/>
      <c r="BG29" s="638" t="s">
        <v>296</v>
      </c>
      <c r="BH29" s="699"/>
      <c r="BI29" s="699"/>
      <c r="BJ29" s="699"/>
      <c r="BK29" s="699"/>
      <c r="BL29" s="699"/>
      <c r="BM29" s="699"/>
      <c r="BN29" s="699"/>
      <c r="BO29" s="699"/>
      <c r="BP29" s="699"/>
      <c r="BQ29" s="700"/>
      <c r="BR29" s="638" t="s">
        <v>297</v>
      </c>
      <c r="BS29" s="699"/>
      <c r="BT29" s="699"/>
      <c r="BU29" s="699"/>
      <c r="BV29" s="699"/>
      <c r="BW29" s="699"/>
      <c r="BX29" s="699"/>
      <c r="BY29" s="699"/>
      <c r="BZ29" s="699"/>
      <c r="CA29" s="699"/>
      <c r="CB29" s="700"/>
      <c r="CD29" s="716" t="s">
        <v>298</v>
      </c>
      <c r="CE29" s="717"/>
      <c r="CF29" s="674" t="s">
        <v>65</v>
      </c>
      <c r="CG29" s="675"/>
      <c r="CH29" s="675"/>
      <c r="CI29" s="675"/>
      <c r="CJ29" s="675"/>
      <c r="CK29" s="675"/>
      <c r="CL29" s="675"/>
      <c r="CM29" s="675"/>
      <c r="CN29" s="675"/>
      <c r="CO29" s="675"/>
      <c r="CP29" s="675"/>
      <c r="CQ29" s="676"/>
      <c r="CR29" s="659">
        <v>568972</v>
      </c>
      <c r="CS29" s="693"/>
      <c r="CT29" s="693"/>
      <c r="CU29" s="693"/>
      <c r="CV29" s="693"/>
      <c r="CW29" s="693"/>
      <c r="CX29" s="693"/>
      <c r="CY29" s="694"/>
      <c r="CZ29" s="664">
        <v>8.5</v>
      </c>
      <c r="DA29" s="695"/>
      <c r="DB29" s="695"/>
      <c r="DC29" s="698"/>
      <c r="DD29" s="668">
        <v>540710</v>
      </c>
      <c r="DE29" s="693"/>
      <c r="DF29" s="693"/>
      <c r="DG29" s="693"/>
      <c r="DH29" s="693"/>
      <c r="DI29" s="693"/>
      <c r="DJ29" s="693"/>
      <c r="DK29" s="694"/>
      <c r="DL29" s="668">
        <v>345232</v>
      </c>
      <c r="DM29" s="693"/>
      <c r="DN29" s="693"/>
      <c r="DO29" s="693"/>
      <c r="DP29" s="693"/>
      <c r="DQ29" s="693"/>
      <c r="DR29" s="693"/>
      <c r="DS29" s="693"/>
      <c r="DT29" s="693"/>
      <c r="DU29" s="693"/>
      <c r="DV29" s="694"/>
      <c r="DW29" s="664">
        <v>10</v>
      </c>
      <c r="DX29" s="695"/>
      <c r="DY29" s="695"/>
      <c r="DZ29" s="695"/>
      <c r="EA29" s="695"/>
      <c r="EB29" s="695"/>
      <c r="EC29" s="696"/>
    </row>
    <row r="30" spans="2:133" ht="11.25" customHeight="1" x14ac:dyDescent="0.15">
      <c r="B30" s="656" t="s">
        <v>299</v>
      </c>
      <c r="C30" s="657"/>
      <c r="D30" s="657"/>
      <c r="E30" s="657"/>
      <c r="F30" s="657"/>
      <c r="G30" s="657"/>
      <c r="H30" s="657"/>
      <c r="I30" s="657"/>
      <c r="J30" s="657"/>
      <c r="K30" s="657"/>
      <c r="L30" s="657"/>
      <c r="M30" s="657"/>
      <c r="N30" s="657"/>
      <c r="O30" s="657"/>
      <c r="P30" s="657"/>
      <c r="Q30" s="658"/>
      <c r="R30" s="659">
        <v>5018</v>
      </c>
      <c r="S30" s="660"/>
      <c r="T30" s="660"/>
      <c r="U30" s="660"/>
      <c r="V30" s="660"/>
      <c r="W30" s="660"/>
      <c r="X30" s="660"/>
      <c r="Y30" s="661"/>
      <c r="Z30" s="662">
        <v>0.1</v>
      </c>
      <c r="AA30" s="662"/>
      <c r="AB30" s="662"/>
      <c r="AC30" s="662"/>
      <c r="AD30" s="663">
        <v>744</v>
      </c>
      <c r="AE30" s="663"/>
      <c r="AF30" s="663"/>
      <c r="AG30" s="663"/>
      <c r="AH30" s="663"/>
      <c r="AI30" s="663"/>
      <c r="AJ30" s="663"/>
      <c r="AK30" s="663"/>
      <c r="AL30" s="664">
        <v>0</v>
      </c>
      <c r="AM30" s="665"/>
      <c r="AN30" s="665"/>
      <c r="AO30" s="666"/>
      <c r="AP30" s="707" t="s">
        <v>300</v>
      </c>
      <c r="AQ30" s="708"/>
      <c r="AR30" s="708"/>
      <c r="AS30" s="708"/>
      <c r="AT30" s="713" t="s">
        <v>301</v>
      </c>
      <c r="AU30" s="210"/>
      <c r="AV30" s="210"/>
      <c r="AW30" s="210"/>
      <c r="AX30" s="645" t="s">
        <v>178</v>
      </c>
      <c r="AY30" s="646"/>
      <c r="AZ30" s="646"/>
      <c r="BA30" s="646"/>
      <c r="BB30" s="646"/>
      <c r="BC30" s="646"/>
      <c r="BD30" s="646"/>
      <c r="BE30" s="646"/>
      <c r="BF30" s="647"/>
      <c r="BG30" s="725">
        <v>99.7</v>
      </c>
      <c r="BH30" s="726"/>
      <c r="BI30" s="726"/>
      <c r="BJ30" s="726"/>
      <c r="BK30" s="726"/>
      <c r="BL30" s="726"/>
      <c r="BM30" s="654">
        <v>98.9</v>
      </c>
      <c r="BN30" s="726"/>
      <c r="BO30" s="726"/>
      <c r="BP30" s="726"/>
      <c r="BQ30" s="727"/>
      <c r="BR30" s="725">
        <v>99.5</v>
      </c>
      <c r="BS30" s="726"/>
      <c r="BT30" s="726"/>
      <c r="BU30" s="726"/>
      <c r="BV30" s="726"/>
      <c r="BW30" s="726"/>
      <c r="BX30" s="654">
        <v>98.5</v>
      </c>
      <c r="BY30" s="726"/>
      <c r="BZ30" s="726"/>
      <c r="CA30" s="726"/>
      <c r="CB30" s="727"/>
      <c r="CD30" s="718"/>
      <c r="CE30" s="719"/>
      <c r="CF30" s="674" t="s">
        <v>302</v>
      </c>
      <c r="CG30" s="675"/>
      <c r="CH30" s="675"/>
      <c r="CI30" s="675"/>
      <c r="CJ30" s="675"/>
      <c r="CK30" s="675"/>
      <c r="CL30" s="675"/>
      <c r="CM30" s="675"/>
      <c r="CN30" s="675"/>
      <c r="CO30" s="675"/>
      <c r="CP30" s="675"/>
      <c r="CQ30" s="676"/>
      <c r="CR30" s="659">
        <v>521137</v>
      </c>
      <c r="CS30" s="660"/>
      <c r="CT30" s="660"/>
      <c r="CU30" s="660"/>
      <c r="CV30" s="660"/>
      <c r="CW30" s="660"/>
      <c r="CX30" s="660"/>
      <c r="CY30" s="661"/>
      <c r="CZ30" s="664">
        <v>7.7</v>
      </c>
      <c r="DA30" s="695"/>
      <c r="DB30" s="695"/>
      <c r="DC30" s="698"/>
      <c r="DD30" s="668">
        <v>495508</v>
      </c>
      <c r="DE30" s="660"/>
      <c r="DF30" s="660"/>
      <c r="DG30" s="660"/>
      <c r="DH30" s="660"/>
      <c r="DI30" s="660"/>
      <c r="DJ30" s="660"/>
      <c r="DK30" s="661"/>
      <c r="DL30" s="668">
        <v>300030</v>
      </c>
      <c r="DM30" s="660"/>
      <c r="DN30" s="660"/>
      <c r="DO30" s="660"/>
      <c r="DP30" s="660"/>
      <c r="DQ30" s="660"/>
      <c r="DR30" s="660"/>
      <c r="DS30" s="660"/>
      <c r="DT30" s="660"/>
      <c r="DU30" s="660"/>
      <c r="DV30" s="661"/>
      <c r="DW30" s="664">
        <v>8.6999999999999993</v>
      </c>
      <c r="DX30" s="695"/>
      <c r="DY30" s="695"/>
      <c r="DZ30" s="695"/>
      <c r="EA30" s="695"/>
      <c r="EB30" s="695"/>
      <c r="EC30" s="696"/>
    </row>
    <row r="31" spans="2:133" ht="11.25" customHeight="1" x14ac:dyDescent="0.15">
      <c r="B31" s="656" t="s">
        <v>303</v>
      </c>
      <c r="C31" s="657"/>
      <c r="D31" s="657"/>
      <c r="E31" s="657"/>
      <c r="F31" s="657"/>
      <c r="G31" s="657"/>
      <c r="H31" s="657"/>
      <c r="I31" s="657"/>
      <c r="J31" s="657"/>
      <c r="K31" s="657"/>
      <c r="L31" s="657"/>
      <c r="M31" s="657"/>
      <c r="N31" s="657"/>
      <c r="O31" s="657"/>
      <c r="P31" s="657"/>
      <c r="Q31" s="658"/>
      <c r="R31" s="659">
        <v>107384</v>
      </c>
      <c r="S31" s="660"/>
      <c r="T31" s="660"/>
      <c r="U31" s="660"/>
      <c r="V31" s="660"/>
      <c r="W31" s="660"/>
      <c r="X31" s="660"/>
      <c r="Y31" s="661"/>
      <c r="Z31" s="662">
        <v>1.5</v>
      </c>
      <c r="AA31" s="662"/>
      <c r="AB31" s="662"/>
      <c r="AC31" s="662"/>
      <c r="AD31" s="663" t="s">
        <v>225</v>
      </c>
      <c r="AE31" s="663"/>
      <c r="AF31" s="663"/>
      <c r="AG31" s="663"/>
      <c r="AH31" s="663"/>
      <c r="AI31" s="663"/>
      <c r="AJ31" s="663"/>
      <c r="AK31" s="663"/>
      <c r="AL31" s="664" t="s">
        <v>122</v>
      </c>
      <c r="AM31" s="665"/>
      <c r="AN31" s="665"/>
      <c r="AO31" s="666"/>
      <c r="AP31" s="709"/>
      <c r="AQ31" s="710"/>
      <c r="AR31" s="710"/>
      <c r="AS31" s="710"/>
      <c r="AT31" s="714"/>
      <c r="AU31" s="209" t="s">
        <v>304</v>
      </c>
      <c r="AV31" s="209"/>
      <c r="AW31" s="209"/>
      <c r="AX31" s="656" t="s">
        <v>305</v>
      </c>
      <c r="AY31" s="657"/>
      <c r="AZ31" s="657"/>
      <c r="BA31" s="657"/>
      <c r="BB31" s="657"/>
      <c r="BC31" s="657"/>
      <c r="BD31" s="657"/>
      <c r="BE31" s="657"/>
      <c r="BF31" s="658"/>
      <c r="BG31" s="722">
        <v>99.6</v>
      </c>
      <c r="BH31" s="693"/>
      <c r="BI31" s="693"/>
      <c r="BJ31" s="693"/>
      <c r="BK31" s="693"/>
      <c r="BL31" s="693"/>
      <c r="BM31" s="665">
        <v>98.9</v>
      </c>
      <c r="BN31" s="723"/>
      <c r="BO31" s="723"/>
      <c r="BP31" s="723"/>
      <c r="BQ31" s="724"/>
      <c r="BR31" s="722">
        <v>99.5</v>
      </c>
      <c r="BS31" s="693"/>
      <c r="BT31" s="693"/>
      <c r="BU31" s="693"/>
      <c r="BV31" s="693"/>
      <c r="BW31" s="693"/>
      <c r="BX31" s="665">
        <v>98.7</v>
      </c>
      <c r="BY31" s="723"/>
      <c r="BZ31" s="723"/>
      <c r="CA31" s="723"/>
      <c r="CB31" s="724"/>
      <c r="CD31" s="718"/>
      <c r="CE31" s="719"/>
      <c r="CF31" s="674" t="s">
        <v>306</v>
      </c>
      <c r="CG31" s="675"/>
      <c r="CH31" s="675"/>
      <c r="CI31" s="675"/>
      <c r="CJ31" s="675"/>
      <c r="CK31" s="675"/>
      <c r="CL31" s="675"/>
      <c r="CM31" s="675"/>
      <c r="CN31" s="675"/>
      <c r="CO31" s="675"/>
      <c r="CP31" s="675"/>
      <c r="CQ31" s="676"/>
      <c r="CR31" s="659">
        <v>47835</v>
      </c>
      <c r="CS31" s="693"/>
      <c r="CT31" s="693"/>
      <c r="CU31" s="693"/>
      <c r="CV31" s="693"/>
      <c r="CW31" s="693"/>
      <c r="CX31" s="693"/>
      <c r="CY31" s="694"/>
      <c r="CZ31" s="664">
        <v>0.7</v>
      </c>
      <c r="DA31" s="695"/>
      <c r="DB31" s="695"/>
      <c r="DC31" s="698"/>
      <c r="DD31" s="668">
        <v>45202</v>
      </c>
      <c r="DE31" s="693"/>
      <c r="DF31" s="693"/>
      <c r="DG31" s="693"/>
      <c r="DH31" s="693"/>
      <c r="DI31" s="693"/>
      <c r="DJ31" s="693"/>
      <c r="DK31" s="694"/>
      <c r="DL31" s="668">
        <v>45202</v>
      </c>
      <c r="DM31" s="693"/>
      <c r="DN31" s="693"/>
      <c r="DO31" s="693"/>
      <c r="DP31" s="693"/>
      <c r="DQ31" s="693"/>
      <c r="DR31" s="693"/>
      <c r="DS31" s="693"/>
      <c r="DT31" s="693"/>
      <c r="DU31" s="693"/>
      <c r="DV31" s="694"/>
      <c r="DW31" s="664">
        <v>1.3</v>
      </c>
      <c r="DX31" s="695"/>
      <c r="DY31" s="695"/>
      <c r="DZ31" s="695"/>
      <c r="EA31" s="695"/>
      <c r="EB31" s="695"/>
      <c r="EC31" s="696"/>
    </row>
    <row r="32" spans="2:133" ht="11.25" customHeight="1" x14ac:dyDescent="0.15">
      <c r="B32" s="656" t="s">
        <v>307</v>
      </c>
      <c r="C32" s="657"/>
      <c r="D32" s="657"/>
      <c r="E32" s="657"/>
      <c r="F32" s="657"/>
      <c r="G32" s="657"/>
      <c r="H32" s="657"/>
      <c r="I32" s="657"/>
      <c r="J32" s="657"/>
      <c r="K32" s="657"/>
      <c r="L32" s="657"/>
      <c r="M32" s="657"/>
      <c r="N32" s="657"/>
      <c r="O32" s="657"/>
      <c r="P32" s="657"/>
      <c r="Q32" s="658"/>
      <c r="R32" s="659">
        <v>213743</v>
      </c>
      <c r="S32" s="660"/>
      <c r="T32" s="660"/>
      <c r="U32" s="660"/>
      <c r="V32" s="660"/>
      <c r="W32" s="660"/>
      <c r="X32" s="660"/>
      <c r="Y32" s="661"/>
      <c r="Z32" s="662">
        <v>2.9</v>
      </c>
      <c r="AA32" s="662"/>
      <c r="AB32" s="662"/>
      <c r="AC32" s="662"/>
      <c r="AD32" s="663" t="s">
        <v>122</v>
      </c>
      <c r="AE32" s="663"/>
      <c r="AF32" s="663"/>
      <c r="AG32" s="663"/>
      <c r="AH32" s="663"/>
      <c r="AI32" s="663"/>
      <c r="AJ32" s="663"/>
      <c r="AK32" s="663"/>
      <c r="AL32" s="664" t="s">
        <v>122</v>
      </c>
      <c r="AM32" s="665"/>
      <c r="AN32" s="665"/>
      <c r="AO32" s="666"/>
      <c r="AP32" s="711"/>
      <c r="AQ32" s="712"/>
      <c r="AR32" s="712"/>
      <c r="AS32" s="712"/>
      <c r="AT32" s="715"/>
      <c r="AU32" s="211"/>
      <c r="AV32" s="211"/>
      <c r="AW32" s="211"/>
      <c r="AX32" s="704" t="s">
        <v>308</v>
      </c>
      <c r="AY32" s="705"/>
      <c r="AZ32" s="705"/>
      <c r="BA32" s="705"/>
      <c r="BB32" s="705"/>
      <c r="BC32" s="705"/>
      <c r="BD32" s="705"/>
      <c r="BE32" s="705"/>
      <c r="BF32" s="706"/>
      <c r="BG32" s="728">
        <v>99.7</v>
      </c>
      <c r="BH32" s="729"/>
      <c r="BI32" s="729"/>
      <c r="BJ32" s="729"/>
      <c r="BK32" s="729"/>
      <c r="BL32" s="729"/>
      <c r="BM32" s="730">
        <v>98.9</v>
      </c>
      <c r="BN32" s="729"/>
      <c r="BO32" s="729"/>
      <c r="BP32" s="729"/>
      <c r="BQ32" s="731"/>
      <c r="BR32" s="728">
        <v>99.5</v>
      </c>
      <c r="BS32" s="729"/>
      <c r="BT32" s="729"/>
      <c r="BU32" s="729"/>
      <c r="BV32" s="729"/>
      <c r="BW32" s="729"/>
      <c r="BX32" s="730">
        <v>98.3</v>
      </c>
      <c r="BY32" s="729"/>
      <c r="BZ32" s="729"/>
      <c r="CA32" s="729"/>
      <c r="CB32" s="731"/>
      <c r="CD32" s="720"/>
      <c r="CE32" s="721"/>
      <c r="CF32" s="674" t="s">
        <v>309</v>
      </c>
      <c r="CG32" s="675"/>
      <c r="CH32" s="675"/>
      <c r="CI32" s="675"/>
      <c r="CJ32" s="675"/>
      <c r="CK32" s="675"/>
      <c r="CL32" s="675"/>
      <c r="CM32" s="675"/>
      <c r="CN32" s="675"/>
      <c r="CO32" s="675"/>
      <c r="CP32" s="675"/>
      <c r="CQ32" s="676"/>
      <c r="CR32" s="659" t="s">
        <v>225</v>
      </c>
      <c r="CS32" s="660"/>
      <c r="CT32" s="660"/>
      <c r="CU32" s="660"/>
      <c r="CV32" s="660"/>
      <c r="CW32" s="660"/>
      <c r="CX32" s="660"/>
      <c r="CY32" s="661"/>
      <c r="CZ32" s="664" t="s">
        <v>122</v>
      </c>
      <c r="DA32" s="695"/>
      <c r="DB32" s="695"/>
      <c r="DC32" s="698"/>
      <c r="DD32" s="668" t="s">
        <v>122</v>
      </c>
      <c r="DE32" s="660"/>
      <c r="DF32" s="660"/>
      <c r="DG32" s="660"/>
      <c r="DH32" s="660"/>
      <c r="DI32" s="660"/>
      <c r="DJ32" s="660"/>
      <c r="DK32" s="661"/>
      <c r="DL32" s="668" t="s">
        <v>166</v>
      </c>
      <c r="DM32" s="660"/>
      <c r="DN32" s="660"/>
      <c r="DO32" s="660"/>
      <c r="DP32" s="660"/>
      <c r="DQ32" s="660"/>
      <c r="DR32" s="660"/>
      <c r="DS32" s="660"/>
      <c r="DT32" s="660"/>
      <c r="DU32" s="660"/>
      <c r="DV32" s="661"/>
      <c r="DW32" s="664" t="s">
        <v>122</v>
      </c>
      <c r="DX32" s="695"/>
      <c r="DY32" s="695"/>
      <c r="DZ32" s="695"/>
      <c r="EA32" s="695"/>
      <c r="EB32" s="695"/>
      <c r="EC32" s="696"/>
    </row>
    <row r="33" spans="2:133" ht="11.25" customHeight="1" x14ac:dyDescent="0.15">
      <c r="B33" s="656" t="s">
        <v>310</v>
      </c>
      <c r="C33" s="657"/>
      <c r="D33" s="657"/>
      <c r="E33" s="657"/>
      <c r="F33" s="657"/>
      <c r="G33" s="657"/>
      <c r="H33" s="657"/>
      <c r="I33" s="657"/>
      <c r="J33" s="657"/>
      <c r="K33" s="657"/>
      <c r="L33" s="657"/>
      <c r="M33" s="657"/>
      <c r="N33" s="657"/>
      <c r="O33" s="657"/>
      <c r="P33" s="657"/>
      <c r="Q33" s="658"/>
      <c r="R33" s="659">
        <v>556657</v>
      </c>
      <c r="S33" s="660"/>
      <c r="T33" s="660"/>
      <c r="U33" s="660"/>
      <c r="V33" s="660"/>
      <c r="W33" s="660"/>
      <c r="X33" s="660"/>
      <c r="Y33" s="661"/>
      <c r="Z33" s="662">
        <v>7.7</v>
      </c>
      <c r="AA33" s="662"/>
      <c r="AB33" s="662"/>
      <c r="AC33" s="662"/>
      <c r="AD33" s="663" t="s">
        <v>225</v>
      </c>
      <c r="AE33" s="663"/>
      <c r="AF33" s="663"/>
      <c r="AG33" s="663"/>
      <c r="AH33" s="663"/>
      <c r="AI33" s="663"/>
      <c r="AJ33" s="663"/>
      <c r="AK33" s="663"/>
      <c r="AL33" s="664" t="s">
        <v>225</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311</v>
      </c>
      <c r="CE33" s="675"/>
      <c r="CF33" s="675"/>
      <c r="CG33" s="675"/>
      <c r="CH33" s="675"/>
      <c r="CI33" s="675"/>
      <c r="CJ33" s="675"/>
      <c r="CK33" s="675"/>
      <c r="CL33" s="675"/>
      <c r="CM33" s="675"/>
      <c r="CN33" s="675"/>
      <c r="CO33" s="675"/>
      <c r="CP33" s="675"/>
      <c r="CQ33" s="676"/>
      <c r="CR33" s="659">
        <v>3141263</v>
      </c>
      <c r="CS33" s="693"/>
      <c r="CT33" s="693"/>
      <c r="CU33" s="693"/>
      <c r="CV33" s="693"/>
      <c r="CW33" s="693"/>
      <c r="CX33" s="693"/>
      <c r="CY33" s="694"/>
      <c r="CZ33" s="664">
        <v>46.7</v>
      </c>
      <c r="DA33" s="695"/>
      <c r="DB33" s="695"/>
      <c r="DC33" s="698"/>
      <c r="DD33" s="668">
        <v>1977482</v>
      </c>
      <c r="DE33" s="693"/>
      <c r="DF33" s="693"/>
      <c r="DG33" s="693"/>
      <c r="DH33" s="693"/>
      <c r="DI33" s="693"/>
      <c r="DJ33" s="693"/>
      <c r="DK33" s="694"/>
      <c r="DL33" s="668">
        <v>1658687</v>
      </c>
      <c r="DM33" s="693"/>
      <c r="DN33" s="693"/>
      <c r="DO33" s="693"/>
      <c r="DP33" s="693"/>
      <c r="DQ33" s="693"/>
      <c r="DR33" s="693"/>
      <c r="DS33" s="693"/>
      <c r="DT33" s="693"/>
      <c r="DU33" s="693"/>
      <c r="DV33" s="694"/>
      <c r="DW33" s="664">
        <v>48.1</v>
      </c>
      <c r="DX33" s="695"/>
      <c r="DY33" s="695"/>
      <c r="DZ33" s="695"/>
      <c r="EA33" s="695"/>
      <c r="EB33" s="695"/>
      <c r="EC33" s="696"/>
    </row>
    <row r="34" spans="2:133" ht="11.25" customHeight="1" x14ac:dyDescent="0.15">
      <c r="B34" s="656" t="s">
        <v>312</v>
      </c>
      <c r="C34" s="657"/>
      <c r="D34" s="657"/>
      <c r="E34" s="657"/>
      <c r="F34" s="657"/>
      <c r="G34" s="657"/>
      <c r="H34" s="657"/>
      <c r="I34" s="657"/>
      <c r="J34" s="657"/>
      <c r="K34" s="657"/>
      <c r="L34" s="657"/>
      <c r="M34" s="657"/>
      <c r="N34" s="657"/>
      <c r="O34" s="657"/>
      <c r="P34" s="657"/>
      <c r="Q34" s="658"/>
      <c r="R34" s="659">
        <v>138309</v>
      </c>
      <c r="S34" s="660"/>
      <c r="T34" s="660"/>
      <c r="U34" s="660"/>
      <c r="V34" s="660"/>
      <c r="W34" s="660"/>
      <c r="X34" s="660"/>
      <c r="Y34" s="661"/>
      <c r="Z34" s="662">
        <v>1.9</v>
      </c>
      <c r="AA34" s="662"/>
      <c r="AB34" s="662"/>
      <c r="AC34" s="662"/>
      <c r="AD34" s="663">
        <v>610</v>
      </c>
      <c r="AE34" s="663"/>
      <c r="AF34" s="663"/>
      <c r="AG34" s="663"/>
      <c r="AH34" s="663"/>
      <c r="AI34" s="663"/>
      <c r="AJ34" s="663"/>
      <c r="AK34" s="663"/>
      <c r="AL34" s="664">
        <v>0</v>
      </c>
      <c r="AM34" s="665"/>
      <c r="AN34" s="665"/>
      <c r="AO34" s="666"/>
      <c r="AP34" s="214"/>
      <c r="AQ34" s="638" t="s">
        <v>313</v>
      </c>
      <c r="AR34" s="639"/>
      <c r="AS34" s="639"/>
      <c r="AT34" s="639"/>
      <c r="AU34" s="639"/>
      <c r="AV34" s="639"/>
      <c r="AW34" s="639"/>
      <c r="AX34" s="639"/>
      <c r="AY34" s="639"/>
      <c r="AZ34" s="639"/>
      <c r="BA34" s="639"/>
      <c r="BB34" s="639"/>
      <c r="BC34" s="639"/>
      <c r="BD34" s="639"/>
      <c r="BE34" s="639"/>
      <c r="BF34" s="640"/>
      <c r="BG34" s="638" t="s">
        <v>314</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315</v>
      </c>
      <c r="CE34" s="675"/>
      <c r="CF34" s="675"/>
      <c r="CG34" s="675"/>
      <c r="CH34" s="675"/>
      <c r="CI34" s="675"/>
      <c r="CJ34" s="675"/>
      <c r="CK34" s="675"/>
      <c r="CL34" s="675"/>
      <c r="CM34" s="675"/>
      <c r="CN34" s="675"/>
      <c r="CO34" s="675"/>
      <c r="CP34" s="675"/>
      <c r="CQ34" s="676"/>
      <c r="CR34" s="659">
        <v>1329548</v>
      </c>
      <c r="CS34" s="660"/>
      <c r="CT34" s="660"/>
      <c r="CU34" s="660"/>
      <c r="CV34" s="660"/>
      <c r="CW34" s="660"/>
      <c r="CX34" s="660"/>
      <c r="CY34" s="661"/>
      <c r="CZ34" s="664">
        <v>19.8</v>
      </c>
      <c r="DA34" s="695"/>
      <c r="DB34" s="695"/>
      <c r="DC34" s="698"/>
      <c r="DD34" s="668">
        <v>586540</v>
      </c>
      <c r="DE34" s="660"/>
      <c r="DF34" s="660"/>
      <c r="DG34" s="660"/>
      <c r="DH34" s="660"/>
      <c r="DI34" s="660"/>
      <c r="DJ34" s="660"/>
      <c r="DK34" s="661"/>
      <c r="DL34" s="668">
        <v>499877</v>
      </c>
      <c r="DM34" s="660"/>
      <c r="DN34" s="660"/>
      <c r="DO34" s="660"/>
      <c r="DP34" s="660"/>
      <c r="DQ34" s="660"/>
      <c r="DR34" s="660"/>
      <c r="DS34" s="660"/>
      <c r="DT34" s="660"/>
      <c r="DU34" s="660"/>
      <c r="DV34" s="661"/>
      <c r="DW34" s="664">
        <v>14.5</v>
      </c>
      <c r="DX34" s="695"/>
      <c r="DY34" s="695"/>
      <c r="DZ34" s="695"/>
      <c r="EA34" s="695"/>
      <c r="EB34" s="695"/>
      <c r="EC34" s="696"/>
    </row>
    <row r="35" spans="2:133" ht="11.25" customHeight="1" x14ac:dyDescent="0.15">
      <c r="B35" s="656" t="s">
        <v>316</v>
      </c>
      <c r="C35" s="657"/>
      <c r="D35" s="657"/>
      <c r="E35" s="657"/>
      <c r="F35" s="657"/>
      <c r="G35" s="657"/>
      <c r="H35" s="657"/>
      <c r="I35" s="657"/>
      <c r="J35" s="657"/>
      <c r="K35" s="657"/>
      <c r="L35" s="657"/>
      <c r="M35" s="657"/>
      <c r="N35" s="657"/>
      <c r="O35" s="657"/>
      <c r="P35" s="657"/>
      <c r="Q35" s="658"/>
      <c r="R35" s="659">
        <v>330761</v>
      </c>
      <c r="S35" s="660"/>
      <c r="T35" s="660"/>
      <c r="U35" s="660"/>
      <c r="V35" s="660"/>
      <c r="W35" s="660"/>
      <c r="X35" s="660"/>
      <c r="Y35" s="661"/>
      <c r="Z35" s="662">
        <v>4.5999999999999996</v>
      </c>
      <c r="AA35" s="662"/>
      <c r="AB35" s="662"/>
      <c r="AC35" s="662"/>
      <c r="AD35" s="663" t="s">
        <v>166</v>
      </c>
      <c r="AE35" s="663"/>
      <c r="AF35" s="663"/>
      <c r="AG35" s="663"/>
      <c r="AH35" s="663"/>
      <c r="AI35" s="663"/>
      <c r="AJ35" s="663"/>
      <c r="AK35" s="663"/>
      <c r="AL35" s="664" t="s">
        <v>225</v>
      </c>
      <c r="AM35" s="665"/>
      <c r="AN35" s="665"/>
      <c r="AO35" s="666"/>
      <c r="AP35" s="214"/>
      <c r="AQ35" s="732" t="s">
        <v>317</v>
      </c>
      <c r="AR35" s="733"/>
      <c r="AS35" s="733"/>
      <c r="AT35" s="733"/>
      <c r="AU35" s="733"/>
      <c r="AV35" s="733"/>
      <c r="AW35" s="733"/>
      <c r="AX35" s="733"/>
      <c r="AY35" s="734"/>
      <c r="AZ35" s="648">
        <v>1088597</v>
      </c>
      <c r="BA35" s="649"/>
      <c r="BB35" s="649"/>
      <c r="BC35" s="649"/>
      <c r="BD35" s="649"/>
      <c r="BE35" s="649"/>
      <c r="BF35" s="735"/>
      <c r="BG35" s="670" t="s">
        <v>318</v>
      </c>
      <c r="BH35" s="671"/>
      <c r="BI35" s="671"/>
      <c r="BJ35" s="671"/>
      <c r="BK35" s="671"/>
      <c r="BL35" s="671"/>
      <c r="BM35" s="671"/>
      <c r="BN35" s="671"/>
      <c r="BO35" s="671"/>
      <c r="BP35" s="671"/>
      <c r="BQ35" s="671"/>
      <c r="BR35" s="671"/>
      <c r="BS35" s="671"/>
      <c r="BT35" s="671"/>
      <c r="BU35" s="672"/>
      <c r="BV35" s="648" t="s">
        <v>122</v>
      </c>
      <c r="BW35" s="649"/>
      <c r="BX35" s="649"/>
      <c r="BY35" s="649"/>
      <c r="BZ35" s="649"/>
      <c r="CA35" s="649"/>
      <c r="CB35" s="735"/>
      <c r="CD35" s="674" t="s">
        <v>319</v>
      </c>
      <c r="CE35" s="675"/>
      <c r="CF35" s="675"/>
      <c r="CG35" s="675"/>
      <c r="CH35" s="675"/>
      <c r="CI35" s="675"/>
      <c r="CJ35" s="675"/>
      <c r="CK35" s="675"/>
      <c r="CL35" s="675"/>
      <c r="CM35" s="675"/>
      <c r="CN35" s="675"/>
      <c r="CO35" s="675"/>
      <c r="CP35" s="675"/>
      <c r="CQ35" s="676"/>
      <c r="CR35" s="659">
        <v>55865</v>
      </c>
      <c r="CS35" s="693"/>
      <c r="CT35" s="693"/>
      <c r="CU35" s="693"/>
      <c r="CV35" s="693"/>
      <c r="CW35" s="693"/>
      <c r="CX35" s="693"/>
      <c r="CY35" s="694"/>
      <c r="CZ35" s="664">
        <v>0.8</v>
      </c>
      <c r="DA35" s="695"/>
      <c r="DB35" s="695"/>
      <c r="DC35" s="698"/>
      <c r="DD35" s="668">
        <v>42390</v>
      </c>
      <c r="DE35" s="693"/>
      <c r="DF35" s="693"/>
      <c r="DG35" s="693"/>
      <c r="DH35" s="693"/>
      <c r="DI35" s="693"/>
      <c r="DJ35" s="693"/>
      <c r="DK35" s="694"/>
      <c r="DL35" s="668">
        <v>42390</v>
      </c>
      <c r="DM35" s="693"/>
      <c r="DN35" s="693"/>
      <c r="DO35" s="693"/>
      <c r="DP35" s="693"/>
      <c r="DQ35" s="693"/>
      <c r="DR35" s="693"/>
      <c r="DS35" s="693"/>
      <c r="DT35" s="693"/>
      <c r="DU35" s="693"/>
      <c r="DV35" s="694"/>
      <c r="DW35" s="664">
        <v>1.2</v>
      </c>
      <c r="DX35" s="695"/>
      <c r="DY35" s="695"/>
      <c r="DZ35" s="695"/>
      <c r="EA35" s="695"/>
      <c r="EB35" s="695"/>
      <c r="EC35" s="696"/>
    </row>
    <row r="36" spans="2:133" ht="11.25" customHeight="1" x14ac:dyDescent="0.15">
      <c r="B36" s="656" t="s">
        <v>320</v>
      </c>
      <c r="C36" s="657"/>
      <c r="D36" s="657"/>
      <c r="E36" s="657"/>
      <c r="F36" s="657"/>
      <c r="G36" s="657"/>
      <c r="H36" s="657"/>
      <c r="I36" s="657"/>
      <c r="J36" s="657"/>
      <c r="K36" s="657"/>
      <c r="L36" s="657"/>
      <c r="M36" s="657"/>
      <c r="N36" s="657"/>
      <c r="O36" s="657"/>
      <c r="P36" s="657"/>
      <c r="Q36" s="658"/>
      <c r="R36" s="659" t="s">
        <v>122</v>
      </c>
      <c r="S36" s="660"/>
      <c r="T36" s="660"/>
      <c r="U36" s="660"/>
      <c r="V36" s="660"/>
      <c r="W36" s="660"/>
      <c r="X36" s="660"/>
      <c r="Y36" s="661"/>
      <c r="Z36" s="662" t="s">
        <v>122</v>
      </c>
      <c r="AA36" s="662"/>
      <c r="AB36" s="662"/>
      <c r="AC36" s="662"/>
      <c r="AD36" s="663" t="s">
        <v>122</v>
      </c>
      <c r="AE36" s="663"/>
      <c r="AF36" s="663"/>
      <c r="AG36" s="663"/>
      <c r="AH36" s="663"/>
      <c r="AI36" s="663"/>
      <c r="AJ36" s="663"/>
      <c r="AK36" s="663"/>
      <c r="AL36" s="664" t="s">
        <v>122</v>
      </c>
      <c r="AM36" s="665"/>
      <c r="AN36" s="665"/>
      <c r="AO36" s="666"/>
      <c r="AQ36" s="736" t="s">
        <v>321</v>
      </c>
      <c r="AR36" s="737"/>
      <c r="AS36" s="737"/>
      <c r="AT36" s="737"/>
      <c r="AU36" s="737"/>
      <c r="AV36" s="737"/>
      <c r="AW36" s="737"/>
      <c r="AX36" s="737"/>
      <c r="AY36" s="738"/>
      <c r="AZ36" s="659">
        <v>519686</v>
      </c>
      <c r="BA36" s="660"/>
      <c r="BB36" s="660"/>
      <c r="BC36" s="660"/>
      <c r="BD36" s="693"/>
      <c r="BE36" s="693"/>
      <c r="BF36" s="724"/>
      <c r="BG36" s="674" t="s">
        <v>322</v>
      </c>
      <c r="BH36" s="675"/>
      <c r="BI36" s="675"/>
      <c r="BJ36" s="675"/>
      <c r="BK36" s="675"/>
      <c r="BL36" s="675"/>
      <c r="BM36" s="675"/>
      <c r="BN36" s="675"/>
      <c r="BO36" s="675"/>
      <c r="BP36" s="675"/>
      <c r="BQ36" s="675"/>
      <c r="BR36" s="675"/>
      <c r="BS36" s="675"/>
      <c r="BT36" s="675"/>
      <c r="BU36" s="676"/>
      <c r="BV36" s="659">
        <v>-112304</v>
      </c>
      <c r="BW36" s="660"/>
      <c r="BX36" s="660"/>
      <c r="BY36" s="660"/>
      <c r="BZ36" s="660"/>
      <c r="CA36" s="660"/>
      <c r="CB36" s="669"/>
      <c r="CD36" s="674" t="s">
        <v>323</v>
      </c>
      <c r="CE36" s="675"/>
      <c r="CF36" s="675"/>
      <c r="CG36" s="675"/>
      <c r="CH36" s="675"/>
      <c r="CI36" s="675"/>
      <c r="CJ36" s="675"/>
      <c r="CK36" s="675"/>
      <c r="CL36" s="675"/>
      <c r="CM36" s="675"/>
      <c r="CN36" s="675"/>
      <c r="CO36" s="675"/>
      <c r="CP36" s="675"/>
      <c r="CQ36" s="676"/>
      <c r="CR36" s="659">
        <v>1010788</v>
      </c>
      <c r="CS36" s="660"/>
      <c r="CT36" s="660"/>
      <c r="CU36" s="660"/>
      <c r="CV36" s="660"/>
      <c r="CW36" s="660"/>
      <c r="CX36" s="660"/>
      <c r="CY36" s="661"/>
      <c r="CZ36" s="664">
        <v>15</v>
      </c>
      <c r="DA36" s="695"/>
      <c r="DB36" s="695"/>
      <c r="DC36" s="698"/>
      <c r="DD36" s="668">
        <v>818140</v>
      </c>
      <c r="DE36" s="660"/>
      <c r="DF36" s="660"/>
      <c r="DG36" s="660"/>
      <c r="DH36" s="660"/>
      <c r="DI36" s="660"/>
      <c r="DJ36" s="660"/>
      <c r="DK36" s="661"/>
      <c r="DL36" s="668">
        <v>709902</v>
      </c>
      <c r="DM36" s="660"/>
      <c r="DN36" s="660"/>
      <c r="DO36" s="660"/>
      <c r="DP36" s="660"/>
      <c r="DQ36" s="660"/>
      <c r="DR36" s="660"/>
      <c r="DS36" s="660"/>
      <c r="DT36" s="660"/>
      <c r="DU36" s="660"/>
      <c r="DV36" s="661"/>
      <c r="DW36" s="664">
        <v>20.6</v>
      </c>
      <c r="DX36" s="695"/>
      <c r="DY36" s="695"/>
      <c r="DZ36" s="695"/>
      <c r="EA36" s="695"/>
      <c r="EB36" s="695"/>
      <c r="EC36" s="696"/>
    </row>
    <row r="37" spans="2:133" ht="11.25" customHeight="1" x14ac:dyDescent="0.15">
      <c r="B37" s="656" t="s">
        <v>324</v>
      </c>
      <c r="C37" s="657"/>
      <c r="D37" s="657"/>
      <c r="E37" s="657"/>
      <c r="F37" s="657"/>
      <c r="G37" s="657"/>
      <c r="H37" s="657"/>
      <c r="I37" s="657"/>
      <c r="J37" s="657"/>
      <c r="K37" s="657"/>
      <c r="L37" s="657"/>
      <c r="M37" s="657"/>
      <c r="N37" s="657"/>
      <c r="O37" s="657"/>
      <c r="P37" s="657"/>
      <c r="Q37" s="658"/>
      <c r="R37" s="659">
        <v>150261</v>
      </c>
      <c r="S37" s="660"/>
      <c r="T37" s="660"/>
      <c r="U37" s="660"/>
      <c r="V37" s="660"/>
      <c r="W37" s="660"/>
      <c r="X37" s="660"/>
      <c r="Y37" s="661"/>
      <c r="Z37" s="662">
        <v>2.1</v>
      </c>
      <c r="AA37" s="662"/>
      <c r="AB37" s="662"/>
      <c r="AC37" s="662"/>
      <c r="AD37" s="663" t="s">
        <v>122</v>
      </c>
      <c r="AE37" s="663"/>
      <c r="AF37" s="663"/>
      <c r="AG37" s="663"/>
      <c r="AH37" s="663"/>
      <c r="AI37" s="663"/>
      <c r="AJ37" s="663"/>
      <c r="AK37" s="663"/>
      <c r="AL37" s="664" t="s">
        <v>225</v>
      </c>
      <c r="AM37" s="665"/>
      <c r="AN37" s="665"/>
      <c r="AO37" s="666"/>
      <c r="AQ37" s="736" t="s">
        <v>325</v>
      </c>
      <c r="AR37" s="737"/>
      <c r="AS37" s="737"/>
      <c r="AT37" s="737"/>
      <c r="AU37" s="737"/>
      <c r="AV37" s="737"/>
      <c r="AW37" s="737"/>
      <c r="AX37" s="737"/>
      <c r="AY37" s="738"/>
      <c r="AZ37" s="659">
        <v>92967</v>
      </c>
      <c r="BA37" s="660"/>
      <c r="BB37" s="660"/>
      <c r="BC37" s="660"/>
      <c r="BD37" s="693"/>
      <c r="BE37" s="693"/>
      <c r="BF37" s="724"/>
      <c r="BG37" s="674" t="s">
        <v>326</v>
      </c>
      <c r="BH37" s="675"/>
      <c r="BI37" s="675"/>
      <c r="BJ37" s="675"/>
      <c r="BK37" s="675"/>
      <c r="BL37" s="675"/>
      <c r="BM37" s="675"/>
      <c r="BN37" s="675"/>
      <c r="BO37" s="675"/>
      <c r="BP37" s="675"/>
      <c r="BQ37" s="675"/>
      <c r="BR37" s="675"/>
      <c r="BS37" s="675"/>
      <c r="BT37" s="675"/>
      <c r="BU37" s="676"/>
      <c r="BV37" s="659">
        <v>1469</v>
      </c>
      <c r="BW37" s="660"/>
      <c r="BX37" s="660"/>
      <c r="BY37" s="660"/>
      <c r="BZ37" s="660"/>
      <c r="CA37" s="660"/>
      <c r="CB37" s="669"/>
      <c r="CD37" s="674" t="s">
        <v>327</v>
      </c>
      <c r="CE37" s="675"/>
      <c r="CF37" s="675"/>
      <c r="CG37" s="675"/>
      <c r="CH37" s="675"/>
      <c r="CI37" s="675"/>
      <c r="CJ37" s="675"/>
      <c r="CK37" s="675"/>
      <c r="CL37" s="675"/>
      <c r="CM37" s="675"/>
      <c r="CN37" s="675"/>
      <c r="CO37" s="675"/>
      <c r="CP37" s="675"/>
      <c r="CQ37" s="676"/>
      <c r="CR37" s="659">
        <v>217271</v>
      </c>
      <c r="CS37" s="693"/>
      <c r="CT37" s="693"/>
      <c r="CU37" s="693"/>
      <c r="CV37" s="693"/>
      <c r="CW37" s="693"/>
      <c r="CX37" s="693"/>
      <c r="CY37" s="694"/>
      <c r="CZ37" s="664">
        <v>3.2</v>
      </c>
      <c r="DA37" s="695"/>
      <c r="DB37" s="695"/>
      <c r="DC37" s="698"/>
      <c r="DD37" s="668">
        <v>217268</v>
      </c>
      <c r="DE37" s="693"/>
      <c r="DF37" s="693"/>
      <c r="DG37" s="693"/>
      <c r="DH37" s="693"/>
      <c r="DI37" s="693"/>
      <c r="DJ37" s="693"/>
      <c r="DK37" s="694"/>
      <c r="DL37" s="668">
        <v>217268</v>
      </c>
      <c r="DM37" s="693"/>
      <c r="DN37" s="693"/>
      <c r="DO37" s="693"/>
      <c r="DP37" s="693"/>
      <c r="DQ37" s="693"/>
      <c r="DR37" s="693"/>
      <c r="DS37" s="693"/>
      <c r="DT37" s="693"/>
      <c r="DU37" s="693"/>
      <c r="DV37" s="694"/>
      <c r="DW37" s="664">
        <v>6.3</v>
      </c>
      <c r="DX37" s="695"/>
      <c r="DY37" s="695"/>
      <c r="DZ37" s="695"/>
      <c r="EA37" s="695"/>
      <c r="EB37" s="695"/>
      <c r="EC37" s="696"/>
    </row>
    <row r="38" spans="2:133" ht="11.25" customHeight="1" x14ac:dyDescent="0.15">
      <c r="B38" s="704" t="s">
        <v>328</v>
      </c>
      <c r="C38" s="705"/>
      <c r="D38" s="705"/>
      <c r="E38" s="705"/>
      <c r="F38" s="705"/>
      <c r="G38" s="705"/>
      <c r="H38" s="705"/>
      <c r="I38" s="705"/>
      <c r="J38" s="705"/>
      <c r="K38" s="705"/>
      <c r="L38" s="705"/>
      <c r="M38" s="705"/>
      <c r="N38" s="705"/>
      <c r="O38" s="705"/>
      <c r="P38" s="705"/>
      <c r="Q38" s="706"/>
      <c r="R38" s="739">
        <v>7252378</v>
      </c>
      <c r="S38" s="740"/>
      <c r="T38" s="740"/>
      <c r="U38" s="740"/>
      <c r="V38" s="740"/>
      <c r="W38" s="740"/>
      <c r="X38" s="740"/>
      <c r="Y38" s="741"/>
      <c r="Z38" s="742">
        <v>100</v>
      </c>
      <c r="AA38" s="742"/>
      <c r="AB38" s="742"/>
      <c r="AC38" s="742"/>
      <c r="AD38" s="743">
        <v>3299635</v>
      </c>
      <c r="AE38" s="743"/>
      <c r="AF38" s="743"/>
      <c r="AG38" s="743"/>
      <c r="AH38" s="743"/>
      <c r="AI38" s="743"/>
      <c r="AJ38" s="743"/>
      <c r="AK38" s="743"/>
      <c r="AL38" s="744">
        <v>100</v>
      </c>
      <c r="AM38" s="730"/>
      <c r="AN38" s="730"/>
      <c r="AO38" s="745"/>
      <c r="AQ38" s="736" t="s">
        <v>329</v>
      </c>
      <c r="AR38" s="737"/>
      <c r="AS38" s="737"/>
      <c r="AT38" s="737"/>
      <c r="AU38" s="737"/>
      <c r="AV38" s="737"/>
      <c r="AW38" s="737"/>
      <c r="AX38" s="737"/>
      <c r="AY38" s="738"/>
      <c r="AZ38" s="659">
        <v>50000</v>
      </c>
      <c r="BA38" s="660"/>
      <c r="BB38" s="660"/>
      <c r="BC38" s="660"/>
      <c r="BD38" s="693"/>
      <c r="BE38" s="693"/>
      <c r="BF38" s="724"/>
      <c r="BG38" s="674" t="s">
        <v>330</v>
      </c>
      <c r="BH38" s="675"/>
      <c r="BI38" s="675"/>
      <c r="BJ38" s="675"/>
      <c r="BK38" s="675"/>
      <c r="BL38" s="675"/>
      <c r="BM38" s="675"/>
      <c r="BN38" s="675"/>
      <c r="BO38" s="675"/>
      <c r="BP38" s="675"/>
      <c r="BQ38" s="675"/>
      <c r="BR38" s="675"/>
      <c r="BS38" s="675"/>
      <c r="BT38" s="675"/>
      <c r="BU38" s="676"/>
      <c r="BV38" s="659">
        <v>2514</v>
      </c>
      <c r="BW38" s="660"/>
      <c r="BX38" s="660"/>
      <c r="BY38" s="660"/>
      <c r="BZ38" s="660"/>
      <c r="CA38" s="660"/>
      <c r="CB38" s="669"/>
      <c r="CD38" s="674" t="s">
        <v>331</v>
      </c>
      <c r="CE38" s="675"/>
      <c r="CF38" s="675"/>
      <c r="CG38" s="675"/>
      <c r="CH38" s="675"/>
      <c r="CI38" s="675"/>
      <c r="CJ38" s="675"/>
      <c r="CK38" s="675"/>
      <c r="CL38" s="675"/>
      <c r="CM38" s="675"/>
      <c r="CN38" s="675"/>
      <c r="CO38" s="675"/>
      <c r="CP38" s="675"/>
      <c r="CQ38" s="676"/>
      <c r="CR38" s="659">
        <v>518911</v>
      </c>
      <c r="CS38" s="660"/>
      <c r="CT38" s="660"/>
      <c r="CU38" s="660"/>
      <c r="CV38" s="660"/>
      <c r="CW38" s="660"/>
      <c r="CX38" s="660"/>
      <c r="CY38" s="661"/>
      <c r="CZ38" s="664">
        <v>7.7</v>
      </c>
      <c r="DA38" s="695"/>
      <c r="DB38" s="695"/>
      <c r="DC38" s="698"/>
      <c r="DD38" s="668">
        <v>447363</v>
      </c>
      <c r="DE38" s="660"/>
      <c r="DF38" s="660"/>
      <c r="DG38" s="660"/>
      <c r="DH38" s="660"/>
      <c r="DI38" s="660"/>
      <c r="DJ38" s="660"/>
      <c r="DK38" s="661"/>
      <c r="DL38" s="668">
        <v>406503</v>
      </c>
      <c r="DM38" s="660"/>
      <c r="DN38" s="660"/>
      <c r="DO38" s="660"/>
      <c r="DP38" s="660"/>
      <c r="DQ38" s="660"/>
      <c r="DR38" s="660"/>
      <c r="DS38" s="660"/>
      <c r="DT38" s="660"/>
      <c r="DU38" s="660"/>
      <c r="DV38" s="661"/>
      <c r="DW38" s="664">
        <v>11.8</v>
      </c>
      <c r="DX38" s="695"/>
      <c r="DY38" s="695"/>
      <c r="DZ38" s="695"/>
      <c r="EA38" s="695"/>
      <c r="EB38" s="695"/>
      <c r="EC38" s="696"/>
    </row>
    <row r="39" spans="2:133" ht="11.25" customHeight="1" x14ac:dyDescent="0.15">
      <c r="AQ39" s="736" t="s">
        <v>332</v>
      </c>
      <c r="AR39" s="737"/>
      <c r="AS39" s="737"/>
      <c r="AT39" s="737"/>
      <c r="AU39" s="737"/>
      <c r="AV39" s="737"/>
      <c r="AW39" s="737"/>
      <c r="AX39" s="737"/>
      <c r="AY39" s="738"/>
      <c r="AZ39" s="659" t="s">
        <v>122</v>
      </c>
      <c r="BA39" s="660"/>
      <c r="BB39" s="660"/>
      <c r="BC39" s="660"/>
      <c r="BD39" s="693"/>
      <c r="BE39" s="693"/>
      <c r="BF39" s="724"/>
      <c r="BG39" s="746" t="s">
        <v>333</v>
      </c>
      <c r="BH39" s="747"/>
      <c r="BI39" s="747"/>
      <c r="BJ39" s="747"/>
      <c r="BK39" s="747"/>
      <c r="BL39" s="215"/>
      <c r="BM39" s="675" t="s">
        <v>334</v>
      </c>
      <c r="BN39" s="675"/>
      <c r="BO39" s="675"/>
      <c r="BP39" s="675"/>
      <c r="BQ39" s="675"/>
      <c r="BR39" s="675"/>
      <c r="BS39" s="675"/>
      <c r="BT39" s="675"/>
      <c r="BU39" s="676"/>
      <c r="BV39" s="659">
        <v>100</v>
      </c>
      <c r="BW39" s="660"/>
      <c r="BX39" s="660"/>
      <c r="BY39" s="660"/>
      <c r="BZ39" s="660"/>
      <c r="CA39" s="660"/>
      <c r="CB39" s="669"/>
      <c r="CD39" s="674" t="s">
        <v>335</v>
      </c>
      <c r="CE39" s="675"/>
      <c r="CF39" s="675"/>
      <c r="CG39" s="675"/>
      <c r="CH39" s="675"/>
      <c r="CI39" s="675"/>
      <c r="CJ39" s="675"/>
      <c r="CK39" s="675"/>
      <c r="CL39" s="675"/>
      <c r="CM39" s="675"/>
      <c r="CN39" s="675"/>
      <c r="CO39" s="675"/>
      <c r="CP39" s="675"/>
      <c r="CQ39" s="676"/>
      <c r="CR39" s="659">
        <v>51147</v>
      </c>
      <c r="CS39" s="693"/>
      <c r="CT39" s="693"/>
      <c r="CU39" s="693"/>
      <c r="CV39" s="693"/>
      <c r="CW39" s="693"/>
      <c r="CX39" s="693"/>
      <c r="CY39" s="694"/>
      <c r="CZ39" s="664">
        <v>0.8</v>
      </c>
      <c r="DA39" s="695"/>
      <c r="DB39" s="695"/>
      <c r="DC39" s="698"/>
      <c r="DD39" s="668">
        <v>18800</v>
      </c>
      <c r="DE39" s="693"/>
      <c r="DF39" s="693"/>
      <c r="DG39" s="693"/>
      <c r="DH39" s="693"/>
      <c r="DI39" s="693"/>
      <c r="DJ39" s="693"/>
      <c r="DK39" s="694"/>
      <c r="DL39" s="668" t="s">
        <v>122</v>
      </c>
      <c r="DM39" s="693"/>
      <c r="DN39" s="693"/>
      <c r="DO39" s="693"/>
      <c r="DP39" s="693"/>
      <c r="DQ39" s="693"/>
      <c r="DR39" s="693"/>
      <c r="DS39" s="693"/>
      <c r="DT39" s="693"/>
      <c r="DU39" s="693"/>
      <c r="DV39" s="694"/>
      <c r="DW39" s="664" t="s">
        <v>122</v>
      </c>
      <c r="DX39" s="695"/>
      <c r="DY39" s="695"/>
      <c r="DZ39" s="695"/>
      <c r="EA39" s="695"/>
      <c r="EB39" s="695"/>
      <c r="EC39" s="696"/>
    </row>
    <row r="40" spans="2:133" ht="11.25" customHeight="1" x14ac:dyDescent="0.15">
      <c r="AQ40" s="736" t="s">
        <v>336</v>
      </c>
      <c r="AR40" s="737"/>
      <c r="AS40" s="737"/>
      <c r="AT40" s="737"/>
      <c r="AU40" s="737"/>
      <c r="AV40" s="737"/>
      <c r="AW40" s="737"/>
      <c r="AX40" s="737"/>
      <c r="AY40" s="738"/>
      <c r="AZ40" s="659">
        <v>102178</v>
      </c>
      <c r="BA40" s="660"/>
      <c r="BB40" s="660"/>
      <c r="BC40" s="660"/>
      <c r="BD40" s="693"/>
      <c r="BE40" s="693"/>
      <c r="BF40" s="724"/>
      <c r="BG40" s="746"/>
      <c r="BH40" s="747"/>
      <c r="BI40" s="747"/>
      <c r="BJ40" s="747"/>
      <c r="BK40" s="747"/>
      <c r="BL40" s="215"/>
      <c r="BM40" s="675" t="s">
        <v>337</v>
      </c>
      <c r="BN40" s="675"/>
      <c r="BO40" s="675"/>
      <c r="BP40" s="675"/>
      <c r="BQ40" s="675"/>
      <c r="BR40" s="675"/>
      <c r="BS40" s="675"/>
      <c r="BT40" s="675"/>
      <c r="BU40" s="676"/>
      <c r="BV40" s="659">
        <v>113</v>
      </c>
      <c r="BW40" s="660"/>
      <c r="BX40" s="660"/>
      <c r="BY40" s="660"/>
      <c r="BZ40" s="660"/>
      <c r="CA40" s="660"/>
      <c r="CB40" s="669"/>
      <c r="CD40" s="674" t="s">
        <v>338</v>
      </c>
      <c r="CE40" s="675"/>
      <c r="CF40" s="675"/>
      <c r="CG40" s="675"/>
      <c r="CH40" s="675"/>
      <c r="CI40" s="675"/>
      <c r="CJ40" s="675"/>
      <c r="CK40" s="675"/>
      <c r="CL40" s="675"/>
      <c r="CM40" s="675"/>
      <c r="CN40" s="675"/>
      <c r="CO40" s="675"/>
      <c r="CP40" s="675"/>
      <c r="CQ40" s="676"/>
      <c r="CR40" s="659">
        <v>175004</v>
      </c>
      <c r="CS40" s="660"/>
      <c r="CT40" s="660"/>
      <c r="CU40" s="660"/>
      <c r="CV40" s="660"/>
      <c r="CW40" s="660"/>
      <c r="CX40" s="660"/>
      <c r="CY40" s="661"/>
      <c r="CZ40" s="664">
        <v>2.6</v>
      </c>
      <c r="DA40" s="695"/>
      <c r="DB40" s="695"/>
      <c r="DC40" s="698"/>
      <c r="DD40" s="668">
        <v>64249</v>
      </c>
      <c r="DE40" s="660"/>
      <c r="DF40" s="660"/>
      <c r="DG40" s="660"/>
      <c r="DH40" s="660"/>
      <c r="DI40" s="660"/>
      <c r="DJ40" s="660"/>
      <c r="DK40" s="661"/>
      <c r="DL40" s="668">
        <v>15</v>
      </c>
      <c r="DM40" s="660"/>
      <c r="DN40" s="660"/>
      <c r="DO40" s="660"/>
      <c r="DP40" s="660"/>
      <c r="DQ40" s="660"/>
      <c r="DR40" s="660"/>
      <c r="DS40" s="660"/>
      <c r="DT40" s="660"/>
      <c r="DU40" s="660"/>
      <c r="DV40" s="661"/>
      <c r="DW40" s="664">
        <v>0</v>
      </c>
      <c r="DX40" s="695"/>
      <c r="DY40" s="695"/>
      <c r="DZ40" s="695"/>
      <c r="EA40" s="695"/>
      <c r="EB40" s="695"/>
      <c r="EC40" s="696"/>
    </row>
    <row r="41" spans="2:133" ht="11.25" customHeight="1" x14ac:dyDescent="0.15">
      <c r="AQ41" s="750" t="s">
        <v>339</v>
      </c>
      <c r="AR41" s="751"/>
      <c r="AS41" s="751"/>
      <c r="AT41" s="751"/>
      <c r="AU41" s="751"/>
      <c r="AV41" s="751"/>
      <c r="AW41" s="751"/>
      <c r="AX41" s="751"/>
      <c r="AY41" s="752"/>
      <c r="AZ41" s="739">
        <v>323766</v>
      </c>
      <c r="BA41" s="740"/>
      <c r="BB41" s="740"/>
      <c r="BC41" s="740"/>
      <c r="BD41" s="729"/>
      <c r="BE41" s="729"/>
      <c r="BF41" s="731"/>
      <c r="BG41" s="748"/>
      <c r="BH41" s="749"/>
      <c r="BI41" s="749"/>
      <c r="BJ41" s="749"/>
      <c r="BK41" s="749"/>
      <c r="BL41" s="216"/>
      <c r="BM41" s="684" t="s">
        <v>340</v>
      </c>
      <c r="BN41" s="684"/>
      <c r="BO41" s="684"/>
      <c r="BP41" s="684"/>
      <c r="BQ41" s="684"/>
      <c r="BR41" s="684"/>
      <c r="BS41" s="684"/>
      <c r="BT41" s="684"/>
      <c r="BU41" s="685"/>
      <c r="BV41" s="739">
        <v>302</v>
      </c>
      <c r="BW41" s="740"/>
      <c r="BX41" s="740"/>
      <c r="BY41" s="740"/>
      <c r="BZ41" s="740"/>
      <c r="CA41" s="740"/>
      <c r="CB41" s="753"/>
      <c r="CD41" s="674" t="s">
        <v>341</v>
      </c>
      <c r="CE41" s="675"/>
      <c r="CF41" s="675"/>
      <c r="CG41" s="675"/>
      <c r="CH41" s="675"/>
      <c r="CI41" s="675"/>
      <c r="CJ41" s="675"/>
      <c r="CK41" s="675"/>
      <c r="CL41" s="675"/>
      <c r="CM41" s="675"/>
      <c r="CN41" s="675"/>
      <c r="CO41" s="675"/>
      <c r="CP41" s="675"/>
      <c r="CQ41" s="676"/>
      <c r="CR41" s="659" t="s">
        <v>122</v>
      </c>
      <c r="CS41" s="693"/>
      <c r="CT41" s="693"/>
      <c r="CU41" s="693"/>
      <c r="CV41" s="693"/>
      <c r="CW41" s="693"/>
      <c r="CX41" s="693"/>
      <c r="CY41" s="694"/>
      <c r="CZ41" s="664" t="s">
        <v>122</v>
      </c>
      <c r="DA41" s="695"/>
      <c r="DB41" s="695"/>
      <c r="DC41" s="698"/>
      <c r="DD41" s="668" t="s">
        <v>122</v>
      </c>
      <c r="DE41" s="693"/>
      <c r="DF41" s="693"/>
      <c r="DG41" s="693"/>
      <c r="DH41" s="693"/>
      <c r="DI41" s="693"/>
      <c r="DJ41" s="693"/>
      <c r="DK41" s="694"/>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342</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343</v>
      </c>
      <c r="CE42" s="657"/>
      <c r="CF42" s="657"/>
      <c r="CG42" s="657"/>
      <c r="CH42" s="657"/>
      <c r="CI42" s="657"/>
      <c r="CJ42" s="657"/>
      <c r="CK42" s="657"/>
      <c r="CL42" s="657"/>
      <c r="CM42" s="657"/>
      <c r="CN42" s="657"/>
      <c r="CO42" s="657"/>
      <c r="CP42" s="657"/>
      <c r="CQ42" s="658"/>
      <c r="CR42" s="659">
        <v>1548635</v>
      </c>
      <c r="CS42" s="660"/>
      <c r="CT42" s="660"/>
      <c r="CU42" s="660"/>
      <c r="CV42" s="660"/>
      <c r="CW42" s="660"/>
      <c r="CX42" s="660"/>
      <c r="CY42" s="661"/>
      <c r="CZ42" s="664">
        <v>23</v>
      </c>
      <c r="DA42" s="665"/>
      <c r="DB42" s="665"/>
      <c r="DC42" s="760"/>
      <c r="DD42" s="668">
        <v>139798</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344</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345</v>
      </c>
      <c r="CE43" s="657"/>
      <c r="CF43" s="657"/>
      <c r="CG43" s="657"/>
      <c r="CH43" s="657"/>
      <c r="CI43" s="657"/>
      <c r="CJ43" s="657"/>
      <c r="CK43" s="657"/>
      <c r="CL43" s="657"/>
      <c r="CM43" s="657"/>
      <c r="CN43" s="657"/>
      <c r="CO43" s="657"/>
      <c r="CP43" s="657"/>
      <c r="CQ43" s="658"/>
      <c r="CR43" s="659">
        <v>48765</v>
      </c>
      <c r="CS43" s="693"/>
      <c r="CT43" s="693"/>
      <c r="CU43" s="693"/>
      <c r="CV43" s="693"/>
      <c r="CW43" s="693"/>
      <c r="CX43" s="693"/>
      <c r="CY43" s="694"/>
      <c r="CZ43" s="664">
        <v>0.7</v>
      </c>
      <c r="DA43" s="695"/>
      <c r="DB43" s="695"/>
      <c r="DC43" s="698"/>
      <c r="DD43" s="668">
        <v>48765</v>
      </c>
      <c r="DE43" s="693"/>
      <c r="DF43" s="693"/>
      <c r="DG43" s="693"/>
      <c r="DH43" s="693"/>
      <c r="DI43" s="693"/>
      <c r="DJ43" s="693"/>
      <c r="DK43" s="694"/>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346</v>
      </c>
      <c r="CD44" s="771" t="s">
        <v>298</v>
      </c>
      <c r="CE44" s="772"/>
      <c r="CF44" s="656" t="s">
        <v>347</v>
      </c>
      <c r="CG44" s="657"/>
      <c r="CH44" s="657"/>
      <c r="CI44" s="657"/>
      <c r="CJ44" s="657"/>
      <c r="CK44" s="657"/>
      <c r="CL44" s="657"/>
      <c r="CM44" s="657"/>
      <c r="CN44" s="657"/>
      <c r="CO44" s="657"/>
      <c r="CP44" s="657"/>
      <c r="CQ44" s="658"/>
      <c r="CR44" s="659">
        <v>820423</v>
      </c>
      <c r="CS44" s="660"/>
      <c r="CT44" s="660"/>
      <c r="CU44" s="660"/>
      <c r="CV44" s="660"/>
      <c r="CW44" s="660"/>
      <c r="CX44" s="660"/>
      <c r="CY44" s="661"/>
      <c r="CZ44" s="664">
        <v>12.2</v>
      </c>
      <c r="DA44" s="665"/>
      <c r="DB44" s="665"/>
      <c r="DC44" s="760"/>
      <c r="DD44" s="668">
        <v>119976</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348</v>
      </c>
      <c r="CG45" s="657"/>
      <c r="CH45" s="657"/>
      <c r="CI45" s="657"/>
      <c r="CJ45" s="657"/>
      <c r="CK45" s="657"/>
      <c r="CL45" s="657"/>
      <c r="CM45" s="657"/>
      <c r="CN45" s="657"/>
      <c r="CO45" s="657"/>
      <c r="CP45" s="657"/>
      <c r="CQ45" s="658"/>
      <c r="CR45" s="659">
        <v>633313</v>
      </c>
      <c r="CS45" s="693"/>
      <c r="CT45" s="693"/>
      <c r="CU45" s="693"/>
      <c r="CV45" s="693"/>
      <c r="CW45" s="693"/>
      <c r="CX45" s="693"/>
      <c r="CY45" s="694"/>
      <c r="CZ45" s="664">
        <v>9.4</v>
      </c>
      <c r="DA45" s="695"/>
      <c r="DB45" s="695"/>
      <c r="DC45" s="698"/>
      <c r="DD45" s="668">
        <v>53958</v>
      </c>
      <c r="DE45" s="693"/>
      <c r="DF45" s="693"/>
      <c r="DG45" s="693"/>
      <c r="DH45" s="693"/>
      <c r="DI45" s="693"/>
      <c r="DJ45" s="693"/>
      <c r="DK45" s="694"/>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349</v>
      </c>
      <c r="CG46" s="657"/>
      <c r="CH46" s="657"/>
      <c r="CI46" s="657"/>
      <c r="CJ46" s="657"/>
      <c r="CK46" s="657"/>
      <c r="CL46" s="657"/>
      <c r="CM46" s="657"/>
      <c r="CN46" s="657"/>
      <c r="CO46" s="657"/>
      <c r="CP46" s="657"/>
      <c r="CQ46" s="658"/>
      <c r="CR46" s="659">
        <v>123823</v>
      </c>
      <c r="CS46" s="660"/>
      <c r="CT46" s="660"/>
      <c r="CU46" s="660"/>
      <c r="CV46" s="660"/>
      <c r="CW46" s="660"/>
      <c r="CX46" s="660"/>
      <c r="CY46" s="661"/>
      <c r="CZ46" s="664">
        <v>1.8</v>
      </c>
      <c r="DA46" s="665"/>
      <c r="DB46" s="665"/>
      <c r="DC46" s="760"/>
      <c r="DD46" s="668">
        <v>37725</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350</v>
      </c>
      <c r="CG47" s="657"/>
      <c r="CH47" s="657"/>
      <c r="CI47" s="657"/>
      <c r="CJ47" s="657"/>
      <c r="CK47" s="657"/>
      <c r="CL47" s="657"/>
      <c r="CM47" s="657"/>
      <c r="CN47" s="657"/>
      <c r="CO47" s="657"/>
      <c r="CP47" s="657"/>
      <c r="CQ47" s="658"/>
      <c r="CR47" s="659">
        <v>728212</v>
      </c>
      <c r="CS47" s="693"/>
      <c r="CT47" s="693"/>
      <c r="CU47" s="693"/>
      <c r="CV47" s="693"/>
      <c r="CW47" s="693"/>
      <c r="CX47" s="693"/>
      <c r="CY47" s="694"/>
      <c r="CZ47" s="664">
        <v>10.8</v>
      </c>
      <c r="DA47" s="695"/>
      <c r="DB47" s="695"/>
      <c r="DC47" s="698"/>
      <c r="DD47" s="668">
        <v>19822</v>
      </c>
      <c r="DE47" s="693"/>
      <c r="DF47" s="693"/>
      <c r="DG47" s="693"/>
      <c r="DH47" s="693"/>
      <c r="DI47" s="693"/>
      <c r="DJ47" s="693"/>
      <c r="DK47" s="694"/>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351</v>
      </c>
      <c r="CG48" s="657"/>
      <c r="CH48" s="657"/>
      <c r="CI48" s="657"/>
      <c r="CJ48" s="657"/>
      <c r="CK48" s="657"/>
      <c r="CL48" s="657"/>
      <c r="CM48" s="657"/>
      <c r="CN48" s="657"/>
      <c r="CO48" s="657"/>
      <c r="CP48" s="657"/>
      <c r="CQ48" s="658"/>
      <c r="CR48" s="659" t="s">
        <v>166</v>
      </c>
      <c r="CS48" s="660"/>
      <c r="CT48" s="660"/>
      <c r="CU48" s="660"/>
      <c r="CV48" s="660"/>
      <c r="CW48" s="660"/>
      <c r="CX48" s="660"/>
      <c r="CY48" s="661"/>
      <c r="CZ48" s="664" t="s">
        <v>122</v>
      </c>
      <c r="DA48" s="665"/>
      <c r="DB48" s="665"/>
      <c r="DC48" s="760"/>
      <c r="DD48" s="668" t="s">
        <v>122</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352</v>
      </c>
      <c r="CE49" s="705"/>
      <c r="CF49" s="705"/>
      <c r="CG49" s="705"/>
      <c r="CH49" s="705"/>
      <c r="CI49" s="705"/>
      <c r="CJ49" s="705"/>
      <c r="CK49" s="705"/>
      <c r="CL49" s="705"/>
      <c r="CM49" s="705"/>
      <c r="CN49" s="705"/>
      <c r="CO49" s="705"/>
      <c r="CP49" s="705"/>
      <c r="CQ49" s="706"/>
      <c r="CR49" s="739">
        <v>6731404</v>
      </c>
      <c r="CS49" s="729"/>
      <c r="CT49" s="729"/>
      <c r="CU49" s="729"/>
      <c r="CV49" s="729"/>
      <c r="CW49" s="729"/>
      <c r="CX49" s="729"/>
      <c r="CY49" s="761"/>
      <c r="CZ49" s="744">
        <v>100</v>
      </c>
      <c r="DA49" s="762"/>
      <c r="DB49" s="762"/>
      <c r="DC49" s="763"/>
      <c r="DD49" s="764">
        <v>3765639</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Q0H7TRKNijToAvRtgAenw/um81wsgt45f+QDZ4YKWOqQcWL7FPIQivLw83p5iQQNXorMobCGNeawoSQylENzKQ==" saltValue="HuJ2DsFhEuiUlVxUw6a10w==" spinCount="100000" sheet="1" objects="1" scenarios="1"/>
  <mergeCells count="58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F44:CQ44"/>
    <mergeCell ref="CR44:CY44"/>
    <mergeCell ref="CZ44:DC44"/>
    <mergeCell ref="DD44:DK44"/>
    <mergeCell ref="DL44:DV44"/>
    <mergeCell ref="CF46:CQ46"/>
    <mergeCell ref="CR46:CY46"/>
    <mergeCell ref="CZ46:DC46"/>
    <mergeCell ref="DD46:DK46"/>
    <mergeCell ref="CD43:CQ43"/>
    <mergeCell ref="CR43:CY43"/>
    <mergeCell ref="CZ43:DC43"/>
    <mergeCell ref="DD43:DK43"/>
    <mergeCell ref="DL43:DV43"/>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AP95" sqref="AP95"/>
    </sheetView>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353</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354</v>
      </c>
      <c r="DK2" s="807"/>
      <c r="DL2" s="807"/>
      <c r="DM2" s="807"/>
      <c r="DN2" s="807"/>
      <c r="DO2" s="808"/>
      <c r="DP2" s="229"/>
      <c r="DQ2" s="806" t="s">
        <v>355</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356</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357</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358</v>
      </c>
      <c r="B5" s="801"/>
      <c r="C5" s="801"/>
      <c r="D5" s="801"/>
      <c r="E5" s="801"/>
      <c r="F5" s="801"/>
      <c r="G5" s="801"/>
      <c r="H5" s="801"/>
      <c r="I5" s="801"/>
      <c r="J5" s="801"/>
      <c r="K5" s="801"/>
      <c r="L5" s="801"/>
      <c r="M5" s="801"/>
      <c r="N5" s="801"/>
      <c r="O5" s="801"/>
      <c r="P5" s="802"/>
      <c r="Q5" s="777" t="s">
        <v>359</v>
      </c>
      <c r="R5" s="778"/>
      <c r="S5" s="778"/>
      <c r="T5" s="778"/>
      <c r="U5" s="779"/>
      <c r="V5" s="777" t="s">
        <v>360</v>
      </c>
      <c r="W5" s="778"/>
      <c r="X5" s="778"/>
      <c r="Y5" s="778"/>
      <c r="Z5" s="779"/>
      <c r="AA5" s="777" t="s">
        <v>361</v>
      </c>
      <c r="AB5" s="778"/>
      <c r="AC5" s="778"/>
      <c r="AD5" s="778"/>
      <c r="AE5" s="778"/>
      <c r="AF5" s="810" t="s">
        <v>362</v>
      </c>
      <c r="AG5" s="778"/>
      <c r="AH5" s="778"/>
      <c r="AI5" s="778"/>
      <c r="AJ5" s="789"/>
      <c r="AK5" s="778" t="s">
        <v>363</v>
      </c>
      <c r="AL5" s="778"/>
      <c r="AM5" s="778"/>
      <c r="AN5" s="778"/>
      <c r="AO5" s="779"/>
      <c r="AP5" s="777" t="s">
        <v>364</v>
      </c>
      <c r="AQ5" s="778"/>
      <c r="AR5" s="778"/>
      <c r="AS5" s="778"/>
      <c r="AT5" s="779"/>
      <c r="AU5" s="777" t="s">
        <v>365</v>
      </c>
      <c r="AV5" s="778"/>
      <c r="AW5" s="778"/>
      <c r="AX5" s="778"/>
      <c r="AY5" s="789"/>
      <c r="AZ5" s="236"/>
      <c r="BA5" s="236"/>
      <c r="BB5" s="236"/>
      <c r="BC5" s="236"/>
      <c r="BD5" s="236"/>
      <c r="BE5" s="237"/>
      <c r="BF5" s="237"/>
      <c r="BG5" s="237"/>
      <c r="BH5" s="237"/>
      <c r="BI5" s="237"/>
      <c r="BJ5" s="237"/>
      <c r="BK5" s="237"/>
      <c r="BL5" s="237"/>
      <c r="BM5" s="237"/>
      <c r="BN5" s="237"/>
      <c r="BO5" s="237"/>
      <c r="BP5" s="237"/>
      <c r="BQ5" s="800" t="s">
        <v>366</v>
      </c>
      <c r="BR5" s="801"/>
      <c r="BS5" s="801"/>
      <c r="BT5" s="801"/>
      <c r="BU5" s="801"/>
      <c r="BV5" s="801"/>
      <c r="BW5" s="801"/>
      <c r="BX5" s="801"/>
      <c r="BY5" s="801"/>
      <c r="BZ5" s="801"/>
      <c r="CA5" s="801"/>
      <c r="CB5" s="801"/>
      <c r="CC5" s="801"/>
      <c r="CD5" s="801"/>
      <c r="CE5" s="801"/>
      <c r="CF5" s="801"/>
      <c r="CG5" s="802"/>
      <c r="CH5" s="777" t="s">
        <v>367</v>
      </c>
      <c r="CI5" s="778"/>
      <c r="CJ5" s="778"/>
      <c r="CK5" s="778"/>
      <c r="CL5" s="779"/>
      <c r="CM5" s="777" t="s">
        <v>368</v>
      </c>
      <c r="CN5" s="778"/>
      <c r="CO5" s="778"/>
      <c r="CP5" s="778"/>
      <c r="CQ5" s="779"/>
      <c r="CR5" s="777" t="s">
        <v>369</v>
      </c>
      <c r="CS5" s="778"/>
      <c r="CT5" s="778"/>
      <c r="CU5" s="778"/>
      <c r="CV5" s="779"/>
      <c r="CW5" s="777" t="s">
        <v>370</v>
      </c>
      <c r="CX5" s="778"/>
      <c r="CY5" s="778"/>
      <c r="CZ5" s="778"/>
      <c r="DA5" s="779"/>
      <c r="DB5" s="777" t="s">
        <v>371</v>
      </c>
      <c r="DC5" s="778"/>
      <c r="DD5" s="778"/>
      <c r="DE5" s="778"/>
      <c r="DF5" s="779"/>
      <c r="DG5" s="783" t="s">
        <v>372</v>
      </c>
      <c r="DH5" s="784"/>
      <c r="DI5" s="784"/>
      <c r="DJ5" s="784"/>
      <c r="DK5" s="785"/>
      <c r="DL5" s="783" t="s">
        <v>373</v>
      </c>
      <c r="DM5" s="784"/>
      <c r="DN5" s="784"/>
      <c r="DO5" s="784"/>
      <c r="DP5" s="785"/>
      <c r="DQ5" s="777" t="s">
        <v>374</v>
      </c>
      <c r="DR5" s="778"/>
      <c r="DS5" s="778"/>
      <c r="DT5" s="778"/>
      <c r="DU5" s="779"/>
      <c r="DV5" s="777" t="s">
        <v>365</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375</v>
      </c>
      <c r="C7" s="792"/>
      <c r="D7" s="792"/>
      <c r="E7" s="792"/>
      <c r="F7" s="792"/>
      <c r="G7" s="792"/>
      <c r="H7" s="792"/>
      <c r="I7" s="792"/>
      <c r="J7" s="792"/>
      <c r="K7" s="792"/>
      <c r="L7" s="792"/>
      <c r="M7" s="792"/>
      <c r="N7" s="792"/>
      <c r="O7" s="792"/>
      <c r="P7" s="793"/>
      <c r="Q7" s="794">
        <v>7222</v>
      </c>
      <c r="R7" s="795"/>
      <c r="S7" s="795"/>
      <c r="T7" s="795"/>
      <c r="U7" s="795"/>
      <c r="V7" s="795">
        <v>6702</v>
      </c>
      <c r="W7" s="795"/>
      <c r="X7" s="795"/>
      <c r="Y7" s="795"/>
      <c r="Z7" s="795"/>
      <c r="AA7" s="795">
        <v>520</v>
      </c>
      <c r="AB7" s="795"/>
      <c r="AC7" s="795"/>
      <c r="AD7" s="795"/>
      <c r="AE7" s="796"/>
      <c r="AF7" s="797">
        <v>457</v>
      </c>
      <c r="AG7" s="798"/>
      <c r="AH7" s="798"/>
      <c r="AI7" s="798"/>
      <c r="AJ7" s="799"/>
      <c r="AK7" s="834">
        <v>185</v>
      </c>
      <c r="AL7" s="835"/>
      <c r="AM7" s="835"/>
      <c r="AN7" s="835"/>
      <c r="AO7" s="835"/>
      <c r="AP7" s="835">
        <v>6506</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c r="BT7" s="839"/>
      <c r="BU7" s="839"/>
      <c r="BV7" s="839"/>
      <c r="BW7" s="839"/>
      <c r="BX7" s="839"/>
      <c r="BY7" s="839"/>
      <c r="BZ7" s="839"/>
      <c r="CA7" s="839"/>
      <c r="CB7" s="839"/>
      <c r="CC7" s="839"/>
      <c r="CD7" s="839"/>
      <c r="CE7" s="839"/>
      <c r="CF7" s="839"/>
      <c r="CG7" s="840"/>
      <c r="CH7" s="831"/>
      <c r="CI7" s="832"/>
      <c r="CJ7" s="832"/>
      <c r="CK7" s="832"/>
      <c r="CL7" s="833"/>
      <c r="CM7" s="831"/>
      <c r="CN7" s="832"/>
      <c r="CO7" s="832"/>
      <c r="CP7" s="832"/>
      <c r="CQ7" s="833"/>
      <c r="CR7" s="831"/>
      <c r="CS7" s="832"/>
      <c r="CT7" s="832"/>
      <c r="CU7" s="832"/>
      <c r="CV7" s="833"/>
      <c r="CW7" s="831"/>
      <c r="CX7" s="832"/>
      <c r="CY7" s="832"/>
      <c r="CZ7" s="832"/>
      <c r="DA7" s="833"/>
      <c r="DB7" s="831"/>
      <c r="DC7" s="832"/>
      <c r="DD7" s="832"/>
      <c r="DE7" s="832"/>
      <c r="DF7" s="833"/>
      <c r="DG7" s="831"/>
      <c r="DH7" s="832"/>
      <c r="DI7" s="832"/>
      <c r="DJ7" s="832"/>
      <c r="DK7" s="833"/>
      <c r="DL7" s="831"/>
      <c r="DM7" s="832"/>
      <c r="DN7" s="832"/>
      <c r="DO7" s="832"/>
      <c r="DP7" s="833"/>
      <c r="DQ7" s="831"/>
      <c r="DR7" s="832"/>
      <c r="DS7" s="832"/>
      <c r="DT7" s="832"/>
      <c r="DU7" s="833"/>
      <c r="DV7" s="812"/>
      <c r="DW7" s="813"/>
      <c r="DX7" s="813"/>
      <c r="DY7" s="813"/>
      <c r="DZ7" s="814"/>
      <c r="EA7" s="234"/>
    </row>
    <row r="8" spans="1:131" s="235" customFormat="1" ht="26.25" customHeight="1" x14ac:dyDescent="0.15">
      <c r="A8" s="241">
        <v>2</v>
      </c>
      <c r="B8" s="815" t="s">
        <v>376</v>
      </c>
      <c r="C8" s="816"/>
      <c r="D8" s="816"/>
      <c r="E8" s="816"/>
      <c r="F8" s="816"/>
      <c r="G8" s="816"/>
      <c r="H8" s="816"/>
      <c r="I8" s="816"/>
      <c r="J8" s="816"/>
      <c r="K8" s="816"/>
      <c r="L8" s="816"/>
      <c r="M8" s="816"/>
      <c r="N8" s="816"/>
      <c r="O8" s="816"/>
      <c r="P8" s="817"/>
      <c r="Q8" s="818">
        <v>31</v>
      </c>
      <c r="R8" s="819"/>
      <c r="S8" s="819"/>
      <c r="T8" s="819"/>
      <c r="U8" s="819"/>
      <c r="V8" s="819">
        <v>30</v>
      </c>
      <c r="W8" s="819"/>
      <c r="X8" s="819"/>
      <c r="Y8" s="819"/>
      <c r="Z8" s="819"/>
      <c r="AA8" s="819">
        <v>1</v>
      </c>
      <c r="AB8" s="819"/>
      <c r="AC8" s="819"/>
      <c r="AD8" s="819"/>
      <c r="AE8" s="820"/>
      <c r="AF8" s="821">
        <v>1</v>
      </c>
      <c r="AG8" s="822"/>
      <c r="AH8" s="822"/>
      <c r="AI8" s="822"/>
      <c r="AJ8" s="823"/>
      <c r="AK8" s="824">
        <v>0</v>
      </c>
      <c r="AL8" s="825"/>
      <c r="AM8" s="825"/>
      <c r="AN8" s="825"/>
      <c r="AO8" s="825"/>
      <c r="AP8" s="825">
        <v>0</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x14ac:dyDescent="0.15">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x14ac:dyDescent="0.15">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377</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378</v>
      </c>
      <c r="B23" s="850" t="s">
        <v>379</v>
      </c>
      <c r="C23" s="851"/>
      <c r="D23" s="851"/>
      <c r="E23" s="851"/>
      <c r="F23" s="851"/>
      <c r="G23" s="851"/>
      <c r="H23" s="851"/>
      <c r="I23" s="851"/>
      <c r="J23" s="851"/>
      <c r="K23" s="851"/>
      <c r="L23" s="851"/>
      <c r="M23" s="851"/>
      <c r="N23" s="851"/>
      <c r="O23" s="851"/>
      <c r="P23" s="852"/>
      <c r="Q23" s="853">
        <v>7253</v>
      </c>
      <c r="R23" s="854"/>
      <c r="S23" s="854"/>
      <c r="T23" s="854"/>
      <c r="U23" s="854"/>
      <c r="V23" s="854">
        <v>6732</v>
      </c>
      <c r="W23" s="854"/>
      <c r="X23" s="854"/>
      <c r="Y23" s="854"/>
      <c r="Z23" s="854"/>
      <c r="AA23" s="854">
        <v>521</v>
      </c>
      <c r="AB23" s="854"/>
      <c r="AC23" s="854"/>
      <c r="AD23" s="854"/>
      <c r="AE23" s="855"/>
      <c r="AF23" s="856">
        <v>458</v>
      </c>
      <c r="AG23" s="854"/>
      <c r="AH23" s="854"/>
      <c r="AI23" s="854"/>
      <c r="AJ23" s="857"/>
      <c r="AK23" s="858"/>
      <c r="AL23" s="859"/>
      <c r="AM23" s="859"/>
      <c r="AN23" s="859"/>
      <c r="AO23" s="859"/>
      <c r="AP23" s="854">
        <v>6506</v>
      </c>
      <c r="AQ23" s="854"/>
      <c r="AR23" s="854"/>
      <c r="AS23" s="854"/>
      <c r="AT23" s="854"/>
      <c r="AU23" s="860"/>
      <c r="AV23" s="860"/>
      <c r="AW23" s="860"/>
      <c r="AX23" s="860"/>
      <c r="AY23" s="861"/>
      <c r="AZ23" s="869" t="s">
        <v>122</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380</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381</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358</v>
      </c>
      <c r="B26" s="801"/>
      <c r="C26" s="801"/>
      <c r="D26" s="801"/>
      <c r="E26" s="801"/>
      <c r="F26" s="801"/>
      <c r="G26" s="801"/>
      <c r="H26" s="801"/>
      <c r="I26" s="801"/>
      <c r="J26" s="801"/>
      <c r="K26" s="801"/>
      <c r="L26" s="801"/>
      <c r="M26" s="801"/>
      <c r="N26" s="801"/>
      <c r="O26" s="801"/>
      <c r="P26" s="802"/>
      <c r="Q26" s="777" t="s">
        <v>382</v>
      </c>
      <c r="R26" s="778"/>
      <c r="S26" s="778"/>
      <c r="T26" s="778"/>
      <c r="U26" s="779"/>
      <c r="V26" s="777" t="s">
        <v>383</v>
      </c>
      <c r="W26" s="778"/>
      <c r="X26" s="778"/>
      <c r="Y26" s="778"/>
      <c r="Z26" s="779"/>
      <c r="AA26" s="777" t="s">
        <v>384</v>
      </c>
      <c r="AB26" s="778"/>
      <c r="AC26" s="778"/>
      <c r="AD26" s="778"/>
      <c r="AE26" s="778"/>
      <c r="AF26" s="872" t="s">
        <v>385</v>
      </c>
      <c r="AG26" s="873"/>
      <c r="AH26" s="873"/>
      <c r="AI26" s="873"/>
      <c r="AJ26" s="874"/>
      <c r="AK26" s="778" t="s">
        <v>386</v>
      </c>
      <c r="AL26" s="778"/>
      <c r="AM26" s="778"/>
      <c r="AN26" s="778"/>
      <c r="AO26" s="779"/>
      <c r="AP26" s="777" t="s">
        <v>387</v>
      </c>
      <c r="AQ26" s="778"/>
      <c r="AR26" s="778"/>
      <c r="AS26" s="778"/>
      <c r="AT26" s="779"/>
      <c r="AU26" s="777" t="s">
        <v>388</v>
      </c>
      <c r="AV26" s="778"/>
      <c r="AW26" s="778"/>
      <c r="AX26" s="778"/>
      <c r="AY26" s="779"/>
      <c r="AZ26" s="777" t="s">
        <v>389</v>
      </c>
      <c r="BA26" s="778"/>
      <c r="BB26" s="778"/>
      <c r="BC26" s="778"/>
      <c r="BD26" s="779"/>
      <c r="BE26" s="777" t="s">
        <v>365</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390</v>
      </c>
      <c r="C28" s="792"/>
      <c r="D28" s="792"/>
      <c r="E28" s="792"/>
      <c r="F28" s="792"/>
      <c r="G28" s="792"/>
      <c r="H28" s="792"/>
      <c r="I28" s="792"/>
      <c r="J28" s="792"/>
      <c r="K28" s="792"/>
      <c r="L28" s="792"/>
      <c r="M28" s="792"/>
      <c r="N28" s="792"/>
      <c r="O28" s="792"/>
      <c r="P28" s="793"/>
      <c r="Q28" s="882">
        <v>1408</v>
      </c>
      <c r="R28" s="883"/>
      <c r="S28" s="883"/>
      <c r="T28" s="883"/>
      <c r="U28" s="883"/>
      <c r="V28" s="883">
        <v>1318</v>
      </c>
      <c r="W28" s="883"/>
      <c r="X28" s="883"/>
      <c r="Y28" s="883"/>
      <c r="Z28" s="883"/>
      <c r="AA28" s="883">
        <v>90</v>
      </c>
      <c r="AB28" s="883"/>
      <c r="AC28" s="883"/>
      <c r="AD28" s="883"/>
      <c r="AE28" s="884"/>
      <c r="AF28" s="885">
        <v>90</v>
      </c>
      <c r="AG28" s="883"/>
      <c r="AH28" s="883"/>
      <c r="AI28" s="883"/>
      <c r="AJ28" s="886"/>
      <c r="AK28" s="887">
        <v>102</v>
      </c>
      <c r="AL28" s="878"/>
      <c r="AM28" s="878"/>
      <c r="AN28" s="878"/>
      <c r="AO28" s="878"/>
      <c r="AP28" s="878">
        <v>0</v>
      </c>
      <c r="AQ28" s="878"/>
      <c r="AR28" s="878"/>
      <c r="AS28" s="878"/>
      <c r="AT28" s="878"/>
      <c r="AU28" s="878">
        <v>102</v>
      </c>
      <c r="AV28" s="878"/>
      <c r="AW28" s="878"/>
      <c r="AX28" s="878"/>
      <c r="AY28" s="878"/>
      <c r="AZ28" s="879"/>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391</v>
      </c>
      <c r="C29" s="816"/>
      <c r="D29" s="816"/>
      <c r="E29" s="816"/>
      <c r="F29" s="816"/>
      <c r="G29" s="816"/>
      <c r="H29" s="816"/>
      <c r="I29" s="816"/>
      <c r="J29" s="816"/>
      <c r="K29" s="816"/>
      <c r="L29" s="816"/>
      <c r="M29" s="816"/>
      <c r="N29" s="816"/>
      <c r="O29" s="816"/>
      <c r="P29" s="817"/>
      <c r="Q29" s="818">
        <v>1139</v>
      </c>
      <c r="R29" s="819"/>
      <c r="S29" s="819"/>
      <c r="T29" s="819"/>
      <c r="U29" s="819"/>
      <c r="V29" s="819">
        <v>1080</v>
      </c>
      <c r="W29" s="819"/>
      <c r="X29" s="819"/>
      <c r="Y29" s="819"/>
      <c r="Z29" s="819"/>
      <c r="AA29" s="819">
        <v>59</v>
      </c>
      <c r="AB29" s="819"/>
      <c r="AC29" s="819"/>
      <c r="AD29" s="819"/>
      <c r="AE29" s="820"/>
      <c r="AF29" s="821">
        <v>59</v>
      </c>
      <c r="AG29" s="822"/>
      <c r="AH29" s="822"/>
      <c r="AI29" s="822"/>
      <c r="AJ29" s="823"/>
      <c r="AK29" s="890">
        <v>182</v>
      </c>
      <c r="AL29" s="891"/>
      <c r="AM29" s="891"/>
      <c r="AN29" s="891"/>
      <c r="AO29" s="891"/>
      <c r="AP29" s="891">
        <v>0</v>
      </c>
      <c r="AQ29" s="891"/>
      <c r="AR29" s="891"/>
      <c r="AS29" s="891"/>
      <c r="AT29" s="891"/>
      <c r="AU29" s="891">
        <v>182</v>
      </c>
      <c r="AV29" s="891"/>
      <c r="AW29" s="891"/>
      <c r="AX29" s="891"/>
      <c r="AY29" s="891"/>
      <c r="AZ29" s="892"/>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392</v>
      </c>
      <c r="C30" s="816"/>
      <c r="D30" s="816"/>
      <c r="E30" s="816"/>
      <c r="F30" s="816"/>
      <c r="G30" s="816"/>
      <c r="H30" s="816"/>
      <c r="I30" s="816"/>
      <c r="J30" s="816"/>
      <c r="K30" s="816"/>
      <c r="L30" s="816"/>
      <c r="M30" s="816"/>
      <c r="N30" s="816"/>
      <c r="O30" s="816"/>
      <c r="P30" s="817"/>
      <c r="Q30" s="818">
        <v>121</v>
      </c>
      <c r="R30" s="819"/>
      <c r="S30" s="819"/>
      <c r="T30" s="819"/>
      <c r="U30" s="819"/>
      <c r="V30" s="819">
        <v>120</v>
      </c>
      <c r="W30" s="819"/>
      <c r="X30" s="819"/>
      <c r="Y30" s="819"/>
      <c r="Z30" s="819"/>
      <c r="AA30" s="819">
        <v>1</v>
      </c>
      <c r="AB30" s="819"/>
      <c r="AC30" s="819"/>
      <c r="AD30" s="819"/>
      <c r="AE30" s="820"/>
      <c r="AF30" s="821">
        <v>1</v>
      </c>
      <c r="AG30" s="822"/>
      <c r="AH30" s="822"/>
      <c r="AI30" s="822"/>
      <c r="AJ30" s="823"/>
      <c r="AK30" s="890">
        <v>39</v>
      </c>
      <c r="AL30" s="891"/>
      <c r="AM30" s="891"/>
      <c r="AN30" s="891"/>
      <c r="AO30" s="891"/>
      <c r="AP30" s="891">
        <v>0</v>
      </c>
      <c r="AQ30" s="891"/>
      <c r="AR30" s="891"/>
      <c r="AS30" s="891"/>
      <c r="AT30" s="891"/>
      <c r="AU30" s="891">
        <v>39</v>
      </c>
      <c r="AV30" s="891"/>
      <c r="AW30" s="891"/>
      <c r="AX30" s="891"/>
      <c r="AY30" s="891"/>
      <c r="AZ30" s="892"/>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393</v>
      </c>
      <c r="C31" s="816"/>
      <c r="D31" s="816"/>
      <c r="E31" s="816"/>
      <c r="F31" s="816"/>
      <c r="G31" s="816"/>
      <c r="H31" s="816"/>
      <c r="I31" s="816"/>
      <c r="J31" s="816"/>
      <c r="K31" s="816"/>
      <c r="L31" s="816"/>
      <c r="M31" s="816"/>
      <c r="N31" s="816"/>
      <c r="O31" s="816"/>
      <c r="P31" s="817"/>
      <c r="Q31" s="818">
        <v>0</v>
      </c>
      <c r="R31" s="819"/>
      <c r="S31" s="819"/>
      <c r="T31" s="819"/>
      <c r="U31" s="819"/>
      <c r="V31" s="819">
        <v>0</v>
      </c>
      <c r="W31" s="819"/>
      <c r="X31" s="819"/>
      <c r="Y31" s="819"/>
      <c r="Z31" s="819"/>
      <c r="AA31" s="819">
        <v>0</v>
      </c>
      <c r="AB31" s="819"/>
      <c r="AC31" s="819"/>
      <c r="AD31" s="819"/>
      <c r="AE31" s="820"/>
      <c r="AF31" s="821" t="s">
        <v>394</v>
      </c>
      <c r="AG31" s="822"/>
      <c r="AH31" s="822"/>
      <c r="AI31" s="822"/>
      <c r="AJ31" s="823"/>
      <c r="AK31" s="890">
        <v>0</v>
      </c>
      <c r="AL31" s="891"/>
      <c r="AM31" s="891"/>
      <c r="AN31" s="891"/>
      <c r="AO31" s="891"/>
      <c r="AP31" s="891">
        <v>0</v>
      </c>
      <c r="AQ31" s="891"/>
      <c r="AR31" s="891"/>
      <c r="AS31" s="891"/>
      <c r="AT31" s="891"/>
      <c r="AU31" s="891">
        <v>0</v>
      </c>
      <c r="AV31" s="891"/>
      <c r="AW31" s="891"/>
      <c r="AX31" s="891"/>
      <c r="AY31" s="891"/>
      <c r="AZ31" s="892"/>
      <c r="BA31" s="892"/>
      <c r="BB31" s="892"/>
      <c r="BC31" s="892"/>
      <c r="BD31" s="892"/>
      <c r="BE31" s="888"/>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t="s">
        <v>395</v>
      </c>
      <c r="C32" s="816"/>
      <c r="D32" s="816"/>
      <c r="E32" s="816"/>
      <c r="F32" s="816"/>
      <c r="G32" s="816"/>
      <c r="H32" s="816"/>
      <c r="I32" s="816"/>
      <c r="J32" s="816"/>
      <c r="K32" s="816"/>
      <c r="L32" s="816"/>
      <c r="M32" s="816"/>
      <c r="N32" s="816"/>
      <c r="O32" s="816"/>
      <c r="P32" s="817"/>
      <c r="Q32" s="818">
        <v>663</v>
      </c>
      <c r="R32" s="819"/>
      <c r="S32" s="819"/>
      <c r="T32" s="819"/>
      <c r="U32" s="819"/>
      <c r="V32" s="819">
        <v>104</v>
      </c>
      <c r="W32" s="819"/>
      <c r="X32" s="819"/>
      <c r="Y32" s="819"/>
      <c r="Z32" s="819"/>
      <c r="AA32" s="819">
        <v>558</v>
      </c>
      <c r="AB32" s="819"/>
      <c r="AC32" s="819"/>
      <c r="AD32" s="819"/>
      <c r="AE32" s="820"/>
      <c r="AF32" s="821">
        <v>558</v>
      </c>
      <c r="AG32" s="822"/>
      <c r="AH32" s="822"/>
      <c r="AI32" s="822"/>
      <c r="AJ32" s="823"/>
      <c r="AK32" s="890">
        <v>50</v>
      </c>
      <c r="AL32" s="891"/>
      <c r="AM32" s="891"/>
      <c r="AN32" s="891"/>
      <c r="AO32" s="891"/>
      <c r="AP32" s="891">
        <v>70</v>
      </c>
      <c r="AQ32" s="891"/>
      <c r="AR32" s="891"/>
      <c r="AS32" s="891"/>
      <c r="AT32" s="891"/>
      <c r="AU32" s="891">
        <v>50</v>
      </c>
      <c r="AV32" s="891"/>
      <c r="AW32" s="891"/>
      <c r="AX32" s="891"/>
      <c r="AY32" s="891"/>
      <c r="AZ32" s="892"/>
      <c r="BA32" s="892"/>
      <c r="BB32" s="892"/>
      <c r="BC32" s="892"/>
      <c r="BD32" s="892"/>
      <c r="BE32" s="888" t="s">
        <v>396</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t="s">
        <v>397</v>
      </c>
      <c r="C33" s="816"/>
      <c r="D33" s="816"/>
      <c r="E33" s="816"/>
      <c r="F33" s="816"/>
      <c r="G33" s="816"/>
      <c r="H33" s="816"/>
      <c r="I33" s="816"/>
      <c r="J33" s="816"/>
      <c r="K33" s="816"/>
      <c r="L33" s="816"/>
      <c r="M33" s="816"/>
      <c r="N33" s="816"/>
      <c r="O33" s="816"/>
      <c r="P33" s="817"/>
      <c r="Q33" s="818">
        <v>241</v>
      </c>
      <c r="R33" s="819"/>
      <c r="S33" s="819"/>
      <c r="T33" s="819"/>
      <c r="U33" s="819"/>
      <c r="V33" s="819">
        <v>240</v>
      </c>
      <c r="W33" s="819"/>
      <c r="X33" s="819"/>
      <c r="Y33" s="819"/>
      <c r="Z33" s="819"/>
      <c r="AA33" s="819">
        <v>1</v>
      </c>
      <c r="AB33" s="819"/>
      <c r="AC33" s="819"/>
      <c r="AD33" s="819"/>
      <c r="AE33" s="820"/>
      <c r="AF33" s="821">
        <v>1</v>
      </c>
      <c r="AG33" s="822"/>
      <c r="AH33" s="822"/>
      <c r="AI33" s="822"/>
      <c r="AJ33" s="823"/>
      <c r="AK33" s="890">
        <v>93</v>
      </c>
      <c r="AL33" s="891"/>
      <c r="AM33" s="891"/>
      <c r="AN33" s="891"/>
      <c r="AO33" s="891"/>
      <c r="AP33" s="891">
        <v>1598</v>
      </c>
      <c r="AQ33" s="891"/>
      <c r="AR33" s="891"/>
      <c r="AS33" s="891"/>
      <c r="AT33" s="891"/>
      <c r="AU33" s="891">
        <v>93</v>
      </c>
      <c r="AV33" s="891"/>
      <c r="AW33" s="891"/>
      <c r="AX33" s="891"/>
      <c r="AY33" s="891"/>
      <c r="AZ33" s="892"/>
      <c r="BA33" s="892"/>
      <c r="BB33" s="892"/>
      <c r="BC33" s="892"/>
      <c r="BD33" s="892"/>
      <c r="BE33" s="888" t="s">
        <v>398</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t="s">
        <v>399</v>
      </c>
      <c r="C34" s="816"/>
      <c r="D34" s="816"/>
      <c r="E34" s="816"/>
      <c r="F34" s="816"/>
      <c r="G34" s="816"/>
      <c r="H34" s="816"/>
      <c r="I34" s="816"/>
      <c r="J34" s="816"/>
      <c r="K34" s="816"/>
      <c r="L34" s="816"/>
      <c r="M34" s="816"/>
      <c r="N34" s="816"/>
      <c r="O34" s="816"/>
      <c r="P34" s="817"/>
      <c r="Q34" s="818">
        <v>1</v>
      </c>
      <c r="R34" s="819"/>
      <c r="S34" s="819"/>
      <c r="T34" s="819"/>
      <c r="U34" s="819"/>
      <c r="V34" s="819">
        <v>0.2</v>
      </c>
      <c r="W34" s="819"/>
      <c r="X34" s="819"/>
      <c r="Y34" s="819"/>
      <c r="Z34" s="819"/>
      <c r="AA34" s="819">
        <v>1</v>
      </c>
      <c r="AB34" s="819"/>
      <c r="AC34" s="819"/>
      <c r="AD34" s="819"/>
      <c r="AE34" s="820"/>
      <c r="AF34" s="821">
        <v>1</v>
      </c>
      <c r="AG34" s="822"/>
      <c r="AH34" s="822"/>
      <c r="AI34" s="822"/>
      <c r="AJ34" s="823"/>
      <c r="AK34" s="890">
        <v>0</v>
      </c>
      <c r="AL34" s="891"/>
      <c r="AM34" s="891"/>
      <c r="AN34" s="891"/>
      <c r="AO34" s="891"/>
      <c r="AP34" s="891">
        <v>0</v>
      </c>
      <c r="AQ34" s="891"/>
      <c r="AR34" s="891"/>
      <c r="AS34" s="891"/>
      <c r="AT34" s="891"/>
      <c r="AU34" s="891">
        <v>0</v>
      </c>
      <c r="AV34" s="891"/>
      <c r="AW34" s="891"/>
      <c r="AX34" s="891"/>
      <c r="AY34" s="891"/>
      <c r="AZ34" s="892"/>
      <c r="BA34" s="892"/>
      <c r="BB34" s="892"/>
      <c r="BC34" s="892"/>
      <c r="BD34" s="892"/>
      <c r="BE34" s="888" t="s">
        <v>400</v>
      </c>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401</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378</v>
      </c>
      <c r="B63" s="850" t="s">
        <v>402</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710</v>
      </c>
      <c r="AG63" s="902"/>
      <c r="AH63" s="902"/>
      <c r="AI63" s="902"/>
      <c r="AJ63" s="903"/>
      <c r="AK63" s="904"/>
      <c r="AL63" s="899"/>
      <c r="AM63" s="899"/>
      <c r="AN63" s="899"/>
      <c r="AO63" s="899"/>
      <c r="AP63" s="902">
        <v>1668</v>
      </c>
      <c r="AQ63" s="902"/>
      <c r="AR63" s="902"/>
      <c r="AS63" s="902"/>
      <c r="AT63" s="902"/>
      <c r="AU63" s="902">
        <v>466</v>
      </c>
      <c r="AV63" s="902"/>
      <c r="AW63" s="902"/>
      <c r="AX63" s="902"/>
      <c r="AY63" s="902"/>
      <c r="AZ63" s="906"/>
      <c r="BA63" s="906"/>
      <c r="BB63" s="906"/>
      <c r="BC63" s="906"/>
      <c r="BD63" s="906"/>
      <c r="BE63" s="907"/>
      <c r="BF63" s="907"/>
      <c r="BG63" s="907"/>
      <c r="BH63" s="907"/>
      <c r="BI63" s="908"/>
      <c r="BJ63" s="909" t="s">
        <v>122</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403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404</v>
      </c>
      <c r="B66" s="801"/>
      <c r="C66" s="801"/>
      <c r="D66" s="801"/>
      <c r="E66" s="801"/>
      <c r="F66" s="801"/>
      <c r="G66" s="801"/>
      <c r="H66" s="801"/>
      <c r="I66" s="801"/>
      <c r="J66" s="801"/>
      <c r="K66" s="801"/>
      <c r="L66" s="801"/>
      <c r="M66" s="801"/>
      <c r="N66" s="801"/>
      <c r="O66" s="801"/>
      <c r="P66" s="802"/>
      <c r="Q66" s="777" t="s">
        <v>405</v>
      </c>
      <c r="R66" s="778"/>
      <c r="S66" s="778"/>
      <c r="T66" s="778"/>
      <c r="U66" s="779"/>
      <c r="V66" s="777" t="s">
        <v>406</v>
      </c>
      <c r="W66" s="778"/>
      <c r="X66" s="778"/>
      <c r="Y66" s="778"/>
      <c r="Z66" s="779"/>
      <c r="AA66" s="777" t="s">
        <v>407</v>
      </c>
      <c r="AB66" s="778"/>
      <c r="AC66" s="778"/>
      <c r="AD66" s="778"/>
      <c r="AE66" s="779"/>
      <c r="AF66" s="912" t="s">
        <v>385</v>
      </c>
      <c r="AG66" s="873"/>
      <c r="AH66" s="873"/>
      <c r="AI66" s="873"/>
      <c r="AJ66" s="913"/>
      <c r="AK66" s="777" t="s">
        <v>386</v>
      </c>
      <c r="AL66" s="801"/>
      <c r="AM66" s="801"/>
      <c r="AN66" s="801"/>
      <c r="AO66" s="802"/>
      <c r="AP66" s="777" t="s">
        <v>408</v>
      </c>
      <c r="AQ66" s="778"/>
      <c r="AR66" s="778"/>
      <c r="AS66" s="778"/>
      <c r="AT66" s="779"/>
      <c r="AU66" s="777" t="s">
        <v>409</v>
      </c>
      <c r="AV66" s="778"/>
      <c r="AW66" s="778"/>
      <c r="AX66" s="778"/>
      <c r="AY66" s="779"/>
      <c r="AZ66" s="777" t="s">
        <v>365</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15">
      <c r="A68" s="238">
        <v>1</v>
      </c>
      <c r="B68" s="929" t="s">
        <v>574</v>
      </c>
      <c r="C68" s="930"/>
      <c r="D68" s="930"/>
      <c r="E68" s="930"/>
      <c r="F68" s="930"/>
      <c r="G68" s="930"/>
      <c r="H68" s="930"/>
      <c r="I68" s="930"/>
      <c r="J68" s="930"/>
      <c r="K68" s="930"/>
      <c r="L68" s="930"/>
      <c r="M68" s="930"/>
      <c r="N68" s="930"/>
      <c r="O68" s="930"/>
      <c r="P68" s="931"/>
      <c r="Q68" s="932">
        <v>6065</v>
      </c>
      <c r="R68" s="926"/>
      <c r="S68" s="926"/>
      <c r="T68" s="926"/>
      <c r="U68" s="926"/>
      <c r="V68" s="926">
        <v>6060</v>
      </c>
      <c r="W68" s="926"/>
      <c r="X68" s="926"/>
      <c r="Y68" s="926"/>
      <c r="Z68" s="926"/>
      <c r="AA68" s="926">
        <v>5</v>
      </c>
      <c r="AB68" s="926"/>
      <c r="AC68" s="926"/>
      <c r="AD68" s="926"/>
      <c r="AE68" s="926"/>
      <c r="AF68" s="926">
        <v>0</v>
      </c>
      <c r="AG68" s="926"/>
      <c r="AH68" s="926"/>
      <c r="AI68" s="926"/>
      <c r="AJ68" s="926"/>
      <c r="AK68" s="926">
        <v>0</v>
      </c>
      <c r="AL68" s="926"/>
      <c r="AM68" s="926"/>
      <c r="AN68" s="926"/>
      <c r="AO68" s="926"/>
      <c r="AP68" s="926">
        <v>5190</v>
      </c>
      <c r="AQ68" s="926"/>
      <c r="AR68" s="926"/>
      <c r="AS68" s="926"/>
      <c r="AT68" s="926"/>
      <c r="AU68" s="926">
        <v>0</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15">
      <c r="A69" s="241">
        <v>2</v>
      </c>
      <c r="B69" s="933" t="s">
        <v>575</v>
      </c>
      <c r="C69" s="934"/>
      <c r="D69" s="934"/>
      <c r="E69" s="934"/>
      <c r="F69" s="934"/>
      <c r="G69" s="934"/>
      <c r="H69" s="934"/>
      <c r="I69" s="934"/>
      <c r="J69" s="934"/>
      <c r="K69" s="934"/>
      <c r="L69" s="934"/>
      <c r="M69" s="934"/>
      <c r="N69" s="934"/>
      <c r="O69" s="934"/>
      <c r="P69" s="935"/>
      <c r="Q69" s="936">
        <v>867</v>
      </c>
      <c r="R69" s="891"/>
      <c r="S69" s="891"/>
      <c r="T69" s="891"/>
      <c r="U69" s="891"/>
      <c r="V69" s="891">
        <v>814</v>
      </c>
      <c r="W69" s="891"/>
      <c r="X69" s="891"/>
      <c r="Y69" s="891"/>
      <c r="Z69" s="891"/>
      <c r="AA69" s="891">
        <v>53</v>
      </c>
      <c r="AB69" s="891"/>
      <c r="AC69" s="891"/>
      <c r="AD69" s="891"/>
      <c r="AE69" s="891"/>
      <c r="AF69" s="891">
        <v>53</v>
      </c>
      <c r="AG69" s="891"/>
      <c r="AH69" s="891"/>
      <c r="AI69" s="891"/>
      <c r="AJ69" s="891"/>
      <c r="AK69" s="891">
        <v>0</v>
      </c>
      <c r="AL69" s="891"/>
      <c r="AM69" s="891"/>
      <c r="AN69" s="891"/>
      <c r="AO69" s="891"/>
      <c r="AP69" s="891">
        <v>0</v>
      </c>
      <c r="AQ69" s="891"/>
      <c r="AR69" s="891"/>
      <c r="AS69" s="891"/>
      <c r="AT69" s="891"/>
      <c r="AU69" s="891">
        <v>0</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15">
      <c r="A70" s="241">
        <v>3</v>
      </c>
      <c r="B70" s="933" t="s">
        <v>576</v>
      </c>
      <c r="C70" s="934"/>
      <c r="D70" s="934"/>
      <c r="E70" s="934"/>
      <c r="F70" s="934"/>
      <c r="G70" s="934"/>
      <c r="H70" s="934"/>
      <c r="I70" s="934"/>
      <c r="J70" s="934"/>
      <c r="K70" s="934"/>
      <c r="L70" s="934"/>
      <c r="M70" s="934"/>
      <c r="N70" s="934"/>
      <c r="O70" s="934"/>
      <c r="P70" s="935"/>
      <c r="Q70" s="936">
        <v>250285</v>
      </c>
      <c r="R70" s="891"/>
      <c r="S70" s="891"/>
      <c r="T70" s="891"/>
      <c r="U70" s="891"/>
      <c r="V70" s="891">
        <v>238827</v>
      </c>
      <c r="W70" s="891"/>
      <c r="X70" s="891"/>
      <c r="Y70" s="891"/>
      <c r="Z70" s="891"/>
      <c r="AA70" s="891">
        <v>11458</v>
      </c>
      <c r="AB70" s="891"/>
      <c r="AC70" s="891"/>
      <c r="AD70" s="891"/>
      <c r="AE70" s="891"/>
      <c r="AF70" s="891">
        <v>11458</v>
      </c>
      <c r="AG70" s="891"/>
      <c r="AH70" s="891"/>
      <c r="AI70" s="891"/>
      <c r="AJ70" s="891"/>
      <c r="AK70" s="891">
        <v>608</v>
      </c>
      <c r="AL70" s="891"/>
      <c r="AM70" s="891"/>
      <c r="AN70" s="891"/>
      <c r="AO70" s="891"/>
      <c r="AP70" s="891">
        <v>0</v>
      </c>
      <c r="AQ70" s="891"/>
      <c r="AR70" s="891"/>
      <c r="AS70" s="891"/>
      <c r="AT70" s="891"/>
      <c r="AU70" s="891">
        <v>0</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15">
      <c r="A71" s="241">
        <v>4</v>
      </c>
      <c r="B71" s="933" t="s">
        <v>577</v>
      </c>
      <c r="C71" s="934"/>
      <c r="D71" s="934"/>
      <c r="E71" s="934"/>
      <c r="F71" s="934"/>
      <c r="G71" s="934"/>
      <c r="H71" s="934"/>
      <c r="I71" s="934"/>
      <c r="J71" s="934"/>
      <c r="K71" s="934"/>
      <c r="L71" s="934"/>
      <c r="M71" s="934"/>
      <c r="N71" s="934"/>
      <c r="O71" s="934"/>
      <c r="P71" s="935"/>
      <c r="Q71" s="936">
        <v>10004</v>
      </c>
      <c r="R71" s="891"/>
      <c r="S71" s="891"/>
      <c r="T71" s="891"/>
      <c r="U71" s="891"/>
      <c r="V71" s="891">
        <v>9478</v>
      </c>
      <c r="W71" s="891"/>
      <c r="X71" s="891"/>
      <c r="Y71" s="891"/>
      <c r="Z71" s="891"/>
      <c r="AA71" s="891">
        <v>526</v>
      </c>
      <c r="AB71" s="891"/>
      <c r="AC71" s="891"/>
      <c r="AD71" s="891"/>
      <c r="AE71" s="891"/>
      <c r="AF71" s="891">
        <v>0</v>
      </c>
      <c r="AG71" s="891"/>
      <c r="AH71" s="891"/>
      <c r="AI71" s="891"/>
      <c r="AJ71" s="891"/>
      <c r="AK71" s="891">
        <v>15</v>
      </c>
      <c r="AL71" s="891"/>
      <c r="AM71" s="891"/>
      <c r="AN71" s="891"/>
      <c r="AO71" s="891"/>
      <c r="AP71" s="891">
        <v>0</v>
      </c>
      <c r="AQ71" s="891"/>
      <c r="AR71" s="891"/>
      <c r="AS71" s="891"/>
      <c r="AT71" s="891"/>
      <c r="AU71" s="891">
        <v>0</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15">
      <c r="A72" s="241">
        <v>5</v>
      </c>
      <c r="B72" s="933" t="s">
        <v>578</v>
      </c>
      <c r="C72" s="934"/>
      <c r="D72" s="934"/>
      <c r="E72" s="934"/>
      <c r="F72" s="934"/>
      <c r="G72" s="934"/>
      <c r="H72" s="934"/>
      <c r="I72" s="934"/>
      <c r="J72" s="934"/>
      <c r="K72" s="934"/>
      <c r="L72" s="934"/>
      <c r="M72" s="934"/>
      <c r="N72" s="934"/>
      <c r="O72" s="934"/>
      <c r="P72" s="935"/>
      <c r="Q72" s="936">
        <v>1564</v>
      </c>
      <c r="R72" s="891"/>
      <c r="S72" s="891"/>
      <c r="T72" s="891"/>
      <c r="U72" s="891"/>
      <c r="V72" s="891">
        <v>1563</v>
      </c>
      <c r="W72" s="891"/>
      <c r="X72" s="891"/>
      <c r="Y72" s="891"/>
      <c r="Z72" s="891"/>
      <c r="AA72" s="891">
        <v>1</v>
      </c>
      <c r="AB72" s="891"/>
      <c r="AC72" s="891"/>
      <c r="AD72" s="891"/>
      <c r="AE72" s="891"/>
      <c r="AF72" s="891">
        <v>0</v>
      </c>
      <c r="AG72" s="891"/>
      <c r="AH72" s="891"/>
      <c r="AI72" s="891"/>
      <c r="AJ72" s="891"/>
      <c r="AK72" s="891">
        <v>0</v>
      </c>
      <c r="AL72" s="891"/>
      <c r="AM72" s="891"/>
      <c r="AN72" s="891"/>
      <c r="AO72" s="891"/>
      <c r="AP72" s="891">
        <v>0</v>
      </c>
      <c r="AQ72" s="891"/>
      <c r="AR72" s="891"/>
      <c r="AS72" s="891"/>
      <c r="AT72" s="891"/>
      <c r="AU72" s="891">
        <v>0</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15">
      <c r="A73" s="241">
        <v>6</v>
      </c>
      <c r="B73" s="933" t="s">
        <v>579</v>
      </c>
      <c r="C73" s="934"/>
      <c r="D73" s="934"/>
      <c r="E73" s="934"/>
      <c r="F73" s="934"/>
      <c r="G73" s="934"/>
      <c r="H73" s="934"/>
      <c r="I73" s="934"/>
      <c r="J73" s="934"/>
      <c r="K73" s="934"/>
      <c r="L73" s="934"/>
      <c r="M73" s="934"/>
      <c r="N73" s="934"/>
      <c r="O73" s="934"/>
      <c r="P73" s="935"/>
      <c r="Q73" s="936">
        <v>1</v>
      </c>
      <c r="R73" s="891"/>
      <c r="S73" s="891"/>
      <c r="T73" s="891"/>
      <c r="U73" s="891"/>
      <c r="V73" s="891">
        <v>0</v>
      </c>
      <c r="W73" s="891"/>
      <c r="X73" s="891"/>
      <c r="Y73" s="891"/>
      <c r="Z73" s="891"/>
      <c r="AA73" s="891">
        <v>1</v>
      </c>
      <c r="AB73" s="891"/>
      <c r="AC73" s="891"/>
      <c r="AD73" s="891"/>
      <c r="AE73" s="891"/>
      <c r="AF73" s="891">
        <v>0</v>
      </c>
      <c r="AG73" s="891"/>
      <c r="AH73" s="891"/>
      <c r="AI73" s="891"/>
      <c r="AJ73" s="891"/>
      <c r="AK73" s="891">
        <v>0</v>
      </c>
      <c r="AL73" s="891"/>
      <c r="AM73" s="891"/>
      <c r="AN73" s="891"/>
      <c r="AO73" s="891"/>
      <c r="AP73" s="891">
        <v>0</v>
      </c>
      <c r="AQ73" s="891"/>
      <c r="AR73" s="891"/>
      <c r="AS73" s="891"/>
      <c r="AT73" s="891"/>
      <c r="AU73" s="891">
        <v>0</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15">
      <c r="A74" s="241">
        <v>7</v>
      </c>
      <c r="B74" s="933" t="s">
        <v>580</v>
      </c>
      <c r="C74" s="934"/>
      <c r="D74" s="934"/>
      <c r="E74" s="934"/>
      <c r="F74" s="934"/>
      <c r="G74" s="934"/>
      <c r="H74" s="934"/>
      <c r="I74" s="934"/>
      <c r="J74" s="934"/>
      <c r="K74" s="934"/>
      <c r="L74" s="934"/>
      <c r="M74" s="934"/>
      <c r="N74" s="934"/>
      <c r="O74" s="934"/>
      <c r="P74" s="935"/>
      <c r="Q74" s="936">
        <v>41</v>
      </c>
      <c r="R74" s="891"/>
      <c r="S74" s="891"/>
      <c r="T74" s="891"/>
      <c r="U74" s="891"/>
      <c r="V74" s="891">
        <v>35</v>
      </c>
      <c r="W74" s="891"/>
      <c r="X74" s="891"/>
      <c r="Y74" s="891"/>
      <c r="Z74" s="891"/>
      <c r="AA74" s="891">
        <v>6</v>
      </c>
      <c r="AB74" s="891"/>
      <c r="AC74" s="891"/>
      <c r="AD74" s="891"/>
      <c r="AE74" s="891"/>
      <c r="AF74" s="891">
        <v>0</v>
      </c>
      <c r="AG74" s="891"/>
      <c r="AH74" s="891"/>
      <c r="AI74" s="891"/>
      <c r="AJ74" s="891"/>
      <c r="AK74" s="891">
        <v>0</v>
      </c>
      <c r="AL74" s="891"/>
      <c r="AM74" s="891"/>
      <c r="AN74" s="891"/>
      <c r="AO74" s="891"/>
      <c r="AP74" s="891">
        <v>0</v>
      </c>
      <c r="AQ74" s="891"/>
      <c r="AR74" s="891"/>
      <c r="AS74" s="891"/>
      <c r="AT74" s="891"/>
      <c r="AU74" s="891">
        <v>0</v>
      </c>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15">
      <c r="A75" s="241">
        <v>8</v>
      </c>
      <c r="B75" s="933" t="s">
        <v>581</v>
      </c>
      <c r="C75" s="934"/>
      <c r="D75" s="934"/>
      <c r="E75" s="934"/>
      <c r="F75" s="934"/>
      <c r="G75" s="934"/>
      <c r="H75" s="934"/>
      <c r="I75" s="934"/>
      <c r="J75" s="934"/>
      <c r="K75" s="934"/>
      <c r="L75" s="934"/>
      <c r="M75" s="934"/>
      <c r="N75" s="934"/>
      <c r="O75" s="934"/>
      <c r="P75" s="935"/>
      <c r="Q75" s="939">
        <v>42</v>
      </c>
      <c r="R75" s="940"/>
      <c r="S75" s="940"/>
      <c r="T75" s="940"/>
      <c r="U75" s="890"/>
      <c r="V75" s="941">
        <v>39</v>
      </c>
      <c r="W75" s="940"/>
      <c r="X75" s="940"/>
      <c r="Y75" s="940"/>
      <c r="Z75" s="890"/>
      <c r="AA75" s="941">
        <v>3</v>
      </c>
      <c r="AB75" s="940"/>
      <c r="AC75" s="940"/>
      <c r="AD75" s="940"/>
      <c r="AE75" s="890"/>
      <c r="AF75" s="941">
        <v>0</v>
      </c>
      <c r="AG75" s="940"/>
      <c r="AH75" s="940"/>
      <c r="AI75" s="940"/>
      <c r="AJ75" s="890"/>
      <c r="AK75" s="941">
        <v>0</v>
      </c>
      <c r="AL75" s="940"/>
      <c r="AM75" s="940"/>
      <c r="AN75" s="940"/>
      <c r="AO75" s="890"/>
      <c r="AP75" s="941">
        <v>0</v>
      </c>
      <c r="AQ75" s="940"/>
      <c r="AR75" s="940"/>
      <c r="AS75" s="940"/>
      <c r="AT75" s="890"/>
      <c r="AU75" s="941">
        <v>0</v>
      </c>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15">
      <c r="A76" s="241">
        <v>9</v>
      </c>
      <c r="B76" s="933" t="s">
        <v>582</v>
      </c>
      <c r="C76" s="934"/>
      <c r="D76" s="934"/>
      <c r="E76" s="934"/>
      <c r="F76" s="934"/>
      <c r="G76" s="934"/>
      <c r="H76" s="934"/>
      <c r="I76" s="934"/>
      <c r="J76" s="934"/>
      <c r="K76" s="934"/>
      <c r="L76" s="934"/>
      <c r="M76" s="934"/>
      <c r="N76" s="934"/>
      <c r="O76" s="934"/>
      <c r="P76" s="935"/>
      <c r="Q76" s="939">
        <v>56</v>
      </c>
      <c r="R76" s="940"/>
      <c r="S76" s="940"/>
      <c r="T76" s="940"/>
      <c r="U76" s="890"/>
      <c r="V76" s="941">
        <v>55</v>
      </c>
      <c r="W76" s="940"/>
      <c r="X76" s="940"/>
      <c r="Y76" s="940"/>
      <c r="Z76" s="890"/>
      <c r="AA76" s="941">
        <v>1</v>
      </c>
      <c r="AB76" s="940"/>
      <c r="AC76" s="940"/>
      <c r="AD76" s="940"/>
      <c r="AE76" s="890"/>
      <c r="AF76" s="941">
        <v>1</v>
      </c>
      <c r="AG76" s="940"/>
      <c r="AH76" s="940"/>
      <c r="AI76" s="940"/>
      <c r="AJ76" s="890"/>
      <c r="AK76" s="941">
        <v>0</v>
      </c>
      <c r="AL76" s="940"/>
      <c r="AM76" s="940"/>
      <c r="AN76" s="940"/>
      <c r="AO76" s="890"/>
      <c r="AP76" s="941">
        <v>0</v>
      </c>
      <c r="AQ76" s="940"/>
      <c r="AR76" s="940"/>
      <c r="AS76" s="940"/>
      <c r="AT76" s="890"/>
      <c r="AU76" s="941">
        <v>0</v>
      </c>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15">
      <c r="A77" s="241">
        <v>10</v>
      </c>
      <c r="B77" s="933" t="s">
        <v>583</v>
      </c>
      <c r="C77" s="934"/>
      <c r="D77" s="934"/>
      <c r="E77" s="934"/>
      <c r="F77" s="934"/>
      <c r="G77" s="934"/>
      <c r="H77" s="934"/>
      <c r="I77" s="934"/>
      <c r="J77" s="934"/>
      <c r="K77" s="934"/>
      <c r="L77" s="934"/>
      <c r="M77" s="934"/>
      <c r="N77" s="934"/>
      <c r="O77" s="934"/>
      <c r="P77" s="935"/>
      <c r="Q77" s="939">
        <v>358</v>
      </c>
      <c r="R77" s="940"/>
      <c r="S77" s="940"/>
      <c r="T77" s="940"/>
      <c r="U77" s="890"/>
      <c r="V77" s="941">
        <v>357</v>
      </c>
      <c r="W77" s="940"/>
      <c r="X77" s="940"/>
      <c r="Y77" s="940"/>
      <c r="Z77" s="890"/>
      <c r="AA77" s="941">
        <v>1</v>
      </c>
      <c r="AB77" s="940"/>
      <c r="AC77" s="940"/>
      <c r="AD77" s="940"/>
      <c r="AE77" s="890"/>
      <c r="AF77" s="941">
        <v>1</v>
      </c>
      <c r="AG77" s="940"/>
      <c r="AH77" s="940"/>
      <c r="AI77" s="940"/>
      <c r="AJ77" s="890"/>
      <c r="AK77" s="941">
        <v>42</v>
      </c>
      <c r="AL77" s="940"/>
      <c r="AM77" s="940"/>
      <c r="AN77" s="940"/>
      <c r="AO77" s="890"/>
      <c r="AP77" s="941">
        <v>692</v>
      </c>
      <c r="AQ77" s="940"/>
      <c r="AR77" s="940"/>
      <c r="AS77" s="940"/>
      <c r="AT77" s="890"/>
      <c r="AU77" s="941">
        <v>0</v>
      </c>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15">
      <c r="A78" s="241">
        <v>11</v>
      </c>
      <c r="B78" s="933" t="s">
        <v>584</v>
      </c>
      <c r="C78" s="934"/>
      <c r="D78" s="934"/>
      <c r="E78" s="934"/>
      <c r="F78" s="934"/>
      <c r="G78" s="934"/>
      <c r="H78" s="934"/>
      <c r="I78" s="934"/>
      <c r="J78" s="934"/>
      <c r="K78" s="934"/>
      <c r="L78" s="934"/>
      <c r="M78" s="934"/>
      <c r="N78" s="934"/>
      <c r="O78" s="934"/>
      <c r="P78" s="935"/>
      <c r="Q78" s="936">
        <v>4194</v>
      </c>
      <c r="R78" s="891"/>
      <c r="S78" s="891"/>
      <c r="T78" s="891"/>
      <c r="U78" s="891"/>
      <c r="V78" s="891">
        <v>4184</v>
      </c>
      <c r="W78" s="891"/>
      <c r="X78" s="891"/>
      <c r="Y78" s="891"/>
      <c r="Z78" s="891"/>
      <c r="AA78" s="891">
        <v>10</v>
      </c>
      <c r="AB78" s="891"/>
      <c r="AC78" s="891"/>
      <c r="AD78" s="891"/>
      <c r="AE78" s="891"/>
      <c r="AF78" s="891">
        <v>10</v>
      </c>
      <c r="AG78" s="891"/>
      <c r="AH78" s="891"/>
      <c r="AI78" s="891"/>
      <c r="AJ78" s="891"/>
      <c r="AK78" s="891">
        <v>23</v>
      </c>
      <c r="AL78" s="891"/>
      <c r="AM78" s="891"/>
      <c r="AN78" s="891"/>
      <c r="AO78" s="891"/>
      <c r="AP78" s="891">
        <v>314</v>
      </c>
      <c r="AQ78" s="891"/>
      <c r="AR78" s="891"/>
      <c r="AS78" s="891"/>
      <c r="AT78" s="891"/>
      <c r="AU78" s="891">
        <v>0</v>
      </c>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15">
      <c r="A79" s="241">
        <v>12</v>
      </c>
      <c r="B79" s="933" t="s">
        <v>585</v>
      </c>
      <c r="C79" s="934"/>
      <c r="D79" s="934"/>
      <c r="E79" s="934"/>
      <c r="F79" s="934"/>
      <c r="G79" s="934"/>
      <c r="H79" s="934"/>
      <c r="I79" s="934"/>
      <c r="J79" s="934"/>
      <c r="K79" s="934"/>
      <c r="L79" s="934"/>
      <c r="M79" s="934"/>
      <c r="N79" s="934"/>
      <c r="O79" s="934"/>
      <c r="P79" s="935"/>
      <c r="Q79" s="936">
        <v>4398</v>
      </c>
      <c r="R79" s="891"/>
      <c r="S79" s="891"/>
      <c r="T79" s="891"/>
      <c r="U79" s="891"/>
      <c r="V79" s="891">
        <v>4487</v>
      </c>
      <c r="W79" s="891"/>
      <c r="X79" s="891"/>
      <c r="Y79" s="891"/>
      <c r="Z79" s="891"/>
      <c r="AA79" s="891">
        <v>89</v>
      </c>
      <c r="AB79" s="891"/>
      <c r="AC79" s="891"/>
      <c r="AD79" s="891"/>
      <c r="AE79" s="891"/>
      <c r="AF79" s="891">
        <v>6785</v>
      </c>
      <c r="AG79" s="891"/>
      <c r="AH79" s="891"/>
      <c r="AI79" s="891"/>
      <c r="AJ79" s="891"/>
      <c r="AK79" s="891">
        <v>0</v>
      </c>
      <c r="AL79" s="891"/>
      <c r="AM79" s="891"/>
      <c r="AN79" s="891"/>
      <c r="AO79" s="891"/>
      <c r="AP79" s="891">
        <v>154</v>
      </c>
      <c r="AQ79" s="891"/>
      <c r="AR79" s="891"/>
      <c r="AS79" s="891"/>
      <c r="AT79" s="891"/>
      <c r="AU79" s="891">
        <v>0</v>
      </c>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15">
      <c r="A80" s="241">
        <v>13</v>
      </c>
      <c r="B80" s="933" t="s">
        <v>586</v>
      </c>
      <c r="C80" s="934"/>
      <c r="D80" s="934"/>
      <c r="E80" s="934"/>
      <c r="F80" s="934"/>
      <c r="G80" s="934"/>
      <c r="H80" s="934"/>
      <c r="I80" s="934"/>
      <c r="J80" s="934"/>
      <c r="K80" s="934"/>
      <c r="L80" s="934"/>
      <c r="M80" s="934"/>
      <c r="N80" s="934"/>
      <c r="O80" s="934"/>
      <c r="P80" s="935"/>
      <c r="Q80" s="936">
        <v>1634</v>
      </c>
      <c r="R80" s="891"/>
      <c r="S80" s="891"/>
      <c r="T80" s="891"/>
      <c r="U80" s="891"/>
      <c r="V80" s="891">
        <v>1604</v>
      </c>
      <c r="W80" s="891"/>
      <c r="X80" s="891"/>
      <c r="Y80" s="891"/>
      <c r="Z80" s="891"/>
      <c r="AA80" s="891">
        <v>30</v>
      </c>
      <c r="AB80" s="891"/>
      <c r="AC80" s="891"/>
      <c r="AD80" s="891"/>
      <c r="AE80" s="891"/>
      <c r="AF80" s="891">
        <v>30</v>
      </c>
      <c r="AG80" s="891"/>
      <c r="AH80" s="891"/>
      <c r="AI80" s="891"/>
      <c r="AJ80" s="891"/>
      <c r="AK80" s="891">
        <v>0</v>
      </c>
      <c r="AL80" s="891"/>
      <c r="AM80" s="891"/>
      <c r="AN80" s="891"/>
      <c r="AO80" s="891"/>
      <c r="AP80" s="891">
        <v>1868</v>
      </c>
      <c r="AQ80" s="891"/>
      <c r="AR80" s="891"/>
      <c r="AS80" s="891"/>
      <c r="AT80" s="891"/>
      <c r="AU80" s="891">
        <v>0</v>
      </c>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15">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15">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15">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15">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15">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15">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15">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
      <c r="A88" s="244" t="s">
        <v>378</v>
      </c>
      <c r="B88" s="850" t="s">
        <v>410</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18338</v>
      </c>
      <c r="AG88" s="902"/>
      <c r="AH88" s="902"/>
      <c r="AI88" s="902"/>
      <c r="AJ88" s="902"/>
      <c r="AK88" s="899"/>
      <c r="AL88" s="899"/>
      <c r="AM88" s="899"/>
      <c r="AN88" s="899"/>
      <c r="AO88" s="899"/>
      <c r="AP88" s="902">
        <v>8218</v>
      </c>
      <c r="AQ88" s="902"/>
      <c r="AR88" s="902"/>
      <c r="AS88" s="902"/>
      <c r="AT88" s="902"/>
      <c r="AU88" s="902"/>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378</v>
      </c>
      <c r="BR102" s="850" t="s">
        <v>411</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c r="CS102" s="910"/>
      <c r="CT102" s="910"/>
      <c r="CU102" s="910"/>
      <c r="CV102" s="953"/>
      <c r="CW102" s="952"/>
      <c r="CX102" s="910"/>
      <c r="CY102" s="910"/>
      <c r="CZ102" s="910"/>
      <c r="DA102" s="953"/>
      <c r="DB102" s="952"/>
      <c r="DC102" s="910"/>
      <c r="DD102" s="910"/>
      <c r="DE102" s="910"/>
      <c r="DF102" s="953"/>
      <c r="DG102" s="952"/>
      <c r="DH102" s="910"/>
      <c r="DI102" s="910"/>
      <c r="DJ102" s="910"/>
      <c r="DK102" s="953"/>
      <c r="DL102" s="952"/>
      <c r="DM102" s="910"/>
      <c r="DN102" s="910"/>
      <c r="DO102" s="910"/>
      <c r="DP102" s="953"/>
      <c r="DQ102" s="952"/>
      <c r="DR102" s="910"/>
      <c r="DS102" s="910"/>
      <c r="DT102" s="910"/>
      <c r="DU102" s="953"/>
      <c r="DV102" s="976"/>
      <c r="DW102" s="977"/>
      <c r="DX102" s="977"/>
      <c r="DY102" s="977"/>
      <c r="DZ102" s="978"/>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412</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413</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414</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415</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1" t="s">
        <v>416</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417</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4" t="s">
        <v>418</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419</v>
      </c>
      <c r="AB109" s="955"/>
      <c r="AC109" s="955"/>
      <c r="AD109" s="955"/>
      <c r="AE109" s="956"/>
      <c r="AF109" s="954" t="s">
        <v>297</v>
      </c>
      <c r="AG109" s="955"/>
      <c r="AH109" s="955"/>
      <c r="AI109" s="955"/>
      <c r="AJ109" s="956"/>
      <c r="AK109" s="954" t="s">
        <v>296</v>
      </c>
      <c r="AL109" s="955"/>
      <c r="AM109" s="955"/>
      <c r="AN109" s="955"/>
      <c r="AO109" s="956"/>
      <c r="AP109" s="954" t="s">
        <v>420</v>
      </c>
      <c r="AQ109" s="955"/>
      <c r="AR109" s="955"/>
      <c r="AS109" s="955"/>
      <c r="AT109" s="957"/>
      <c r="AU109" s="974" t="s">
        <v>418</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419</v>
      </c>
      <c r="BR109" s="955"/>
      <c r="BS109" s="955"/>
      <c r="BT109" s="955"/>
      <c r="BU109" s="956"/>
      <c r="BV109" s="954" t="s">
        <v>297</v>
      </c>
      <c r="BW109" s="955"/>
      <c r="BX109" s="955"/>
      <c r="BY109" s="955"/>
      <c r="BZ109" s="956"/>
      <c r="CA109" s="954" t="s">
        <v>296</v>
      </c>
      <c r="CB109" s="955"/>
      <c r="CC109" s="955"/>
      <c r="CD109" s="955"/>
      <c r="CE109" s="956"/>
      <c r="CF109" s="975" t="s">
        <v>420</v>
      </c>
      <c r="CG109" s="975"/>
      <c r="CH109" s="975"/>
      <c r="CI109" s="975"/>
      <c r="CJ109" s="975"/>
      <c r="CK109" s="954" t="s">
        <v>421</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419</v>
      </c>
      <c r="DH109" s="955"/>
      <c r="DI109" s="955"/>
      <c r="DJ109" s="955"/>
      <c r="DK109" s="956"/>
      <c r="DL109" s="954" t="s">
        <v>297</v>
      </c>
      <c r="DM109" s="955"/>
      <c r="DN109" s="955"/>
      <c r="DO109" s="955"/>
      <c r="DP109" s="956"/>
      <c r="DQ109" s="954" t="s">
        <v>296</v>
      </c>
      <c r="DR109" s="955"/>
      <c r="DS109" s="955"/>
      <c r="DT109" s="955"/>
      <c r="DU109" s="956"/>
      <c r="DV109" s="954" t="s">
        <v>420</v>
      </c>
      <c r="DW109" s="955"/>
      <c r="DX109" s="955"/>
      <c r="DY109" s="955"/>
      <c r="DZ109" s="957"/>
    </row>
    <row r="110" spans="1:131" s="226" customFormat="1" ht="26.25" customHeight="1" x14ac:dyDescent="0.15">
      <c r="A110" s="958" t="s">
        <v>422</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382888</v>
      </c>
      <c r="AB110" s="962"/>
      <c r="AC110" s="962"/>
      <c r="AD110" s="962"/>
      <c r="AE110" s="963"/>
      <c r="AF110" s="964">
        <v>378510</v>
      </c>
      <c r="AG110" s="962"/>
      <c r="AH110" s="962"/>
      <c r="AI110" s="962"/>
      <c r="AJ110" s="963"/>
      <c r="AK110" s="964">
        <v>363807</v>
      </c>
      <c r="AL110" s="962"/>
      <c r="AM110" s="962"/>
      <c r="AN110" s="962"/>
      <c r="AO110" s="963"/>
      <c r="AP110" s="965">
        <v>12.6</v>
      </c>
      <c r="AQ110" s="966"/>
      <c r="AR110" s="966"/>
      <c r="AS110" s="966"/>
      <c r="AT110" s="967"/>
      <c r="AU110" s="968" t="s">
        <v>68</v>
      </c>
      <c r="AV110" s="969"/>
      <c r="AW110" s="969"/>
      <c r="AX110" s="969"/>
      <c r="AY110" s="969"/>
      <c r="AZ110" s="1010" t="s">
        <v>423</v>
      </c>
      <c r="BA110" s="959"/>
      <c r="BB110" s="959"/>
      <c r="BC110" s="959"/>
      <c r="BD110" s="959"/>
      <c r="BE110" s="959"/>
      <c r="BF110" s="959"/>
      <c r="BG110" s="959"/>
      <c r="BH110" s="959"/>
      <c r="BI110" s="959"/>
      <c r="BJ110" s="959"/>
      <c r="BK110" s="959"/>
      <c r="BL110" s="959"/>
      <c r="BM110" s="959"/>
      <c r="BN110" s="959"/>
      <c r="BO110" s="959"/>
      <c r="BP110" s="960"/>
      <c r="BQ110" s="996">
        <v>6310499</v>
      </c>
      <c r="BR110" s="997"/>
      <c r="BS110" s="997"/>
      <c r="BT110" s="997"/>
      <c r="BU110" s="997"/>
      <c r="BV110" s="997">
        <v>6687078</v>
      </c>
      <c r="BW110" s="997"/>
      <c r="BX110" s="997"/>
      <c r="BY110" s="997"/>
      <c r="BZ110" s="997"/>
      <c r="CA110" s="997">
        <v>6506392</v>
      </c>
      <c r="CB110" s="997"/>
      <c r="CC110" s="997"/>
      <c r="CD110" s="997"/>
      <c r="CE110" s="997"/>
      <c r="CF110" s="1011">
        <v>224.6</v>
      </c>
      <c r="CG110" s="1012"/>
      <c r="CH110" s="1012"/>
      <c r="CI110" s="1012"/>
      <c r="CJ110" s="1012"/>
      <c r="CK110" s="1013" t="s">
        <v>424</v>
      </c>
      <c r="CL110" s="1014"/>
      <c r="CM110" s="993" t="s">
        <v>425</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426</v>
      </c>
      <c r="DH110" s="997"/>
      <c r="DI110" s="997"/>
      <c r="DJ110" s="997"/>
      <c r="DK110" s="997"/>
      <c r="DL110" s="997" t="s">
        <v>394</v>
      </c>
      <c r="DM110" s="997"/>
      <c r="DN110" s="997"/>
      <c r="DO110" s="997"/>
      <c r="DP110" s="997"/>
      <c r="DQ110" s="997" t="s">
        <v>122</v>
      </c>
      <c r="DR110" s="997"/>
      <c r="DS110" s="997"/>
      <c r="DT110" s="997"/>
      <c r="DU110" s="997"/>
      <c r="DV110" s="998" t="s">
        <v>426</v>
      </c>
      <c r="DW110" s="998"/>
      <c r="DX110" s="998"/>
      <c r="DY110" s="998"/>
      <c r="DZ110" s="999"/>
    </row>
    <row r="111" spans="1:131" s="226" customFormat="1" ht="26.25" customHeight="1" x14ac:dyDescent="0.15">
      <c r="A111" s="1000" t="s">
        <v>427</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426</v>
      </c>
      <c r="AB111" s="1004"/>
      <c r="AC111" s="1004"/>
      <c r="AD111" s="1004"/>
      <c r="AE111" s="1005"/>
      <c r="AF111" s="1006" t="s">
        <v>426</v>
      </c>
      <c r="AG111" s="1004"/>
      <c r="AH111" s="1004"/>
      <c r="AI111" s="1004"/>
      <c r="AJ111" s="1005"/>
      <c r="AK111" s="1006" t="s">
        <v>426</v>
      </c>
      <c r="AL111" s="1004"/>
      <c r="AM111" s="1004"/>
      <c r="AN111" s="1004"/>
      <c r="AO111" s="1005"/>
      <c r="AP111" s="1007" t="s">
        <v>426</v>
      </c>
      <c r="AQ111" s="1008"/>
      <c r="AR111" s="1008"/>
      <c r="AS111" s="1008"/>
      <c r="AT111" s="1009"/>
      <c r="AU111" s="970"/>
      <c r="AV111" s="971"/>
      <c r="AW111" s="971"/>
      <c r="AX111" s="971"/>
      <c r="AY111" s="971"/>
      <c r="AZ111" s="1019" t="s">
        <v>428</v>
      </c>
      <c r="BA111" s="1020"/>
      <c r="BB111" s="1020"/>
      <c r="BC111" s="1020"/>
      <c r="BD111" s="1020"/>
      <c r="BE111" s="1020"/>
      <c r="BF111" s="1020"/>
      <c r="BG111" s="1020"/>
      <c r="BH111" s="1020"/>
      <c r="BI111" s="1020"/>
      <c r="BJ111" s="1020"/>
      <c r="BK111" s="1020"/>
      <c r="BL111" s="1020"/>
      <c r="BM111" s="1020"/>
      <c r="BN111" s="1020"/>
      <c r="BO111" s="1020"/>
      <c r="BP111" s="1021"/>
      <c r="BQ111" s="989">
        <v>22043</v>
      </c>
      <c r="BR111" s="990"/>
      <c r="BS111" s="990"/>
      <c r="BT111" s="990"/>
      <c r="BU111" s="990"/>
      <c r="BV111" s="990">
        <v>19621</v>
      </c>
      <c r="BW111" s="990"/>
      <c r="BX111" s="990"/>
      <c r="BY111" s="990"/>
      <c r="BZ111" s="990"/>
      <c r="CA111" s="990">
        <v>13654</v>
      </c>
      <c r="CB111" s="990"/>
      <c r="CC111" s="990"/>
      <c r="CD111" s="990"/>
      <c r="CE111" s="990"/>
      <c r="CF111" s="984">
        <v>0.5</v>
      </c>
      <c r="CG111" s="985"/>
      <c r="CH111" s="985"/>
      <c r="CI111" s="985"/>
      <c r="CJ111" s="985"/>
      <c r="CK111" s="1015"/>
      <c r="CL111" s="1016"/>
      <c r="CM111" s="986" t="s">
        <v>429</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122</v>
      </c>
      <c r="DH111" s="990"/>
      <c r="DI111" s="990"/>
      <c r="DJ111" s="990"/>
      <c r="DK111" s="990"/>
      <c r="DL111" s="990" t="s">
        <v>430</v>
      </c>
      <c r="DM111" s="990"/>
      <c r="DN111" s="990"/>
      <c r="DO111" s="990"/>
      <c r="DP111" s="990"/>
      <c r="DQ111" s="990" t="s">
        <v>426</v>
      </c>
      <c r="DR111" s="990"/>
      <c r="DS111" s="990"/>
      <c r="DT111" s="990"/>
      <c r="DU111" s="990"/>
      <c r="DV111" s="991" t="s">
        <v>426</v>
      </c>
      <c r="DW111" s="991"/>
      <c r="DX111" s="991"/>
      <c r="DY111" s="991"/>
      <c r="DZ111" s="992"/>
    </row>
    <row r="112" spans="1:131" s="226" customFormat="1" ht="26.25" customHeight="1" x14ac:dyDescent="0.15">
      <c r="A112" s="1022" t="s">
        <v>431</v>
      </c>
      <c r="B112" s="1023"/>
      <c r="C112" s="1020" t="s">
        <v>432</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122</v>
      </c>
      <c r="AB112" s="1029"/>
      <c r="AC112" s="1029"/>
      <c r="AD112" s="1029"/>
      <c r="AE112" s="1030"/>
      <c r="AF112" s="1031" t="s">
        <v>122</v>
      </c>
      <c r="AG112" s="1029"/>
      <c r="AH112" s="1029"/>
      <c r="AI112" s="1029"/>
      <c r="AJ112" s="1030"/>
      <c r="AK112" s="1031" t="s">
        <v>426</v>
      </c>
      <c r="AL112" s="1029"/>
      <c r="AM112" s="1029"/>
      <c r="AN112" s="1029"/>
      <c r="AO112" s="1030"/>
      <c r="AP112" s="1032" t="s">
        <v>122</v>
      </c>
      <c r="AQ112" s="1033"/>
      <c r="AR112" s="1033"/>
      <c r="AS112" s="1033"/>
      <c r="AT112" s="1034"/>
      <c r="AU112" s="970"/>
      <c r="AV112" s="971"/>
      <c r="AW112" s="971"/>
      <c r="AX112" s="971"/>
      <c r="AY112" s="971"/>
      <c r="AZ112" s="1019" t="s">
        <v>433</v>
      </c>
      <c r="BA112" s="1020"/>
      <c r="BB112" s="1020"/>
      <c r="BC112" s="1020"/>
      <c r="BD112" s="1020"/>
      <c r="BE112" s="1020"/>
      <c r="BF112" s="1020"/>
      <c r="BG112" s="1020"/>
      <c r="BH112" s="1020"/>
      <c r="BI112" s="1020"/>
      <c r="BJ112" s="1020"/>
      <c r="BK112" s="1020"/>
      <c r="BL112" s="1020"/>
      <c r="BM112" s="1020"/>
      <c r="BN112" s="1020"/>
      <c r="BO112" s="1020"/>
      <c r="BP112" s="1021"/>
      <c r="BQ112" s="989">
        <v>1147836</v>
      </c>
      <c r="BR112" s="990"/>
      <c r="BS112" s="990"/>
      <c r="BT112" s="990"/>
      <c r="BU112" s="990"/>
      <c r="BV112" s="990">
        <v>1070867</v>
      </c>
      <c r="BW112" s="990"/>
      <c r="BX112" s="990"/>
      <c r="BY112" s="990"/>
      <c r="BZ112" s="990"/>
      <c r="CA112" s="990">
        <v>1115302</v>
      </c>
      <c r="CB112" s="990"/>
      <c r="CC112" s="990"/>
      <c r="CD112" s="990"/>
      <c r="CE112" s="990"/>
      <c r="CF112" s="984">
        <v>38.5</v>
      </c>
      <c r="CG112" s="985"/>
      <c r="CH112" s="985"/>
      <c r="CI112" s="985"/>
      <c r="CJ112" s="985"/>
      <c r="CK112" s="1015"/>
      <c r="CL112" s="1016"/>
      <c r="CM112" s="986" t="s">
        <v>434</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122</v>
      </c>
      <c r="DH112" s="990"/>
      <c r="DI112" s="990"/>
      <c r="DJ112" s="990"/>
      <c r="DK112" s="990"/>
      <c r="DL112" s="990" t="s">
        <v>122</v>
      </c>
      <c r="DM112" s="990"/>
      <c r="DN112" s="990"/>
      <c r="DO112" s="990"/>
      <c r="DP112" s="990"/>
      <c r="DQ112" s="990" t="s">
        <v>122</v>
      </c>
      <c r="DR112" s="990"/>
      <c r="DS112" s="990"/>
      <c r="DT112" s="990"/>
      <c r="DU112" s="990"/>
      <c r="DV112" s="991" t="s">
        <v>122</v>
      </c>
      <c r="DW112" s="991"/>
      <c r="DX112" s="991"/>
      <c r="DY112" s="991"/>
      <c r="DZ112" s="992"/>
    </row>
    <row r="113" spans="1:130" s="226" customFormat="1" ht="26.25" customHeight="1" x14ac:dyDescent="0.15">
      <c r="A113" s="1024"/>
      <c r="B113" s="1025"/>
      <c r="C113" s="1020" t="s">
        <v>435</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40462</v>
      </c>
      <c r="AB113" s="1004"/>
      <c r="AC113" s="1004"/>
      <c r="AD113" s="1004"/>
      <c r="AE113" s="1005"/>
      <c r="AF113" s="1006">
        <v>60883</v>
      </c>
      <c r="AG113" s="1004"/>
      <c r="AH113" s="1004"/>
      <c r="AI113" s="1004"/>
      <c r="AJ113" s="1005"/>
      <c r="AK113" s="1006">
        <v>72688</v>
      </c>
      <c r="AL113" s="1004"/>
      <c r="AM113" s="1004"/>
      <c r="AN113" s="1004"/>
      <c r="AO113" s="1005"/>
      <c r="AP113" s="1007">
        <v>2.5</v>
      </c>
      <c r="AQ113" s="1008"/>
      <c r="AR113" s="1008"/>
      <c r="AS113" s="1008"/>
      <c r="AT113" s="1009"/>
      <c r="AU113" s="970"/>
      <c r="AV113" s="971"/>
      <c r="AW113" s="971"/>
      <c r="AX113" s="971"/>
      <c r="AY113" s="971"/>
      <c r="AZ113" s="1019" t="s">
        <v>436</v>
      </c>
      <c r="BA113" s="1020"/>
      <c r="BB113" s="1020"/>
      <c r="BC113" s="1020"/>
      <c r="BD113" s="1020"/>
      <c r="BE113" s="1020"/>
      <c r="BF113" s="1020"/>
      <c r="BG113" s="1020"/>
      <c r="BH113" s="1020"/>
      <c r="BI113" s="1020"/>
      <c r="BJ113" s="1020"/>
      <c r="BK113" s="1020"/>
      <c r="BL113" s="1020"/>
      <c r="BM113" s="1020"/>
      <c r="BN113" s="1020"/>
      <c r="BO113" s="1020"/>
      <c r="BP113" s="1021"/>
      <c r="BQ113" s="989">
        <v>3431816</v>
      </c>
      <c r="BR113" s="990"/>
      <c r="BS113" s="990"/>
      <c r="BT113" s="990"/>
      <c r="BU113" s="990"/>
      <c r="BV113" s="990">
        <v>3252443</v>
      </c>
      <c r="BW113" s="990"/>
      <c r="BX113" s="990"/>
      <c r="BY113" s="990"/>
      <c r="BZ113" s="990"/>
      <c r="CA113" s="990">
        <v>3047609</v>
      </c>
      <c r="CB113" s="990"/>
      <c r="CC113" s="990"/>
      <c r="CD113" s="990"/>
      <c r="CE113" s="990"/>
      <c r="CF113" s="984">
        <v>105.2</v>
      </c>
      <c r="CG113" s="985"/>
      <c r="CH113" s="985"/>
      <c r="CI113" s="985"/>
      <c r="CJ113" s="985"/>
      <c r="CK113" s="1015"/>
      <c r="CL113" s="1016"/>
      <c r="CM113" s="986" t="s">
        <v>437</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122</v>
      </c>
      <c r="DH113" s="1029"/>
      <c r="DI113" s="1029"/>
      <c r="DJ113" s="1029"/>
      <c r="DK113" s="1030"/>
      <c r="DL113" s="1031" t="s">
        <v>122</v>
      </c>
      <c r="DM113" s="1029"/>
      <c r="DN113" s="1029"/>
      <c r="DO113" s="1029"/>
      <c r="DP113" s="1030"/>
      <c r="DQ113" s="1031" t="s">
        <v>122</v>
      </c>
      <c r="DR113" s="1029"/>
      <c r="DS113" s="1029"/>
      <c r="DT113" s="1029"/>
      <c r="DU113" s="1030"/>
      <c r="DV113" s="1032" t="s">
        <v>122</v>
      </c>
      <c r="DW113" s="1033"/>
      <c r="DX113" s="1033"/>
      <c r="DY113" s="1033"/>
      <c r="DZ113" s="1034"/>
    </row>
    <row r="114" spans="1:130" s="226" customFormat="1" ht="26.25" customHeight="1" x14ac:dyDescent="0.15">
      <c r="A114" s="1024"/>
      <c r="B114" s="1025"/>
      <c r="C114" s="1020" t="s">
        <v>438</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308255</v>
      </c>
      <c r="AB114" s="1029"/>
      <c r="AC114" s="1029"/>
      <c r="AD114" s="1029"/>
      <c r="AE114" s="1030"/>
      <c r="AF114" s="1031">
        <v>334323</v>
      </c>
      <c r="AG114" s="1029"/>
      <c r="AH114" s="1029"/>
      <c r="AI114" s="1029"/>
      <c r="AJ114" s="1030"/>
      <c r="AK114" s="1031">
        <v>342940</v>
      </c>
      <c r="AL114" s="1029"/>
      <c r="AM114" s="1029"/>
      <c r="AN114" s="1029"/>
      <c r="AO114" s="1030"/>
      <c r="AP114" s="1032">
        <v>11.8</v>
      </c>
      <c r="AQ114" s="1033"/>
      <c r="AR114" s="1033"/>
      <c r="AS114" s="1033"/>
      <c r="AT114" s="1034"/>
      <c r="AU114" s="970"/>
      <c r="AV114" s="971"/>
      <c r="AW114" s="971"/>
      <c r="AX114" s="971"/>
      <c r="AY114" s="971"/>
      <c r="AZ114" s="1019" t="s">
        <v>439</v>
      </c>
      <c r="BA114" s="1020"/>
      <c r="BB114" s="1020"/>
      <c r="BC114" s="1020"/>
      <c r="BD114" s="1020"/>
      <c r="BE114" s="1020"/>
      <c r="BF114" s="1020"/>
      <c r="BG114" s="1020"/>
      <c r="BH114" s="1020"/>
      <c r="BI114" s="1020"/>
      <c r="BJ114" s="1020"/>
      <c r="BK114" s="1020"/>
      <c r="BL114" s="1020"/>
      <c r="BM114" s="1020"/>
      <c r="BN114" s="1020"/>
      <c r="BO114" s="1020"/>
      <c r="BP114" s="1021"/>
      <c r="BQ114" s="989">
        <v>664422</v>
      </c>
      <c r="BR114" s="990"/>
      <c r="BS114" s="990"/>
      <c r="BT114" s="990"/>
      <c r="BU114" s="990"/>
      <c r="BV114" s="990">
        <v>589653</v>
      </c>
      <c r="BW114" s="990"/>
      <c r="BX114" s="990"/>
      <c r="BY114" s="990"/>
      <c r="BZ114" s="990"/>
      <c r="CA114" s="990">
        <v>440111</v>
      </c>
      <c r="CB114" s="990"/>
      <c r="CC114" s="990"/>
      <c r="CD114" s="990"/>
      <c r="CE114" s="990"/>
      <c r="CF114" s="984">
        <v>15.2</v>
      </c>
      <c r="CG114" s="985"/>
      <c r="CH114" s="985"/>
      <c r="CI114" s="985"/>
      <c r="CJ114" s="985"/>
      <c r="CK114" s="1015"/>
      <c r="CL114" s="1016"/>
      <c r="CM114" s="986" t="s">
        <v>440</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426</v>
      </c>
      <c r="DH114" s="1029"/>
      <c r="DI114" s="1029"/>
      <c r="DJ114" s="1029"/>
      <c r="DK114" s="1030"/>
      <c r="DL114" s="1031" t="s">
        <v>122</v>
      </c>
      <c r="DM114" s="1029"/>
      <c r="DN114" s="1029"/>
      <c r="DO114" s="1029"/>
      <c r="DP114" s="1030"/>
      <c r="DQ114" s="1031" t="s">
        <v>122</v>
      </c>
      <c r="DR114" s="1029"/>
      <c r="DS114" s="1029"/>
      <c r="DT114" s="1029"/>
      <c r="DU114" s="1030"/>
      <c r="DV114" s="1032" t="s">
        <v>122</v>
      </c>
      <c r="DW114" s="1033"/>
      <c r="DX114" s="1033"/>
      <c r="DY114" s="1033"/>
      <c r="DZ114" s="1034"/>
    </row>
    <row r="115" spans="1:130" s="226" customFormat="1" ht="26.25" customHeight="1" x14ac:dyDescent="0.15">
      <c r="A115" s="1024"/>
      <c r="B115" s="1025"/>
      <c r="C115" s="1020" t="s">
        <v>441</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3121</v>
      </c>
      <c r="AB115" s="1004"/>
      <c r="AC115" s="1004"/>
      <c r="AD115" s="1004"/>
      <c r="AE115" s="1005"/>
      <c r="AF115" s="1006">
        <v>4804</v>
      </c>
      <c r="AG115" s="1004"/>
      <c r="AH115" s="1004"/>
      <c r="AI115" s="1004"/>
      <c r="AJ115" s="1005"/>
      <c r="AK115" s="1006">
        <v>6198</v>
      </c>
      <c r="AL115" s="1004"/>
      <c r="AM115" s="1004"/>
      <c r="AN115" s="1004"/>
      <c r="AO115" s="1005"/>
      <c r="AP115" s="1007">
        <v>0.2</v>
      </c>
      <c r="AQ115" s="1008"/>
      <c r="AR115" s="1008"/>
      <c r="AS115" s="1008"/>
      <c r="AT115" s="1009"/>
      <c r="AU115" s="970"/>
      <c r="AV115" s="971"/>
      <c r="AW115" s="971"/>
      <c r="AX115" s="971"/>
      <c r="AY115" s="971"/>
      <c r="AZ115" s="1019" t="s">
        <v>442</v>
      </c>
      <c r="BA115" s="1020"/>
      <c r="BB115" s="1020"/>
      <c r="BC115" s="1020"/>
      <c r="BD115" s="1020"/>
      <c r="BE115" s="1020"/>
      <c r="BF115" s="1020"/>
      <c r="BG115" s="1020"/>
      <c r="BH115" s="1020"/>
      <c r="BI115" s="1020"/>
      <c r="BJ115" s="1020"/>
      <c r="BK115" s="1020"/>
      <c r="BL115" s="1020"/>
      <c r="BM115" s="1020"/>
      <c r="BN115" s="1020"/>
      <c r="BO115" s="1020"/>
      <c r="BP115" s="1021"/>
      <c r="BQ115" s="989" t="s">
        <v>122</v>
      </c>
      <c r="BR115" s="990"/>
      <c r="BS115" s="990"/>
      <c r="BT115" s="990"/>
      <c r="BU115" s="990"/>
      <c r="BV115" s="990" t="s">
        <v>426</v>
      </c>
      <c r="BW115" s="990"/>
      <c r="BX115" s="990"/>
      <c r="BY115" s="990"/>
      <c r="BZ115" s="990"/>
      <c r="CA115" s="990" t="s">
        <v>122</v>
      </c>
      <c r="CB115" s="990"/>
      <c r="CC115" s="990"/>
      <c r="CD115" s="990"/>
      <c r="CE115" s="990"/>
      <c r="CF115" s="984" t="s">
        <v>426</v>
      </c>
      <c r="CG115" s="985"/>
      <c r="CH115" s="985"/>
      <c r="CI115" s="985"/>
      <c r="CJ115" s="985"/>
      <c r="CK115" s="1015"/>
      <c r="CL115" s="1016"/>
      <c r="CM115" s="1019" t="s">
        <v>443</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122</v>
      </c>
      <c r="DH115" s="1029"/>
      <c r="DI115" s="1029"/>
      <c r="DJ115" s="1029"/>
      <c r="DK115" s="1030"/>
      <c r="DL115" s="1031" t="s">
        <v>122</v>
      </c>
      <c r="DM115" s="1029"/>
      <c r="DN115" s="1029"/>
      <c r="DO115" s="1029"/>
      <c r="DP115" s="1030"/>
      <c r="DQ115" s="1031" t="s">
        <v>122</v>
      </c>
      <c r="DR115" s="1029"/>
      <c r="DS115" s="1029"/>
      <c r="DT115" s="1029"/>
      <c r="DU115" s="1030"/>
      <c r="DV115" s="1032" t="s">
        <v>122</v>
      </c>
      <c r="DW115" s="1033"/>
      <c r="DX115" s="1033"/>
      <c r="DY115" s="1033"/>
      <c r="DZ115" s="1034"/>
    </row>
    <row r="116" spans="1:130" s="226" customFormat="1" ht="26.25" customHeight="1" x14ac:dyDescent="0.15">
      <c r="A116" s="1026"/>
      <c r="B116" s="1027"/>
      <c r="C116" s="1035" t="s">
        <v>444</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426</v>
      </c>
      <c r="AB116" s="1029"/>
      <c r="AC116" s="1029"/>
      <c r="AD116" s="1029"/>
      <c r="AE116" s="1030"/>
      <c r="AF116" s="1031" t="s">
        <v>122</v>
      </c>
      <c r="AG116" s="1029"/>
      <c r="AH116" s="1029"/>
      <c r="AI116" s="1029"/>
      <c r="AJ116" s="1030"/>
      <c r="AK116" s="1031" t="s">
        <v>122</v>
      </c>
      <c r="AL116" s="1029"/>
      <c r="AM116" s="1029"/>
      <c r="AN116" s="1029"/>
      <c r="AO116" s="1030"/>
      <c r="AP116" s="1032" t="s">
        <v>122</v>
      </c>
      <c r="AQ116" s="1033"/>
      <c r="AR116" s="1033"/>
      <c r="AS116" s="1033"/>
      <c r="AT116" s="1034"/>
      <c r="AU116" s="970"/>
      <c r="AV116" s="971"/>
      <c r="AW116" s="971"/>
      <c r="AX116" s="971"/>
      <c r="AY116" s="971"/>
      <c r="AZ116" s="1037" t="s">
        <v>445</v>
      </c>
      <c r="BA116" s="1038"/>
      <c r="BB116" s="1038"/>
      <c r="BC116" s="1038"/>
      <c r="BD116" s="1038"/>
      <c r="BE116" s="1038"/>
      <c r="BF116" s="1038"/>
      <c r="BG116" s="1038"/>
      <c r="BH116" s="1038"/>
      <c r="BI116" s="1038"/>
      <c r="BJ116" s="1038"/>
      <c r="BK116" s="1038"/>
      <c r="BL116" s="1038"/>
      <c r="BM116" s="1038"/>
      <c r="BN116" s="1038"/>
      <c r="BO116" s="1038"/>
      <c r="BP116" s="1039"/>
      <c r="BQ116" s="989" t="s">
        <v>122</v>
      </c>
      <c r="BR116" s="990"/>
      <c r="BS116" s="990"/>
      <c r="BT116" s="990"/>
      <c r="BU116" s="990"/>
      <c r="BV116" s="990" t="s">
        <v>394</v>
      </c>
      <c r="BW116" s="990"/>
      <c r="BX116" s="990"/>
      <c r="BY116" s="990"/>
      <c r="BZ116" s="990"/>
      <c r="CA116" s="990" t="s">
        <v>122</v>
      </c>
      <c r="CB116" s="990"/>
      <c r="CC116" s="990"/>
      <c r="CD116" s="990"/>
      <c r="CE116" s="990"/>
      <c r="CF116" s="984" t="s">
        <v>122</v>
      </c>
      <c r="CG116" s="985"/>
      <c r="CH116" s="985"/>
      <c r="CI116" s="985"/>
      <c r="CJ116" s="985"/>
      <c r="CK116" s="1015"/>
      <c r="CL116" s="1016"/>
      <c r="CM116" s="986" t="s">
        <v>446</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v>6491</v>
      </c>
      <c r="DH116" s="1029"/>
      <c r="DI116" s="1029"/>
      <c r="DJ116" s="1029"/>
      <c r="DK116" s="1030"/>
      <c r="DL116" s="1031">
        <v>4305</v>
      </c>
      <c r="DM116" s="1029"/>
      <c r="DN116" s="1029"/>
      <c r="DO116" s="1029"/>
      <c r="DP116" s="1030"/>
      <c r="DQ116" s="1031">
        <v>2143</v>
      </c>
      <c r="DR116" s="1029"/>
      <c r="DS116" s="1029"/>
      <c r="DT116" s="1029"/>
      <c r="DU116" s="1030"/>
      <c r="DV116" s="1032">
        <v>0.1</v>
      </c>
      <c r="DW116" s="1033"/>
      <c r="DX116" s="1033"/>
      <c r="DY116" s="1033"/>
      <c r="DZ116" s="1034"/>
    </row>
    <row r="117" spans="1:130" s="226" customFormat="1" ht="26.25" customHeight="1" x14ac:dyDescent="0.15">
      <c r="A117" s="974" t="s">
        <v>178</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447</v>
      </c>
      <c r="Z117" s="956"/>
      <c r="AA117" s="1046">
        <v>734726</v>
      </c>
      <c r="AB117" s="1047"/>
      <c r="AC117" s="1047"/>
      <c r="AD117" s="1047"/>
      <c r="AE117" s="1048"/>
      <c r="AF117" s="1049">
        <v>778520</v>
      </c>
      <c r="AG117" s="1047"/>
      <c r="AH117" s="1047"/>
      <c r="AI117" s="1047"/>
      <c r="AJ117" s="1048"/>
      <c r="AK117" s="1049">
        <v>785633</v>
      </c>
      <c r="AL117" s="1047"/>
      <c r="AM117" s="1047"/>
      <c r="AN117" s="1047"/>
      <c r="AO117" s="1048"/>
      <c r="AP117" s="1050"/>
      <c r="AQ117" s="1051"/>
      <c r="AR117" s="1051"/>
      <c r="AS117" s="1051"/>
      <c r="AT117" s="1052"/>
      <c r="AU117" s="970"/>
      <c r="AV117" s="971"/>
      <c r="AW117" s="971"/>
      <c r="AX117" s="971"/>
      <c r="AY117" s="971"/>
      <c r="AZ117" s="1037" t="s">
        <v>448</v>
      </c>
      <c r="BA117" s="1038"/>
      <c r="BB117" s="1038"/>
      <c r="BC117" s="1038"/>
      <c r="BD117" s="1038"/>
      <c r="BE117" s="1038"/>
      <c r="BF117" s="1038"/>
      <c r="BG117" s="1038"/>
      <c r="BH117" s="1038"/>
      <c r="BI117" s="1038"/>
      <c r="BJ117" s="1038"/>
      <c r="BK117" s="1038"/>
      <c r="BL117" s="1038"/>
      <c r="BM117" s="1038"/>
      <c r="BN117" s="1038"/>
      <c r="BO117" s="1038"/>
      <c r="BP117" s="1039"/>
      <c r="BQ117" s="989" t="s">
        <v>122</v>
      </c>
      <c r="BR117" s="990"/>
      <c r="BS117" s="990"/>
      <c r="BT117" s="990"/>
      <c r="BU117" s="990"/>
      <c r="BV117" s="990" t="s">
        <v>122</v>
      </c>
      <c r="BW117" s="990"/>
      <c r="BX117" s="990"/>
      <c r="BY117" s="990"/>
      <c r="BZ117" s="990"/>
      <c r="CA117" s="990" t="s">
        <v>122</v>
      </c>
      <c r="CB117" s="990"/>
      <c r="CC117" s="990"/>
      <c r="CD117" s="990"/>
      <c r="CE117" s="990"/>
      <c r="CF117" s="984" t="s">
        <v>122</v>
      </c>
      <c r="CG117" s="985"/>
      <c r="CH117" s="985"/>
      <c r="CI117" s="985"/>
      <c r="CJ117" s="985"/>
      <c r="CK117" s="1015"/>
      <c r="CL117" s="1016"/>
      <c r="CM117" s="986" t="s">
        <v>449</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122</v>
      </c>
      <c r="DH117" s="1029"/>
      <c r="DI117" s="1029"/>
      <c r="DJ117" s="1029"/>
      <c r="DK117" s="1030"/>
      <c r="DL117" s="1031" t="s">
        <v>430</v>
      </c>
      <c r="DM117" s="1029"/>
      <c r="DN117" s="1029"/>
      <c r="DO117" s="1029"/>
      <c r="DP117" s="1030"/>
      <c r="DQ117" s="1031" t="s">
        <v>426</v>
      </c>
      <c r="DR117" s="1029"/>
      <c r="DS117" s="1029"/>
      <c r="DT117" s="1029"/>
      <c r="DU117" s="1030"/>
      <c r="DV117" s="1032" t="s">
        <v>122</v>
      </c>
      <c r="DW117" s="1033"/>
      <c r="DX117" s="1033"/>
      <c r="DY117" s="1033"/>
      <c r="DZ117" s="1034"/>
    </row>
    <row r="118" spans="1:130" s="226" customFormat="1" ht="26.25" customHeight="1" x14ac:dyDescent="0.15">
      <c r="A118" s="974" t="s">
        <v>421</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419</v>
      </c>
      <c r="AB118" s="955"/>
      <c r="AC118" s="955"/>
      <c r="AD118" s="955"/>
      <c r="AE118" s="956"/>
      <c r="AF118" s="954" t="s">
        <v>297</v>
      </c>
      <c r="AG118" s="955"/>
      <c r="AH118" s="955"/>
      <c r="AI118" s="955"/>
      <c r="AJ118" s="956"/>
      <c r="AK118" s="954" t="s">
        <v>296</v>
      </c>
      <c r="AL118" s="955"/>
      <c r="AM118" s="955"/>
      <c r="AN118" s="955"/>
      <c r="AO118" s="956"/>
      <c r="AP118" s="1041" t="s">
        <v>420</v>
      </c>
      <c r="AQ118" s="1042"/>
      <c r="AR118" s="1042"/>
      <c r="AS118" s="1042"/>
      <c r="AT118" s="1043"/>
      <c r="AU118" s="970"/>
      <c r="AV118" s="971"/>
      <c r="AW118" s="971"/>
      <c r="AX118" s="971"/>
      <c r="AY118" s="971"/>
      <c r="AZ118" s="1044" t="s">
        <v>450</v>
      </c>
      <c r="BA118" s="1035"/>
      <c r="BB118" s="1035"/>
      <c r="BC118" s="1035"/>
      <c r="BD118" s="1035"/>
      <c r="BE118" s="1035"/>
      <c r="BF118" s="1035"/>
      <c r="BG118" s="1035"/>
      <c r="BH118" s="1035"/>
      <c r="BI118" s="1035"/>
      <c r="BJ118" s="1035"/>
      <c r="BK118" s="1035"/>
      <c r="BL118" s="1035"/>
      <c r="BM118" s="1035"/>
      <c r="BN118" s="1035"/>
      <c r="BO118" s="1035"/>
      <c r="BP118" s="1036"/>
      <c r="BQ118" s="1067" t="s">
        <v>426</v>
      </c>
      <c r="BR118" s="1068"/>
      <c r="BS118" s="1068"/>
      <c r="BT118" s="1068"/>
      <c r="BU118" s="1068"/>
      <c r="BV118" s="1068" t="s">
        <v>394</v>
      </c>
      <c r="BW118" s="1068"/>
      <c r="BX118" s="1068"/>
      <c r="BY118" s="1068"/>
      <c r="BZ118" s="1068"/>
      <c r="CA118" s="1068" t="s">
        <v>426</v>
      </c>
      <c r="CB118" s="1068"/>
      <c r="CC118" s="1068"/>
      <c r="CD118" s="1068"/>
      <c r="CE118" s="1068"/>
      <c r="CF118" s="984" t="s">
        <v>430</v>
      </c>
      <c r="CG118" s="985"/>
      <c r="CH118" s="985"/>
      <c r="CI118" s="985"/>
      <c r="CJ118" s="985"/>
      <c r="CK118" s="1015"/>
      <c r="CL118" s="1016"/>
      <c r="CM118" s="986" t="s">
        <v>451</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122</v>
      </c>
      <c r="DH118" s="1029"/>
      <c r="DI118" s="1029"/>
      <c r="DJ118" s="1029"/>
      <c r="DK118" s="1030"/>
      <c r="DL118" s="1031" t="s">
        <v>122</v>
      </c>
      <c r="DM118" s="1029"/>
      <c r="DN118" s="1029"/>
      <c r="DO118" s="1029"/>
      <c r="DP118" s="1030"/>
      <c r="DQ118" s="1031" t="s">
        <v>122</v>
      </c>
      <c r="DR118" s="1029"/>
      <c r="DS118" s="1029"/>
      <c r="DT118" s="1029"/>
      <c r="DU118" s="1030"/>
      <c r="DV118" s="1032" t="s">
        <v>426</v>
      </c>
      <c r="DW118" s="1033"/>
      <c r="DX118" s="1033"/>
      <c r="DY118" s="1033"/>
      <c r="DZ118" s="1034"/>
    </row>
    <row r="119" spans="1:130" s="226" customFormat="1" ht="26.25" customHeight="1" x14ac:dyDescent="0.15">
      <c r="A119" s="1134" t="s">
        <v>424</v>
      </c>
      <c r="B119" s="1014"/>
      <c r="C119" s="993" t="s">
        <v>425</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426</v>
      </c>
      <c r="AB119" s="962"/>
      <c r="AC119" s="962"/>
      <c r="AD119" s="962"/>
      <c r="AE119" s="963"/>
      <c r="AF119" s="964" t="s">
        <v>394</v>
      </c>
      <c r="AG119" s="962"/>
      <c r="AH119" s="962"/>
      <c r="AI119" s="962"/>
      <c r="AJ119" s="963"/>
      <c r="AK119" s="964" t="s">
        <v>426</v>
      </c>
      <c r="AL119" s="962"/>
      <c r="AM119" s="962"/>
      <c r="AN119" s="962"/>
      <c r="AO119" s="963"/>
      <c r="AP119" s="965" t="s">
        <v>426</v>
      </c>
      <c r="AQ119" s="966"/>
      <c r="AR119" s="966"/>
      <c r="AS119" s="966"/>
      <c r="AT119" s="967"/>
      <c r="AU119" s="972"/>
      <c r="AV119" s="973"/>
      <c r="AW119" s="973"/>
      <c r="AX119" s="973"/>
      <c r="AY119" s="973"/>
      <c r="AZ119" s="257" t="s">
        <v>178</v>
      </c>
      <c r="BA119" s="257"/>
      <c r="BB119" s="257"/>
      <c r="BC119" s="257"/>
      <c r="BD119" s="257"/>
      <c r="BE119" s="257"/>
      <c r="BF119" s="257"/>
      <c r="BG119" s="257"/>
      <c r="BH119" s="257"/>
      <c r="BI119" s="257"/>
      <c r="BJ119" s="257"/>
      <c r="BK119" s="257"/>
      <c r="BL119" s="257"/>
      <c r="BM119" s="257"/>
      <c r="BN119" s="257"/>
      <c r="BO119" s="1045" t="s">
        <v>452</v>
      </c>
      <c r="BP119" s="1076"/>
      <c r="BQ119" s="1067">
        <v>11576616</v>
      </c>
      <c r="BR119" s="1068"/>
      <c r="BS119" s="1068"/>
      <c r="BT119" s="1068"/>
      <c r="BU119" s="1068"/>
      <c r="BV119" s="1068">
        <v>11619662</v>
      </c>
      <c r="BW119" s="1068"/>
      <c r="BX119" s="1068"/>
      <c r="BY119" s="1068"/>
      <c r="BZ119" s="1068"/>
      <c r="CA119" s="1068">
        <v>11123068</v>
      </c>
      <c r="CB119" s="1068"/>
      <c r="CC119" s="1068"/>
      <c r="CD119" s="1068"/>
      <c r="CE119" s="1068"/>
      <c r="CF119" s="1069"/>
      <c r="CG119" s="1070"/>
      <c r="CH119" s="1070"/>
      <c r="CI119" s="1070"/>
      <c r="CJ119" s="1071"/>
      <c r="CK119" s="1017"/>
      <c r="CL119" s="1018"/>
      <c r="CM119" s="1072" t="s">
        <v>453</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v>15552</v>
      </c>
      <c r="DH119" s="1054"/>
      <c r="DI119" s="1054"/>
      <c r="DJ119" s="1054"/>
      <c r="DK119" s="1055"/>
      <c r="DL119" s="1053">
        <v>15316</v>
      </c>
      <c r="DM119" s="1054"/>
      <c r="DN119" s="1054"/>
      <c r="DO119" s="1054"/>
      <c r="DP119" s="1055"/>
      <c r="DQ119" s="1053">
        <v>11511</v>
      </c>
      <c r="DR119" s="1054"/>
      <c r="DS119" s="1054"/>
      <c r="DT119" s="1054"/>
      <c r="DU119" s="1055"/>
      <c r="DV119" s="1056">
        <v>0.4</v>
      </c>
      <c r="DW119" s="1057"/>
      <c r="DX119" s="1057"/>
      <c r="DY119" s="1057"/>
      <c r="DZ119" s="1058"/>
    </row>
    <row r="120" spans="1:130" s="226" customFormat="1" ht="26.25" customHeight="1" x14ac:dyDescent="0.15">
      <c r="A120" s="1135"/>
      <c r="B120" s="1016"/>
      <c r="C120" s="986" t="s">
        <v>429</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122</v>
      </c>
      <c r="AB120" s="1029"/>
      <c r="AC120" s="1029"/>
      <c r="AD120" s="1029"/>
      <c r="AE120" s="1030"/>
      <c r="AF120" s="1031" t="s">
        <v>430</v>
      </c>
      <c r="AG120" s="1029"/>
      <c r="AH120" s="1029"/>
      <c r="AI120" s="1029"/>
      <c r="AJ120" s="1030"/>
      <c r="AK120" s="1031" t="s">
        <v>122</v>
      </c>
      <c r="AL120" s="1029"/>
      <c r="AM120" s="1029"/>
      <c r="AN120" s="1029"/>
      <c r="AO120" s="1030"/>
      <c r="AP120" s="1032" t="s">
        <v>426</v>
      </c>
      <c r="AQ120" s="1033"/>
      <c r="AR120" s="1033"/>
      <c r="AS120" s="1033"/>
      <c r="AT120" s="1034"/>
      <c r="AU120" s="1059" t="s">
        <v>454</v>
      </c>
      <c r="AV120" s="1060"/>
      <c r="AW120" s="1060"/>
      <c r="AX120" s="1060"/>
      <c r="AY120" s="1061"/>
      <c r="AZ120" s="1010" t="s">
        <v>455</v>
      </c>
      <c r="BA120" s="959"/>
      <c r="BB120" s="959"/>
      <c r="BC120" s="959"/>
      <c r="BD120" s="959"/>
      <c r="BE120" s="959"/>
      <c r="BF120" s="959"/>
      <c r="BG120" s="959"/>
      <c r="BH120" s="959"/>
      <c r="BI120" s="959"/>
      <c r="BJ120" s="959"/>
      <c r="BK120" s="959"/>
      <c r="BL120" s="959"/>
      <c r="BM120" s="959"/>
      <c r="BN120" s="959"/>
      <c r="BO120" s="959"/>
      <c r="BP120" s="960"/>
      <c r="BQ120" s="996">
        <v>1479865</v>
      </c>
      <c r="BR120" s="997"/>
      <c r="BS120" s="997"/>
      <c r="BT120" s="997"/>
      <c r="BU120" s="997"/>
      <c r="BV120" s="997">
        <v>1458504</v>
      </c>
      <c r="BW120" s="997"/>
      <c r="BX120" s="997"/>
      <c r="BY120" s="997"/>
      <c r="BZ120" s="997"/>
      <c r="CA120" s="997">
        <v>1327048</v>
      </c>
      <c r="CB120" s="997"/>
      <c r="CC120" s="997"/>
      <c r="CD120" s="997"/>
      <c r="CE120" s="997"/>
      <c r="CF120" s="1011">
        <v>45.8</v>
      </c>
      <c r="CG120" s="1012"/>
      <c r="CH120" s="1012"/>
      <c r="CI120" s="1012"/>
      <c r="CJ120" s="1012"/>
      <c r="CK120" s="1077" t="s">
        <v>456</v>
      </c>
      <c r="CL120" s="1078"/>
      <c r="CM120" s="1078"/>
      <c r="CN120" s="1078"/>
      <c r="CO120" s="1079"/>
      <c r="CP120" s="1085" t="s">
        <v>397</v>
      </c>
      <c r="CQ120" s="1086"/>
      <c r="CR120" s="1086"/>
      <c r="CS120" s="1086"/>
      <c r="CT120" s="1086"/>
      <c r="CU120" s="1086"/>
      <c r="CV120" s="1086"/>
      <c r="CW120" s="1086"/>
      <c r="CX120" s="1086"/>
      <c r="CY120" s="1086"/>
      <c r="CZ120" s="1086"/>
      <c r="DA120" s="1086"/>
      <c r="DB120" s="1086"/>
      <c r="DC120" s="1086"/>
      <c r="DD120" s="1086"/>
      <c r="DE120" s="1086"/>
      <c r="DF120" s="1087"/>
      <c r="DG120" s="996">
        <v>1147836</v>
      </c>
      <c r="DH120" s="997"/>
      <c r="DI120" s="997"/>
      <c r="DJ120" s="997"/>
      <c r="DK120" s="997"/>
      <c r="DL120" s="997">
        <v>1070867</v>
      </c>
      <c r="DM120" s="997"/>
      <c r="DN120" s="997"/>
      <c r="DO120" s="997"/>
      <c r="DP120" s="997"/>
      <c r="DQ120" s="997">
        <v>1115302</v>
      </c>
      <c r="DR120" s="997"/>
      <c r="DS120" s="997"/>
      <c r="DT120" s="997"/>
      <c r="DU120" s="997"/>
      <c r="DV120" s="998">
        <v>38.5</v>
      </c>
      <c r="DW120" s="998"/>
      <c r="DX120" s="998"/>
      <c r="DY120" s="998"/>
      <c r="DZ120" s="999"/>
    </row>
    <row r="121" spans="1:130" s="226" customFormat="1" ht="26.25" customHeight="1" x14ac:dyDescent="0.15">
      <c r="A121" s="1135"/>
      <c r="B121" s="1016"/>
      <c r="C121" s="1037" t="s">
        <v>457</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122</v>
      </c>
      <c r="AB121" s="1029"/>
      <c r="AC121" s="1029"/>
      <c r="AD121" s="1029"/>
      <c r="AE121" s="1030"/>
      <c r="AF121" s="1031" t="s">
        <v>122</v>
      </c>
      <c r="AG121" s="1029"/>
      <c r="AH121" s="1029"/>
      <c r="AI121" s="1029"/>
      <c r="AJ121" s="1030"/>
      <c r="AK121" s="1031" t="s">
        <v>426</v>
      </c>
      <c r="AL121" s="1029"/>
      <c r="AM121" s="1029"/>
      <c r="AN121" s="1029"/>
      <c r="AO121" s="1030"/>
      <c r="AP121" s="1032" t="s">
        <v>426</v>
      </c>
      <c r="AQ121" s="1033"/>
      <c r="AR121" s="1033"/>
      <c r="AS121" s="1033"/>
      <c r="AT121" s="1034"/>
      <c r="AU121" s="1062"/>
      <c r="AV121" s="1063"/>
      <c r="AW121" s="1063"/>
      <c r="AX121" s="1063"/>
      <c r="AY121" s="1064"/>
      <c r="AZ121" s="1019" t="s">
        <v>458</v>
      </c>
      <c r="BA121" s="1020"/>
      <c r="BB121" s="1020"/>
      <c r="BC121" s="1020"/>
      <c r="BD121" s="1020"/>
      <c r="BE121" s="1020"/>
      <c r="BF121" s="1020"/>
      <c r="BG121" s="1020"/>
      <c r="BH121" s="1020"/>
      <c r="BI121" s="1020"/>
      <c r="BJ121" s="1020"/>
      <c r="BK121" s="1020"/>
      <c r="BL121" s="1020"/>
      <c r="BM121" s="1020"/>
      <c r="BN121" s="1020"/>
      <c r="BO121" s="1020"/>
      <c r="BP121" s="1021"/>
      <c r="BQ121" s="989">
        <v>156997</v>
      </c>
      <c r="BR121" s="990"/>
      <c r="BS121" s="990"/>
      <c r="BT121" s="990"/>
      <c r="BU121" s="990"/>
      <c r="BV121" s="990">
        <v>164323</v>
      </c>
      <c r="BW121" s="990"/>
      <c r="BX121" s="990"/>
      <c r="BY121" s="990"/>
      <c r="BZ121" s="990"/>
      <c r="CA121" s="990">
        <v>182584</v>
      </c>
      <c r="CB121" s="990"/>
      <c r="CC121" s="990"/>
      <c r="CD121" s="990"/>
      <c r="CE121" s="990"/>
      <c r="CF121" s="984">
        <v>6.3</v>
      </c>
      <c r="CG121" s="985"/>
      <c r="CH121" s="985"/>
      <c r="CI121" s="985"/>
      <c r="CJ121" s="985"/>
      <c r="CK121" s="1080"/>
      <c r="CL121" s="1081"/>
      <c r="CM121" s="1081"/>
      <c r="CN121" s="1081"/>
      <c r="CO121" s="1082"/>
      <c r="CP121" s="1090" t="s">
        <v>459</v>
      </c>
      <c r="CQ121" s="1091"/>
      <c r="CR121" s="1091"/>
      <c r="CS121" s="1091"/>
      <c r="CT121" s="1091"/>
      <c r="CU121" s="1091"/>
      <c r="CV121" s="1091"/>
      <c r="CW121" s="1091"/>
      <c r="CX121" s="1091"/>
      <c r="CY121" s="1091"/>
      <c r="CZ121" s="1091"/>
      <c r="DA121" s="1091"/>
      <c r="DB121" s="1091"/>
      <c r="DC121" s="1091"/>
      <c r="DD121" s="1091"/>
      <c r="DE121" s="1091"/>
      <c r="DF121" s="1092"/>
      <c r="DG121" s="989" t="s">
        <v>426</v>
      </c>
      <c r="DH121" s="990"/>
      <c r="DI121" s="990"/>
      <c r="DJ121" s="990"/>
      <c r="DK121" s="990"/>
      <c r="DL121" s="990" t="s">
        <v>426</v>
      </c>
      <c r="DM121" s="990"/>
      <c r="DN121" s="990"/>
      <c r="DO121" s="990"/>
      <c r="DP121" s="990"/>
      <c r="DQ121" s="990" t="s">
        <v>122</v>
      </c>
      <c r="DR121" s="990"/>
      <c r="DS121" s="990"/>
      <c r="DT121" s="990"/>
      <c r="DU121" s="990"/>
      <c r="DV121" s="991" t="s">
        <v>426</v>
      </c>
      <c r="DW121" s="991"/>
      <c r="DX121" s="991"/>
      <c r="DY121" s="991"/>
      <c r="DZ121" s="992"/>
    </row>
    <row r="122" spans="1:130" s="226" customFormat="1" ht="26.25" customHeight="1" x14ac:dyDescent="0.15">
      <c r="A122" s="1135"/>
      <c r="B122" s="1016"/>
      <c r="C122" s="986" t="s">
        <v>440</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122</v>
      </c>
      <c r="AB122" s="1029"/>
      <c r="AC122" s="1029"/>
      <c r="AD122" s="1029"/>
      <c r="AE122" s="1030"/>
      <c r="AF122" s="1031" t="s">
        <v>122</v>
      </c>
      <c r="AG122" s="1029"/>
      <c r="AH122" s="1029"/>
      <c r="AI122" s="1029"/>
      <c r="AJ122" s="1030"/>
      <c r="AK122" s="1031" t="s">
        <v>122</v>
      </c>
      <c r="AL122" s="1029"/>
      <c r="AM122" s="1029"/>
      <c r="AN122" s="1029"/>
      <c r="AO122" s="1030"/>
      <c r="AP122" s="1032" t="s">
        <v>122</v>
      </c>
      <c r="AQ122" s="1033"/>
      <c r="AR122" s="1033"/>
      <c r="AS122" s="1033"/>
      <c r="AT122" s="1034"/>
      <c r="AU122" s="1062"/>
      <c r="AV122" s="1063"/>
      <c r="AW122" s="1063"/>
      <c r="AX122" s="1063"/>
      <c r="AY122" s="1064"/>
      <c r="AZ122" s="1044" t="s">
        <v>460</v>
      </c>
      <c r="BA122" s="1035"/>
      <c r="BB122" s="1035"/>
      <c r="BC122" s="1035"/>
      <c r="BD122" s="1035"/>
      <c r="BE122" s="1035"/>
      <c r="BF122" s="1035"/>
      <c r="BG122" s="1035"/>
      <c r="BH122" s="1035"/>
      <c r="BI122" s="1035"/>
      <c r="BJ122" s="1035"/>
      <c r="BK122" s="1035"/>
      <c r="BL122" s="1035"/>
      <c r="BM122" s="1035"/>
      <c r="BN122" s="1035"/>
      <c r="BO122" s="1035"/>
      <c r="BP122" s="1036"/>
      <c r="BQ122" s="1067">
        <v>8097224</v>
      </c>
      <c r="BR122" s="1068"/>
      <c r="BS122" s="1068"/>
      <c r="BT122" s="1068"/>
      <c r="BU122" s="1068"/>
      <c r="BV122" s="1068">
        <v>7914443</v>
      </c>
      <c r="BW122" s="1068"/>
      <c r="BX122" s="1068"/>
      <c r="BY122" s="1068"/>
      <c r="BZ122" s="1068"/>
      <c r="CA122" s="1068">
        <v>7647119</v>
      </c>
      <c r="CB122" s="1068"/>
      <c r="CC122" s="1068"/>
      <c r="CD122" s="1068"/>
      <c r="CE122" s="1068"/>
      <c r="CF122" s="1088">
        <v>264</v>
      </c>
      <c r="CG122" s="1089"/>
      <c r="CH122" s="1089"/>
      <c r="CI122" s="1089"/>
      <c r="CJ122" s="1089"/>
      <c r="CK122" s="1080"/>
      <c r="CL122" s="1081"/>
      <c r="CM122" s="1081"/>
      <c r="CN122" s="1081"/>
      <c r="CO122" s="1082"/>
      <c r="CP122" s="1090" t="s">
        <v>461</v>
      </c>
      <c r="CQ122" s="1091"/>
      <c r="CR122" s="1091"/>
      <c r="CS122" s="1091"/>
      <c r="CT122" s="1091"/>
      <c r="CU122" s="1091"/>
      <c r="CV122" s="1091"/>
      <c r="CW122" s="1091"/>
      <c r="CX122" s="1091"/>
      <c r="CY122" s="1091"/>
      <c r="CZ122" s="1091"/>
      <c r="DA122" s="1091"/>
      <c r="DB122" s="1091"/>
      <c r="DC122" s="1091"/>
      <c r="DD122" s="1091"/>
      <c r="DE122" s="1091"/>
      <c r="DF122" s="1092"/>
      <c r="DG122" s="989" t="s">
        <v>122</v>
      </c>
      <c r="DH122" s="990"/>
      <c r="DI122" s="990"/>
      <c r="DJ122" s="990"/>
      <c r="DK122" s="990"/>
      <c r="DL122" s="990" t="s">
        <v>430</v>
      </c>
      <c r="DM122" s="990"/>
      <c r="DN122" s="990"/>
      <c r="DO122" s="990"/>
      <c r="DP122" s="990"/>
      <c r="DQ122" s="990" t="s">
        <v>122</v>
      </c>
      <c r="DR122" s="990"/>
      <c r="DS122" s="990"/>
      <c r="DT122" s="990"/>
      <c r="DU122" s="990"/>
      <c r="DV122" s="991" t="s">
        <v>122</v>
      </c>
      <c r="DW122" s="991"/>
      <c r="DX122" s="991"/>
      <c r="DY122" s="991"/>
      <c r="DZ122" s="992"/>
    </row>
    <row r="123" spans="1:130" s="226" customFormat="1" ht="26.25" customHeight="1" x14ac:dyDescent="0.15">
      <c r="A123" s="1135"/>
      <c r="B123" s="1016"/>
      <c r="C123" s="986" t="s">
        <v>446</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v>2207</v>
      </c>
      <c r="AB123" s="1029"/>
      <c r="AC123" s="1029"/>
      <c r="AD123" s="1029"/>
      <c r="AE123" s="1030"/>
      <c r="AF123" s="1031">
        <v>2186</v>
      </c>
      <c r="AG123" s="1029"/>
      <c r="AH123" s="1029"/>
      <c r="AI123" s="1029"/>
      <c r="AJ123" s="1030"/>
      <c r="AK123" s="1031">
        <v>2164</v>
      </c>
      <c r="AL123" s="1029"/>
      <c r="AM123" s="1029"/>
      <c r="AN123" s="1029"/>
      <c r="AO123" s="1030"/>
      <c r="AP123" s="1032">
        <v>0.1</v>
      </c>
      <c r="AQ123" s="1033"/>
      <c r="AR123" s="1033"/>
      <c r="AS123" s="1033"/>
      <c r="AT123" s="1034"/>
      <c r="AU123" s="1065"/>
      <c r="AV123" s="1066"/>
      <c r="AW123" s="1066"/>
      <c r="AX123" s="1066"/>
      <c r="AY123" s="1066"/>
      <c r="AZ123" s="257" t="s">
        <v>178</v>
      </c>
      <c r="BA123" s="257"/>
      <c r="BB123" s="257"/>
      <c r="BC123" s="257"/>
      <c r="BD123" s="257"/>
      <c r="BE123" s="257"/>
      <c r="BF123" s="257"/>
      <c r="BG123" s="257"/>
      <c r="BH123" s="257"/>
      <c r="BI123" s="257"/>
      <c r="BJ123" s="257"/>
      <c r="BK123" s="257"/>
      <c r="BL123" s="257"/>
      <c r="BM123" s="257"/>
      <c r="BN123" s="257"/>
      <c r="BO123" s="1045" t="s">
        <v>462</v>
      </c>
      <c r="BP123" s="1076"/>
      <c r="BQ123" s="1106">
        <v>9734086</v>
      </c>
      <c r="BR123" s="1107"/>
      <c r="BS123" s="1107"/>
      <c r="BT123" s="1107"/>
      <c r="BU123" s="1107"/>
      <c r="BV123" s="1107">
        <v>9537270</v>
      </c>
      <c r="BW123" s="1107"/>
      <c r="BX123" s="1107"/>
      <c r="BY123" s="1107"/>
      <c r="BZ123" s="1107"/>
      <c r="CA123" s="1107">
        <v>9156751</v>
      </c>
      <c r="CB123" s="1107"/>
      <c r="CC123" s="1107"/>
      <c r="CD123" s="1107"/>
      <c r="CE123" s="1107"/>
      <c r="CF123" s="1069"/>
      <c r="CG123" s="1070"/>
      <c r="CH123" s="1070"/>
      <c r="CI123" s="1070"/>
      <c r="CJ123" s="1071"/>
      <c r="CK123" s="1080"/>
      <c r="CL123" s="1081"/>
      <c r="CM123" s="1081"/>
      <c r="CN123" s="1081"/>
      <c r="CO123" s="1082"/>
      <c r="CP123" s="1090" t="s">
        <v>463</v>
      </c>
      <c r="CQ123" s="1091"/>
      <c r="CR123" s="1091"/>
      <c r="CS123" s="1091"/>
      <c r="CT123" s="1091"/>
      <c r="CU123" s="1091"/>
      <c r="CV123" s="1091"/>
      <c r="CW123" s="1091"/>
      <c r="CX123" s="1091"/>
      <c r="CY123" s="1091"/>
      <c r="CZ123" s="1091"/>
      <c r="DA123" s="1091"/>
      <c r="DB123" s="1091"/>
      <c r="DC123" s="1091"/>
      <c r="DD123" s="1091"/>
      <c r="DE123" s="1091"/>
      <c r="DF123" s="1092"/>
      <c r="DG123" s="1028" t="s">
        <v>430</v>
      </c>
      <c r="DH123" s="1029"/>
      <c r="DI123" s="1029"/>
      <c r="DJ123" s="1029"/>
      <c r="DK123" s="1030"/>
      <c r="DL123" s="1031" t="s">
        <v>122</v>
      </c>
      <c r="DM123" s="1029"/>
      <c r="DN123" s="1029"/>
      <c r="DO123" s="1029"/>
      <c r="DP123" s="1030"/>
      <c r="DQ123" s="1031" t="s">
        <v>122</v>
      </c>
      <c r="DR123" s="1029"/>
      <c r="DS123" s="1029"/>
      <c r="DT123" s="1029"/>
      <c r="DU123" s="1030"/>
      <c r="DV123" s="1032" t="s">
        <v>122</v>
      </c>
      <c r="DW123" s="1033"/>
      <c r="DX123" s="1033"/>
      <c r="DY123" s="1033"/>
      <c r="DZ123" s="1034"/>
    </row>
    <row r="124" spans="1:130" s="226" customFormat="1" ht="26.25" customHeight="1" thickBot="1" x14ac:dyDescent="0.2">
      <c r="A124" s="1135"/>
      <c r="B124" s="1016"/>
      <c r="C124" s="986" t="s">
        <v>449</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122</v>
      </c>
      <c r="AB124" s="1029"/>
      <c r="AC124" s="1029"/>
      <c r="AD124" s="1029"/>
      <c r="AE124" s="1030"/>
      <c r="AF124" s="1031" t="s">
        <v>122</v>
      </c>
      <c r="AG124" s="1029"/>
      <c r="AH124" s="1029"/>
      <c r="AI124" s="1029"/>
      <c r="AJ124" s="1030"/>
      <c r="AK124" s="1031" t="s">
        <v>122</v>
      </c>
      <c r="AL124" s="1029"/>
      <c r="AM124" s="1029"/>
      <c r="AN124" s="1029"/>
      <c r="AO124" s="1030"/>
      <c r="AP124" s="1032" t="s">
        <v>122</v>
      </c>
      <c r="AQ124" s="1033"/>
      <c r="AR124" s="1033"/>
      <c r="AS124" s="1033"/>
      <c r="AT124" s="1034"/>
      <c r="AU124" s="1102" t="s">
        <v>464</v>
      </c>
      <c r="AV124" s="1103"/>
      <c r="AW124" s="1103"/>
      <c r="AX124" s="1103"/>
      <c r="AY124" s="1103"/>
      <c r="AZ124" s="1103"/>
      <c r="BA124" s="1103"/>
      <c r="BB124" s="1103"/>
      <c r="BC124" s="1103"/>
      <c r="BD124" s="1103"/>
      <c r="BE124" s="1103"/>
      <c r="BF124" s="1103"/>
      <c r="BG124" s="1103"/>
      <c r="BH124" s="1103"/>
      <c r="BI124" s="1103"/>
      <c r="BJ124" s="1103"/>
      <c r="BK124" s="1103"/>
      <c r="BL124" s="1103"/>
      <c r="BM124" s="1103"/>
      <c r="BN124" s="1103"/>
      <c r="BO124" s="1103"/>
      <c r="BP124" s="1104"/>
      <c r="BQ124" s="1105">
        <v>62.3</v>
      </c>
      <c r="BR124" s="1098"/>
      <c r="BS124" s="1098"/>
      <c r="BT124" s="1098"/>
      <c r="BU124" s="1098"/>
      <c r="BV124" s="1098">
        <v>70.7</v>
      </c>
      <c r="BW124" s="1098"/>
      <c r="BX124" s="1098"/>
      <c r="BY124" s="1098"/>
      <c r="BZ124" s="1098"/>
      <c r="CA124" s="1098">
        <v>67.8</v>
      </c>
      <c r="CB124" s="1098"/>
      <c r="CC124" s="1098"/>
      <c r="CD124" s="1098"/>
      <c r="CE124" s="1098"/>
      <c r="CF124" s="1099"/>
      <c r="CG124" s="1100"/>
      <c r="CH124" s="1100"/>
      <c r="CI124" s="1100"/>
      <c r="CJ124" s="1101"/>
      <c r="CK124" s="1083"/>
      <c r="CL124" s="1083"/>
      <c r="CM124" s="1083"/>
      <c r="CN124" s="1083"/>
      <c r="CO124" s="1084"/>
      <c r="CP124" s="1090" t="s">
        <v>465</v>
      </c>
      <c r="CQ124" s="1091"/>
      <c r="CR124" s="1091"/>
      <c r="CS124" s="1091"/>
      <c r="CT124" s="1091"/>
      <c r="CU124" s="1091"/>
      <c r="CV124" s="1091"/>
      <c r="CW124" s="1091"/>
      <c r="CX124" s="1091"/>
      <c r="CY124" s="1091"/>
      <c r="CZ124" s="1091"/>
      <c r="DA124" s="1091"/>
      <c r="DB124" s="1091"/>
      <c r="DC124" s="1091"/>
      <c r="DD124" s="1091"/>
      <c r="DE124" s="1091"/>
      <c r="DF124" s="1092"/>
      <c r="DG124" s="1075" t="s">
        <v>394</v>
      </c>
      <c r="DH124" s="1054"/>
      <c r="DI124" s="1054"/>
      <c r="DJ124" s="1054"/>
      <c r="DK124" s="1055"/>
      <c r="DL124" s="1053" t="s">
        <v>122</v>
      </c>
      <c r="DM124" s="1054"/>
      <c r="DN124" s="1054"/>
      <c r="DO124" s="1054"/>
      <c r="DP124" s="1055"/>
      <c r="DQ124" s="1053" t="s">
        <v>122</v>
      </c>
      <c r="DR124" s="1054"/>
      <c r="DS124" s="1054"/>
      <c r="DT124" s="1054"/>
      <c r="DU124" s="1055"/>
      <c r="DV124" s="1056" t="s">
        <v>122</v>
      </c>
      <c r="DW124" s="1057"/>
      <c r="DX124" s="1057"/>
      <c r="DY124" s="1057"/>
      <c r="DZ124" s="1058"/>
    </row>
    <row r="125" spans="1:130" s="226" customFormat="1" ht="26.25" customHeight="1" x14ac:dyDescent="0.15">
      <c r="A125" s="1135"/>
      <c r="B125" s="1016"/>
      <c r="C125" s="986" t="s">
        <v>451</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426</v>
      </c>
      <c r="AB125" s="1029"/>
      <c r="AC125" s="1029"/>
      <c r="AD125" s="1029"/>
      <c r="AE125" s="1030"/>
      <c r="AF125" s="1031" t="s">
        <v>426</v>
      </c>
      <c r="AG125" s="1029"/>
      <c r="AH125" s="1029"/>
      <c r="AI125" s="1029"/>
      <c r="AJ125" s="1030"/>
      <c r="AK125" s="1031" t="s">
        <v>122</v>
      </c>
      <c r="AL125" s="1029"/>
      <c r="AM125" s="1029"/>
      <c r="AN125" s="1029"/>
      <c r="AO125" s="1030"/>
      <c r="AP125" s="1032" t="s">
        <v>122</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466</v>
      </c>
      <c r="CL125" s="1078"/>
      <c r="CM125" s="1078"/>
      <c r="CN125" s="1078"/>
      <c r="CO125" s="1079"/>
      <c r="CP125" s="1010" t="s">
        <v>467</v>
      </c>
      <c r="CQ125" s="959"/>
      <c r="CR125" s="959"/>
      <c r="CS125" s="959"/>
      <c r="CT125" s="959"/>
      <c r="CU125" s="959"/>
      <c r="CV125" s="959"/>
      <c r="CW125" s="959"/>
      <c r="CX125" s="959"/>
      <c r="CY125" s="959"/>
      <c r="CZ125" s="959"/>
      <c r="DA125" s="959"/>
      <c r="DB125" s="959"/>
      <c r="DC125" s="959"/>
      <c r="DD125" s="959"/>
      <c r="DE125" s="959"/>
      <c r="DF125" s="960"/>
      <c r="DG125" s="996" t="s">
        <v>122</v>
      </c>
      <c r="DH125" s="997"/>
      <c r="DI125" s="997"/>
      <c r="DJ125" s="997"/>
      <c r="DK125" s="997"/>
      <c r="DL125" s="997" t="s">
        <v>426</v>
      </c>
      <c r="DM125" s="997"/>
      <c r="DN125" s="997"/>
      <c r="DO125" s="997"/>
      <c r="DP125" s="997"/>
      <c r="DQ125" s="997" t="s">
        <v>122</v>
      </c>
      <c r="DR125" s="997"/>
      <c r="DS125" s="997"/>
      <c r="DT125" s="997"/>
      <c r="DU125" s="997"/>
      <c r="DV125" s="998" t="s">
        <v>122</v>
      </c>
      <c r="DW125" s="998"/>
      <c r="DX125" s="998"/>
      <c r="DY125" s="998"/>
      <c r="DZ125" s="999"/>
    </row>
    <row r="126" spans="1:130" s="226" customFormat="1" ht="26.25" customHeight="1" thickBot="1" x14ac:dyDescent="0.2">
      <c r="A126" s="1135"/>
      <c r="B126" s="1016"/>
      <c r="C126" s="986" t="s">
        <v>453</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v>826</v>
      </c>
      <c r="AB126" s="1029"/>
      <c r="AC126" s="1029"/>
      <c r="AD126" s="1029"/>
      <c r="AE126" s="1030"/>
      <c r="AF126" s="1031">
        <v>2575</v>
      </c>
      <c r="AG126" s="1029"/>
      <c r="AH126" s="1029"/>
      <c r="AI126" s="1029"/>
      <c r="AJ126" s="1030"/>
      <c r="AK126" s="1031">
        <v>4016</v>
      </c>
      <c r="AL126" s="1029"/>
      <c r="AM126" s="1029"/>
      <c r="AN126" s="1029"/>
      <c r="AO126" s="1030"/>
      <c r="AP126" s="1032">
        <v>0.1</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468</v>
      </c>
      <c r="CQ126" s="1020"/>
      <c r="CR126" s="1020"/>
      <c r="CS126" s="1020"/>
      <c r="CT126" s="1020"/>
      <c r="CU126" s="1020"/>
      <c r="CV126" s="1020"/>
      <c r="CW126" s="1020"/>
      <c r="CX126" s="1020"/>
      <c r="CY126" s="1020"/>
      <c r="CZ126" s="1020"/>
      <c r="DA126" s="1020"/>
      <c r="DB126" s="1020"/>
      <c r="DC126" s="1020"/>
      <c r="DD126" s="1020"/>
      <c r="DE126" s="1020"/>
      <c r="DF126" s="1021"/>
      <c r="DG126" s="989" t="s">
        <v>122</v>
      </c>
      <c r="DH126" s="990"/>
      <c r="DI126" s="990"/>
      <c r="DJ126" s="990"/>
      <c r="DK126" s="990"/>
      <c r="DL126" s="990" t="s">
        <v>426</v>
      </c>
      <c r="DM126" s="990"/>
      <c r="DN126" s="990"/>
      <c r="DO126" s="990"/>
      <c r="DP126" s="990"/>
      <c r="DQ126" s="990" t="s">
        <v>122</v>
      </c>
      <c r="DR126" s="990"/>
      <c r="DS126" s="990"/>
      <c r="DT126" s="990"/>
      <c r="DU126" s="990"/>
      <c r="DV126" s="991" t="s">
        <v>122</v>
      </c>
      <c r="DW126" s="991"/>
      <c r="DX126" s="991"/>
      <c r="DY126" s="991"/>
      <c r="DZ126" s="992"/>
    </row>
    <row r="127" spans="1:130" s="226" customFormat="1" ht="26.25" customHeight="1" x14ac:dyDescent="0.15">
      <c r="A127" s="1136"/>
      <c r="B127" s="1018"/>
      <c r="C127" s="1072" t="s">
        <v>469</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v>88</v>
      </c>
      <c r="AB127" s="1029"/>
      <c r="AC127" s="1029"/>
      <c r="AD127" s="1029"/>
      <c r="AE127" s="1030"/>
      <c r="AF127" s="1031">
        <v>43</v>
      </c>
      <c r="AG127" s="1029"/>
      <c r="AH127" s="1029"/>
      <c r="AI127" s="1029"/>
      <c r="AJ127" s="1030"/>
      <c r="AK127" s="1031">
        <v>18</v>
      </c>
      <c r="AL127" s="1029"/>
      <c r="AM127" s="1029"/>
      <c r="AN127" s="1029"/>
      <c r="AO127" s="1030"/>
      <c r="AP127" s="1032">
        <v>0</v>
      </c>
      <c r="AQ127" s="1033"/>
      <c r="AR127" s="1033"/>
      <c r="AS127" s="1033"/>
      <c r="AT127" s="1034"/>
      <c r="AU127" s="262"/>
      <c r="AV127" s="262"/>
      <c r="AW127" s="262"/>
      <c r="AX127" s="1108" t="s">
        <v>470</v>
      </c>
      <c r="AY127" s="1109"/>
      <c r="AZ127" s="1109"/>
      <c r="BA127" s="1109"/>
      <c r="BB127" s="1109"/>
      <c r="BC127" s="1109"/>
      <c r="BD127" s="1109"/>
      <c r="BE127" s="1110"/>
      <c r="BF127" s="1111" t="s">
        <v>471</v>
      </c>
      <c r="BG127" s="1109"/>
      <c r="BH127" s="1109"/>
      <c r="BI127" s="1109"/>
      <c r="BJ127" s="1109"/>
      <c r="BK127" s="1109"/>
      <c r="BL127" s="1110"/>
      <c r="BM127" s="1111" t="s">
        <v>472</v>
      </c>
      <c r="BN127" s="1109"/>
      <c r="BO127" s="1109"/>
      <c r="BP127" s="1109"/>
      <c r="BQ127" s="1109"/>
      <c r="BR127" s="1109"/>
      <c r="BS127" s="1110"/>
      <c r="BT127" s="1111" t="s">
        <v>473</v>
      </c>
      <c r="BU127" s="1109"/>
      <c r="BV127" s="1109"/>
      <c r="BW127" s="1109"/>
      <c r="BX127" s="1109"/>
      <c r="BY127" s="1109"/>
      <c r="BZ127" s="1133"/>
      <c r="CA127" s="262"/>
      <c r="CB127" s="262"/>
      <c r="CC127" s="262"/>
      <c r="CD127" s="263"/>
      <c r="CE127" s="263"/>
      <c r="CF127" s="263"/>
      <c r="CG127" s="260"/>
      <c r="CH127" s="260"/>
      <c r="CI127" s="260"/>
      <c r="CJ127" s="261"/>
      <c r="CK127" s="1094"/>
      <c r="CL127" s="1081"/>
      <c r="CM127" s="1081"/>
      <c r="CN127" s="1081"/>
      <c r="CO127" s="1082"/>
      <c r="CP127" s="1019" t="s">
        <v>474</v>
      </c>
      <c r="CQ127" s="1020"/>
      <c r="CR127" s="1020"/>
      <c r="CS127" s="1020"/>
      <c r="CT127" s="1020"/>
      <c r="CU127" s="1020"/>
      <c r="CV127" s="1020"/>
      <c r="CW127" s="1020"/>
      <c r="CX127" s="1020"/>
      <c r="CY127" s="1020"/>
      <c r="CZ127" s="1020"/>
      <c r="DA127" s="1020"/>
      <c r="DB127" s="1020"/>
      <c r="DC127" s="1020"/>
      <c r="DD127" s="1020"/>
      <c r="DE127" s="1020"/>
      <c r="DF127" s="1021"/>
      <c r="DG127" s="989" t="s">
        <v>122</v>
      </c>
      <c r="DH127" s="990"/>
      <c r="DI127" s="990"/>
      <c r="DJ127" s="990"/>
      <c r="DK127" s="990"/>
      <c r="DL127" s="990" t="s">
        <v>426</v>
      </c>
      <c r="DM127" s="990"/>
      <c r="DN127" s="990"/>
      <c r="DO127" s="990"/>
      <c r="DP127" s="990"/>
      <c r="DQ127" s="990" t="s">
        <v>122</v>
      </c>
      <c r="DR127" s="990"/>
      <c r="DS127" s="990"/>
      <c r="DT127" s="990"/>
      <c r="DU127" s="990"/>
      <c r="DV127" s="991" t="s">
        <v>122</v>
      </c>
      <c r="DW127" s="991"/>
      <c r="DX127" s="991"/>
      <c r="DY127" s="991"/>
      <c r="DZ127" s="992"/>
    </row>
    <row r="128" spans="1:130" s="226" customFormat="1" ht="26.25" customHeight="1" thickBot="1" x14ac:dyDescent="0.2">
      <c r="A128" s="1119" t="s">
        <v>475</v>
      </c>
      <c r="B128" s="1120"/>
      <c r="C128" s="1120"/>
      <c r="D128" s="1120"/>
      <c r="E128" s="1120"/>
      <c r="F128" s="1120"/>
      <c r="G128" s="1120"/>
      <c r="H128" s="1120"/>
      <c r="I128" s="1120"/>
      <c r="J128" s="1120"/>
      <c r="K128" s="1120"/>
      <c r="L128" s="1120"/>
      <c r="M128" s="1120"/>
      <c r="N128" s="1120"/>
      <c r="O128" s="1120"/>
      <c r="P128" s="1120"/>
      <c r="Q128" s="1120"/>
      <c r="R128" s="1120"/>
      <c r="S128" s="1120"/>
      <c r="T128" s="1120"/>
      <c r="U128" s="1120"/>
      <c r="V128" s="1120"/>
      <c r="W128" s="1121" t="s">
        <v>476</v>
      </c>
      <c r="X128" s="1121"/>
      <c r="Y128" s="1121"/>
      <c r="Z128" s="1122"/>
      <c r="AA128" s="1123">
        <v>18552</v>
      </c>
      <c r="AB128" s="1124"/>
      <c r="AC128" s="1124"/>
      <c r="AD128" s="1124"/>
      <c r="AE128" s="1125"/>
      <c r="AF128" s="1126">
        <v>18552</v>
      </c>
      <c r="AG128" s="1124"/>
      <c r="AH128" s="1124"/>
      <c r="AI128" s="1124"/>
      <c r="AJ128" s="1125"/>
      <c r="AK128" s="1126">
        <v>18571</v>
      </c>
      <c r="AL128" s="1124"/>
      <c r="AM128" s="1124"/>
      <c r="AN128" s="1124"/>
      <c r="AO128" s="1125"/>
      <c r="AP128" s="1127"/>
      <c r="AQ128" s="1128"/>
      <c r="AR128" s="1128"/>
      <c r="AS128" s="1128"/>
      <c r="AT128" s="1129"/>
      <c r="AU128" s="262"/>
      <c r="AV128" s="262"/>
      <c r="AW128" s="262"/>
      <c r="AX128" s="958" t="s">
        <v>477</v>
      </c>
      <c r="AY128" s="959"/>
      <c r="AZ128" s="959"/>
      <c r="BA128" s="959"/>
      <c r="BB128" s="959"/>
      <c r="BC128" s="959"/>
      <c r="BD128" s="959"/>
      <c r="BE128" s="960"/>
      <c r="BF128" s="1130" t="s">
        <v>122</v>
      </c>
      <c r="BG128" s="1131"/>
      <c r="BH128" s="1131"/>
      <c r="BI128" s="1131"/>
      <c r="BJ128" s="1131"/>
      <c r="BK128" s="1131"/>
      <c r="BL128" s="1132"/>
      <c r="BM128" s="1130">
        <v>15</v>
      </c>
      <c r="BN128" s="1131"/>
      <c r="BO128" s="1131"/>
      <c r="BP128" s="1131"/>
      <c r="BQ128" s="1131"/>
      <c r="BR128" s="1131"/>
      <c r="BS128" s="1132"/>
      <c r="BT128" s="1130">
        <v>20</v>
      </c>
      <c r="BU128" s="1131"/>
      <c r="BV128" s="1131"/>
      <c r="BW128" s="1131"/>
      <c r="BX128" s="1131"/>
      <c r="BY128" s="1131"/>
      <c r="BZ128" s="1149"/>
      <c r="CA128" s="263"/>
      <c r="CB128" s="263"/>
      <c r="CC128" s="263"/>
      <c r="CD128" s="263"/>
      <c r="CE128" s="263"/>
      <c r="CF128" s="263"/>
      <c r="CG128" s="260"/>
      <c r="CH128" s="260"/>
      <c r="CI128" s="260"/>
      <c r="CJ128" s="261"/>
      <c r="CK128" s="1095"/>
      <c r="CL128" s="1096"/>
      <c r="CM128" s="1096"/>
      <c r="CN128" s="1096"/>
      <c r="CO128" s="1097"/>
      <c r="CP128" s="1112" t="s">
        <v>478</v>
      </c>
      <c r="CQ128" s="1113"/>
      <c r="CR128" s="1113"/>
      <c r="CS128" s="1113"/>
      <c r="CT128" s="1113"/>
      <c r="CU128" s="1113"/>
      <c r="CV128" s="1113"/>
      <c r="CW128" s="1113"/>
      <c r="CX128" s="1113"/>
      <c r="CY128" s="1113"/>
      <c r="CZ128" s="1113"/>
      <c r="DA128" s="1113"/>
      <c r="DB128" s="1113"/>
      <c r="DC128" s="1113"/>
      <c r="DD128" s="1113"/>
      <c r="DE128" s="1113"/>
      <c r="DF128" s="1114"/>
      <c r="DG128" s="1115" t="s">
        <v>122</v>
      </c>
      <c r="DH128" s="1116"/>
      <c r="DI128" s="1116"/>
      <c r="DJ128" s="1116"/>
      <c r="DK128" s="1116"/>
      <c r="DL128" s="1116" t="s">
        <v>394</v>
      </c>
      <c r="DM128" s="1116"/>
      <c r="DN128" s="1116"/>
      <c r="DO128" s="1116"/>
      <c r="DP128" s="1116"/>
      <c r="DQ128" s="1116" t="s">
        <v>394</v>
      </c>
      <c r="DR128" s="1116"/>
      <c r="DS128" s="1116"/>
      <c r="DT128" s="1116"/>
      <c r="DU128" s="1116"/>
      <c r="DV128" s="1117" t="s">
        <v>394</v>
      </c>
      <c r="DW128" s="1117"/>
      <c r="DX128" s="1117"/>
      <c r="DY128" s="1117"/>
      <c r="DZ128" s="1118"/>
    </row>
    <row r="129" spans="1:131" s="226" customFormat="1" ht="26.25" customHeight="1" x14ac:dyDescent="0.15">
      <c r="A129" s="1000" t="s">
        <v>103</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479</v>
      </c>
      <c r="X129" s="1144"/>
      <c r="Y129" s="1144"/>
      <c r="Z129" s="1145"/>
      <c r="AA129" s="1028">
        <v>3493449</v>
      </c>
      <c r="AB129" s="1029"/>
      <c r="AC129" s="1029"/>
      <c r="AD129" s="1029"/>
      <c r="AE129" s="1030"/>
      <c r="AF129" s="1031">
        <v>3481136</v>
      </c>
      <c r="AG129" s="1029"/>
      <c r="AH129" s="1029"/>
      <c r="AI129" s="1029"/>
      <c r="AJ129" s="1030"/>
      <c r="AK129" s="1031">
        <v>3462995</v>
      </c>
      <c r="AL129" s="1029"/>
      <c r="AM129" s="1029"/>
      <c r="AN129" s="1029"/>
      <c r="AO129" s="1030"/>
      <c r="AP129" s="1146"/>
      <c r="AQ129" s="1147"/>
      <c r="AR129" s="1147"/>
      <c r="AS129" s="1147"/>
      <c r="AT129" s="1148"/>
      <c r="AU129" s="264"/>
      <c r="AV129" s="264"/>
      <c r="AW129" s="264"/>
      <c r="AX129" s="1137" t="s">
        <v>480</v>
      </c>
      <c r="AY129" s="1020"/>
      <c r="AZ129" s="1020"/>
      <c r="BA129" s="1020"/>
      <c r="BB129" s="1020"/>
      <c r="BC129" s="1020"/>
      <c r="BD129" s="1020"/>
      <c r="BE129" s="1021"/>
      <c r="BF129" s="1138" t="s">
        <v>122</v>
      </c>
      <c r="BG129" s="1139"/>
      <c r="BH129" s="1139"/>
      <c r="BI129" s="1139"/>
      <c r="BJ129" s="1139"/>
      <c r="BK129" s="1139"/>
      <c r="BL129" s="1140"/>
      <c r="BM129" s="1138">
        <v>20</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0" t="s">
        <v>481</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482</v>
      </c>
      <c r="X130" s="1144"/>
      <c r="Y130" s="1144"/>
      <c r="Z130" s="1145"/>
      <c r="AA130" s="1028">
        <v>538944</v>
      </c>
      <c r="AB130" s="1029"/>
      <c r="AC130" s="1029"/>
      <c r="AD130" s="1029"/>
      <c r="AE130" s="1030"/>
      <c r="AF130" s="1031">
        <v>538403</v>
      </c>
      <c r="AG130" s="1029"/>
      <c r="AH130" s="1029"/>
      <c r="AI130" s="1029"/>
      <c r="AJ130" s="1030"/>
      <c r="AK130" s="1031">
        <v>566150</v>
      </c>
      <c r="AL130" s="1029"/>
      <c r="AM130" s="1029"/>
      <c r="AN130" s="1029"/>
      <c r="AO130" s="1030"/>
      <c r="AP130" s="1146"/>
      <c r="AQ130" s="1147"/>
      <c r="AR130" s="1147"/>
      <c r="AS130" s="1147"/>
      <c r="AT130" s="1148"/>
      <c r="AU130" s="264"/>
      <c r="AV130" s="264"/>
      <c r="AW130" s="264"/>
      <c r="AX130" s="1137" t="s">
        <v>483</v>
      </c>
      <c r="AY130" s="1020"/>
      <c r="AZ130" s="1020"/>
      <c r="BA130" s="1020"/>
      <c r="BB130" s="1020"/>
      <c r="BC130" s="1020"/>
      <c r="BD130" s="1020"/>
      <c r="BE130" s="1021"/>
      <c r="BF130" s="1174">
        <v>6.8</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484</v>
      </c>
      <c r="X131" s="1182"/>
      <c r="Y131" s="1182"/>
      <c r="Z131" s="1183"/>
      <c r="AA131" s="1075">
        <v>2954505</v>
      </c>
      <c r="AB131" s="1054"/>
      <c r="AC131" s="1054"/>
      <c r="AD131" s="1054"/>
      <c r="AE131" s="1055"/>
      <c r="AF131" s="1053">
        <v>2942733</v>
      </c>
      <c r="AG131" s="1054"/>
      <c r="AH131" s="1054"/>
      <c r="AI131" s="1054"/>
      <c r="AJ131" s="1055"/>
      <c r="AK131" s="1053">
        <v>2896845</v>
      </c>
      <c r="AL131" s="1054"/>
      <c r="AM131" s="1054"/>
      <c r="AN131" s="1054"/>
      <c r="AO131" s="1055"/>
      <c r="AP131" s="1184"/>
      <c r="AQ131" s="1185"/>
      <c r="AR131" s="1185"/>
      <c r="AS131" s="1185"/>
      <c r="AT131" s="1186"/>
      <c r="AU131" s="264"/>
      <c r="AV131" s="264"/>
      <c r="AW131" s="264"/>
      <c r="AX131" s="1156" t="s">
        <v>485</v>
      </c>
      <c r="AY131" s="1113"/>
      <c r="AZ131" s="1113"/>
      <c r="BA131" s="1113"/>
      <c r="BB131" s="1113"/>
      <c r="BC131" s="1113"/>
      <c r="BD131" s="1113"/>
      <c r="BE131" s="1114"/>
      <c r="BF131" s="1157">
        <v>67.8</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3" t="s">
        <v>486</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487</v>
      </c>
      <c r="W132" s="1167"/>
      <c r="X132" s="1167"/>
      <c r="Y132" s="1167"/>
      <c r="Z132" s="1168"/>
      <c r="AA132" s="1169">
        <v>5.9986359809999996</v>
      </c>
      <c r="AB132" s="1170"/>
      <c r="AC132" s="1170"/>
      <c r="AD132" s="1170"/>
      <c r="AE132" s="1171"/>
      <c r="AF132" s="1172">
        <v>7.529225383</v>
      </c>
      <c r="AG132" s="1170"/>
      <c r="AH132" s="1170"/>
      <c r="AI132" s="1170"/>
      <c r="AJ132" s="1171"/>
      <c r="AK132" s="1172">
        <v>6.9355453950000001</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488</v>
      </c>
      <c r="W133" s="1150"/>
      <c r="X133" s="1150"/>
      <c r="Y133" s="1150"/>
      <c r="Z133" s="1151"/>
      <c r="AA133" s="1152">
        <v>7</v>
      </c>
      <c r="AB133" s="1153"/>
      <c r="AC133" s="1153"/>
      <c r="AD133" s="1153"/>
      <c r="AE133" s="1154"/>
      <c r="AF133" s="1152">
        <v>6.6</v>
      </c>
      <c r="AG133" s="1153"/>
      <c r="AH133" s="1153"/>
      <c r="AI133" s="1153"/>
      <c r="AJ133" s="1154"/>
      <c r="AK133" s="1152">
        <v>6.8</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mUPc6y7FlMeXWfBCRfdNuAoMoGGFflx4Jo6ovdWSV3opXy3LPRFVeNvBroFourAMWZzZ72RUaVi/vD0vC4f7iQ==" saltValue="nxlLdQYmoUFhG0j6ZmZSB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489</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Awb5iVerNpQICmeBcu6eA2nmf6pgGF1hDSbW/v7htuC2nP/I0yxSVmIczzmLECh7nW5kHpc26HUX0INL5gjnNg==" saltValue="eQ1YYiNqnFILMaR+u+e2D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BC61"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QHLZXH6VIRP1sO8KdgTf30aH3K96nQ0pVm2EfJC+YEdX8hXlrNTGvj9iyzaLLcpv7YSCRV/NdKNViR8U1yeJcg==" saltValue="jcYAodJlcZCl4jvyGhW5D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52"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490</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491</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492</v>
      </c>
      <c r="AP7" s="283"/>
      <c r="AQ7" s="284" t="s">
        <v>493</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494</v>
      </c>
      <c r="AQ8" s="290" t="s">
        <v>495</v>
      </c>
      <c r="AR8" s="291" t="s">
        <v>496</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497</v>
      </c>
      <c r="AL9" s="1193"/>
      <c r="AM9" s="1193"/>
      <c r="AN9" s="1194"/>
      <c r="AO9" s="292">
        <v>1089182</v>
      </c>
      <c r="AP9" s="292">
        <v>116590</v>
      </c>
      <c r="AQ9" s="293">
        <v>107310</v>
      </c>
      <c r="AR9" s="294">
        <v>8.6</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498</v>
      </c>
      <c r="AL10" s="1193"/>
      <c r="AM10" s="1193"/>
      <c r="AN10" s="1194"/>
      <c r="AO10" s="295">
        <v>32009</v>
      </c>
      <c r="AP10" s="295">
        <v>3426</v>
      </c>
      <c r="AQ10" s="296">
        <v>12629</v>
      </c>
      <c r="AR10" s="297">
        <v>-72.900000000000006</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499</v>
      </c>
      <c r="AL11" s="1193"/>
      <c r="AM11" s="1193"/>
      <c r="AN11" s="1194"/>
      <c r="AO11" s="295">
        <v>123975</v>
      </c>
      <c r="AP11" s="295">
        <v>13271</v>
      </c>
      <c r="AQ11" s="296">
        <v>13528</v>
      </c>
      <c r="AR11" s="297">
        <v>-1.9</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500</v>
      </c>
      <c r="AL12" s="1193"/>
      <c r="AM12" s="1193"/>
      <c r="AN12" s="1194"/>
      <c r="AO12" s="295" t="s">
        <v>501</v>
      </c>
      <c r="AP12" s="295" t="s">
        <v>501</v>
      </c>
      <c r="AQ12" s="296">
        <v>1569</v>
      </c>
      <c r="AR12" s="297" t="s">
        <v>501</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502</v>
      </c>
      <c r="AL13" s="1193"/>
      <c r="AM13" s="1193"/>
      <c r="AN13" s="1194"/>
      <c r="AO13" s="295" t="s">
        <v>501</v>
      </c>
      <c r="AP13" s="295" t="s">
        <v>501</v>
      </c>
      <c r="AQ13" s="296" t="s">
        <v>501</v>
      </c>
      <c r="AR13" s="297" t="s">
        <v>501</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503</v>
      </c>
      <c r="AL14" s="1193"/>
      <c r="AM14" s="1193"/>
      <c r="AN14" s="1194"/>
      <c r="AO14" s="295">
        <v>25467</v>
      </c>
      <c r="AP14" s="295">
        <v>2726</v>
      </c>
      <c r="AQ14" s="296">
        <v>5788</v>
      </c>
      <c r="AR14" s="297">
        <v>-52.9</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504</v>
      </c>
      <c r="AL15" s="1193"/>
      <c r="AM15" s="1193"/>
      <c r="AN15" s="1194"/>
      <c r="AO15" s="295">
        <v>48765</v>
      </c>
      <c r="AP15" s="295">
        <v>5220</v>
      </c>
      <c r="AQ15" s="296">
        <v>2674</v>
      </c>
      <c r="AR15" s="297">
        <v>95.2</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505</v>
      </c>
      <c r="AL16" s="1196"/>
      <c r="AM16" s="1196"/>
      <c r="AN16" s="1197"/>
      <c r="AO16" s="295">
        <v>-92730</v>
      </c>
      <c r="AP16" s="295">
        <v>-9926</v>
      </c>
      <c r="AQ16" s="296">
        <v>-10217</v>
      </c>
      <c r="AR16" s="297">
        <v>-2.8</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178</v>
      </c>
      <c r="AL17" s="1196"/>
      <c r="AM17" s="1196"/>
      <c r="AN17" s="1197"/>
      <c r="AO17" s="295">
        <v>1226668</v>
      </c>
      <c r="AP17" s="295">
        <v>131307</v>
      </c>
      <c r="AQ17" s="296">
        <v>133280</v>
      </c>
      <c r="AR17" s="297">
        <v>-1.5</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506</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507</v>
      </c>
      <c r="AP20" s="303" t="s">
        <v>508</v>
      </c>
      <c r="AQ20" s="304" t="s">
        <v>509</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510</v>
      </c>
      <c r="AL21" s="1188"/>
      <c r="AM21" s="1188"/>
      <c r="AN21" s="1189"/>
      <c r="AO21" s="307">
        <v>11.03</v>
      </c>
      <c r="AP21" s="308">
        <v>12.41</v>
      </c>
      <c r="AQ21" s="309">
        <v>-1.38</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511</v>
      </c>
      <c r="AL22" s="1188"/>
      <c r="AM22" s="1188"/>
      <c r="AN22" s="1189"/>
      <c r="AO22" s="312">
        <v>99.6</v>
      </c>
      <c r="AP22" s="313">
        <v>96.1</v>
      </c>
      <c r="AQ22" s="314">
        <v>3.5</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512</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513</v>
      </c>
      <c r="AO27" s="273"/>
      <c r="AP27" s="273"/>
      <c r="AQ27" s="273"/>
      <c r="AR27" s="273"/>
      <c r="AS27" s="273"/>
      <c r="AT27" s="273"/>
    </row>
    <row r="28" spans="1:46" ht="17.25" x14ac:dyDescent="0.15">
      <c r="A28" s="274" t="s">
        <v>514</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515</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492</v>
      </c>
      <c r="AP30" s="283"/>
      <c r="AQ30" s="284" t="s">
        <v>493</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494</v>
      </c>
      <c r="AQ31" s="290" t="s">
        <v>495</v>
      </c>
      <c r="AR31" s="291" t="s">
        <v>496</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516</v>
      </c>
      <c r="AL32" s="1204"/>
      <c r="AM32" s="1204"/>
      <c r="AN32" s="1205"/>
      <c r="AO32" s="322">
        <v>363807</v>
      </c>
      <c r="AP32" s="322">
        <v>38943</v>
      </c>
      <c r="AQ32" s="323">
        <v>65207</v>
      </c>
      <c r="AR32" s="324">
        <v>-40.299999999999997</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517</v>
      </c>
      <c r="AL33" s="1204"/>
      <c r="AM33" s="1204"/>
      <c r="AN33" s="1205"/>
      <c r="AO33" s="322" t="s">
        <v>501</v>
      </c>
      <c r="AP33" s="322" t="s">
        <v>501</v>
      </c>
      <c r="AQ33" s="323" t="s">
        <v>501</v>
      </c>
      <c r="AR33" s="324" t="s">
        <v>501</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518</v>
      </c>
      <c r="AL34" s="1204"/>
      <c r="AM34" s="1204"/>
      <c r="AN34" s="1205"/>
      <c r="AO34" s="322" t="s">
        <v>501</v>
      </c>
      <c r="AP34" s="322" t="s">
        <v>501</v>
      </c>
      <c r="AQ34" s="323" t="s">
        <v>501</v>
      </c>
      <c r="AR34" s="324" t="s">
        <v>501</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519</v>
      </c>
      <c r="AL35" s="1204"/>
      <c r="AM35" s="1204"/>
      <c r="AN35" s="1205"/>
      <c r="AO35" s="322">
        <v>72688</v>
      </c>
      <c r="AP35" s="322">
        <v>7781</v>
      </c>
      <c r="AQ35" s="323">
        <v>23731</v>
      </c>
      <c r="AR35" s="324">
        <v>-67.2</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520</v>
      </c>
      <c r="AL36" s="1204"/>
      <c r="AM36" s="1204"/>
      <c r="AN36" s="1205"/>
      <c r="AO36" s="322">
        <v>342940</v>
      </c>
      <c r="AP36" s="322">
        <v>36709</v>
      </c>
      <c r="AQ36" s="323">
        <v>4111</v>
      </c>
      <c r="AR36" s="324">
        <v>792.9</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521</v>
      </c>
      <c r="AL37" s="1204"/>
      <c r="AM37" s="1204"/>
      <c r="AN37" s="1205"/>
      <c r="AO37" s="322">
        <v>6198</v>
      </c>
      <c r="AP37" s="322">
        <v>663</v>
      </c>
      <c r="AQ37" s="323">
        <v>745</v>
      </c>
      <c r="AR37" s="324">
        <v>-11</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522</v>
      </c>
      <c r="AL38" s="1207"/>
      <c r="AM38" s="1207"/>
      <c r="AN38" s="1208"/>
      <c r="AO38" s="325" t="s">
        <v>501</v>
      </c>
      <c r="AP38" s="325" t="s">
        <v>501</v>
      </c>
      <c r="AQ38" s="326">
        <v>5</v>
      </c>
      <c r="AR38" s="314" t="s">
        <v>501</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523</v>
      </c>
      <c r="AL39" s="1207"/>
      <c r="AM39" s="1207"/>
      <c r="AN39" s="1208"/>
      <c r="AO39" s="322">
        <v>-18571</v>
      </c>
      <c r="AP39" s="322">
        <v>-1988</v>
      </c>
      <c r="AQ39" s="323">
        <v>-2298</v>
      </c>
      <c r="AR39" s="324">
        <v>-13.5</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524</v>
      </c>
      <c r="AL40" s="1204"/>
      <c r="AM40" s="1204"/>
      <c r="AN40" s="1205"/>
      <c r="AO40" s="322">
        <v>-566150</v>
      </c>
      <c r="AP40" s="322">
        <v>-60603</v>
      </c>
      <c r="AQ40" s="323">
        <v>-66358</v>
      </c>
      <c r="AR40" s="324">
        <v>-8.6999999999999993</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291</v>
      </c>
      <c r="AL41" s="1210"/>
      <c r="AM41" s="1210"/>
      <c r="AN41" s="1211"/>
      <c r="AO41" s="322">
        <v>200912</v>
      </c>
      <c r="AP41" s="322">
        <v>21506</v>
      </c>
      <c r="AQ41" s="323">
        <v>25144</v>
      </c>
      <c r="AR41" s="324">
        <v>-14.5</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525</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526</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527</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492</v>
      </c>
      <c r="AN49" s="1200" t="s">
        <v>528</v>
      </c>
      <c r="AO49" s="1201"/>
      <c r="AP49" s="1201"/>
      <c r="AQ49" s="1201"/>
      <c r="AR49" s="1202"/>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529</v>
      </c>
      <c r="AO50" s="339" t="s">
        <v>530</v>
      </c>
      <c r="AP50" s="340" t="s">
        <v>531</v>
      </c>
      <c r="AQ50" s="341" t="s">
        <v>532</v>
      </c>
      <c r="AR50" s="342" t="s">
        <v>533</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534</v>
      </c>
      <c r="AL51" s="335"/>
      <c r="AM51" s="343">
        <v>899338</v>
      </c>
      <c r="AN51" s="344">
        <v>90449</v>
      </c>
      <c r="AO51" s="345">
        <v>44.1</v>
      </c>
      <c r="AP51" s="346">
        <v>105751</v>
      </c>
      <c r="AQ51" s="347">
        <v>50.4</v>
      </c>
      <c r="AR51" s="348">
        <v>-6.3</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535</v>
      </c>
      <c r="AM52" s="351">
        <v>167708</v>
      </c>
      <c r="AN52" s="352">
        <v>16867</v>
      </c>
      <c r="AO52" s="353">
        <v>-36.299999999999997</v>
      </c>
      <c r="AP52" s="354">
        <v>49969</v>
      </c>
      <c r="AQ52" s="355">
        <v>39.9</v>
      </c>
      <c r="AR52" s="356">
        <v>-76.2</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536</v>
      </c>
      <c r="AL53" s="335"/>
      <c r="AM53" s="343">
        <v>1602382</v>
      </c>
      <c r="AN53" s="344">
        <v>163508</v>
      </c>
      <c r="AO53" s="345">
        <v>80.8</v>
      </c>
      <c r="AP53" s="346">
        <v>158564</v>
      </c>
      <c r="AQ53" s="347">
        <v>49.9</v>
      </c>
      <c r="AR53" s="348">
        <v>30.9</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535</v>
      </c>
      <c r="AM54" s="351">
        <v>110641</v>
      </c>
      <c r="AN54" s="352">
        <v>11290</v>
      </c>
      <c r="AO54" s="353">
        <v>-33.1</v>
      </c>
      <c r="AP54" s="354">
        <v>48412</v>
      </c>
      <c r="AQ54" s="355">
        <v>-3.1</v>
      </c>
      <c r="AR54" s="356">
        <v>-30</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537</v>
      </c>
      <c r="AL55" s="335"/>
      <c r="AM55" s="343">
        <v>1610184</v>
      </c>
      <c r="AN55" s="344">
        <v>167658</v>
      </c>
      <c r="AO55" s="345">
        <v>2.5</v>
      </c>
      <c r="AP55" s="346">
        <v>128611</v>
      </c>
      <c r="AQ55" s="347">
        <v>-18.899999999999999</v>
      </c>
      <c r="AR55" s="348">
        <v>21.4</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535</v>
      </c>
      <c r="AM56" s="351">
        <v>65189</v>
      </c>
      <c r="AN56" s="352">
        <v>6788</v>
      </c>
      <c r="AO56" s="353">
        <v>-39.9</v>
      </c>
      <c r="AP56" s="354">
        <v>61552</v>
      </c>
      <c r="AQ56" s="355">
        <v>27.1</v>
      </c>
      <c r="AR56" s="356">
        <v>-67</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538</v>
      </c>
      <c r="AL57" s="335"/>
      <c r="AM57" s="343">
        <v>1736846</v>
      </c>
      <c r="AN57" s="344">
        <v>182749</v>
      </c>
      <c r="AO57" s="345">
        <v>9</v>
      </c>
      <c r="AP57" s="346">
        <v>138651</v>
      </c>
      <c r="AQ57" s="347">
        <v>7.8</v>
      </c>
      <c r="AR57" s="348">
        <v>1.2</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535</v>
      </c>
      <c r="AM58" s="351">
        <v>191018</v>
      </c>
      <c r="AN58" s="352">
        <v>20099</v>
      </c>
      <c r="AO58" s="353">
        <v>196.1</v>
      </c>
      <c r="AP58" s="354">
        <v>71211</v>
      </c>
      <c r="AQ58" s="355">
        <v>15.7</v>
      </c>
      <c r="AR58" s="356">
        <v>180.4</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539</v>
      </c>
      <c r="AL59" s="335"/>
      <c r="AM59" s="343">
        <v>820423</v>
      </c>
      <c r="AN59" s="344">
        <v>87821</v>
      </c>
      <c r="AO59" s="345">
        <v>-51.9</v>
      </c>
      <c r="AP59" s="346">
        <v>122882</v>
      </c>
      <c r="AQ59" s="347">
        <v>-11.4</v>
      </c>
      <c r="AR59" s="348">
        <v>-40.5</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535</v>
      </c>
      <c r="AM60" s="351">
        <v>123823</v>
      </c>
      <c r="AN60" s="352">
        <v>13254</v>
      </c>
      <c r="AO60" s="353">
        <v>-34.1</v>
      </c>
      <c r="AP60" s="354">
        <v>65785</v>
      </c>
      <c r="AQ60" s="355">
        <v>-7.6</v>
      </c>
      <c r="AR60" s="356">
        <v>-26.5</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540</v>
      </c>
      <c r="AL61" s="357"/>
      <c r="AM61" s="358">
        <v>1333835</v>
      </c>
      <c r="AN61" s="359">
        <v>138437</v>
      </c>
      <c r="AO61" s="360">
        <v>16.899999999999999</v>
      </c>
      <c r="AP61" s="361">
        <v>130892</v>
      </c>
      <c r="AQ61" s="362">
        <v>15.6</v>
      </c>
      <c r="AR61" s="348">
        <v>1.3</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535</v>
      </c>
      <c r="AM62" s="351">
        <v>131676</v>
      </c>
      <c r="AN62" s="352">
        <v>13660</v>
      </c>
      <c r="AO62" s="353">
        <v>10.5</v>
      </c>
      <c r="AP62" s="354">
        <v>59386</v>
      </c>
      <c r="AQ62" s="355">
        <v>14.4</v>
      </c>
      <c r="AR62" s="356">
        <v>-3.9</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Yj2cjjWeWZvLfhcK7kNcS9vN+1RMYZlar7+OXher4Ifk+DNEs/5SfXAtJjbfj4DNZsVeJPbayXCwuiOmjZgaPA==" saltValue="uF9xdAw+QnvJn3EWS+nY/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aKwyDjbzcWeUf+wLUv4aD2CBgfQ/GBZeDsQ0pIUzi7ewS7mE9YxWVT+oR3DpY9ICmxcEaCzDQjsy2ZQ4HxErHg==" saltValue="rv4T1NAozkok+3UPtaN1+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88"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Nlg8b/qQO1adeMO0gba2OgFI2WF76Qr3E3I0/B3eu0IqEmjkNfIuHWTB23C3ZsuKp/f3rqco7PkrSbCKpIRzog==" saltValue="NBSfjKDP5MR0/UNFqk4L+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4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544</v>
      </c>
      <c r="G46" s="8" t="s">
        <v>545</v>
      </c>
      <c r="H46" s="8" t="s">
        <v>546</v>
      </c>
      <c r="I46" s="8" t="s">
        <v>547</v>
      </c>
      <c r="J46" s="9" t="s">
        <v>548</v>
      </c>
    </row>
    <row r="47" spans="2:10" ht="57.75" customHeight="1" x14ac:dyDescent="0.15">
      <c r="B47" s="10"/>
      <c r="C47" s="1212" t="s">
        <v>3</v>
      </c>
      <c r="D47" s="1212"/>
      <c r="E47" s="1213"/>
      <c r="F47" s="11">
        <v>24.68</v>
      </c>
      <c r="G47" s="12">
        <v>25.47</v>
      </c>
      <c r="H47" s="12">
        <v>24.42</v>
      </c>
      <c r="I47" s="12">
        <v>24.54</v>
      </c>
      <c r="J47" s="13">
        <v>21.76</v>
      </c>
    </row>
    <row r="48" spans="2:10" ht="57.75" customHeight="1" x14ac:dyDescent="0.15">
      <c r="B48" s="14"/>
      <c r="C48" s="1214" t="s">
        <v>4</v>
      </c>
      <c r="D48" s="1214"/>
      <c r="E48" s="1215"/>
      <c r="F48" s="15">
        <v>8.8800000000000008</v>
      </c>
      <c r="G48" s="16">
        <v>14.27</v>
      </c>
      <c r="H48" s="16">
        <v>15.82</v>
      </c>
      <c r="I48" s="16">
        <v>11.2</v>
      </c>
      <c r="J48" s="17">
        <v>13.2</v>
      </c>
    </row>
    <row r="49" spans="2:10" ht="57.75" customHeight="1" thickBot="1" x14ac:dyDescent="0.2">
      <c r="B49" s="18"/>
      <c r="C49" s="1216" t="s">
        <v>5</v>
      </c>
      <c r="D49" s="1216"/>
      <c r="E49" s="1217"/>
      <c r="F49" s="19" t="s">
        <v>549</v>
      </c>
      <c r="G49" s="20">
        <v>10.52</v>
      </c>
      <c r="H49" s="20">
        <v>9.17</v>
      </c>
      <c r="I49" s="20">
        <v>3.35</v>
      </c>
      <c r="J49" s="21">
        <v>4.67</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GERdjxMnSSqZp4v40qjoPOhIMGht0hFBf7JV9P0eEvsqwKfqwgfIPwzjqgIs59OR0cqr4ar6z3f0V+CCemVl3g==" saltValue="4RzxlO47KU0jOaMHz7YPu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2019-12-17T07:26:47Z</cp:lastPrinted>
  <dcterms:created xsi:type="dcterms:W3CDTF">2019-06-06T04:53:46Z</dcterms:created>
  <dcterms:modified xsi:type="dcterms:W3CDTF">2019-12-17T07:27:22Z</dcterms:modified>
  <cp:category/>
</cp:coreProperties>
</file>