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7575" windowHeight="3720" tabRatio="730" firstSheet="5" activeTab="7"/>
  </bookViews>
  <sheets>
    <sheet name="Sheet1" sheetId="1" r:id="rId1"/>
    <sheet name="小麦生産①" sheetId="2" r:id="rId2"/>
    <sheet name="大麦生産①" sheetId="3" r:id="rId3"/>
    <sheet name="小麦栽培②" sheetId="4" r:id="rId4"/>
    <sheet name="大麦栽培②" sheetId="5" r:id="rId5"/>
    <sheet name="検査結果③" sheetId="6" r:id="rId6"/>
    <sheet name="排水対策（大小麦）④" sheetId="7" r:id="rId7"/>
    <sheet name="麦団地状況⑤ 1ha未満削除" sheetId="8" r:id="rId8"/>
  </sheets>
  <definedNames>
    <definedName name="_xlnm.Print_Area" localSheetId="5">'検査結果③'!$A$1:$I$14</definedName>
    <definedName name="_xlnm.Print_Area" localSheetId="3">'小麦栽培②'!$A$1:$W$119</definedName>
    <definedName name="_xlnm.Print_Area" localSheetId="1">'小麦生産①'!$A$1:$M$117</definedName>
    <definedName name="_xlnm.Print_Area" localSheetId="4">'大麦栽培②'!$A$1:$V$40</definedName>
    <definedName name="_xlnm.Print_Area" localSheetId="2">'大麦生産①'!$A$1:$K$37</definedName>
    <definedName name="_xlnm.Print_Area" localSheetId="6">'排水対策（大小麦）④'!$A$1:$I$91</definedName>
    <definedName name="_xlnm.Print_Area" localSheetId="7">'麦団地状況⑤ 1ha未満削除'!$A$1:$AA$20</definedName>
    <definedName name="_xlnm.Print_Titles" localSheetId="3">'小麦栽培②'!$2:$10</definedName>
    <definedName name="_xlnm.Print_Titles" localSheetId="1">'小麦生産①'!$2:$6</definedName>
    <definedName name="_xlnm.Print_Titles" localSheetId="4">'大麦栽培②'!$1:$10</definedName>
    <definedName name="_xlnm.Print_Titles" localSheetId="2">'大麦生産①'!$1:$6</definedName>
    <definedName name="_xlnm.Print_Titles" localSheetId="6">'排水対策（大小麦）④'!$2:$4</definedName>
    <definedName name="_xlnm.Print_Titles" localSheetId="7">'麦団地状況⑤ 1ha未満削除'!$1:$5</definedName>
  </definedNames>
  <calcPr fullCalcOnLoad="1"/>
</workbook>
</file>

<file path=xl/sharedStrings.xml><?xml version="1.0" encoding="utf-8"?>
<sst xmlns="http://schemas.openxmlformats.org/spreadsheetml/2006/main" count="921" uniqueCount="399">
  <si>
    <t>　</t>
  </si>
  <si>
    <t>普</t>
  </si>
  <si>
    <t>10ａ当</t>
  </si>
  <si>
    <t>更新率</t>
  </si>
  <si>
    <t>市町村名</t>
  </si>
  <si>
    <t>アオバ</t>
  </si>
  <si>
    <t>アブク</t>
  </si>
  <si>
    <t>計</t>
  </si>
  <si>
    <t>その他</t>
  </si>
  <si>
    <t>たり収量</t>
  </si>
  <si>
    <t>コムギ</t>
  </si>
  <si>
    <t>マワセ</t>
  </si>
  <si>
    <t xml:space="preserve"> (ha)</t>
  </si>
  <si>
    <t xml:space="preserve"> (%)</t>
  </si>
  <si>
    <t xml:space="preserve"> (kg)</t>
  </si>
  <si>
    <t xml:space="preserve"> (t)</t>
  </si>
  <si>
    <t>シュン</t>
  </si>
  <si>
    <t>ラ　イ</t>
  </si>
  <si>
    <t>子実作付</t>
  </si>
  <si>
    <t>ド</t>
  </si>
  <si>
    <t>全</t>
  </si>
  <si>
    <t>そ</t>
  </si>
  <si>
    <t>個</t>
  </si>
  <si>
    <t>共</t>
  </si>
  <si>
    <t>自</t>
  </si>
  <si>
    <t>面　　積</t>
  </si>
  <si>
    <t>単</t>
  </si>
  <si>
    <t>１</t>
  </si>
  <si>
    <t>２</t>
  </si>
  <si>
    <t>リ</t>
  </si>
  <si>
    <t>面</t>
  </si>
  <si>
    <t>の</t>
  </si>
  <si>
    <t>年</t>
  </si>
  <si>
    <t>ル</t>
  </si>
  <si>
    <t>他</t>
  </si>
  <si>
    <t>３</t>
  </si>
  <si>
    <t>播</t>
  </si>
  <si>
    <t>層</t>
  </si>
  <si>
    <t>脱</t>
  </si>
  <si>
    <t>通</t>
  </si>
  <si>
    <t>作</t>
  </si>
  <si>
    <t>型</t>
  </si>
  <si>
    <t>　(ha)</t>
  </si>
  <si>
    <t>(ha)</t>
  </si>
  <si>
    <t>　</t>
  </si>
  <si>
    <t>団地化・</t>
  </si>
  <si>
    <t>水利調整</t>
  </si>
  <si>
    <t>排水溝</t>
  </si>
  <si>
    <t>整備</t>
  </si>
  <si>
    <t>畝立て</t>
  </si>
  <si>
    <t>その他</t>
  </si>
  <si>
    <t>５条</t>
  </si>
  <si>
    <t>上</t>
  </si>
  <si>
    <t>紙</t>
  </si>
  <si>
    <t>袋</t>
  </si>
  <si>
    <t>　出荷方法</t>
  </si>
  <si>
    <t>自作地</t>
  </si>
  <si>
    <t>（ha）</t>
  </si>
  <si>
    <t>　</t>
  </si>
  <si>
    <t>弾　丸</t>
  </si>
  <si>
    <t>破　砕</t>
  </si>
  <si>
    <t>心　土</t>
  </si>
  <si>
    <t>　</t>
  </si>
  <si>
    <t>　　</t>
  </si>
  <si>
    <t>小　  計</t>
  </si>
  <si>
    <t>子実作付</t>
  </si>
  <si>
    <t>燥</t>
  </si>
  <si>
    <t>同</t>
  </si>
  <si>
    <t>(バインダ等)</t>
  </si>
  <si>
    <t>赤かび病防除状況</t>
  </si>
  <si>
    <t>防除回数</t>
  </si>
  <si>
    <t>１回</t>
  </si>
  <si>
    <t>無　防　除</t>
  </si>
  <si>
    <t>２回以上</t>
  </si>
  <si>
    <t>単収</t>
  </si>
  <si>
    <t>生産量</t>
  </si>
  <si>
    <t>借地</t>
  </si>
  <si>
    <t>作業受託</t>
  </si>
  <si>
    <t>種 子</t>
  </si>
  <si>
    <t>生産量</t>
  </si>
  <si>
    <t>面　　積</t>
  </si>
  <si>
    <t>きぬ</t>
  </si>
  <si>
    <t>ゆき</t>
  </si>
  <si>
    <t>　</t>
  </si>
  <si>
    <t>あずま</t>
  </si>
  <si>
    <t>ちから</t>
  </si>
  <si>
    <t>ファイバ</t>
  </si>
  <si>
    <t>ースノウ</t>
  </si>
  <si>
    <t>収穫法別内訳</t>
  </si>
  <si>
    <t>コンバイン</t>
  </si>
  <si>
    <t>バ</t>
  </si>
  <si>
    <t>フ</t>
  </si>
  <si>
    <t>　</t>
  </si>
  <si>
    <t>レ</t>
  </si>
  <si>
    <t>乾</t>
  </si>
  <si>
    <t>ラ</t>
  </si>
  <si>
    <t>コ</t>
  </si>
  <si>
    <t>ン</t>
  </si>
  <si>
    <t>(ha)</t>
  </si>
  <si>
    <t>※１　「輪作体系別面積（田作）」については、田作における状況を記入し、合計と、統計数値との整合を図る。</t>
  </si>
  <si>
    <t>※２　「播種法別面積」、「収穫法別面積」、「乾燥法別面積」、「出荷方法」の各々の合計は、「子実作付面積」との整合を図る。なお、「子実作付面積」と合致しない場合は、備考欄に理由を記入する。</t>
  </si>
  <si>
    <t>※２　「播種法別面積」、「収穫法別面積」、「乾燥法別面積」、「出荷方法」の各々の合計は、「子実作付面積」との整合を図る。なお、「子実作付面積」と合致しない場合は、備考欄に理由を記入する。</t>
  </si>
  <si>
    <t>産年</t>
  </si>
  <si>
    <t>農林事務所</t>
  </si>
  <si>
    <t>県中</t>
  </si>
  <si>
    <t>会津</t>
  </si>
  <si>
    <t>相双</t>
  </si>
  <si>
    <t>小　　計</t>
  </si>
  <si>
    <t>※２　「うち実施面積」の内訳については、２種以上の対策を実施した場合は、重複して記載した。</t>
  </si>
  <si>
    <t>※１　大麦と小麦の合計子実作付面積の内、田作について記載した。</t>
  </si>
  <si>
    <t>小　　計</t>
  </si>
  <si>
    <t>伊達</t>
  </si>
  <si>
    <t>　</t>
  </si>
  <si>
    <t>　　</t>
  </si>
  <si>
    <t>未検査</t>
  </si>
  <si>
    <t>安達</t>
  </si>
  <si>
    <t>　</t>
  </si>
  <si>
    <t>磐梯町</t>
  </si>
  <si>
    <t>喜多方</t>
  </si>
  <si>
    <t>規格外</t>
  </si>
  <si>
    <t>双葉</t>
  </si>
  <si>
    <t>産年</t>
  </si>
  <si>
    <t>刈</t>
  </si>
  <si>
    <t>以</t>
  </si>
  <si>
    <t>暗きょ</t>
  </si>
  <si>
    <t xml:space="preserve"> １　小麦の生産出荷状況</t>
  </si>
  <si>
    <t>奨励品種</t>
  </si>
  <si>
    <t>面　　積</t>
  </si>
  <si>
    <t xml:space="preserve"> １　大麦の生産出荷状況</t>
  </si>
  <si>
    <t xml:space="preserve">   品種別内訳</t>
  </si>
  <si>
    <t xml:space="preserve">  品種別内訳</t>
  </si>
  <si>
    <t>２　小麦の栽培状況</t>
  </si>
  <si>
    <t>出</t>
  </si>
  <si>
    <t>穂</t>
  </si>
  <si>
    <t>期</t>
  </si>
  <si>
    <t>追</t>
  </si>
  <si>
    <t>肥</t>
  </si>
  <si>
    <t>機械乾燥面積</t>
  </si>
  <si>
    <t>２　大麦の栽培状況</t>
  </si>
  <si>
    <t>１等</t>
  </si>
  <si>
    <t>２等</t>
  </si>
  <si>
    <t>　　品種別内訳（品種毎の作付面積）（ｈａ）</t>
  </si>
  <si>
    <t>播種法別内訳</t>
  </si>
  <si>
    <t>コンバイン</t>
  </si>
  <si>
    <t>　</t>
  </si>
  <si>
    <t>人</t>
  </si>
  <si>
    <t>　</t>
  </si>
  <si>
    <t>　</t>
  </si>
  <si>
    <t>人</t>
  </si>
  <si>
    <t>黄ゲタ
対象数量</t>
  </si>
  <si>
    <t>輪作体系別面積</t>
  </si>
  <si>
    <t>　</t>
  </si>
  <si>
    <t>県南</t>
  </si>
  <si>
    <t>川内村</t>
  </si>
  <si>
    <t>葛尾村</t>
  </si>
  <si>
    <t>農林事務所</t>
  </si>
  <si>
    <t>３　麦類の検査結果</t>
  </si>
  <si>
    <t>検査数量合計</t>
  </si>
  <si>
    <t>ﾄﾝ</t>
  </si>
  <si>
    <t>％</t>
  </si>
  <si>
    <t>　県　　計</t>
  </si>
  <si>
    <t>大  麦</t>
  </si>
  <si>
    <t>小　麦</t>
  </si>
  <si>
    <t>(ﾄﾝ)</t>
  </si>
  <si>
    <t>(ﾄﾝ)</t>
  </si>
  <si>
    <t>アブクマワセ</t>
  </si>
  <si>
    <t>きぬあずま</t>
  </si>
  <si>
    <t>ゆきちから</t>
  </si>
  <si>
    <t>アオバコムギ</t>
  </si>
  <si>
    <t>シュンライ</t>
  </si>
  <si>
    <t>ファイバースノウ</t>
  </si>
  <si>
    <t>べんけいむぎ</t>
  </si>
  <si>
    <t>４　麦栽培における排水対策の実施状況（小麦・大麦子実）</t>
  </si>
  <si>
    <t>５　麦栽培の団地化の状況</t>
  </si>
  <si>
    <t>実施面積</t>
  </si>
  <si>
    <t>(ha)</t>
  </si>
  <si>
    <t>播種面積</t>
  </si>
  <si>
    <t>田作</t>
  </si>
  <si>
    <t>畑作</t>
  </si>
  <si>
    <t>二毛作
実施予定面積</t>
  </si>
  <si>
    <t>面積</t>
  </si>
  <si>
    <t>二毛作
実施
面積</t>
  </si>
  <si>
    <t>生産量</t>
  </si>
  <si>
    <t>種 子</t>
  </si>
  <si>
    <t>　</t>
  </si>
  <si>
    <t>広野町</t>
  </si>
  <si>
    <t>播種前
契約
の
実施</t>
  </si>
  <si>
    <t>会津若松市</t>
  </si>
  <si>
    <t>県北</t>
  </si>
  <si>
    <t>福島市</t>
  </si>
  <si>
    <t>川俣町</t>
  </si>
  <si>
    <t>伊達</t>
  </si>
  <si>
    <t>伊達市</t>
  </si>
  <si>
    <t>桑折町</t>
  </si>
  <si>
    <t>国見町</t>
  </si>
  <si>
    <t>県中</t>
  </si>
  <si>
    <t>郡山市</t>
  </si>
  <si>
    <t>田村</t>
  </si>
  <si>
    <t>田村市</t>
  </si>
  <si>
    <t>三春町</t>
  </si>
  <si>
    <t>小野町</t>
  </si>
  <si>
    <t>須賀川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</si>
  <si>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</si>
  <si>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</si>
  <si>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</si>
  <si>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</si>
  <si>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</si>
  <si>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</si>
  <si>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</si>
  <si>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</si>
  <si>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安達</t>
  </si>
  <si>
    <t>二本松市</t>
  </si>
  <si>
    <t>本宮市</t>
  </si>
  <si>
    <t>大玉村</t>
  </si>
  <si>
    <t>県南</t>
  </si>
  <si>
    <t>白河市</t>
  </si>
  <si>
    <t>泉崎村</t>
  </si>
  <si>
    <t>矢吹町</t>
  </si>
  <si>
    <t>棚倉町</t>
  </si>
  <si>
    <t>矢祭町</t>
  </si>
  <si>
    <t>塙町</t>
  </si>
  <si>
    <t>鮫川村</t>
  </si>
  <si>
    <t>会津</t>
  </si>
  <si>
    <t>会津若松市</t>
  </si>
  <si>
    <t>磐梯町</t>
  </si>
  <si>
    <t>猪苗代町</t>
  </si>
  <si>
    <t>喜多方</t>
  </si>
  <si>
    <t>喜多方市</t>
  </si>
  <si>
    <t>北塩原村</t>
  </si>
  <si>
    <t>西会津町</t>
  </si>
  <si>
    <t>会津美里町</t>
  </si>
  <si>
    <t>会津坂下</t>
  </si>
  <si>
    <t>南会津</t>
  </si>
  <si>
    <t>相馬市</t>
  </si>
  <si>
    <t>南相馬市</t>
  </si>
  <si>
    <t>飯舘村</t>
  </si>
  <si>
    <t>相双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</si>
  <si>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</si>
  <si>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</si>
  <si>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</si>
  <si>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</si>
  <si>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</si>
  <si>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</si>
  <si>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</si>
  <si>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</si>
  <si>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双葉</t>
  </si>
  <si>
    <t>いわき</t>
  </si>
  <si>
    <t>２１年産</t>
  </si>
  <si>
    <t>２２年産</t>
  </si>
  <si>
    <t>中通り</t>
  </si>
  <si>
    <t>浜通り</t>
  </si>
  <si>
    <t>県　北</t>
  </si>
  <si>
    <t>県　中</t>
  </si>
  <si>
    <t>県　南</t>
  </si>
  <si>
    <t>会　津</t>
  </si>
  <si>
    <t>南会津</t>
  </si>
  <si>
    <t>相　双</t>
  </si>
  <si>
    <t>会津坂下町</t>
  </si>
  <si>
    <t>湯 川 村</t>
  </si>
  <si>
    <t>柳 津 町</t>
  </si>
  <si>
    <t>三 島 町</t>
  </si>
  <si>
    <t>金 山 町</t>
  </si>
  <si>
    <t>昭 和 村</t>
  </si>
  <si>
    <t>県　計</t>
  </si>
  <si>
    <t>湯川村</t>
  </si>
  <si>
    <t>柳津町</t>
  </si>
  <si>
    <t>三島町</t>
  </si>
  <si>
    <t>金山町</t>
  </si>
  <si>
    <t>昭和村</t>
  </si>
  <si>
    <t>２２年産</t>
  </si>
  <si>
    <t xml:space="preserve"> </t>
  </si>
  <si>
    <t>鏡石町</t>
  </si>
  <si>
    <t>玉川村</t>
  </si>
  <si>
    <t>古殿町</t>
  </si>
  <si>
    <t>棚倉町</t>
  </si>
  <si>
    <t>矢祭町</t>
  </si>
  <si>
    <t>塙町</t>
  </si>
  <si>
    <t>鮫川村</t>
  </si>
  <si>
    <t>下郷町</t>
  </si>
  <si>
    <t>桧枝岐村</t>
  </si>
  <si>
    <t>只見町</t>
  </si>
  <si>
    <t>南会津町</t>
  </si>
  <si>
    <t>広野町</t>
  </si>
  <si>
    <t>楢葉町</t>
  </si>
  <si>
    <t>富岡町</t>
  </si>
  <si>
    <t>川内村</t>
  </si>
  <si>
    <t>大熊町</t>
  </si>
  <si>
    <t>葛尾村</t>
  </si>
  <si>
    <t>中通り</t>
  </si>
  <si>
    <t>浜通り</t>
  </si>
  <si>
    <t>県　中</t>
  </si>
  <si>
    <t>県南</t>
  </si>
  <si>
    <t>会津坂下町</t>
  </si>
  <si>
    <t>湯川村</t>
  </si>
  <si>
    <t>柳津町</t>
  </si>
  <si>
    <t>県北</t>
  </si>
  <si>
    <t>　</t>
  </si>
  <si>
    <t>　　</t>
  </si>
  <si>
    <t>伊達市</t>
  </si>
  <si>
    <t>桑折町</t>
  </si>
  <si>
    <t>国見町</t>
  </si>
  <si>
    <t>県中</t>
  </si>
  <si>
    <t>郡山市</t>
  </si>
  <si>
    <t>田村</t>
  </si>
  <si>
    <t>田村市</t>
  </si>
  <si>
    <t>三春町</t>
  </si>
  <si>
    <t>小野町</t>
  </si>
  <si>
    <t>須賀川</t>
  </si>
  <si>
    <t>県南</t>
  </si>
  <si>
    <t>須賀川市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</si>
  <si>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</si>
  <si>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</si>
  <si>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</si>
  <si>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</si>
  <si>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</si>
  <si>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</si>
  <si>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</si>
  <si>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</si>
  <si>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</si>
  <si>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</si>
  <si>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</si>
  <si>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</si>
  <si>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</si>
  <si>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</si>
  <si>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</si>
  <si>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</si>
  <si>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猪苗代町</t>
  </si>
  <si>
    <t>喜多方市</t>
  </si>
  <si>
    <t>北塩原村</t>
  </si>
  <si>
    <t>西会津町</t>
  </si>
  <si>
    <t>会津坂下</t>
  </si>
  <si>
    <t>三島町</t>
  </si>
  <si>
    <t>金山町</t>
  </si>
  <si>
    <t>昭和村</t>
  </si>
  <si>
    <t>南会津</t>
  </si>
  <si>
    <t>下郷町</t>
  </si>
  <si>
    <t>桧枝岐村</t>
  </si>
  <si>
    <t>只見町</t>
  </si>
  <si>
    <t>南会津町</t>
  </si>
  <si>
    <t>新地町</t>
  </si>
  <si>
    <t>相双</t>
  </si>
  <si>
    <t>楢葉町</t>
  </si>
  <si>
    <t>富岡町</t>
  </si>
  <si>
    <t>大熊町</t>
  </si>
  <si>
    <t>双葉町</t>
  </si>
  <si>
    <t>浪江町</t>
  </si>
  <si>
    <t>いわき</t>
  </si>
  <si>
    <t>いわき</t>
  </si>
  <si>
    <t>県　計</t>
  </si>
  <si>
    <t>中通り</t>
  </si>
  <si>
    <t>浜通り</t>
  </si>
  <si>
    <t>会　津</t>
  </si>
  <si>
    <t>県　北</t>
  </si>
  <si>
    <t>県　中</t>
  </si>
  <si>
    <t>県　南</t>
  </si>
  <si>
    <t>南会津</t>
  </si>
  <si>
    <t>相　双</t>
  </si>
  <si>
    <t>西郷村</t>
  </si>
  <si>
    <t>飯野町</t>
  </si>
  <si>
    <t>中島村</t>
  </si>
  <si>
    <t>新地町</t>
  </si>
  <si>
    <t>北塩原村</t>
  </si>
  <si>
    <t>新地町</t>
  </si>
  <si>
    <t>浅川町</t>
  </si>
  <si>
    <t>西郷村</t>
  </si>
  <si>
    <t>中島村</t>
  </si>
  <si>
    <t>飯野町</t>
  </si>
  <si>
    <r>
      <t>２２</t>
    </r>
    <r>
      <rPr>
        <sz val="12"/>
        <rFont val="ＭＳ 明朝"/>
        <family val="1"/>
      </rPr>
      <t>年産</t>
    </r>
  </si>
  <si>
    <r>
      <t>※　「種子更新率」については、米改良協会の種子配布実績を参考に作成した</t>
    </r>
    <r>
      <rPr>
        <sz val="12"/>
        <rFont val="ＭＳ 明朝"/>
        <family val="1"/>
      </rPr>
      <t>。</t>
    </r>
  </si>
  <si>
    <t>会津坂下町</t>
  </si>
  <si>
    <t>湯川村</t>
  </si>
  <si>
    <t>柳津町</t>
  </si>
  <si>
    <t>三島町</t>
  </si>
  <si>
    <t>金山町</t>
  </si>
  <si>
    <t>昭和村</t>
  </si>
  <si>
    <t>※　「種子更新率」については、米改良協会の種子配布実績を参考に作成した。
　　を参考に作成願います。</t>
  </si>
  <si>
    <t>※　農林水産省「平成２１年産麦の検査結果（最終確定値）」を参考に作成した。</t>
  </si>
  <si>
    <t>※　小麦と大麦の合計面積について記載した。</t>
  </si>
  <si>
    <t>※　２種以上の対策を実施した場合には、重複して記載した。</t>
  </si>
  <si>
    <t>※　記入にあたっては、１ｈａ以上の団地面積について記載した。</t>
  </si>
  <si>
    <t>※　黄ゲタ対象数量は、水田作経営安定対策のうち、「毎年の生産量・品質に基づく交付金」の対象数量を記入した。</t>
  </si>
  <si>
    <t>※　「組織形態の別」欄の各組織については、以下の考え方により記載した。</t>
  </si>
  <si>
    <t>平成２２年産播種状況</t>
  </si>
  <si>
    <t>平成２１年産実績</t>
  </si>
  <si>
    <t>Ⅲ　麦の部</t>
  </si>
  <si>
    <t>生産組織等数</t>
  </si>
  <si>
    <t>播種前
契約
の
実施数</t>
  </si>
  <si>
    <t>　</t>
  </si>
  <si>
    <t>きぬあずま</t>
  </si>
  <si>
    <t>ゆきちから</t>
  </si>
  <si>
    <t>アオバコムギ</t>
  </si>
  <si>
    <t>アブクマワセ</t>
  </si>
  <si>
    <t>シュンライ</t>
  </si>
  <si>
    <t>ファイバー
スノウ</t>
  </si>
  <si>
    <t>(ha)</t>
  </si>
  <si>
    <t>(ｔ)</t>
  </si>
  <si>
    <t>(kg/10a)</t>
  </si>
  <si>
    <t>いわき</t>
  </si>
  <si>
    <t>県計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</si>
</sst>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0;"/>
    <numFmt numFmtId="178" formatCode="#,##0_);[Red]\(#,##0\)"/>
    <numFmt numFmtId="179" formatCode="0.0000"/>
    <numFmt numFmtId="180" formatCode="0.000"/>
    <numFmt numFmtId="181" formatCode="0.0"/>
    <numFmt numFmtId="182" formatCode="0;0.0;"/>
    <numFmt numFmtId="183" formatCode="0;0.00;"/>
    <numFmt numFmtId="184" formatCode="0;0.000;"/>
    <numFmt numFmtId="185" formatCode="0;0.0000;"/>
    <numFmt numFmtId="186" formatCode="0_);[Red]\(0\)"/>
    <numFmt numFmtId="187" formatCode="0.0_ "/>
    <numFmt numFmtId="188" formatCode="General\ "/>
    <numFmt numFmtId="189" formatCode="#,##0_ "/>
    <numFmt numFmtId="190" formatCode="#,##0.0_);[Red]\(#,##0.0\)"/>
    <numFmt numFmtId="191" formatCode="0.0_);[Red]\(0.0\)"/>
    <numFmt numFmtId="192" formatCode="0;_氀"/>
    <numFmt numFmtId="193" formatCode="#,##0.0_ "/>
    <numFmt numFmtId="194" formatCode="0_);\(0\)"/>
  </numFmts>
  <fonts count="3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HGSｺﾞｼｯｸM"/>
      <family val="3"/>
    </font>
    <font>
      <sz val="7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System"/>
      <family val="0"/>
    </font>
    <font>
      <sz val="8"/>
      <name val="ＭＳ 明朝"/>
      <family val="1"/>
    </font>
    <font>
      <sz val="8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medium"/>
    </border>
    <border>
      <left style="medium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>
        <color indexed="8"/>
      </diagonal>
    </border>
    <border diagonalUp="1">
      <left>
        <color indexed="63"/>
      </left>
      <right style="thin"/>
      <top style="thin"/>
      <bottom style="thin"/>
      <diagonal style="thin">
        <color indexed="8"/>
      </diagonal>
    </border>
    <border diagonalUp="1">
      <left style="thin">
        <color indexed="8"/>
      </left>
      <right>
        <color indexed="63"/>
      </right>
      <top style="thin"/>
      <bottom style="medium"/>
      <diagonal style="thin">
        <color indexed="8"/>
      </diagonal>
    </border>
    <border diagonalUp="1">
      <left>
        <color indexed="63"/>
      </left>
      <right style="thin"/>
      <top style="thin"/>
      <bottom style="medium"/>
      <diagonal style="thin">
        <color indexed="8"/>
      </diagonal>
    </border>
    <border diagonalUp="1">
      <left style="thin"/>
      <right>
        <color indexed="63"/>
      </right>
      <top style="thin"/>
      <bottom style="thin"/>
      <diagonal style="thin">
        <color indexed="8"/>
      </diagonal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medium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/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/>
      <top style="thin"/>
      <bottom style="medium">
        <color indexed="8"/>
      </bottom>
      <diagonal style="thin">
        <color indexed="8"/>
      </diagonal>
    </border>
    <border diagonalUp="1">
      <left style="thin"/>
      <right style="medium"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>
        <color indexed="8"/>
      </diagonal>
    </border>
    <border diagonalUp="1">
      <left>
        <color indexed="63"/>
      </left>
      <right style="medium"/>
      <top style="thin"/>
      <bottom>
        <color indexed="63"/>
      </bottom>
      <diagonal style="thin">
        <color indexed="8"/>
      </diagonal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 diagonalUp="1">
      <left>
        <color indexed="63"/>
      </left>
      <right>
        <color indexed="63"/>
      </right>
      <top style="thin"/>
      <bottom style="thin"/>
      <diagonal style="thin">
        <color indexed="8"/>
      </diagonal>
    </border>
    <border diagonalUp="1">
      <left>
        <color indexed="63"/>
      </left>
      <right style="medium"/>
      <top style="thin"/>
      <bottom style="thin"/>
      <diagonal style="thin">
        <color indexed="8"/>
      </diagonal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 diagonalUp="1">
      <left>
        <color indexed="63"/>
      </left>
      <right style="thin"/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4" borderId="1" applyNumberFormat="0" applyAlignment="0" applyProtection="0"/>
    <xf numFmtId="0" fontId="22" fillId="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24" fillId="15" borderId="0" applyNumberFormat="0" applyBorder="0" applyAlignment="0" applyProtection="0"/>
    <xf numFmtId="0" fontId="25" fillId="16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6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4" fillId="17" borderId="0" applyNumberFormat="0" applyBorder="0" applyAlignment="0" applyProtection="0"/>
  </cellStyleXfs>
  <cellXfs count="62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178" fontId="2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right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/>
      <protection/>
    </xf>
    <xf numFmtId="178" fontId="2" fillId="0" borderId="19" xfId="0" applyNumberFormat="1" applyFont="1" applyFill="1" applyBorder="1" applyAlignment="1" applyProtection="1">
      <alignment vertical="center"/>
      <protection/>
    </xf>
    <xf numFmtId="178" fontId="2" fillId="0" borderId="20" xfId="0" applyNumberFormat="1" applyFont="1" applyFill="1" applyBorder="1" applyAlignment="1" applyProtection="1">
      <alignment vertical="center"/>
      <protection/>
    </xf>
    <xf numFmtId="178" fontId="2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 textRotation="255"/>
    </xf>
    <xf numFmtId="186" fontId="2" fillId="0" borderId="0" xfId="0" applyNumberFormat="1" applyFont="1" applyFill="1" applyBorder="1" applyAlignment="1" applyProtection="1">
      <alignment/>
      <protection/>
    </xf>
    <xf numFmtId="186" fontId="2" fillId="0" borderId="0" xfId="0" applyNumberFormat="1" applyFont="1" applyFill="1" applyBorder="1" applyAlignment="1" applyProtection="1">
      <alignment horizontal="right"/>
      <protection/>
    </xf>
    <xf numFmtId="186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3" xfId="0" applyFont="1" applyFill="1" applyBorder="1" applyAlignment="1" applyProtection="1">
      <alignment horizontal="left"/>
      <protection/>
    </xf>
    <xf numFmtId="17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/>
    </xf>
    <xf numFmtId="178" fontId="2" fillId="0" borderId="0" xfId="0" applyNumberFormat="1" applyFont="1" applyFill="1" applyBorder="1" applyAlignment="1">
      <alignment vertical="center"/>
    </xf>
    <xf numFmtId="0" fontId="2" fillId="0" borderId="24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178" fontId="2" fillId="0" borderId="12" xfId="0" applyNumberFormat="1" applyFont="1" applyFill="1" applyBorder="1" applyAlignment="1" applyProtection="1">
      <alignment vertical="center"/>
      <protection/>
    </xf>
    <xf numFmtId="178" fontId="2" fillId="0" borderId="25" xfId="0" applyNumberFormat="1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left" shrinkToFit="1"/>
      <protection/>
    </xf>
    <xf numFmtId="178" fontId="2" fillId="0" borderId="26" xfId="0" applyNumberFormat="1" applyFont="1" applyFill="1" applyBorder="1" applyAlignment="1" applyProtection="1">
      <alignment vertical="center"/>
      <protection/>
    </xf>
    <xf numFmtId="178" fontId="2" fillId="0" borderId="24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/>
      <protection/>
    </xf>
    <xf numFmtId="178" fontId="2" fillId="0" borderId="18" xfId="0" applyNumberFormat="1" applyFont="1" applyFill="1" applyBorder="1" applyAlignment="1" applyProtection="1">
      <alignment vertical="center"/>
      <protection/>
    </xf>
    <xf numFmtId="178" fontId="2" fillId="0" borderId="23" xfId="0" applyNumberFormat="1" applyFont="1" applyFill="1" applyBorder="1" applyAlignment="1" applyProtection="1">
      <alignment vertical="center"/>
      <protection/>
    </xf>
    <xf numFmtId="178" fontId="2" fillId="0" borderId="28" xfId="0" applyNumberFormat="1" applyFont="1" applyFill="1" applyBorder="1" applyAlignment="1" applyProtection="1">
      <alignment vertical="center"/>
      <protection/>
    </xf>
    <xf numFmtId="178" fontId="2" fillId="0" borderId="29" xfId="0" applyNumberFormat="1" applyFont="1" applyFill="1" applyBorder="1" applyAlignment="1" applyProtection="1">
      <alignment vertical="center"/>
      <protection/>
    </xf>
    <xf numFmtId="178" fontId="2" fillId="0" borderId="30" xfId="0" applyNumberFormat="1" applyFont="1" applyFill="1" applyBorder="1" applyAlignment="1" applyProtection="1">
      <alignment vertical="center"/>
      <protection/>
    </xf>
    <xf numFmtId="178" fontId="2" fillId="0" borderId="31" xfId="0" applyNumberFormat="1" applyFont="1" applyFill="1" applyBorder="1" applyAlignment="1" applyProtection="1">
      <alignment vertical="center"/>
      <protection/>
    </xf>
    <xf numFmtId="178" fontId="2" fillId="0" borderId="19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 applyProtection="1">
      <alignment vertical="center"/>
      <protection/>
    </xf>
    <xf numFmtId="178" fontId="2" fillId="0" borderId="21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vertical="center"/>
      <protection/>
    </xf>
    <xf numFmtId="178" fontId="2" fillId="0" borderId="34" xfId="0" applyNumberFormat="1" applyFont="1" applyFill="1" applyBorder="1" applyAlignment="1">
      <alignment vertical="center"/>
    </xf>
    <xf numFmtId="178" fontId="2" fillId="0" borderId="35" xfId="0" applyNumberFormat="1" applyFont="1" applyFill="1" applyBorder="1" applyAlignment="1">
      <alignment vertical="center"/>
    </xf>
    <xf numFmtId="178" fontId="2" fillId="0" borderId="36" xfId="0" applyNumberFormat="1" applyFont="1" applyFill="1" applyBorder="1" applyAlignment="1" applyProtection="1">
      <alignment vertical="center"/>
      <protection/>
    </xf>
    <xf numFmtId="178" fontId="2" fillId="0" borderId="37" xfId="0" applyNumberFormat="1" applyFont="1" applyFill="1" applyBorder="1" applyAlignment="1" applyProtection="1">
      <alignment vertical="center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shrinkToFit="1"/>
      <protection/>
    </xf>
    <xf numFmtId="0" fontId="2" fillId="0" borderId="39" xfId="0" applyFont="1" applyFill="1" applyBorder="1" applyAlignment="1" applyProtection="1">
      <alignment shrinkToFit="1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0" fillId="0" borderId="43" xfId="0" applyFont="1" applyFill="1" applyBorder="1" applyAlignment="1" applyProtection="1">
      <alignment horizontal="center"/>
      <protection/>
    </xf>
    <xf numFmtId="0" fontId="0" fillId="0" borderId="44" xfId="0" applyFont="1" applyFill="1" applyBorder="1" applyAlignment="1" applyProtection="1">
      <alignment horizontal="center"/>
      <protection/>
    </xf>
    <xf numFmtId="178" fontId="2" fillId="0" borderId="45" xfId="0" applyNumberFormat="1" applyFont="1" applyFill="1" applyBorder="1" applyAlignment="1" applyProtection="1">
      <alignment vertical="center"/>
      <protection/>
    </xf>
    <xf numFmtId="178" fontId="2" fillId="0" borderId="27" xfId="0" applyNumberFormat="1" applyFont="1" applyFill="1" applyBorder="1" applyAlignment="1" applyProtection="1">
      <alignment horizontal="left" vertical="center"/>
      <protection/>
    </xf>
    <xf numFmtId="178" fontId="2" fillId="0" borderId="46" xfId="0" applyNumberFormat="1" applyFont="1" applyFill="1" applyBorder="1" applyAlignment="1" applyProtection="1">
      <alignment horizontal="left" vertical="center"/>
      <protection/>
    </xf>
    <xf numFmtId="178" fontId="2" fillId="0" borderId="24" xfId="0" applyNumberFormat="1" applyFont="1" applyFill="1" applyBorder="1" applyAlignment="1" applyProtection="1">
      <alignment horizontal="left" vertical="center"/>
      <protection/>
    </xf>
    <xf numFmtId="178" fontId="2" fillId="0" borderId="47" xfId="0" applyNumberFormat="1" applyFont="1" applyFill="1" applyBorder="1" applyAlignment="1" applyProtection="1">
      <alignment horizontal="left" vertical="center"/>
      <protection/>
    </xf>
    <xf numFmtId="178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48" xfId="0" applyFont="1" applyFill="1" applyBorder="1" applyAlignment="1" applyProtection="1">
      <alignment horizontal="left" shrinkToFit="1"/>
      <protection/>
    </xf>
    <xf numFmtId="178" fontId="2" fillId="0" borderId="25" xfId="0" applyNumberFormat="1" applyFont="1" applyFill="1" applyBorder="1" applyAlignment="1" applyProtection="1">
      <alignment vertical="center"/>
      <protection/>
    </xf>
    <xf numFmtId="186" fontId="2" fillId="0" borderId="12" xfId="0" applyNumberFormat="1" applyFont="1" applyFill="1" applyBorder="1" applyAlignment="1" applyProtection="1">
      <alignment vertical="center"/>
      <protection/>
    </xf>
    <xf numFmtId="186" fontId="2" fillId="0" borderId="23" xfId="0" applyNumberFormat="1" applyFont="1" applyFill="1" applyBorder="1" applyAlignment="1" applyProtection="1">
      <alignment vertical="center"/>
      <protection/>
    </xf>
    <xf numFmtId="186" fontId="2" fillId="0" borderId="24" xfId="0" applyNumberFormat="1" applyFont="1" applyFill="1" applyBorder="1" applyAlignment="1" applyProtection="1">
      <alignment vertical="center"/>
      <protection/>
    </xf>
    <xf numFmtId="186" fontId="2" fillId="0" borderId="20" xfId="0" applyNumberFormat="1" applyFont="1" applyFill="1" applyBorder="1" applyAlignment="1" applyProtection="1">
      <alignment vertical="center"/>
      <protection/>
    </xf>
    <xf numFmtId="186" fontId="2" fillId="0" borderId="49" xfId="0" applyNumberFormat="1" applyFont="1" applyFill="1" applyBorder="1" applyAlignment="1" applyProtection="1">
      <alignment vertical="center"/>
      <protection/>
    </xf>
    <xf numFmtId="186" fontId="2" fillId="0" borderId="30" xfId="0" applyNumberFormat="1" applyFont="1" applyFill="1" applyBorder="1" applyAlignment="1" applyProtection="1">
      <alignment vertical="center"/>
      <protection/>
    </xf>
    <xf numFmtId="186" fontId="2" fillId="0" borderId="50" xfId="0" applyNumberFormat="1" applyFont="1" applyFill="1" applyBorder="1" applyAlignment="1" applyProtection="1">
      <alignment vertical="center"/>
      <protection/>
    </xf>
    <xf numFmtId="186" fontId="2" fillId="0" borderId="51" xfId="0" applyNumberFormat="1" applyFont="1" applyFill="1" applyBorder="1" applyAlignment="1" applyProtection="1">
      <alignment vertical="center"/>
      <protection/>
    </xf>
    <xf numFmtId="186" fontId="2" fillId="0" borderId="37" xfId="0" applyNumberFormat="1" applyFont="1" applyFill="1" applyBorder="1" applyAlignment="1" applyProtection="1">
      <alignment vertical="center"/>
      <protection/>
    </xf>
    <xf numFmtId="186" fontId="2" fillId="0" borderId="45" xfId="0" applyNumberFormat="1" applyFont="1" applyFill="1" applyBorder="1" applyAlignment="1" applyProtection="1">
      <alignment vertical="center"/>
      <protection/>
    </xf>
    <xf numFmtId="186" fontId="2" fillId="0" borderId="34" xfId="0" applyNumberFormat="1" applyFont="1" applyFill="1" applyBorder="1" applyAlignment="1" applyProtection="1">
      <alignment vertical="center"/>
      <protection/>
    </xf>
    <xf numFmtId="186" fontId="2" fillId="0" borderId="35" xfId="0" applyNumberFormat="1" applyFont="1" applyFill="1" applyBorder="1" applyAlignment="1" applyProtection="1">
      <alignment vertical="center"/>
      <protection/>
    </xf>
    <xf numFmtId="186" fontId="2" fillId="0" borderId="41" xfId="0" applyNumberFormat="1" applyFont="1" applyFill="1" applyBorder="1" applyAlignment="1" applyProtection="1">
      <alignment vertical="center"/>
      <protection/>
    </xf>
    <xf numFmtId="186" fontId="2" fillId="0" borderId="52" xfId="0" applyNumberFormat="1" applyFont="1" applyFill="1" applyBorder="1" applyAlignment="1" applyProtection="1">
      <alignment vertical="center"/>
      <protection/>
    </xf>
    <xf numFmtId="186" fontId="2" fillId="0" borderId="2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 applyProtection="1">
      <alignment vertical="center"/>
      <protection/>
    </xf>
    <xf numFmtId="178" fontId="2" fillId="0" borderId="53" xfId="0" applyNumberFormat="1" applyFont="1" applyFill="1" applyBorder="1" applyAlignment="1" applyProtection="1">
      <alignment vertical="center"/>
      <protection/>
    </xf>
    <xf numFmtId="0" fontId="2" fillId="0" borderId="34" xfId="0" applyFont="1" applyFill="1" applyBorder="1" applyAlignment="1">
      <alignment horizontal="center" vertical="center" shrinkToFit="1"/>
    </xf>
    <xf numFmtId="190" fontId="2" fillId="0" borderId="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 applyProtection="1">
      <alignment shrinkToFit="1"/>
      <protection/>
    </xf>
    <xf numFmtId="0" fontId="2" fillId="0" borderId="11" xfId="0" applyFont="1" applyFill="1" applyBorder="1" applyAlignment="1">
      <alignment shrinkToFit="1"/>
    </xf>
    <xf numFmtId="178" fontId="2" fillId="0" borderId="17" xfId="0" applyNumberFormat="1" applyFont="1" applyFill="1" applyBorder="1" applyAlignment="1" applyProtection="1">
      <alignment shrinkToFit="1"/>
      <protection/>
    </xf>
    <xf numFmtId="0" fontId="2" fillId="0" borderId="13" xfId="0" applyFont="1" applyFill="1" applyBorder="1" applyAlignment="1" applyProtection="1">
      <alignment shrinkToFit="1"/>
      <protection/>
    </xf>
    <xf numFmtId="0" fontId="0" fillId="0" borderId="13" xfId="0" applyFont="1" applyFill="1" applyBorder="1" applyAlignment="1" applyProtection="1">
      <alignment horizontal="center" shrinkToFit="1"/>
      <protection/>
    </xf>
    <xf numFmtId="178" fontId="2" fillId="0" borderId="12" xfId="0" applyNumberFormat="1" applyFont="1" applyFill="1" applyBorder="1" applyAlignment="1" applyProtection="1">
      <alignment horizontal="center" shrinkToFit="1"/>
      <protection/>
    </xf>
    <xf numFmtId="0" fontId="2" fillId="0" borderId="54" xfId="0" applyFont="1" applyFill="1" applyBorder="1" applyAlignment="1" applyProtection="1">
      <alignment horizontal="center" shrinkToFit="1"/>
      <protection/>
    </xf>
    <xf numFmtId="0" fontId="2" fillId="0" borderId="12" xfId="0" applyFont="1" applyFill="1" applyBorder="1" applyAlignment="1" applyProtection="1">
      <alignment horizontal="center" shrinkToFit="1"/>
      <protection/>
    </xf>
    <xf numFmtId="0" fontId="2" fillId="0" borderId="43" xfId="0" applyFont="1" applyFill="1" applyBorder="1" applyAlignment="1" applyProtection="1">
      <alignment horizontal="center" shrinkToFit="1"/>
      <protection/>
    </xf>
    <xf numFmtId="0" fontId="2" fillId="0" borderId="14" xfId="0" applyFont="1" applyFill="1" applyBorder="1" applyAlignment="1" applyProtection="1">
      <alignment horizontal="center" shrinkToFit="1"/>
      <protection/>
    </xf>
    <xf numFmtId="0" fontId="2" fillId="0" borderId="34" xfId="0" applyFont="1" applyFill="1" applyBorder="1" applyAlignment="1" applyProtection="1">
      <alignment horizontal="center" shrinkToFit="1"/>
      <protection/>
    </xf>
    <xf numFmtId="0" fontId="0" fillId="0" borderId="12" xfId="0" applyFont="1" applyFill="1" applyBorder="1" applyAlignment="1" applyProtection="1">
      <alignment horizontal="center" shrinkToFit="1"/>
      <protection/>
    </xf>
    <xf numFmtId="178" fontId="2" fillId="0" borderId="12" xfId="0" applyNumberFormat="1" applyFont="1" applyFill="1" applyBorder="1" applyAlignment="1" applyProtection="1">
      <alignment shrinkToFit="1"/>
      <protection/>
    </xf>
    <xf numFmtId="0" fontId="2" fillId="0" borderId="18" xfId="0" applyFont="1" applyFill="1" applyBorder="1" applyAlignment="1" applyProtection="1">
      <alignment horizontal="right" shrinkToFit="1"/>
      <protection/>
    </xf>
    <xf numFmtId="0" fontId="2" fillId="0" borderId="12" xfId="0" applyFont="1" applyFill="1" applyBorder="1" applyAlignment="1" applyProtection="1">
      <alignment horizontal="right" shrinkToFit="1"/>
      <protection/>
    </xf>
    <xf numFmtId="0" fontId="2" fillId="0" borderId="44" xfId="0" applyFont="1" applyFill="1" applyBorder="1" applyAlignment="1" applyProtection="1">
      <alignment horizontal="center" shrinkToFit="1"/>
      <protection/>
    </xf>
    <xf numFmtId="0" fontId="2" fillId="0" borderId="15" xfId="0" applyFont="1" applyFill="1" applyBorder="1" applyAlignment="1" applyProtection="1">
      <alignment horizontal="center" shrinkToFit="1"/>
      <protection/>
    </xf>
    <xf numFmtId="0" fontId="2" fillId="0" borderId="18" xfId="0" applyFont="1" applyFill="1" applyBorder="1" applyAlignment="1" applyProtection="1">
      <alignment horizontal="center" shrinkToFit="1"/>
      <protection/>
    </xf>
    <xf numFmtId="0" fontId="2" fillId="0" borderId="15" xfId="0" applyFont="1" applyFill="1" applyBorder="1" applyAlignment="1" applyProtection="1">
      <alignment shrinkToFit="1"/>
      <protection/>
    </xf>
    <xf numFmtId="178" fontId="2" fillId="0" borderId="12" xfId="0" applyNumberFormat="1" applyFont="1" applyFill="1" applyBorder="1" applyAlignment="1" applyProtection="1">
      <alignment horizontal="right" shrinkToFit="1"/>
      <protection/>
    </xf>
    <xf numFmtId="0" fontId="2" fillId="0" borderId="54" xfId="0" applyFont="1" applyFill="1" applyBorder="1" applyAlignment="1" applyProtection="1">
      <alignment horizontal="right" shrinkToFit="1"/>
      <protection/>
    </xf>
    <xf numFmtId="0" fontId="0" fillId="0" borderId="55" xfId="0" applyFont="1" applyFill="1" applyBorder="1" applyAlignment="1">
      <alignment/>
    </xf>
    <xf numFmtId="178" fontId="2" fillId="0" borderId="56" xfId="0" applyNumberFormat="1" applyFont="1" applyFill="1" applyBorder="1" applyAlignment="1" applyProtection="1">
      <alignment vertical="center"/>
      <protection/>
    </xf>
    <xf numFmtId="178" fontId="2" fillId="0" borderId="57" xfId="0" applyNumberFormat="1" applyFont="1" applyFill="1" applyBorder="1" applyAlignment="1" applyProtection="1">
      <alignment vertical="center"/>
      <protection/>
    </xf>
    <xf numFmtId="178" fontId="2" fillId="0" borderId="58" xfId="0" applyNumberFormat="1" applyFont="1" applyFill="1" applyBorder="1" applyAlignment="1" applyProtection="1">
      <alignment vertical="center"/>
      <protection/>
    </xf>
    <xf numFmtId="178" fontId="2" fillId="0" borderId="59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44" xfId="0" applyFont="1" applyFill="1" applyBorder="1" applyAlignment="1" applyProtection="1">
      <alignment horizontal="center" vertical="center" shrinkToFit="1"/>
      <protection/>
    </xf>
    <xf numFmtId="0" fontId="2" fillId="0" borderId="61" xfId="0" applyFont="1" applyFill="1" applyBorder="1" applyAlignment="1" applyProtection="1">
      <alignment horizontal="center" vertical="center" shrinkToFit="1"/>
      <protection/>
    </xf>
    <xf numFmtId="0" fontId="2" fillId="0" borderId="62" xfId="0" applyFont="1" applyFill="1" applyBorder="1" applyAlignment="1" applyProtection="1">
      <alignment horizontal="center" vertical="center" shrinkToFit="1"/>
      <protection/>
    </xf>
    <xf numFmtId="0" fontId="2" fillId="0" borderId="34" xfId="0" applyFont="1" applyFill="1" applyBorder="1" applyAlignment="1" applyProtection="1">
      <alignment horizontal="center" vertical="center" shrinkToFit="1"/>
      <protection/>
    </xf>
    <xf numFmtId="0" fontId="2" fillId="0" borderId="3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37" xfId="0" applyFont="1" applyFill="1" applyBorder="1" applyAlignment="1" applyProtection="1">
      <alignment horizontal="center" vertical="center" shrinkToFit="1"/>
      <protection/>
    </xf>
    <xf numFmtId="0" fontId="2" fillId="0" borderId="63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 applyProtection="1">
      <alignment horizontal="center" vertical="center" shrinkToFit="1"/>
      <protection/>
    </xf>
    <xf numFmtId="0" fontId="2" fillId="0" borderId="64" xfId="0" applyFont="1" applyFill="1" applyBorder="1" applyAlignment="1" applyProtection="1">
      <alignment horizontal="center" vertical="center" shrinkToFit="1"/>
      <protection/>
    </xf>
    <xf numFmtId="0" fontId="2" fillId="0" borderId="65" xfId="0" applyFont="1" applyFill="1" applyBorder="1" applyAlignment="1" applyProtection="1">
      <alignment horizontal="center" vertical="center" shrinkToFit="1"/>
      <protection/>
    </xf>
    <xf numFmtId="0" fontId="2" fillId="0" borderId="6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shrinkToFit="1"/>
      <protection/>
    </xf>
    <xf numFmtId="0" fontId="2" fillId="0" borderId="67" xfId="0" applyFont="1" applyFill="1" applyBorder="1" applyAlignment="1" applyProtection="1">
      <alignment horizontal="center" shrinkToFit="1"/>
      <protection/>
    </xf>
    <xf numFmtId="0" fontId="2" fillId="0" borderId="68" xfId="0" applyFont="1" applyFill="1" applyBorder="1" applyAlignment="1" applyProtection="1">
      <alignment horizontal="center" shrinkToFit="1"/>
      <protection/>
    </xf>
    <xf numFmtId="0" fontId="2" fillId="0" borderId="55" xfId="0" applyFont="1" applyFill="1" applyBorder="1" applyAlignment="1" applyProtection="1">
      <alignment horizontal="center" shrinkToFit="1"/>
      <protection/>
    </xf>
    <xf numFmtId="0" fontId="2" fillId="0" borderId="69" xfId="0" applyFont="1" applyFill="1" applyBorder="1" applyAlignment="1" applyProtection="1">
      <alignment horizontal="center" shrinkToFit="1"/>
      <protection/>
    </xf>
    <xf numFmtId="0" fontId="2" fillId="0" borderId="54" xfId="0" applyFont="1" applyFill="1" applyBorder="1" applyAlignment="1" applyProtection="1">
      <alignment horizontal="center" vertical="center" shrinkToFit="1"/>
      <protection/>
    </xf>
    <xf numFmtId="0" fontId="2" fillId="0" borderId="70" xfId="0" applyFont="1" applyFill="1" applyBorder="1" applyAlignment="1" applyProtection="1">
      <alignment horizontal="center" vertical="center" shrinkToFit="1"/>
      <protection/>
    </xf>
    <xf numFmtId="0" fontId="2" fillId="0" borderId="71" xfId="0" applyFont="1" applyFill="1" applyBorder="1" applyAlignment="1" applyProtection="1">
      <alignment horizontal="center" vertical="center" shrinkToFit="1"/>
      <protection/>
    </xf>
    <xf numFmtId="0" fontId="2" fillId="0" borderId="72" xfId="0" applyFont="1" applyFill="1" applyBorder="1" applyAlignment="1" applyProtection="1">
      <alignment horizontal="center" shrinkToFit="1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2" fillId="0" borderId="73" xfId="0" applyFont="1" applyFill="1" applyBorder="1" applyAlignment="1" applyProtection="1">
      <alignment horizontal="center" shrinkToFi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0" xfId="0" applyFont="1" applyBorder="1" applyAlignment="1">
      <alignment shrinkToFit="1"/>
    </xf>
    <xf numFmtId="0" fontId="0" fillId="0" borderId="23" xfId="0" applyFont="1" applyBorder="1" applyAlignment="1">
      <alignment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center" shrinkToFit="1"/>
      <protection/>
    </xf>
    <xf numFmtId="0" fontId="2" fillId="0" borderId="74" xfId="0" applyFont="1" applyBorder="1" applyAlignment="1">
      <alignment horizontal="center" vertical="center" shrinkToFit="1"/>
    </xf>
    <xf numFmtId="186" fontId="2" fillId="0" borderId="25" xfId="0" applyNumberFormat="1" applyFont="1" applyFill="1" applyBorder="1" applyAlignment="1" applyProtection="1">
      <alignment vertical="center"/>
      <protection/>
    </xf>
    <xf numFmtId="0" fontId="2" fillId="0" borderId="75" xfId="0" applyFont="1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77" xfId="0" applyFont="1" applyFill="1" applyBorder="1" applyAlignment="1" applyProtection="1">
      <alignment horizontal="center"/>
      <protection/>
    </xf>
    <xf numFmtId="0" fontId="0" fillId="0" borderId="69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 horizontal="left" vertical="center"/>
    </xf>
    <xf numFmtId="0" fontId="0" fillId="0" borderId="7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right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 shrinkToFit="1"/>
    </xf>
    <xf numFmtId="186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top" shrinkToFit="1"/>
    </xf>
    <xf numFmtId="0" fontId="11" fillId="0" borderId="0" xfId="0" applyFont="1" applyBorder="1" applyAlignment="1">
      <alignment horizontal="left"/>
    </xf>
    <xf numFmtId="19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190" fontId="10" fillId="0" borderId="0" xfId="0" applyNumberFormat="1" applyFont="1" applyAlignment="1">
      <alignment vertical="center" shrinkToFit="1"/>
    </xf>
    <xf numFmtId="0" fontId="2" fillId="0" borderId="34" xfId="0" applyFont="1" applyFill="1" applyBorder="1" applyAlignment="1">
      <alignment horizontal="center" vertical="center"/>
    </xf>
    <xf numFmtId="0" fontId="12" fillId="0" borderId="34" xfId="0" applyFont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12" fillId="0" borderId="24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190" fontId="12" fillId="0" borderId="20" xfId="0" applyNumberFormat="1" applyFont="1" applyFill="1" applyBorder="1" applyAlignment="1">
      <alignment vertical="center" shrinkToFit="1"/>
    </xf>
    <xf numFmtId="191" fontId="2" fillId="0" borderId="20" xfId="0" applyNumberFormat="1" applyFont="1" applyFill="1" applyBorder="1" applyAlignment="1">
      <alignment vertical="center" shrinkToFit="1"/>
    </xf>
    <xf numFmtId="0" fontId="12" fillId="0" borderId="23" xfId="0" applyFont="1" applyBorder="1" applyAlignment="1">
      <alignment vertical="center" shrinkToFit="1"/>
    </xf>
    <xf numFmtId="0" fontId="12" fillId="0" borderId="75" xfId="0" applyFont="1" applyBorder="1" applyAlignment="1">
      <alignment vertical="center" shrinkToFit="1"/>
    </xf>
    <xf numFmtId="0" fontId="2" fillId="0" borderId="44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52" xfId="62" applyNumberFormat="1" applyFont="1" applyFill="1" applyBorder="1" applyAlignment="1">
      <alignment horizontal="left" vertical="center"/>
      <protection/>
    </xf>
    <xf numFmtId="0" fontId="2" fillId="0" borderId="52" xfId="62" applyFont="1" applyFill="1" applyBorder="1" applyAlignment="1">
      <alignment horizontal="left" vertical="center"/>
      <protection/>
    </xf>
    <xf numFmtId="0" fontId="2" fillId="0" borderId="78" xfId="62" applyFont="1" applyFill="1" applyBorder="1" applyAlignment="1">
      <alignment horizontal="left" vertical="center"/>
      <protection/>
    </xf>
    <xf numFmtId="0" fontId="2" fillId="0" borderId="54" xfId="0" applyFont="1" applyFill="1" applyBorder="1" applyAlignment="1" applyProtection="1">
      <alignment horizontal="center"/>
      <protection/>
    </xf>
    <xf numFmtId="17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78" fontId="2" fillId="0" borderId="46" xfId="0" applyNumberFormat="1" applyFont="1" applyFill="1" applyBorder="1" applyAlignment="1" applyProtection="1">
      <alignment vertical="center"/>
      <protection/>
    </xf>
    <xf numFmtId="178" fontId="2" fillId="0" borderId="15" xfId="0" applyNumberFormat="1" applyFont="1" applyFill="1" applyBorder="1" applyAlignment="1" applyProtection="1">
      <alignment vertical="center"/>
      <protection/>
    </xf>
    <xf numFmtId="178" fontId="2" fillId="0" borderId="79" xfId="0" applyNumberFormat="1" applyFont="1" applyFill="1" applyBorder="1" applyAlignment="1" applyProtection="1">
      <alignment vertical="center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178" fontId="2" fillId="0" borderId="27" xfId="0" applyNumberFormat="1" applyFont="1" applyFill="1" applyBorder="1" applyAlignment="1" applyProtection="1">
      <alignment vertical="center"/>
      <protection/>
    </xf>
    <xf numFmtId="178" fontId="2" fillId="0" borderId="75" xfId="0" applyNumberFormat="1" applyFont="1" applyFill="1" applyBorder="1" applyAlignment="1" applyProtection="1">
      <alignment vertical="center"/>
      <protection/>
    </xf>
    <xf numFmtId="178" fontId="2" fillId="0" borderId="76" xfId="0" applyNumberFormat="1" applyFont="1" applyFill="1" applyBorder="1" applyAlignment="1" applyProtection="1">
      <alignment vertical="center"/>
      <protection/>
    </xf>
    <xf numFmtId="178" fontId="2" fillId="16" borderId="37" xfId="0" applyNumberFormat="1" applyFont="1" applyFill="1" applyBorder="1" applyAlignment="1" applyProtection="1">
      <alignment vertical="center"/>
      <protection/>
    </xf>
    <xf numFmtId="178" fontId="2" fillId="0" borderId="24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 applyProtection="1">
      <alignment vertical="center"/>
      <protection/>
    </xf>
    <xf numFmtId="178" fontId="2" fillId="0" borderId="80" xfId="0" applyNumberFormat="1" applyFont="1" applyFill="1" applyBorder="1" applyAlignment="1" applyProtection="1">
      <alignment vertical="center"/>
      <protection/>
    </xf>
    <xf numFmtId="178" fontId="2" fillId="0" borderId="81" xfId="0" applyNumberFormat="1" applyFont="1" applyFill="1" applyBorder="1" applyAlignment="1" applyProtection="1">
      <alignment vertical="center"/>
      <protection/>
    </xf>
    <xf numFmtId="178" fontId="2" fillId="0" borderId="82" xfId="0" applyNumberFormat="1" applyFont="1" applyFill="1" applyBorder="1" applyAlignment="1" applyProtection="1">
      <alignment vertical="center"/>
      <protection/>
    </xf>
    <xf numFmtId="178" fontId="2" fillId="0" borderId="23" xfId="0" applyNumberFormat="1" applyFont="1" applyFill="1" applyBorder="1" applyAlignment="1" applyProtection="1">
      <alignment horizontal="center" vertical="center"/>
      <protection/>
    </xf>
    <xf numFmtId="178" fontId="2" fillId="0" borderId="83" xfId="0" applyNumberFormat="1" applyFont="1" applyFill="1" applyBorder="1" applyAlignment="1" applyProtection="1">
      <alignment vertical="center"/>
      <protection/>
    </xf>
    <xf numFmtId="178" fontId="2" fillId="0" borderId="84" xfId="0" applyNumberFormat="1" applyFont="1" applyFill="1" applyBorder="1" applyAlignment="1" applyProtection="1">
      <alignment vertical="center"/>
      <protection/>
    </xf>
    <xf numFmtId="178" fontId="2" fillId="0" borderId="85" xfId="0" applyNumberFormat="1" applyFont="1" applyFill="1" applyBorder="1" applyAlignment="1" applyProtection="1">
      <alignment vertical="center"/>
      <protection/>
    </xf>
    <xf numFmtId="178" fontId="2" fillId="0" borderId="86" xfId="0" applyNumberFormat="1" applyFont="1" applyFill="1" applyBorder="1" applyAlignment="1" applyProtection="1">
      <alignment vertical="center"/>
      <protection/>
    </xf>
    <xf numFmtId="178" fontId="2" fillId="0" borderId="48" xfId="0" applyNumberFormat="1" applyFont="1" applyFill="1" applyBorder="1" applyAlignment="1" applyProtection="1">
      <alignment vertical="center"/>
      <protection/>
    </xf>
    <xf numFmtId="178" fontId="2" fillId="0" borderId="87" xfId="0" applyNumberFormat="1" applyFont="1" applyFill="1" applyBorder="1" applyAlignment="1" applyProtection="1">
      <alignment vertical="center"/>
      <protection/>
    </xf>
    <xf numFmtId="178" fontId="2" fillId="0" borderId="88" xfId="0" applyNumberFormat="1" applyFont="1" applyFill="1" applyBorder="1" applyAlignment="1" applyProtection="1">
      <alignment vertical="center"/>
      <protection/>
    </xf>
    <xf numFmtId="178" fontId="2" fillId="0" borderId="89" xfId="0" applyNumberFormat="1" applyFont="1" applyFill="1" applyBorder="1" applyAlignment="1" applyProtection="1">
      <alignment vertical="center"/>
      <protection/>
    </xf>
    <xf numFmtId="178" fontId="2" fillId="0" borderId="90" xfId="0" applyNumberFormat="1" applyFont="1" applyFill="1" applyBorder="1" applyAlignment="1" applyProtection="1">
      <alignment vertical="center"/>
      <protection/>
    </xf>
    <xf numFmtId="178" fontId="2" fillId="0" borderId="20" xfId="0" applyNumberFormat="1" applyFont="1" applyFill="1" applyBorder="1" applyAlignment="1" applyProtection="1">
      <alignment horizontal="center" vertical="center"/>
      <protection/>
    </xf>
    <xf numFmtId="178" fontId="2" fillId="0" borderId="42" xfId="0" applyNumberFormat="1" applyFont="1" applyFill="1" applyBorder="1" applyAlignment="1" applyProtection="1">
      <alignment vertical="center"/>
      <protection/>
    </xf>
    <xf numFmtId="178" fontId="2" fillId="0" borderId="49" xfId="0" applyNumberFormat="1" applyFont="1" applyFill="1" applyBorder="1" applyAlignment="1" applyProtection="1">
      <alignment vertical="center"/>
      <protection/>
    </xf>
    <xf numFmtId="178" fontId="2" fillId="0" borderId="91" xfId="0" applyNumberFormat="1" applyFont="1" applyFill="1" applyBorder="1" applyAlignment="1" applyProtection="1">
      <alignment vertical="center"/>
      <protection/>
    </xf>
    <xf numFmtId="178" fontId="2" fillId="0" borderId="92" xfId="0" applyNumberFormat="1" applyFont="1" applyFill="1" applyBorder="1" applyAlignment="1" applyProtection="1">
      <alignment vertical="center"/>
      <protection/>
    </xf>
    <xf numFmtId="178" fontId="2" fillId="0" borderId="47" xfId="0" applyNumberFormat="1" applyFont="1" applyFill="1" applyBorder="1" applyAlignment="1" applyProtection="1">
      <alignment vertical="center"/>
      <protection/>
    </xf>
    <xf numFmtId="178" fontId="2" fillId="0" borderId="93" xfId="0" applyNumberFormat="1" applyFont="1" applyFill="1" applyBorder="1" applyAlignment="1" applyProtection="1">
      <alignment vertical="center"/>
      <protection/>
    </xf>
    <xf numFmtId="178" fontId="2" fillId="0" borderId="94" xfId="0" applyNumberFormat="1" applyFont="1" applyFill="1" applyBorder="1" applyAlignment="1" applyProtection="1">
      <alignment vertical="center"/>
      <protection/>
    </xf>
    <xf numFmtId="178" fontId="2" fillId="0" borderId="95" xfId="0" applyNumberFormat="1" applyFont="1" applyFill="1" applyBorder="1" applyAlignment="1" applyProtection="1">
      <alignment vertical="center"/>
      <protection/>
    </xf>
    <xf numFmtId="178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78" xfId="62" applyNumberFormat="1" applyFont="1" applyFill="1" applyBorder="1" applyAlignment="1">
      <alignment horizontal="left" vertical="center"/>
      <protection/>
    </xf>
    <xf numFmtId="178" fontId="2" fillId="0" borderId="34" xfId="0" applyNumberFormat="1" applyFont="1" applyFill="1" applyBorder="1" applyAlignment="1" applyProtection="1">
      <alignment horizontal="left" vertical="center"/>
      <protection/>
    </xf>
    <xf numFmtId="178" fontId="2" fillId="0" borderId="74" xfId="0" applyNumberFormat="1" applyFont="1" applyFill="1" applyBorder="1" applyAlignment="1" applyProtection="1">
      <alignment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86" fontId="2" fillId="0" borderId="63" xfId="0" applyNumberFormat="1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 applyProtection="1">
      <alignment/>
      <protection/>
    </xf>
    <xf numFmtId="0" fontId="2" fillId="0" borderId="75" xfId="0" applyFont="1" applyFill="1" applyBorder="1" applyAlignment="1" applyProtection="1">
      <alignment/>
      <protection/>
    </xf>
    <xf numFmtId="0" fontId="2" fillId="0" borderId="96" xfId="0" applyFont="1" applyFill="1" applyBorder="1" applyAlignment="1" applyProtection="1">
      <alignment/>
      <protection/>
    </xf>
    <xf numFmtId="0" fontId="2" fillId="0" borderId="46" xfId="62" applyNumberFormat="1" applyFont="1" applyFill="1" applyBorder="1" applyAlignment="1">
      <alignment horizontal="left" vertical="center"/>
      <protection/>
    </xf>
    <xf numFmtId="0" fontId="2" fillId="0" borderId="46" xfId="62" applyFont="1" applyFill="1" applyBorder="1" applyAlignment="1">
      <alignment horizontal="left" vertical="center"/>
      <protection/>
    </xf>
    <xf numFmtId="0" fontId="2" fillId="0" borderId="47" xfId="62" applyFont="1" applyFill="1" applyBorder="1" applyAlignment="1">
      <alignment horizontal="left" vertical="center"/>
      <protection/>
    </xf>
    <xf numFmtId="191" fontId="2" fillId="0" borderId="23" xfId="0" applyNumberFormat="1" applyFont="1" applyFill="1" applyBorder="1" applyAlignment="1">
      <alignment vertical="center" shrinkToFit="1"/>
    </xf>
    <xf numFmtId="178" fontId="2" fillId="16" borderId="24" xfId="0" applyNumberFormat="1" applyFont="1" applyFill="1" applyBorder="1" applyAlignment="1" applyProtection="1">
      <alignment vertical="center"/>
      <protection/>
    </xf>
    <xf numFmtId="178" fontId="2" fillId="16" borderId="20" xfId="0" applyNumberFormat="1" applyFont="1" applyFill="1" applyBorder="1" applyAlignment="1" applyProtection="1">
      <alignment vertical="center"/>
      <protection/>
    </xf>
    <xf numFmtId="178" fontId="2" fillId="16" borderId="18" xfId="0" applyNumberFormat="1" applyFont="1" applyFill="1" applyBorder="1" applyAlignment="1" applyProtection="1">
      <alignment vertical="center"/>
      <protection/>
    </xf>
    <xf numFmtId="178" fontId="2" fillId="16" borderId="12" xfId="0" applyNumberFormat="1" applyFont="1" applyFill="1" applyBorder="1" applyAlignment="1" applyProtection="1">
      <alignment vertical="center"/>
      <protection/>
    </xf>
    <xf numFmtId="178" fontId="2" fillId="16" borderId="34" xfId="0" applyNumberFormat="1" applyFont="1" applyFill="1" applyBorder="1" applyAlignment="1">
      <alignment vertical="center"/>
    </xf>
    <xf numFmtId="178" fontId="2" fillId="0" borderId="71" xfId="0" applyNumberFormat="1" applyFont="1" applyFill="1" applyBorder="1" applyAlignment="1" applyProtection="1">
      <alignment vertical="center"/>
      <protection/>
    </xf>
    <xf numFmtId="178" fontId="2" fillId="0" borderId="54" xfId="0" applyNumberFormat="1" applyFont="1" applyFill="1" applyBorder="1" applyAlignment="1" applyProtection="1">
      <alignment vertical="center"/>
      <protection/>
    </xf>
    <xf numFmtId="178" fontId="2" fillId="0" borderId="18" xfId="0" applyNumberFormat="1" applyFont="1" applyFill="1" applyBorder="1" applyAlignment="1">
      <alignment vertical="center"/>
    </xf>
    <xf numFmtId="178" fontId="2" fillId="0" borderId="40" xfId="0" applyNumberFormat="1" applyFont="1" applyFill="1" applyBorder="1" applyAlignment="1">
      <alignment vertical="center"/>
    </xf>
    <xf numFmtId="186" fontId="2" fillId="0" borderId="54" xfId="0" applyNumberFormat="1" applyFont="1" applyFill="1" applyBorder="1" applyAlignment="1" applyProtection="1">
      <alignment vertical="center"/>
      <protection/>
    </xf>
    <xf numFmtId="186" fontId="2" fillId="16" borderId="12" xfId="0" applyNumberFormat="1" applyFont="1" applyFill="1" applyBorder="1" applyAlignment="1" applyProtection="1">
      <alignment vertical="center"/>
      <protection/>
    </xf>
    <xf numFmtId="186" fontId="2" fillId="16" borderId="20" xfId="0" applyNumberFormat="1" applyFont="1" applyFill="1" applyBorder="1" applyAlignment="1" applyProtection="1">
      <alignment vertical="center"/>
      <protection/>
    </xf>
    <xf numFmtId="178" fontId="2" fillId="16" borderId="19" xfId="0" applyNumberFormat="1" applyFont="1" applyFill="1" applyBorder="1" applyAlignment="1" applyProtection="1">
      <alignment vertical="center"/>
      <protection/>
    </xf>
    <xf numFmtId="178" fontId="2" fillId="16" borderId="53" xfId="0" applyNumberFormat="1" applyFont="1" applyFill="1" applyBorder="1" applyAlignment="1" applyProtection="1">
      <alignment vertical="center"/>
      <protection/>
    </xf>
    <xf numFmtId="178" fontId="2" fillId="16" borderId="45" xfId="0" applyNumberFormat="1" applyFont="1" applyFill="1" applyBorder="1" applyAlignment="1" applyProtection="1">
      <alignment vertical="center"/>
      <protection/>
    </xf>
    <xf numFmtId="178" fontId="2" fillId="16" borderId="35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97" xfId="0" applyFont="1" applyFill="1" applyBorder="1" applyAlignment="1" applyProtection="1">
      <alignment horizontal="center" vertical="center" shrinkToFit="1"/>
      <protection/>
    </xf>
    <xf numFmtId="0" fontId="2" fillId="0" borderId="98" xfId="0" applyFont="1" applyFill="1" applyBorder="1" applyAlignment="1" applyProtection="1">
      <alignment horizontal="center" vertical="center" shrinkToFit="1"/>
      <protection/>
    </xf>
    <xf numFmtId="186" fontId="2" fillId="0" borderId="99" xfId="0" applyNumberFormat="1" applyFont="1" applyFill="1" applyBorder="1" applyAlignment="1" applyProtection="1">
      <alignment vertical="center"/>
      <protection/>
    </xf>
    <xf numFmtId="186" fontId="2" fillId="0" borderId="0" xfId="0" applyNumberFormat="1" applyFont="1" applyFill="1" applyBorder="1" applyAlignment="1" applyProtection="1">
      <alignment vertical="center"/>
      <protection/>
    </xf>
    <xf numFmtId="178" fontId="2" fillId="0" borderId="40" xfId="0" applyNumberFormat="1" applyFont="1" applyFill="1" applyBorder="1" applyAlignment="1" applyProtection="1">
      <alignment vertical="center"/>
      <protection/>
    </xf>
    <xf numFmtId="194" fontId="2" fillId="0" borderId="29" xfId="0" applyNumberFormat="1" applyFont="1" applyFill="1" applyBorder="1" applyAlignment="1" applyProtection="1">
      <alignment vertical="center"/>
      <protection/>
    </xf>
    <xf numFmtId="194" fontId="2" fillId="0" borderId="30" xfId="0" applyNumberFormat="1" applyFont="1" applyFill="1" applyBorder="1" applyAlignment="1" applyProtection="1">
      <alignment vertical="center"/>
      <protection/>
    </xf>
    <xf numFmtId="194" fontId="2" fillId="0" borderId="31" xfId="0" applyNumberFormat="1" applyFont="1" applyFill="1" applyBorder="1" applyAlignment="1" applyProtection="1">
      <alignment vertical="center"/>
      <protection/>
    </xf>
    <xf numFmtId="194" fontId="2" fillId="0" borderId="26" xfId="0" applyNumberFormat="1" applyFont="1" applyFill="1" applyBorder="1" applyAlignment="1" applyProtection="1">
      <alignment vertical="center"/>
      <protection/>
    </xf>
    <xf numFmtId="194" fontId="2" fillId="0" borderId="19" xfId="0" applyNumberFormat="1" applyFont="1" applyFill="1" applyBorder="1" applyAlignment="1">
      <alignment vertical="center"/>
    </xf>
    <xf numFmtId="194" fontId="2" fillId="0" borderId="20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 applyProtection="1">
      <alignment vertical="center"/>
      <protection/>
    </xf>
    <xf numFmtId="194" fontId="2" fillId="0" borderId="21" xfId="0" applyNumberFormat="1" applyFont="1" applyFill="1" applyBorder="1" applyAlignment="1">
      <alignment vertical="center"/>
    </xf>
    <xf numFmtId="194" fontId="2" fillId="0" borderId="20" xfId="0" applyNumberFormat="1" applyFont="1" applyFill="1" applyBorder="1" applyAlignment="1" applyProtection="1">
      <alignment vertical="center"/>
      <protection/>
    </xf>
    <xf numFmtId="194" fontId="2" fillId="0" borderId="18" xfId="0" applyNumberFormat="1" applyFont="1" applyFill="1" applyBorder="1" applyAlignment="1" applyProtection="1">
      <alignment vertical="center"/>
      <protection/>
    </xf>
    <xf numFmtId="194" fontId="2" fillId="0" borderId="28" xfId="0" applyNumberFormat="1" applyFont="1" applyFill="1" applyBorder="1" applyAlignment="1" applyProtection="1">
      <alignment vertical="center"/>
      <protection/>
    </xf>
    <xf numFmtId="194" fontId="2" fillId="0" borderId="35" xfId="0" applyNumberFormat="1" applyFont="1" applyFill="1" applyBorder="1" applyAlignment="1">
      <alignment vertical="center"/>
    </xf>
    <xf numFmtId="194" fontId="2" fillId="0" borderId="23" xfId="0" applyNumberFormat="1" applyFont="1" applyFill="1" applyBorder="1" applyAlignment="1" applyProtection="1">
      <alignment vertical="center"/>
      <protection/>
    </xf>
    <xf numFmtId="194" fontId="2" fillId="0" borderId="25" xfId="0" applyNumberFormat="1" applyFont="1" applyFill="1" applyBorder="1" applyAlignment="1">
      <alignment vertical="center"/>
    </xf>
    <xf numFmtId="194" fontId="2" fillId="0" borderId="100" xfId="0" applyNumberFormat="1" applyFont="1" applyFill="1" applyBorder="1" applyAlignment="1" applyProtection="1">
      <alignment vertical="center"/>
      <protection/>
    </xf>
    <xf numFmtId="194" fontId="2" fillId="0" borderId="76" xfId="0" applyNumberFormat="1" applyFont="1" applyFill="1" applyBorder="1" applyAlignment="1">
      <alignment vertical="center"/>
    </xf>
    <xf numFmtId="194" fontId="2" fillId="0" borderId="75" xfId="0" applyNumberFormat="1" applyFont="1" applyFill="1" applyBorder="1" applyAlignment="1">
      <alignment vertical="center"/>
    </xf>
    <xf numFmtId="194" fontId="2" fillId="0" borderId="101" xfId="0" applyNumberFormat="1" applyFont="1" applyFill="1" applyBorder="1" applyAlignment="1" applyProtection="1">
      <alignment vertical="center"/>
      <protection/>
    </xf>
    <xf numFmtId="194" fontId="2" fillId="0" borderId="40" xfId="0" applyNumberFormat="1" applyFont="1" applyFill="1" applyBorder="1" applyAlignment="1" applyProtection="1">
      <alignment vertical="center"/>
      <protection/>
    </xf>
    <xf numFmtId="194" fontId="2" fillId="0" borderId="10" xfId="0" applyNumberFormat="1" applyFont="1" applyFill="1" applyBorder="1" applyAlignment="1" applyProtection="1">
      <alignment vertical="center"/>
      <protection/>
    </xf>
    <xf numFmtId="194" fontId="2" fillId="0" borderId="38" xfId="0" applyNumberFormat="1" applyFont="1" applyFill="1" applyBorder="1" applyAlignment="1" applyProtection="1">
      <alignment vertical="center"/>
      <protection/>
    </xf>
    <xf numFmtId="194" fontId="2" fillId="0" borderId="102" xfId="0" applyNumberFormat="1" applyFont="1" applyFill="1" applyBorder="1" applyAlignment="1" applyProtection="1">
      <alignment vertical="center"/>
      <protection/>
    </xf>
    <xf numFmtId="194" fontId="2" fillId="0" borderId="17" xfId="0" applyNumberFormat="1" applyFont="1" applyFill="1" applyBorder="1" applyAlignment="1" applyProtection="1">
      <alignment vertical="center"/>
      <protection/>
    </xf>
    <xf numFmtId="194" fontId="2" fillId="0" borderId="42" xfId="0" applyNumberFormat="1" applyFont="1" applyFill="1" applyBorder="1" applyAlignment="1" applyProtection="1">
      <alignment vertical="center"/>
      <protection/>
    </xf>
    <xf numFmtId="194" fontId="2" fillId="0" borderId="41" xfId="0" applyNumberFormat="1" applyFont="1" applyFill="1" applyBorder="1" applyAlignment="1" applyProtection="1">
      <alignment vertical="center"/>
      <protection/>
    </xf>
    <xf numFmtId="194" fontId="2" fillId="0" borderId="46" xfId="0" applyNumberFormat="1" applyFont="1" applyFill="1" applyBorder="1" applyAlignment="1" applyProtection="1">
      <alignment vertical="center"/>
      <protection/>
    </xf>
    <xf numFmtId="194" fontId="2" fillId="0" borderId="24" xfId="0" applyNumberFormat="1" applyFont="1" applyFill="1" applyBorder="1" applyAlignment="1" applyProtection="1">
      <alignment vertical="center"/>
      <protection/>
    </xf>
    <xf numFmtId="194" fontId="2" fillId="16" borderId="23" xfId="0" applyNumberFormat="1" applyFont="1" applyFill="1" applyBorder="1" applyAlignment="1" applyProtection="1">
      <alignment vertical="center"/>
      <protection/>
    </xf>
    <xf numFmtId="194" fontId="2" fillId="0" borderId="36" xfId="0" applyNumberFormat="1" applyFont="1" applyFill="1" applyBorder="1" applyAlignment="1" applyProtection="1">
      <alignment vertical="center"/>
      <protection/>
    </xf>
    <xf numFmtId="194" fontId="2" fillId="0" borderId="37" xfId="0" applyNumberFormat="1" applyFont="1" applyFill="1" applyBorder="1" applyAlignment="1" applyProtection="1">
      <alignment vertical="center"/>
      <protection/>
    </xf>
    <xf numFmtId="194" fontId="2" fillId="0" borderId="103" xfId="0" applyNumberFormat="1" applyFont="1" applyFill="1" applyBorder="1" applyAlignment="1" applyProtection="1">
      <alignment vertical="center"/>
      <protection/>
    </xf>
    <xf numFmtId="178" fontId="2" fillId="0" borderId="10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78" fontId="2" fillId="0" borderId="105" xfId="0" applyNumberFormat="1" applyFont="1" applyFill="1" applyBorder="1" applyAlignment="1" applyProtection="1">
      <alignment vertical="center"/>
      <protection/>
    </xf>
    <xf numFmtId="178" fontId="2" fillId="0" borderId="106" xfId="0" applyNumberFormat="1" applyFont="1" applyFill="1" applyBorder="1" applyAlignment="1" applyProtection="1">
      <alignment vertical="center"/>
      <protection/>
    </xf>
    <xf numFmtId="178" fontId="2" fillId="0" borderId="58" xfId="0" applyNumberFormat="1" applyFont="1" applyFill="1" applyBorder="1" applyAlignment="1">
      <alignment vertical="center"/>
    </xf>
    <xf numFmtId="178" fontId="2" fillId="16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194" fontId="2" fillId="0" borderId="10" xfId="0" applyNumberFormat="1" applyFont="1" applyFill="1" applyBorder="1" applyAlignment="1" applyProtection="1">
      <alignment/>
      <protection/>
    </xf>
    <xf numFmtId="194" fontId="2" fillId="0" borderId="38" xfId="0" applyNumberFormat="1" applyFont="1" applyFill="1" applyBorder="1" applyAlignment="1" applyProtection="1">
      <alignment/>
      <protection/>
    </xf>
    <xf numFmtId="194" fontId="2" fillId="0" borderId="19" xfId="0" applyNumberFormat="1" applyFont="1" applyFill="1" applyBorder="1" applyAlignment="1" applyProtection="1">
      <alignment/>
      <protection/>
    </xf>
    <xf numFmtId="194" fontId="2" fillId="0" borderId="23" xfId="0" applyNumberFormat="1" applyFont="1" applyFill="1" applyBorder="1" applyAlignment="1" applyProtection="1">
      <alignment/>
      <protection/>
    </xf>
    <xf numFmtId="194" fontId="2" fillId="0" borderId="25" xfId="0" applyNumberFormat="1" applyFont="1" applyFill="1" applyBorder="1" applyAlignment="1" applyProtection="1">
      <alignment/>
      <protection/>
    </xf>
    <xf numFmtId="194" fontId="2" fillId="0" borderId="24" xfId="0" applyNumberFormat="1" applyFont="1" applyFill="1" applyBorder="1" applyAlignment="1" applyProtection="1">
      <alignment/>
      <protection/>
    </xf>
    <xf numFmtId="194" fontId="2" fillId="0" borderId="20" xfId="0" applyNumberFormat="1" applyFont="1" applyFill="1" applyBorder="1" applyAlignment="1" applyProtection="1">
      <alignment/>
      <protection/>
    </xf>
    <xf numFmtId="194" fontId="2" fillId="0" borderId="21" xfId="0" applyNumberFormat="1" applyFont="1" applyFill="1" applyBorder="1" applyAlignment="1" applyProtection="1">
      <alignment/>
      <protection/>
    </xf>
    <xf numFmtId="194" fontId="2" fillId="0" borderId="75" xfId="0" applyNumberFormat="1" applyFont="1" applyFill="1" applyBorder="1" applyAlignment="1" applyProtection="1">
      <alignment/>
      <protection/>
    </xf>
    <xf numFmtId="178" fontId="2" fillId="0" borderId="24" xfId="0" applyNumberFormat="1" applyFont="1" applyFill="1" applyBorder="1" applyAlignment="1" applyProtection="1">
      <alignment/>
      <protection/>
    </xf>
    <xf numFmtId="178" fontId="2" fillId="0" borderId="23" xfId="0" applyNumberFormat="1" applyFont="1" applyFill="1" applyBorder="1" applyAlignment="1" applyProtection="1">
      <alignment/>
      <protection/>
    </xf>
    <xf numFmtId="178" fontId="2" fillId="0" borderId="76" xfId="0" applyNumberFormat="1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horizontal="center"/>
      <protection/>
    </xf>
    <xf numFmtId="186" fontId="2" fillId="0" borderId="23" xfId="0" applyNumberFormat="1" applyFont="1" applyFill="1" applyBorder="1" applyAlignment="1" applyProtection="1">
      <alignment shrinkToFit="1"/>
      <protection/>
    </xf>
    <xf numFmtId="186" fontId="2" fillId="0" borderId="25" xfId="0" applyNumberFormat="1" applyFont="1" applyFill="1" applyBorder="1" applyAlignment="1" applyProtection="1">
      <alignment shrinkToFit="1"/>
      <protection/>
    </xf>
    <xf numFmtId="194" fontId="2" fillId="0" borderId="24" xfId="0" applyNumberFormat="1" applyFont="1" applyFill="1" applyBorder="1" applyAlignment="1" applyProtection="1">
      <alignment shrinkToFit="1"/>
      <protection/>
    </xf>
    <xf numFmtId="194" fontId="2" fillId="0" borderId="19" xfId="0" applyNumberFormat="1" applyFont="1" applyFill="1" applyBorder="1" applyAlignment="1" applyProtection="1">
      <alignment shrinkToFit="1"/>
      <protection/>
    </xf>
    <xf numFmtId="194" fontId="2" fillId="0" borderId="99" xfId="0" applyNumberFormat="1" applyFont="1" applyFill="1" applyBorder="1" applyAlignment="1" applyProtection="1">
      <alignment shrinkToFit="1"/>
      <protection/>
    </xf>
    <xf numFmtId="194" fontId="2" fillId="0" borderId="107" xfId="0" applyNumberFormat="1" applyFont="1" applyFill="1" applyBorder="1" applyAlignment="1" applyProtection="1">
      <alignment horizontal="right"/>
      <protection/>
    </xf>
    <xf numFmtId="194" fontId="2" fillId="0" borderId="108" xfId="0" applyNumberFormat="1" applyFont="1" applyFill="1" applyBorder="1" applyAlignment="1" applyProtection="1">
      <alignment horizontal="right"/>
      <protection/>
    </xf>
    <xf numFmtId="194" fontId="2" fillId="0" borderId="24" xfId="0" applyNumberFormat="1" applyFont="1" applyFill="1" applyBorder="1" applyAlignment="1" applyProtection="1">
      <alignment horizontal="right"/>
      <protection/>
    </xf>
    <xf numFmtId="194" fontId="2" fillId="0" borderId="19" xfId="0" applyNumberFormat="1" applyFont="1" applyFill="1" applyBorder="1" applyAlignment="1" applyProtection="1">
      <alignment horizontal="right"/>
      <protection/>
    </xf>
    <xf numFmtId="194" fontId="2" fillId="0" borderId="20" xfId="0" applyNumberFormat="1" applyFont="1" applyFill="1" applyBorder="1" applyAlignment="1" applyProtection="1">
      <alignment horizontal="right"/>
      <protection/>
    </xf>
    <xf numFmtId="194" fontId="2" fillId="0" borderId="21" xfId="0" applyNumberFormat="1" applyFont="1" applyFill="1" applyBorder="1" applyAlignment="1" applyProtection="1">
      <alignment horizontal="right"/>
      <protection/>
    </xf>
    <xf numFmtId="194" fontId="2" fillId="0" borderId="23" xfId="0" applyNumberFormat="1" applyFont="1" applyFill="1" applyBorder="1" applyAlignment="1" applyProtection="1">
      <alignment horizontal="right"/>
      <protection/>
    </xf>
    <xf numFmtId="194" fontId="2" fillId="0" borderId="25" xfId="0" applyNumberFormat="1" applyFont="1" applyFill="1" applyBorder="1" applyAlignment="1" applyProtection="1">
      <alignment horizontal="right"/>
      <protection/>
    </xf>
    <xf numFmtId="194" fontId="2" fillId="0" borderId="80" xfId="0" applyNumberFormat="1" applyFont="1" applyFill="1" applyBorder="1" applyAlignment="1" applyProtection="1">
      <alignment horizontal="right" vertical="center"/>
      <protection/>
    </xf>
    <xf numFmtId="194" fontId="2" fillId="0" borderId="82" xfId="0" applyNumberFormat="1" applyFont="1" applyFill="1" applyBorder="1" applyAlignment="1" applyProtection="1">
      <alignment horizontal="right" vertical="center"/>
      <protection/>
    </xf>
    <xf numFmtId="194" fontId="2" fillId="0" borderId="20" xfId="0" applyNumberFormat="1" applyFont="1" applyFill="1" applyBorder="1" applyAlignment="1" applyProtection="1">
      <alignment horizontal="right" vertical="center"/>
      <protection/>
    </xf>
    <xf numFmtId="194" fontId="2" fillId="0" borderId="21" xfId="0" applyNumberFormat="1" applyFont="1" applyFill="1" applyBorder="1" applyAlignment="1" applyProtection="1">
      <alignment horizontal="right" vertical="center"/>
      <protection/>
    </xf>
    <xf numFmtId="194" fontId="2" fillId="0" borderId="22" xfId="0" applyNumberFormat="1" applyFont="1" applyFill="1" applyBorder="1" applyAlignment="1">
      <alignment horizontal="right" vertical="center"/>
    </xf>
    <xf numFmtId="194" fontId="2" fillId="0" borderId="109" xfId="0" applyNumberFormat="1" applyFont="1" applyFill="1" applyBorder="1" applyAlignment="1">
      <alignment horizontal="right" vertical="center"/>
    </xf>
    <xf numFmtId="194" fontId="2" fillId="0" borderId="25" xfId="0" applyNumberFormat="1" applyFont="1" applyFill="1" applyBorder="1" applyAlignment="1">
      <alignment horizontal="right" vertical="center"/>
    </xf>
    <xf numFmtId="194" fontId="2" fillId="0" borderId="10" xfId="0" applyNumberFormat="1" applyFont="1" applyFill="1" applyBorder="1" applyAlignment="1" applyProtection="1">
      <alignment horizontal="right" vertical="center"/>
      <protection/>
    </xf>
    <xf numFmtId="194" fontId="2" fillId="0" borderId="38" xfId="0" applyNumberFormat="1" applyFont="1" applyFill="1" applyBorder="1" applyAlignment="1" applyProtection="1">
      <alignment horizontal="right" vertical="center"/>
      <protection/>
    </xf>
    <xf numFmtId="194" fontId="2" fillId="0" borderId="20" xfId="0" applyNumberFormat="1" applyFont="1" applyFill="1" applyBorder="1" applyAlignment="1">
      <alignment horizontal="right" vertical="center"/>
    </xf>
    <xf numFmtId="194" fontId="2" fillId="0" borderId="21" xfId="0" applyNumberFormat="1" applyFont="1" applyFill="1" applyBorder="1" applyAlignment="1">
      <alignment horizontal="right" vertical="center"/>
    </xf>
    <xf numFmtId="194" fontId="2" fillId="0" borderId="24" xfId="0" applyNumberFormat="1" applyFont="1" applyBorder="1" applyAlignment="1">
      <alignment horizontal="right" vertical="center" shrinkToFit="1"/>
    </xf>
    <xf numFmtId="194" fontId="2" fillId="0" borderId="75" xfId="0" applyNumberFormat="1" applyFont="1" applyBorder="1" applyAlignment="1">
      <alignment horizontal="right" vertical="center" shrinkToFit="1"/>
    </xf>
    <xf numFmtId="194" fontId="2" fillId="0" borderId="20" xfId="0" applyNumberFormat="1" applyFont="1" applyBorder="1" applyAlignment="1">
      <alignment horizontal="right" vertical="center" shrinkToFit="1"/>
    </xf>
    <xf numFmtId="194" fontId="2" fillId="0" borderId="2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57" xfId="0" applyFont="1" applyFill="1" applyBorder="1" applyAlignment="1">
      <alignment vertical="center" textRotation="255" shrinkToFit="1"/>
    </xf>
    <xf numFmtId="0" fontId="12" fillId="0" borderId="58" xfId="0" applyFont="1" applyFill="1" applyBorder="1" applyAlignment="1">
      <alignment vertical="center" textRotation="255" shrinkToFit="1"/>
    </xf>
    <xf numFmtId="0" fontId="12" fillId="0" borderId="58" xfId="61" applyFont="1" applyFill="1" applyBorder="1" applyAlignment="1">
      <alignment vertical="center" textRotation="255" shrinkToFit="1"/>
      <protection/>
    </xf>
    <xf numFmtId="176" fontId="12" fillId="0" borderId="58" xfId="0" applyNumberFormat="1" applyFont="1" applyFill="1" applyBorder="1" applyAlignment="1">
      <alignment vertical="center" textRotation="255" shrinkToFit="1"/>
    </xf>
    <xf numFmtId="0" fontId="12" fillId="0" borderId="58" xfId="0" applyFont="1" applyBorder="1" applyAlignment="1">
      <alignment horizontal="center" vertical="center" textRotation="255" shrinkToFit="1"/>
    </xf>
    <xf numFmtId="0" fontId="12" fillId="0" borderId="56" xfId="0" applyFont="1" applyFill="1" applyBorder="1" applyAlignment="1">
      <alignment vertical="center" textRotation="255" shrinkToFit="1"/>
    </xf>
    <xf numFmtId="186" fontId="12" fillId="0" borderId="20" xfId="0" applyNumberFormat="1" applyFont="1" applyFill="1" applyBorder="1" applyAlignment="1">
      <alignment vertical="center" shrinkToFit="1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>
      <alignment/>
    </xf>
    <xf numFmtId="191" fontId="12" fillId="0" borderId="10" xfId="0" applyNumberFormat="1" applyFont="1" applyFill="1" applyBorder="1" applyAlignment="1">
      <alignment vertical="center" shrinkToFit="1"/>
    </xf>
    <xf numFmtId="186" fontId="12" fillId="0" borderId="10" xfId="0" applyNumberFormat="1" applyFont="1" applyFill="1" applyBorder="1" applyAlignment="1">
      <alignment vertical="center" shrinkToFit="1"/>
    </xf>
    <xf numFmtId="191" fontId="12" fillId="0" borderId="24" xfId="0" applyNumberFormat="1" applyFont="1" applyFill="1" applyBorder="1" applyAlignment="1">
      <alignment vertical="center" shrinkToFit="1"/>
    </xf>
    <xf numFmtId="186" fontId="12" fillId="0" borderId="24" xfId="0" applyNumberFormat="1" applyFont="1" applyFill="1" applyBorder="1" applyAlignment="1">
      <alignment vertical="center" shrinkToFit="1"/>
    </xf>
    <xf numFmtId="191" fontId="13" fillId="0" borderId="24" xfId="0" applyNumberFormat="1" applyFont="1" applyFill="1" applyBorder="1" applyAlignment="1">
      <alignment vertical="center" shrinkToFit="1"/>
    </xf>
    <xf numFmtId="191" fontId="12" fillId="0" borderId="20" xfId="0" applyNumberFormat="1" applyFont="1" applyFill="1" applyBorder="1" applyAlignment="1">
      <alignment vertical="center" shrinkToFit="1"/>
    </xf>
    <xf numFmtId="186" fontId="2" fillId="0" borderId="20" xfId="0" applyNumberFormat="1" applyFont="1" applyFill="1" applyBorder="1" applyAlignment="1">
      <alignment vertical="center" shrinkToFit="1"/>
    </xf>
    <xf numFmtId="191" fontId="12" fillId="0" borderId="20" xfId="61" applyNumberFormat="1" applyFont="1" applyFill="1" applyBorder="1" applyAlignment="1">
      <alignment vertical="center" shrinkToFit="1"/>
      <protection/>
    </xf>
    <xf numFmtId="186" fontId="12" fillId="0" borderId="20" xfId="61" applyNumberFormat="1" applyFont="1" applyFill="1" applyBorder="1" applyAlignment="1">
      <alignment vertical="center" shrinkToFit="1"/>
      <protection/>
    </xf>
    <xf numFmtId="191" fontId="12" fillId="0" borderId="23" xfId="0" applyNumberFormat="1" applyFont="1" applyFill="1" applyBorder="1" applyAlignment="1">
      <alignment vertical="center" shrinkToFit="1"/>
    </xf>
    <xf numFmtId="186" fontId="12" fillId="0" borderId="23" xfId="0" applyNumberFormat="1" applyFont="1" applyFill="1" applyBorder="1" applyAlignment="1">
      <alignment vertical="center" shrinkToFit="1"/>
    </xf>
    <xf numFmtId="186" fontId="2" fillId="0" borderId="23" xfId="0" applyNumberFormat="1" applyFont="1" applyFill="1" applyBorder="1" applyAlignment="1">
      <alignment vertical="center" shrinkToFit="1"/>
    </xf>
    <xf numFmtId="0" fontId="0" fillId="0" borderId="110" xfId="0" applyBorder="1" applyAlignment="1">
      <alignment/>
    </xf>
    <xf numFmtId="0" fontId="13" fillId="0" borderId="110" xfId="0" applyFont="1" applyBorder="1" applyAlignment="1">
      <alignment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 vertical="center"/>
    </xf>
    <xf numFmtId="191" fontId="12" fillId="0" borderId="77" xfId="0" applyNumberFormat="1" applyFont="1" applyFill="1" applyBorder="1" applyAlignment="1">
      <alignment vertical="center" shrinkToFit="1"/>
    </xf>
    <xf numFmtId="191" fontId="12" fillId="0" borderId="19" xfId="0" applyNumberFormat="1" applyFont="1" applyFill="1" applyBorder="1" applyAlignment="1">
      <alignment vertical="center" shrinkToFit="1"/>
    </xf>
    <xf numFmtId="191" fontId="2" fillId="0" borderId="21" xfId="0" applyNumberFormat="1" applyFont="1" applyFill="1" applyBorder="1" applyAlignment="1">
      <alignment vertical="center" shrinkToFit="1"/>
    </xf>
    <xf numFmtId="191" fontId="2" fillId="0" borderId="21" xfId="61" applyNumberFormat="1" applyFont="1" applyFill="1" applyBorder="1" applyAlignment="1">
      <alignment vertical="center" shrinkToFit="1"/>
      <protection/>
    </xf>
    <xf numFmtId="191" fontId="2" fillId="0" borderId="25" xfId="0" applyNumberFormat="1" applyFont="1" applyFill="1" applyBorder="1" applyAlignment="1">
      <alignment vertical="center" shrinkToFit="1"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111" xfId="0" applyNumberFormat="1" applyFont="1" applyBorder="1" applyAlignment="1">
      <alignment horizontal="center" vertical="center"/>
    </xf>
    <xf numFmtId="194" fontId="2" fillId="0" borderId="112" xfId="0" applyNumberFormat="1" applyFont="1" applyFill="1" applyBorder="1" applyAlignment="1" applyProtection="1">
      <alignment vertical="center"/>
      <protection/>
    </xf>
    <xf numFmtId="194" fontId="2" fillId="0" borderId="113" xfId="0" applyNumberFormat="1" applyFont="1" applyFill="1" applyBorder="1" applyAlignment="1">
      <alignment vertical="center"/>
    </xf>
    <xf numFmtId="178" fontId="2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72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textRotation="255"/>
    </xf>
    <xf numFmtId="0" fontId="17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4" xfId="0" applyFont="1" applyFill="1" applyBorder="1" applyAlignment="1" applyProtection="1">
      <alignment horizontal="center" vertical="center"/>
      <protection/>
    </xf>
    <xf numFmtId="0" fontId="2" fillId="0" borderId="115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5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textRotation="255"/>
    </xf>
    <xf numFmtId="178" fontId="2" fillId="0" borderId="18" xfId="0" applyNumberFormat="1" applyFont="1" applyBorder="1" applyAlignment="1">
      <alignment horizontal="center" vertical="center"/>
    </xf>
    <xf numFmtId="178" fontId="2" fillId="0" borderId="75" xfId="0" applyNumberFormat="1" applyFont="1" applyBorder="1" applyAlignment="1">
      <alignment horizontal="center" vertical="center"/>
    </xf>
    <xf numFmtId="178" fontId="2" fillId="0" borderId="74" xfId="0" applyNumberFormat="1" applyFont="1" applyFill="1" applyBorder="1" applyAlignment="1" applyProtection="1">
      <alignment horizontal="center" vertical="center" textRotation="255"/>
      <protection/>
    </xf>
    <xf numFmtId="0" fontId="0" fillId="0" borderId="71" xfId="0" applyFont="1" applyBorder="1" applyAlignment="1">
      <alignment horizontal="center" vertical="center" textRotation="255"/>
    </xf>
    <xf numFmtId="0" fontId="0" fillId="0" borderId="72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78" fontId="2" fillId="0" borderId="114" xfId="0" applyNumberFormat="1" applyFont="1" applyFill="1" applyBorder="1" applyAlignment="1" applyProtection="1">
      <alignment horizontal="center" vertical="center" textRotation="255"/>
      <protection/>
    </xf>
    <xf numFmtId="178" fontId="2" fillId="0" borderId="110" xfId="0" applyNumberFormat="1" applyFont="1" applyBorder="1" applyAlignment="1">
      <alignment horizontal="center" vertical="center" textRotation="255"/>
    </xf>
    <xf numFmtId="178" fontId="2" fillId="0" borderId="116" xfId="0" applyNumberFormat="1" applyFont="1" applyBorder="1" applyAlignment="1">
      <alignment horizontal="center" vertical="center" textRotation="255"/>
    </xf>
    <xf numFmtId="178" fontId="2" fillId="0" borderId="110" xfId="0" applyNumberFormat="1" applyFont="1" applyFill="1" applyBorder="1" applyAlignment="1" applyProtection="1">
      <alignment horizontal="center" vertical="center" textRotation="255"/>
      <protection/>
    </xf>
    <xf numFmtId="17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4" xfId="0" applyFont="1" applyFill="1" applyBorder="1" applyAlignment="1" applyProtection="1">
      <alignment horizontal="center" vertical="center" textRotation="255" shrinkToFit="1"/>
      <protection/>
    </xf>
    <xf numFmtId="0" fontId="0" fillId="0" borderId="110" xfId="0" applyBorder="1" applyAlignment="1">
      <alignment horizontal="center" vertical="center" textRotation="255" shrinkToFit="1"/>
    </xf>
    <xf numFmtId="0" fontId="0" fillId="0" borderId="116" xfId="0" applyBorder="1" applyAlignment="1">
      <alignment horizontal="center" vertical="center" textRotation="255" shrinkToFit="1"/>
    </xf>
    <xf numFmtId="0" fontId="2" fillId="0" borderId="80" xfId="0" applyFont="1" applyFill="1" applyBorder="1" applyAlignment="1" applyProtection="1">
      <alignment horizontal="center" shrinkToFit="1"/>
      <protection/>
    </xf>
    <xf numFmtId="0" fontId="0" fillId="0" borderId="86" xfId="0" applyFont="1" applyFill="1" applyBorder="1" applyAlignment="1">
      <alignment horizontal="center" shrinkToFit="1"/>
    </xf>
    <xf numFmtId="0" fontId="0" fillId="0" borderId="99" xfId="0" applyFont="1" applyFill="1" applyBorder="1" applyAlignment="1">
      <alignment horizontal="center" shrinkToFit="1"/>
    </xf>
    <xf numFmtId="0" fontId="2" fillId="0" borderId="46" xfId="0" applyFont="1" applyFill="1" applyBorder="1" applyAlignment="1" applyProtection="1">
      <alignment horizontal="center" shrinkToFit="1"/>
      <protection/>
    </xf>
    <xf numFmtId="0" fontId="0" fillId="0" borderId="42" xfId="0" applyFont="1" applyFill="1" applyBorder="1" applyAlignment="1">
      <alignment horizontal="center" shrinkToFit="1"/>
    </xf>
    <xf numFmtId="0" fontId="0" fillId="0" borderId="41" xfId="0" applyFont="1" applyFill="1" applyBorder="1" applyAlignment="1">
      <alignment horizontal="center" shrinkToFi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/>
    </xf>
    <xf numFmtId="194" fontId="2" fillId="0" borderId="117" xfId="0" applyNumberFormat="1" applyFont="1" applyFill="1" applyBorder="1" applyAlignment="1" applyProtection="1">
      <alignment/>
      <protection/>
    </xf>
    <xf numFmtId="194" fontId="0" fillId="0" borderId="118" xfId="0" applyNumberFormat="1" applyFont="1" applyBorder="1" applyAlignment="1">
      <alignment/>
    </xf>
    <xf numFmtId="194" fontId="2" fillId="0" borderId="119" xfId="0" applyNumberFormat="1" applyFont="1" applyFill="1" applyBorder="1" applyAlignment="1" applyProtection="1">
      <alignment/>
      <protection/>
    </xf>
    <xf numFmtId="194" fontId="0" fillId="0" borderId="120" xfId="0" applyNumberFormat="1" applyFont="1" applyBorder="1" applyAlignment="1">
      <alignment/>
    </xf>
    <xf numFmtId="194" fontId="2" fillId="0" borderId="121" xfId="0" applyNumberFormat="1" applyFont="1" applyFill="1" applyBorder="1" applyAlignment="1" applyProtection="1">
      <alignment/>
      <protection/>
    </xf>
    <xf numFmtId="0" fontId="2" fillId="0" borderId="122" xfId="0" applyFont="1" applyFill="1" applyBorder="1" applyAlignment="1" applyProtection="1">
      <alignment/>
      <protection/>
    </xf>
    <xf numFmtId="178" fontId="2" fillId="0" borderId="122" xfId="0" applyNumberFormat="1" applyFont="1" applyFill="1" applyBorder="1" applyAlignment="1" applyProtection="1">
      <alignment vertical="center"/>
      <protection/>
    </xf>
    <xf numFmtId="178" fontId="2" fillId="0" borderId="122" xfId="0" applyNumberFormat="1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center"/>
      <protection/>
    </xf>
    <xf numFmtId="0" fontId="0" fillId="0" borderId="86" xfId="0" applyFont="1" applyFill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2" fillId="0" borderId="46" xfId="0" applyFont="1" applyFill="1" applyBorder="1" applyAlignment="1" applyProtection="1">
      <alignment horizontal="center"/>
      <protection/>
    </xf>
    <xf numFmtId="0" fontId="0" fillId="0" borderId="4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2" fillId="0" borderId="114" xfId="0" applyFont="1" applyBorder="1" applyAlignment="1">
      <alignment horizontal="center" vertical="center" shrinkToFit="1"/>
    </xf>
    <xf numFmtId="0" fontId="2" fillId="0" borderId="123" xfId="0" applyFont="1" applyBorder="1" applyAlignment="1">
      <alignment/>
    </xf>
    <xf numFmtId="0" fontId="2" fillId="0" borderId="116" xfId="0" applyFont="1" applyBorder="1" applyAlignment="1">
      <alignment/>
    </xf>
    <xf numFmtId="0" fontId="2" fillId="0" borderId="55" xfId="0" applyFont="1" applyBorder="1" applyAlignment="1">
      <alignment/>
    </xf>
    <xf numFmtId="178" fontId="2" fillId="0" borderId="111" xfId="0" applyNumberFormat="1" applyFont="1" applyFill="1" applyBorder="1" applyAlignment="1" applyProtection="1">
      <alignment horizontal="center" vertical="center"/>
      <protection/>
    </xf>
    <xf numFmtId="178" fontId="2" fillId="0" borderId="124" xfId="0" applyNumberFormat="1" applyFont="1" applyFill="1" applyBorder="1" applyAlignment="1" applyProtection="1">
      <alignment vertical="center"/>
      <protection/>
    </xf>
    <xf numFmtId="178" fontId="2" fillId="0" borderId="125" xfId="0" applyNumberFormat="1" applyFont="1" applyFill="1" applyBorder="1" applyAlignment="1" applyProtection="1">
      <alignment vertical="center"/>
      <protection/>
    </xf>
    <xf numFmtId="178" fontId="2" fillId="0" borderId="126" xfId="0" applyNumberFormat="1" applyFont="1" applyBorder="1" applyAlignment="1">
      <alignment vertical="center"/>
    </xf>
    <xf numFmtId="178" fontId="2" fillId="0" borderId="127" xfId="0" applyNumberFormat="1" applyFont="1" applyBorder="1" applyAlignment="1">
      <alignment vertical="center"/>
    </xf>
    <xf numFmtId="178" fontId="2" fillId="0" borderId="128" xfId="0" applyNumberFormat="1" applyFont="1" applyFill="1" applyBorder="1" applyAlignment="1">
      <alignment vertical="center"/>
    </xf>
    <xf numFmtId="178" fontId="2" fillId="0" borderId="74" xfId="0" applyNumberFormat="1" applyFont="1" applyBorder="1" applyAlignment="1">
      <alignment horizontal="center" vertical="center" textRotation="255"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8" fontId="2" fillId="0" borderId="114" xfId="0" applyNumberFormat="1" applyFont="1" applyFill="1" applyBorder="1" applyAlignment="1" applyProtection="1">
      <alignment horizontal="center" vertical="center"/>
      <protection/>
    </xf>
    <xf numFmtId="178" fontId="2" fillId="0" borderId="115" xfId="0" applyNumberFormat="1" applyFont="1" applyBorder="1" applyAlignment="1">
      <alignment horizontal="center" vertical="center"/>
    </xf>
    <xf numFmtId="178" fontId="2" fillId="0" borderId="110" xfId="0" applyNumberFormat="1" applyFont="1" applyBorder="1" applyAlignment="1">
      <alignment horizontal="center" vertical="center"/>
    </xf>
    <xf numFmtId="178" fontId="2" fillId="0" borderId="98" xfId="0" applyNumberFormat="1" applyFont="1" applyBorder="1" applyAlignment="1">
      <alignment horizontal="center" vertical="center"/>
    </xf>
    <xf numFmtId="178" fontId="2" fillId="0" borderId="117" xfId="0" applyNumberFormat="1" applyFont="1" applyFill="1" applyBorder="1" applyAlignment="1" applyProtection="1">
      <alignment vertical="center"/>
      <protection/>
    </xf>
    <xf numFmtId="178" fontId="2" fillId="0" borderId="129" xfId="0" applyNumberFormat="1" applyFont="1" applyBorder="1" applyAlignment="1">
      <alignment vertical="center"/>
    </xf>
    <xf numFmtId="178" fontId="2" fillId="0" borderId="130" xfId="0" applyNumberFormat="1" applyFont="1" applyBorder="1" applyAlignment="1">
      <alignment vertical="center"/>
    </xf>
    <xf numFmtId="178" fontId="2" fillId="0" borderId="131" xfId="0" applyNumberFormat="1" applyFont="1" applyFill="1" applyBorder="1" applyAlignment="1" applyProtection="1">
      <alignment horizontal="center" vertical="center"/>
      <protection/>
    </xf>
    <xf numFmtId="178" fontId="2" fillId="0" borderId="99" xfId="0" applyNumberFormat="1" applyFont="1" applyBorder="1" applyAlignment="1">
      <alignment horizontal="center" vertical="center"/>
    </xf>
    <xf numFmtId="178" fontId="2" fillId="0" borderId="132" xfId="0" applyNumberFormat="1" applyFont="1" applyBorder="1" applyAlignment="1">
      <alignment horizontal="center" vertical="center"/>
    </xf>
    <xf numFmtId="178" fontId="2" fillId="0" borderId="41" xfId="0" applyNumberFormat="1" applyFont="1" applyBorder="1" applyAlignment="1">
      <alignment horizontal="center" vertical="center"/>
    </xf>
    <xf numFmtId="178" fontId="2" fillId="0" borderId="121" xfId="0" applyNumberFormat="1" applyFont="1" applyFill="1" applyBorder="1" applyAlignment="1" applyProtection="1">
      <alignment vertical="center"/>
      <protection/>
    </xf>
    <xf numFmtId="178" fontId="2" fillId="0" borderId="133" xfId="0" applyNumberFormat="1" applyFont="1" applyBorder="1" applyAlignment="1">
      <alignment vertical="center"/>
    </xf>
    <xf numFmtId="178" fontId="2" fillId="0" borderId="134" xfId="0" applyNumberFormat="1" applyFont="1" applyBorder="1" applyAlignment="1">
      <alignment vertical="center"/>
    </xf>
    <xf numFmtId="178" fontId="2" fillId="0" borderId="132" xfId="0" applyNumberFormat="1" applyFont="1" applyFill="1" applyBorder="1" applyAlignment="1" applyProtection="1">
      <alignment horizontal="center" vertical="center"/>
      <protection/>
    </xf>
    <xf numFmtId="178" fontId="2" fillId="0" borderId="135" xfId="0" applyNumberFormat="1" applyFont="1" applyBorder="1" applyAlignment="1">
      <alignment horizontal="center" vertical="center"/>
    </xf>
    <xf numFmtId="0" fontId="2" fillId="0" borderId="136" xfId="0" applyFont="1" applyFill="1" applyBorder="1" applyAlignment="1" applyProtection="1">
      <alignment horizontal="center" vertical="center" textRotation="255" shrinkToFit="1"/>
      <protection/>
    </xf>
    <xf numFmtId="0" fontId="2" fillId="0" borderId="136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 applyProtection="1">
      <alignment horizontal="center" vertical="center" textRotation="255" shrinkToFit="1"/>
      <protection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37" xfId="0" applyFont="1" applyFill="1" applyBorder="1" applyAlignment="1">
      <alignment horizontal="center" vertical="center" shrinkToFit="1"/>
    </xf>
    <xf numFmtId="0" fontId="2" fillId="0" borderId="137" xfId="0" applyFont="1" applyFill="1" applyBorder="1" applyAlignment="1" applyProtection="1">
      <alignment horizontal="center" vertical="center" textRotation="255" shrinkToFit="1"/>
      <protection/>
    </xf>
    <xf numFmtId="0" fontId="2" fillId="0" borderId="86" xfId="0" applyFont="1" applyFill="1" applyBorder="1" applyAlignment="1" applyProtection="1">
      <alignment horizontal="center" vertical="center" shrinkToFit="1"/>
      <protection/>
    </xf>
    <xf numFmtId="0" fontId="2" fillId="0" borderId="86" xfId="0" applyFont="1" applyBorder="1" applyAlignment="1">
      <alignment horizontal="center" vertical="center" shrinkToFit="1"/>
    </xf>
    <xf numFmtId="0" fontId="2" fillId="0" borderId="138" xfId="0" applyFont="1" applyBorder="1" applyAlignment="1">
      <alignment horizontal="center" vertical="center" shrinkToFit="1"/>
    </xf>
    <xf numFmtId="0" fontId="2" fillId="0" borderId="139" xfId="0" applyFont="1" applyFill="1" applyBorder="1" applyAlignment="1" applyProtection="1">
      <alignment horizontal="center" vertical="center" shrinkToFit="1"/>
      <protection/>
    </xf>
    <xf numFmtId="0" fontId="2" fillId="0" borderId="140" xfId="0" applyFont="1" applyBorder="1" applyAlignment="1">
      <alignment horizontal="center" vertical="center" shrinkToFit="1"/>
    </xf>
    <xf numFmtId="0" fontId="2" fillId="0" borderId="141" xfId="0" applyFont="1" applyBorder="1" applyAlignment="1">
      <alignment horizontal="center" vertical="center" shrinkToFit="1"/>
    </xf>
    <xf numFmtId="0" fontId="2" fillId="0" borderId="142" xfId="0" applyFont="1" applyBorder="1" applyAlignment="1">
      <alignment horizontal="center" vertical="center" shrinkToFit="1"/>
    </xf>
    <xf numFmtId="0" fontId="2" fillId="0" borderId="30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center" vertical="center" shrinkToFit="1"/>
      <protection/>
    </xf>
    <xf numFmtId="0" fontId="2" fillId="0" borderId="115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43" xfId="0" applyFont="1" applyBorder="1" applyAlignment="1">
      <alignment horizontal="center" vertical="center" shrinkToFit="1"/>
    </xf>
    <xf numFmtId="0" fontId="2" fillId="0" borderId="144" xfId="0" applyFont="1" applyFill="1" applyBorder="1" applyAlignment="1" applyProtection="1">
      <alignment horizontal="center" vertical="center" shrinkToFit="1"/>
      <protection/>
    </xf>
    <xf numFmtId="0" fontId="2" fillId="0" borderId="145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146" xfId="0" applyFont="1" applyBorder="1" applyAlignment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wrapText="1" shrinkToFit="1"/>
      <protection/>
    </xf>
    <xf numFmtId="0" fontId="2" fillId="0" borderId="123" xfId="0" applyFont="1" applyBorder="1" applyAlignment="1">
      <alignment horizontal="center" vertical="center" shrinkToFit="1"/>
    </xf>
    <xf numFmtId="0" fontId="2" fillId="0" borderId="147" xfId="0" applyFont="1" applyBorder="1" applyAlignment="1">
      <alignment horizontal="center" vertical="center" shrinkToFit="1"/>
    </xf>
    <xf numFmtId="0" fontId="2" fillId="0" borderId="148" xfId="0" applyFont="1" applyFill="1" applyBorder="1" applyAlignment="1" applyProtection="1">
      <alignment horizontal="center" vertical="center" textRotation="255" shrinkToFit="1"/>
      <protection/>
    </xf>
    <xf numFmtId="0" fontId="2" fillId="0" borderId="149" xfId="0" applyFont="1" applyBorder="1" applyAlignment="1">
      <alignment horizontal="center" vertical="center" textRotation="255" shrinkToFit="1"/>
    </xf>
    <xf numFmtId="0" fontId="2" fillId="0" borderId="150" xfId="0" applyFont="1" applyBorder="1" applyAlignment="1">
      <alignment horizontal="center" vertical="center" textRotation="255" shrinkToFit="1"/>
    </xf>
    <xf numFmtId="178" fontId="2" fillId="0" borderId="20" xfId="0" applyNumberFormat="1" applyFont="1" applyFill="1" applyBorder="1" applyAlignment="1" applyProtection="1">
      <alignment horizontal="center" vertical="center"/>
      <protection/>
    </xf>
    <xf numFmtId="178" fontId="2" fillId="0" borderId="116" xfId="0" applyNumberFormat="1" applyFont="1" applyFill="1" applyBorder="1" applyAlignment="1" applyProtection="1">
      <alignment horizontal="center" vertical="center" textRotation="255"/>
      <protection/>
    </xf>
    <xf numFmtId="178" fontId="2" fillId="0" borderId="24" xfId="0" applyNumberFormat="1" applyFont="1" applyFill="1" applyBorder="1" applyAlignment="1" applyProtection="1">
      <alignment horizontal="center" vertical="center"/>
      <protection/>
    </xf>
    <xf numFmtId="178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140" xfId="0" applyFont="1" applyFill="1" applyBorder="1" applyAlignment="1" applyProtection="1">
      <alignment horizontal="center" vertical="center" shrinkToFit="1"/>
      <protection/>
    </xf>
    <xf numFmtId="186" fontId="2" fillId="0" borderId="151" xfId="0" applyNumberFormat="1" applyFont="1" applyFill="1" applyBorder="1" applyAlignment="1" applyProtection="1">
      <alignment vertical="center"/>
      <protection/>
    </xf>
    <xf numFmtId="186" fontId="2" fillId="0" borderId="122" xfId="0" applyNumberFormat="1" applyFont="1" applyFill="1" applyBorder="1" applyAlignment="1">
      <alignment vertical="center"/>
    </xf>
    <xf numFmtId="186" fontId="2" fillId="0" borderId="128" xfId="0" applyNumberFormat="1" applyFont="1" applyFill="1" applyBorder="1" applyAlignment="1">
      <alignment vertical="center"/>
    </xf>
    <xf numFmtId="186" fontId="2" fillId="0" borderId="113" xfId="0" applyNumberFormat="1" applyFont="1" applyFill="1" applyBorder="1" applyAlignment="1" applyProtection="1">
      <alignment/>
      <protection/>
    </xf>
    <xf numFmtId="0" fontId="0" fillId="0" borderId="113" xfId="0" applyFont="1" applyBorder="1" applyAlignment="1">
      <alignment/>
    </xf>
    <xf numFmtId="0" fontId="0" fillId="0" borderId="152" xfId="0" applyFont="1" applyBorder="1" applyAlignment="1">
      <alignment/>
    </xf>
    <xf numFmtId="0" fontId="2" fillId="0" borderId="98" xfId="0" applyFont="1" applyFill="1" applyBorder="1" applyAlignment="1" applyProtection="1">
      <alignment horizontal="center" vertical="center" textRotation="255" shrinkToFit="1"/>
      <protection/>
    </xf>
    <xf numFmtId="0" fontId="2" fillId="0" borderId="98" xfId="0" applyFont="1" applyFill="1" applyBorder="1" applyAlignment="1">
      <alignment horizontal="center" vertical="center" textRotation="255" shrinkToFit="1"/>
    </xf>
    <xf numFmtId="186" fontId="2" fillId="0" borderId="153" xfId="0" applyNumberFormat="1" applyFont="1" applyFill="1" applyBorder="1" applyAlignment="1" applyProtection="1">
      <alignment vertical="center"/>
      <protection/>
    </xf>
    <xf numFmtId="186" fontId="2" fillId="0" borderId="124" xfId="0" applyNumberFormat="1" applyFont="1" applyFill="1" applyBorder="1" applyAlignment="1">
      <alignment vertical="center"/>
    </xf>
    <xf numFmtId="186" fontId="2" fillId="0" borderId="154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57" xfId="0" applyBorder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23" xfId="0" applyBorder="1" applyAlignment="1">
      <alignment/>
    </xf>
    <xf numFmtId="0" fontId="2" fillId="0" borderId="155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0" fillId="0" borderId="79" xfId="0" applyFont="1" applyBorder="1" applyAlignment="1">
      <alignment shrinkToFit="1"/>
    </xf>
    <xf numFmtId="0" fontId="0" fillId="0" borderId="58" xfId="0" applyFont="1" applyBorder="1" applyAlignment="1">
      <alignment shrinkToFit="1"/>
    </xf>
    <xf numFmtId="0" fontId="0" fillId="0" borderId="56" xfId="0" applyFont="1" applyBorder="1" applyAlignment="1">
      <alignment shrinkToFit="1"/>
    </xf>
    <xf numFmtId="0" fontId="2" fillId="0" borderId="79" xfId="0" applyFont="1" applyBorder="1" applyAlignment="1">
      <alignment shrinkToFit="1"/>
    </xf>
    <xf numFmtId="0" fontId="2" fillId="0" borderId="75" xfId="0" applyFont="1" applyBorder="1" applyAlignment="1">
      <alignment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74" xfId="0" applyFont="1" applyFill="1" applyBorder="1" applyAlignment="1" applyProtection="1">
      <alignment horizontal="center" vertical="center" textRotation="255" shrinkToFit="1"/>
      <protection/>
    </xf>
    <xf numFmtId="0" fontId="0" fillId="0" borderId="72" xfId="0" applyBorder="1" applyAlignment="1">
      <alignment horizontal="center" vertical="center" textRotation="255" shrinkToFit="1"/>
    </xf>
    <xf numFmtId="0" fontId="2" fillId="0" borderId="74" xfId="0" applyFont="1" applyFill="1" applyBorder="1" applyAlignment="1" applyProtection="1">
      <alignment horizontal="center" vertical="center" textRotation="255"/>
      <protection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Border="1" applyAlignment="1">
      <alignment horizontal="center" vertical="center" textRotation="255" shrinkToFit="1"/>
    </xf>
    <xf numFmtId="0" fontId="0" fillId="0" borderId="150" xfId="0" applyBorder="1" applyAlignment="1">
      <alignment horizontal="center" vertical="center" textRotation="255" shrinkToFit="1"/>
    </xf>
    <xf numFmtId="0" fontId="2" fillId="0" borderId="74" xfId="0" applyFont="1" applyFill="1" applyBorder="1" applyAlignment="1">
      <alignment horizontal="center" vertical="center" textRotation="255"/>
    </xf>
    <xf numFmtId="0" fontId="2" fillId="0" borderId="71" xfId="0" applyFont="1" applyFill="1" applyBorder="1" applyAlignment="1">
      <alignment horizontal="center" vertical="center" textRotation="255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2" fillId="0" borderId="156" xfId="0" applyFont="1" applyBorder="1" applyAlignment="1">
      <alignment horizontal="center" vertical="center" shrinkToFit="1"/>
    </xf>
    <xf numFmtId="0" fontId="2" fillId="0" borderId="157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71" xfId="0" applyFont="1" applyFill="1" applyBorder="1" applyAlignment="1" applyProtection="1">
      <alignment horizontal="center" vertical="center" textRotation="255"/>
      <protection/>
    </xf>
    <xf numFmtId="0" fontId="2" fillId="0" borderId="135" xfId="0" applyFont="1" applyBorder="1" applyAlignment="1">
      <alignment horizontal="center" vertical="center" shrinkToFit="1"/>
    </xf>
    <xf numFmtId="0" fontId="2" fillId="0" borderId="111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textRotation="255" shrinkToFit="1"/>
    </xf>
    <xf numFmtId="0" fontId="2" fillId="0" borderId="71" xfId="0" applyFont="1" applyBorder="1" applyAlignment="1">
      <alignment horizontal="center" vertical="center" textRotation="255" shrinkToFit="1"/>
    </xf>
    <xf numFmtId="0" fontId="2" fillId="0" borderId="72" xfId="0" applyFont="1" applyBorder="1" applyAlignment="1">
      <alignment horizontal="center" vertical="center" textRotation="255" shrinkToFit="1"/>
    </xf>
    <xf numFmtId="0" fontId="2" fillId="0" borderId="114" xfId="0" applyFont="1" applyFill="1" applyBorder="1" applyAlignment="1" applyProtection="1">
      <alignment horizontal="center" vertical="center" textRotation="255"/>
      <protection/>
    </xf>
    <xf numFmtId="0" fontId="2" fillId="0" borderId="110" xfId="0" applyFont="1" applyFill="1" applyBorder="1" applyAlignment="1" applyProtection="1">
      <alignment horizontal="center" vertical="center" textRotation="255"/>
      <protection/>
    </xf>
    <xf numFmtId="0" fontId="0" fillId="0" borderId="110" xfId="0" applyBorder="1" applyAlignment="1">
      <alignment horizontal="center"/>
    </xf>
    <xf numFmtId="0" fontId="0" fillId="0" borderId="116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46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0" fontId="2" fillId="0" borderId="74" xfId="0" applyFont="1" applyFill="1" applyBorder="1" applyAlignment="1">
      <alignment vertical="center" textRotation="255" shrinkToFit="1"/>
    </xf>
    <xf numFmtId="0" fontId="2" fillId="0" borderId="71" xfId="0" applyFont="1" applyFill="1" applyBorder="1" applyAlignment="1">
      <alignment vertical="center" textRotation="255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86" fontId="0" fillId="0" borderId="34" xfId="0" applyNumberFormat="1" applyBorder="1" applyAlignment="1">
      <alignment horizontal="center" vertical="center" wrapText="1"/>
    </xf>
    <xf numFmtId="186" fontId="0" fillId="0" borderId="18" xfId="0" applyNumberFormat="1" applyFont="1" applyBorder="1" applyAlignment="1">
      <alignment horizontal="center" vertical="center" wrapText="1"/>
    </xf>
    <xf numFmtId="186" fontId="0" fillId="0" borderId="22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/>
    </xf>
    <xf numFmtId="0" fontId="0" fillId="0" borderId="55" xfId="0" applyBorder="1" applyAlignment="1">
      <alignment/>
    </xf>
    <xf numFmtId="186" fontId="0" fillId="0" borderId="34" xfId="0" applyNumberFormat="1" applyFont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56" xfId="0" applyFill="1" applyBorder="1" applyAlignment="1">
      <alignment vertical="center" shrinkToFit="1"/>
    </xf>
    <xf numFmtId="0" fontId="0" fillId="0" borderId="156" xfId="0" applyFill="1" applyBorder="1" applyAlignment="1">
      <alignment horizontal="center" vertical="center" textRotation="255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水・陸稲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19"/>
  <sheetViews>
    <sheetView zoomScalePageLayoutView="0" workbookViewId="0" topLeftCell="A10">
      <selection activeCell="A19" sqref="A19:H19"/>
    </sheetView>
  </sheetViews>
  <sheetFormatPr defaultColWidth="8.796875" defaultRowHeight="15"/>
  <sheetData>
    <row r="9" spans="1:9" ht="14.25">
      <c r="A9" s="378"/>
      <c r="B9" s="378"/>
      <c r="C9" s="378"/>
      <c r="D9" s="378"/>
      <c r="E9" s="378"/>
      <c r="F9" s="378"/>
      <c r="G9" s="378"/>
      <c r="H9" s="378"/>
      <c r="I9" s="378"/>
    </row>
    <row r="19" spans="1:9" ht="32.25">
      <c r="A19" s="419" t="s">
        <v>384</v>
      </c>
      <c r="B19" s="419"/>
      <c r="C19" s="419"/>
      <c r="D19" s="419"/>
      <c r="E19" s="419"/>
      <c r="F19" s="419"/>
      <c r="G19" s="419"/>
      <c r="H19" s="419"/>
      <c r="I19" s="379"/>
    </row>
  </sheetData>
  <sheetProtection/>
  <mergeCells count="1">
    <mergeCell ref="A19:H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117"/>
  <sheetViews>
    <sheetView view="pageBreakPreview" zoomScale="75" zoomScaleNormal="75" zoomScaleSheetLayoutView="75" zoomScalePageLayoutView="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36" sqref="F36"/>
    </sheetView>
  </sheetViews>
  <sheetFormatPr defaultColWidth="10.59765625" defaultRowHeight="15"/>
  <cols>
    <col min="1" max="1" width="6.19921875" style="1" customWidth="1"/>
    <col min="2" max="2" width="12.8984375" style="1" customWidth="1"/>
    <col min="3" max="3" width="10.3984375" style="1" customWidth="1"/>
    <col min="4" max="4" width="10.09765625" style="1" customWidth="1"/>
    <col min="5" max="9" width="9.5" style="1" customWidth="1"/>
    <col min="10" max="11" width="10.09765625" style="1" customWidth="1"/>
    <col min="12" max="12" width="10.09765625" style="5" customWidth="1"/>
    <col min="13" max="13" width="10.09765625" style="1" customWidth="1"/>
    <col min="14" max="16384" width="10.59765625" style="1" customWidth="1"/>
  </cols>
  <sheetData>
    <row r="1" spans="1:13" ht="30" customHeight="1" thickBot="1">
      <c r="A1" s="34" t="s">
        <v>125</v>
      </c>
      <c r="B1" s="34"/>
      <c r="C1" s="7"/>
      <c r="D1" s="7"/>
      <c r="E1" s="7"/>
      <c r="F1" s="7"/>
      <c r="G1" s="7"/>
      <c r="H1" s="7"/>
      <c r="I1" s="7"/>
      <c r="J1" s="7"/>
      <c r="K1" s="7"/>
      <c r="L1" s="8" t="s">
        <v>0</v>
      </c>
      <c r="M1" s="9"/>
    </row>
    <row r="2" spans="1:13" ht="24.75" customHeight="1">
      <c r="A2" s="444" t="s">
        <v>103</v>
      </c>
      <c r="B2" s="11"/>
      <c r="C2" s="10"/>
      <c r="D2" s="113"/>
      <c r="E2" s="447" t="s">
        <v>130</v>
      </c>
      <c r="F2" s="448"/>
      <c r="G2" s="448"/>
      <c r="H2" s="448"/>
      <c r="I2" s="448"/>
      <c r="J2" s="449"/>
      <c r="K2" s="114"/>
      <c r="L2" s="115"/>
      <c r="M2" s="168"/>
    </row>
    <row r="3" spans="1:13" ht="24.75" customHeight="1">
      <c r="A3" s="445"/>
      <c r="B3" s="13"/>
      <c r="C3" s="26"/>
      <c r="D3" s="130" t="s">
        <v>65</v>
      </c>
      <c r="E3" s="450" t="s">
        <v>126</v>
      </c>
      <c r="F3" s="451"/>
      <c r="G3" s="451"/>
      <c r="H3" s="451"/>
      <c r="I3" s="452"/>
      <c r="J3" s="116"/>
      <c r="K3" s="117" t="s">
        <v>2</v>
      </c>
      <c r="L3" s="118" t="s">
        <v>79</v>
      </c>
      <c r="M3" s="180" t="s">
        <v>78</v>
      </c>
    </row>
    <row r="4" spans="1:13" ht="24.75" customHeight="1">
      <c r="A4" s="445"/>
      <c r="B4" s="18" t="s">
        <v>4</v>
      </c>
      <c r="C4" s="31" t="s">
        <v>102</v>
      </c>
      <c r="D4" s="130" t="s">
        <v>127</v>
      </c>
      <c r="E4" s="121" t="s">
        <v>81</v>
      </c>
      <c r="F4" s="122" t="s">
        <v>82</v>
      </c>
      <c r="G4" s="121" t="s">
        <v>5</v>
      </c>
      <c r="H4" s="123" t="s">
        <v>6</v>
      </c>
      <c r="I4" s="122" t="s">
        <v>7</v>
      </c>
      <c r="J4" s="120" t="s">
        <v>8</v>
      </c>
      <c r="K4" s="124" t="s">
        <v>9</v>
      </c>
      <c r="L4" s="125"/>
      <c r="M4" s="119" t="s">
        <v>3</v>
      </c>
    </row>
    <row r="5" spans="1:13" ht="24.75" customHeight="1">
      <c r="A5" s="445"/>
      <c r="B5" s="13"/>
      <c r="C5" s="26"/>
      <c r="D5" s="126" t="s">
        <v>83</v>
      </c>
      <c r="E5" s="128" t="s">
        <v>84</v>
      </c>
      <c r="F5" s="129" t="s">
        <v>85</v>
      </c>
      <c r="G5" s="128" t="s">
        <v>10</v>
      </c>
      <c r="H5" s="130" t="s">
        <v>11</v>
      </c>
      <c r="I5" s="131"/>
      <c r="J5" s="167"/>
      <c r="K5" s="127" t="s">
        <v>83</v>
      </c>
      <c r="L5" s="132" t="s">
        <v>83</v>
      </c>
      <c r="M5" s="133" t="s">
        <v>83</v>
      </c>
    </row>
    <row r="6" spans="1:13" ht="24.75" customHeight="1" thickBot="1">
      <c r="A6" s="446"/>
      <c r="B6" s="22"/>
      <c r="C6" s="32"/>
      <c r="D6" s="31" t="s">
        <v>12</v>
      </c>
      <c r="E6" s="18" t="s">
        <v>12</v>
      </c>
      <c r="F6" s="216" t="s">
        <v>57</v>
      </c>
      <c r="G6" s="216" t="s">
        <v>12</v>
      </c>
      <c r="H6" s="31" t="s">
        <v>12</v>
      </c>
      <c r="I6" s="217" t="s">
        <v>12</v>
      </c>
      <c r="J6" s="18" t="s">
        <v>12</v>
      </c>
      <c r="K6" s="18" t="s">
        <v>14</v>
      </c>
      <c r="L6" s="16" t="s">
        <v>15</v>
      </c>
      <c r="M6" s="225" t="s">
        <v>13</v>
      </c>
    </row>
    <row r="7" spans="1:13" ht="24.75" customHeight="1">
      <c r="A7" s="422" t="s">
        <v>263</v>
      </c>
      <c r="B7" s="423"/>
      <c r="C7" s="26" t="s">
        <v>247</v>
      </c>
      <c r="D7" s="337">
        <v>467</v>
      </c>
      <c r="E7" s="338">
        <f>+E9+E11+E13</f>
        <v>204</v>
      </c>
      <c r="F7" s="338">
        <f>+F9+F11+F13</f>
        <v>234</v>
      </c>
      <c r="G7" s="338">
        <f>+G9+G11+G13</f>
        <v>5</v>
      </c>
      <c r="H7" s="338">
        <f>+H9+H11+H13</f>
        <v>15</v>
      </c>
      <c r="I7" s="338">
        <f>+I9+I11+I13</f>
        <v>458</v>
      </c>
      <c r="J7" s="338">
        <v>11</v>
      </c>
      <c r="K7" s="338">
        <f>+L7/D7*100</f>
        <v>172.59100642398286</v>
      </c>
      <c r="L7" s="338">
        <v>806</v>
      </c>
      <c r="M7" s="339">
        <v>40.779443254817984</v>
      </c>
    </row>
    <row r="8" spans="1:13" ht="24.75" customHeight="1" thickBot="1">
      <c r="A8" s="424"/>
      <c r="B8" s="425"/>
      <c r="C8" s="221" t="s">
        <v>248</v>
      </c>
      <c r="D8" s="340">
        <f>+D10+D12+D14</f>
        <v>396</v>
      </c>
      <c r="E8" s="340">
        <f aca="true" t="shared" si="0" ref="E8:J8">+E10+E12+E14</f>
        <v>192.5</v>
      </c>
      <c r="F8" s="340">
        <f t="shared" si="0"/>
        <v>176.5</v>
      </c>
      <c r="G8" s="340">
        <f t="shared" si="0"/>
        <v>4</v>
      </c>
      <c r="H8" s="340">
        <f t="shared" si="0"/>
        <v>21</v>
      </c>
      <c r="I8" s="340">
        <f t="shared" si="0"/>
        <v>395</v>
      </c>
      <c r="J8" s="340">
        <f t="shared" si="0"/>
        <v>1</v>
      </c>
      <c r="K8" s="457"/>
      <c r="L8" s="458"/>
      <c r="M8" s="341">
        <v>36.446969696969695</v>
      </c>
    </row>
    <row r="9" spans="1:13" ht="24.75" customHeight="1">
      <c r="A9" s="426" t="s">
        <v>249</v>
      </c>
      <c r="B9" s="427"/>
      <c r="C9" s="218" t="s">
        <v>247</v>
      </c>
      <c r="D9" s="337">
        <f>+D15+D17+D19</f>
        <v>75</v>
      </c>
      <c r="E9" s="337">
        <f aca="true" t="shared" si="1" ref="E9:J10">+E15+E17+E19</f>
        <v>36</v>
      </c>
      <c r="F9" s="337">
        <f t="shared" si="1"/>
        <v>11</v>
      </c>
      <c r="G9" s="337">
        <f t="shared" si="1"/>
        <v>4</v>
      </c>
      <c r="H9" s="337">
        <f t="shared" si="1"/>
        <v>15</v>
      </c>
      <c r="I9" s="337">
        <f t="shared" si="1"/>
        <v>66</v>
      </c>
      <c r="J9" s="337">
        <f t="shared" si="1"/>
        <v>9</v>
      </c>
      <c r="K9" s="338">
        <f>+L9/D9*100</f>
        <v>248</v>
      </c>
      <c r="L9" s="342">
        <f>+L15+L17+L19</f>
        <v>186</v>
      </c>
      <c r="M9" s="339">
        <v>55.92</v>
      </c>
    </row>
    <row r="10" spans="1:13" ht="24.75" customHeight="1">
      <c r="A10" s="428"/>
      <c r="B10" s="420"/>
      <c r="C10" s="220" t="s">
        <v>248</v>
      </c>
      <c r="D10" s="343">
        <f>+D16+D18+D20</f>
        <v>74</v>
      </c>
      <c r="E10" s="343">
        <f t="shared" si="1"/>
        <v>34</v>
      </c>
      <c r="F10" s="343">
        <f t="shared" si="1"/>
        <v>14</v>
      </c>
      <c r="G10" s="343">
        <f t="shared" si="1"/>
        <v>4</v>
      </c>
      <c r="H10" s="343">
        <f t="shared" si="1"/>
        <v>21</v>
      </c>
      <c r="I10" s="343">
        <f t="shared" si="1"/>
        <v>73</v>
      </c>
      <c r="J10" s="343">
        <f t="shared" si="1"/>
        <v>1</v>
      </c>
      <c r="K10" s="455"/>
      <c r="L10" s="456"/>
      <c r="M10" s="344">
        <v>23.87837837837838</v>
      </c>
    </row>
    <row r="11" spans="1:13" ht="24.75" customHeight="1">
      <c r="A11" s="429" t="s">
        <v>254</v>
      </c>
      <c r="B11" s="420"/>
      <c r="C11" s="220" t="s">
        <v>247</v>
      </c>
      <c r="D11" s="343">
        <f>+D21+D23</f>
        <v>217</v>
      </c>
      <c r="E11" s="343"/>
      <c r="F11" s="343">
        <f>+F21+F23</f>
        <v>217</v>
      </c>
      <c r="G11" s="343"/>
      <c r="H11" s="343"/>
      <c r="I11" s="343">
        <f>+I21+I23</f>
        <v>217</v>
      </c>
      <c r="J11" s="343"/>
      <c r="K11" s="343">
        <f>+L11/D11*100</f>
        <v>89.86175115207374</v>
      </c>
      <c r="L11" s="345">
        <f>+L21+L23</f>
        <v>195</v>
      </c>
      <c r="M11" s="344">
        <v>49.354838709677416</v>
      </c>
    </row>
    <row r="12" spans="1:13" ht="24.75" customHeight="1">
      <c r="A12" s="428"/>
      <c r="B12" s="420"/>
      <c r="C12" s="220" t="s">
        <v>248</v>
      </c>
      <c r="D12" s="343">
        <f>+D22+D24</f>
        <v>157</v>
      </c>
      <c r="E12" s="343"/>
      <c r="F12" s="343">
        <f>+F22+F24</f>
        <v>157</v>
      </c>
      <c r="G12" s="343"/>
      <c r="H12" s="343"/>
      <c r="I12" s="343">
        <f>+I22+I24</f>
        <v>157</v>
      </c>
      <c r="J12" s="343"/>
      <c r="K12" s="455"/>
      <c r="L12" s="456"/>
      <c r="M12" s="344">
        <v>52.738853503184714</v>
      </c>
    </row>
    <row r="13" spans="1:13" ht="24.75" customHeight="1">
      <c r="A13" s="429" t="s">
        <v>250</v>
      </c>
      <c r="B13" s="420"/>
      <c r="C13" s="220" t="s">
        <v>247</v>
      </c>
      <c r="D13" s="343">
        <f>+D25+D27</f>
        <v>175</v>
      </c>
      <c r="E13" s="343">
        <f aca="true" t="shared" si="2" ref="E13:I14">+E25+E27</f>
        <v>168</v>
      </c>
      <c r="F13" s="343">
        <f t="shared" si="2"/>
        <v>6</v>
      </c>
      <c r="G13" s="343">
        <f t="shared" si="2"/>
        <v>1</v>
      </c>
      <c r="H13" s="343"/>
      <c r="I13" s="343">
        <f t="shared" si="2"/>
        <v>175</v>
      </c>
      <c r="J13" s="343"/>
      <c r="K13" s="343">
        <f>+L13/D13*100</f>
        <v>242.85714285714283</v>
      </c>
      <c r="L13" s="345">
        <f>+L25+L27</f>
        <v>425</v>
      </c>
      <c r="M13" s="344">
        <v>23.65714285714286</v>
      </c>
    </row>
    <row r="14" spans="1:13" ht="24.75" customHeight="1" thickBot="1">
      <c r="A14" s="430"/>
      <c r="B14" s="421"/>
      <c r="C14" s="221" t="s">
        <v>248</v>
      </c>
      <c r="D14" s="343">
        <f>+D26+D28</f>
        <v>165</v>
      </c>
      <c r="E14" s="343">
        <f t="shared" si="2"/>
        <v>158.5</v>
      </c>
      <c r="F14" s="343">
        <f t="shared" si="2"/>
        <v>5.5</v>
      </c>
      <c r="G14" s="343"/>
      <c r="H14" s="343"/>
      <c r="I14" s="343">
        <f t="shared" si="2"/>
        <v>165</v>
      </c>
      <c r="J14" s="343"/>
      <c r="K14" s="457"/>
      <c r="L14" s="458"/>
      <c r="M14" s="341">
        <v>26.581818181818182</v>
      </c>
    </row>
    <row r="15" spans="1:13" ht="24.75" customHeight="1">
      <c r="A15" s="431" t="s">
        <v>103</v>
      </c>
      <c r="B15" s="427" t="s">
        <v>251</v>
      </c>
      <c r="C15" s="218" t="s">
        <v>247</v>
      </c>
      <c r="D15" s="342">
        <f aca="true" t="shared" si="3" ref="D15:I15">+D32+D37+D42</f>
        <v>25</v>
      </c>
      <c r="E15" s="342">
        <f t="shared" si="3"/>
        <v>18</v>
      </c>
      <c r="F15" s="342">
        <f t="shared" si="3"/>
        <v>7</v>
      </c>
      <c r="G15" s="342"/>
      <c r="H15" s="342"/>
      <c r="I15" s="342">
        <f t="shared" si="3"/>
        <v>25</v>
      </c>
      <c r="J15" s="342"/>
      <c r="K15" s="338">
        <f>+L15/D15*100</f>
        <v>200</v>
      </c>
      <c r="L15" s="342">
        <f>+L32+L37+L42</f>
        <v>50</v>
      </c>
      <c r="M15" s="339">
        <v>61.6</v>
      </c>
    </row>
    <row r="16" spans="1:13" ht="24.75" customHeight="1">
      <c r="A16" s="418"/>
      <c r="B16" s="420"/>
      <c r="C16" s="220" t="s">
        <v>248</v>
      </c>
      <c r="D16" s="343">
        <f>+D33+D38+D43</f>
        <v>22</v>
      </c>
      <c r="E16" s="343">
        <f>+E33+E38+E43</f>
        <v>15</v>
      </c>
      <c r="F16" s="343">
        <f>+F33+F38+F43</f>
        <v>7</v>
      </c>
      <c r="G16" s="343"/>
      <c r="H16" s="343"/>
      <c r="I16" s="343">
        <f>+I33+I38+I43</f>
        <v>22</v>
      </c>
      <c r="J16" s="343"/>
      <c r="K16" s="455"/>
      <c r="L16" s="456"/>
      <c r="M16" s="344">
        <v>63.95454545454545</v>
      </c>
    </row>
    <row r="17" spans="1:13" ht="24.75" customHeight="1">
      <c r="A17" s="418"/>
      <c r="B17" s="420" t="s">
        <v>252</v>
      </c>
      <c r="C17" s="220" t="s">
        <v>247</v>
      </c>
      <c r="D17" s="343">
        <f aca="true" t="shared" si="4" ref="D17:J17">+D45+D50+D60</f>
        <v>29</v>
      </c>
      <c r="E17" s="343">
        <f t="shared" si="4"/>
        <v>17</v>
      </c>
      <c r="F17" s="343">
        <f t="shared" si="4"/>
        <v>4</v>
      </c>
      <c r="G17" s="343">
        <f t="shared" si="4"/>
        <v>4</v>
      </c>
      <c r="H17" s="343">
        <f t="shared" si="4"/>
        <v>3</v>
      </c>
      <c r="I17" s="343">
        <f t="shared" si="4"/>
        <v>28</v>
      </c>
      <c r="J17" s="343">
        <f t="shared" si="4"/>
        <v>1</v>
      </c>
      <c r="K17" s="343">
        <f>+L17/D17*100</f>
        <v>268.9655172413793</v>
      </c>
      <c r="L17" s="345">
        <f>+L45+L50+L60</f>
        <v>78</v>
      </c>
      <c r="M17" s="344">
        <v>71.86206896551724</v>
      </c>
    </row>
    <row r="18" spans="1:13" ht="24.75" customHeight="1">
      <c r="A18" s="418"/>
      <c r="B18" s="420"/>
      <c r="C18" s="220" t="s">
        <v>248</v>
      </c>
      <c r="D18" s="343">
        <f>+D46+D51+D61</f>
        <v>30</v>
      </c>
      <c r="E18" s="343">
        <f aca="true" t="shared" si="5" ref="E18:J18">+E46+E51+E61</f>
        <v>17</v>
      </c>
      <c r="F18" s="343">
        <f t="shared" si="5"/>
        <v>5</v>
      </c>
      <c r="G18" s="343">
        <f t="shared" si="5"/>
        <v>4</v>
      </c>
      <c r="H18" s="343">
        <f t="shared" si="5"/>
        <v>3</v>
      </c>
      <c r="I18" s="343">
        <f t="shared" si="5"/>
        <v>29</v>
      </c>
      <c r="J18" s="343">
        <f t="shared" si="5"/>
        <v>1</v>
      </c>
      <c r="K18" s="455"/>
      <c r="L18" s="456"/>
      <c r="M18" s="344">
        <v>8</v>
      </c>
    </row>
    <row r="19" spans="1:13" ht="24.75" customHeight="1">
      <c r="A19" s="418"/>
      <c r="B19" s="420" t="s">
        <v>253</v>
      </c>
      <c r="C19" s="220" t="s">
        <v>247</v>
      </c>
      <c r="D19" s="343">
        <f>+D71</f>
        <v>21</v>
      </c>
      <c r="E19" s="343">
        <f aca="true" t="shared" si="6" ref="E19:J20">+E71</f>
        <v>1</v>
      </c>
      <c r="F19" s="343"/>
      <c r="G19" s="343"/>
      <c r="H19" s="343">
        <f t="shared" si="6"/>
        <v>12</v>
      </c>
      <c r="I19" s="343">
        <f t="shared" si="6"/>
        <v>13</v>
      </c>
      <c r="J19" s="343">
        <f t="shared" si="6"/>
        <v>8</v>
      </c>
      <c r="K19" s="343">
        <f>+L19/D19*100</f>
        <v>276.1904761904762</v>
      </c>
      <c r="L19" s="345">
        <f>+L71</f>
        <v>58</v>
      </c>
      <c r="M19" s="344">
        <v>27.142857142857142</v>
      </c>
    </row>
    <row r="20" spans="1:13" ht="24.75" customHeight="1">
      <c r="A20" s="418"/>
      <c r="B20" s="420"/>
      <c r="C20" s="220" t="s">
        <v>248</v>
      </c>
      <c r="D20" s="343">
        <f>+D72</f>
        <v>22</v>
      </c>
      <c r="E20" s="343">
        <f t="shared" si="6"/>
        <v>2</v>
      </c>
      <c r="F20" s="343">
        <f t="shared" si="6"/>
        <v>2</v>
      </c>
      <c r="G20" s="343"/>
      <c r="H20" s="343">
        <f t="shared" si="6"/>
        <v>18</v>
      </c>
      <c r="I20" s="343">
        <f t="shared" si="6"/>
        <v>22</v>
      </c>
      <c r="J20" s="343"/>
      <c r="K20" s="455"/>
      <c r="L20" s="456"/>
      <c r="M20" s="344">
        <v>5.454545454545454</v>
      </c>
    </row>
    <row r="21" spans="1:13" ht="24.75" customHeight="1">
      <c r="A21" s="418"/>
      <c r="B21" s="420" t="s">
        <v>254</v>
      </c>
      <c r="C21" s="220" t="s">
        <v>247</v>
      </c>
      <c r="D21" s="343">
        <f>+D76+D81+D90</f>
        <v>217</v>
      </c>
      <c r="E21" s="343"/>
      <c r="F21" s="343">
        <f>+F76+F81+F90</f>
        <v>217</v>
      </c>
      <c r="G21" s="343"/>
      <c r="H21" s="343"/>
      <c r="I21" s="343">
        <f>+I76+I81+I90</f>
        <v>217</v>
      </c>
      <c r="J21" s="343"/>
      <c r="K21" s="343">
        <f>+L21/D21*100</f>
        <v>89.86175115207374</v>
      </c>
      <c r="L21" s="345">
        <f>+L76+L81+L90</f>
        <v>195</v>
      </c>
      <c r="M21" s="344">
        <v>49.354838709677416</v>
      </c>
    </row>
    <row r="22" spans="1:13" ht="24.75" customHeight="1">
      <c r="A22" s="418"/>
      <c r="B22" s="420"/>
      <c r="C22" s="220" t="s">
        <v>248</v>
      </c>
      <c r="D22" s="343">
        <f>+D77+D82+D91</f>
        <v>157</v>
      </c>
      <c r="E22" s="343"/>
      <c r="F22" s="343">
        <f>+F77+F82+F91</f>
        <v>157</v>
      </c>
      <c r="G22" s="343"/>
      <c r="H22" s="343"/>
      <c r="I22" s="343">
        <f>+I77+I82+I91</f>
        <v>157</v>
      </c>
      <c r="J22" s="343"/>
      <c r="K22" s="459"/>
      <c r="L22" s="456"/>
      <c r="M22" s="344">
        <v>52.738853503184714</v>
      </c>
    </row>
    <row r="23" spans="1:13" ht="24.75" customHeight="1">
      <c r="A23" s="418"/>
      <c r="B23" s="420" t="s">
        <v>255</v>
      </c>
      <c r="C23" s="220" t="s">
        <v>247</v>
      </c>
      <c r="D23" s="343"/>
      <c r="E23" s="343"/>
      <c r="F23" s="343"/>
      <c r="G23" s="343"/>
      <c r="H23" s="343"/>
      <c r="I23" s="343"/>
      <c r="J23" s="343"/>
      <c r="K23" s="345"/>
      <c r="L23" s="345"/>
      <c r="M23" s="344"/>
    </row>
    <row r="24" spans="1:13" ht="24.75" customHeight="1">
      <c r="A24" s="418"/>
      <c r="B24" s="420"/>
      <c r="C24" s="220" t="s">
        <v>248</v>
      </c>
      <c r="D24" s="343"/>
      <c r="E24" s="343"/>
      <c r="F24" s="343"/>
      <c r="G24" s="343"/>
      <c r="H24" s="343"/>
      <c r="I24" s="343"/>
      <c r="J24" s="343"/>
      <c r="K24" s="455"/>
      <c r="L24" s="456"/>
      <c r="M24" s="344"/>
    </row>
    <row r="25" spans="1:13" ht="24.75" customHeight="1">
      <c r="A25" s="418"/>
      <c r="B25" s="420" t="s">
        <v>256</v>
      </c>
      <c r="C25" s="220" t="s">
        <v>247</v>
      </c>
      <c r="D25" s="343">
        <f>+D102+D112</f>
        <v>169</v>
      </c>
      <c r="E25" s="343">
        <f aca="true" t="shared" si="7" ref="E25:I26">+E102+E112</f>
        <v>163</v>
      </c>
      <c r="F25" s="343">
        <f t="shared" si="7"/>
        <v>6</v>
      </c>
      <c r="G25" s="343"/>
      <c r="H25" s="343"/>
      <c r="I25" s="343">
        <f t="shared" si="7"/>
        <v>169</v>
      </c>
      <c r="J25" s="343"/>
      <c r="K25" s="343">
        <f>+L25/D25*100</f>
        <v>237.86982248520712</v>
      </c>
      <c r="L25" s="345">
        <f>+L102+L112</f>
        <v>402</v>
      </c>
      <c r="M25" s="344">
        <v>23.964497041420117</v>
      </c>
    </row>
    <row r="26" spans="1:13" ht="24.75" customHeight="1">
      <c r="A26" s="418"/>
      <c r="B26" s="420"/>
      <c r="C26" s="220" t="s">
        <v>248</v>
      </c>
      <c r="D26" s="343">
        <f>+D103+D113</f>
        <v>156</v>
      </c>
      <c r="E26" s="343">
        <f t="shared" si="7"/>
        <v>152</v>
      </c>
      <c r="F26" s="343">
        <f t="shared" si="7"/>
        <v>4</v>
      </c>
      <c r="G26" s="343"/>
      <c r="H26" s="343"/>
      <c r="I26" s="343">
        <f t="shared" si="7"/>
        <v>156</v>
      </c>
      <c r="J26" s="343"/>
      <c r="K26" s="455"/>
      <c r="L26" s="456"/>
      <c r="M26" s="344">
        <v>26.153846153846153</v>
      </c>
    </row>
    <row r="27" spans="1:13" ht="24.75" customHeight="1">
      <c r="A27" s="418"/>
      <c r="B27" s="420" t="s">
        <v>246</v>
      </c>
      <c r="C27" s="220" t="s">
        <v>247</v>
      </c>
      <c r="D27" s="343">
        <f>+D115</f>
        <v>6</v>
      </c>
      <c r="E27" s="343">
        <f aca="true" t="shared" si="8" ref="E27:I28">+E115</f>
        <v>5</v>
      </c>
      <c r="F27" s="343"/>
      <c r="G27" s="343">
        <f t="shared" si="8"/>
        <v>1</v>
      </c>
      <c r="H27" s="343"/>
      <c r="I27" s="343">
        <f t="shared" si="8"/>
        <v>6</v>
      </c>
      <c r="J27" s="343"/>
      <c r="K27" s="343">
        <f>+L27/D27*100</f>
        <v>383.33333333333337</v>
      </c>
      <c r="L27" s="345">
        <f>+L115</f>
        <v>23</v>
      </c>
      <c r="M27" s="344">
        <v>15</v>
      </c>
    </row>
    <row r="28" spans="1:13" ht="24.75" customHeight="1" thickBot="1">
      <c r="A28" s="417"/>
      <c r="B28" s="421"/>
      <c r="C28" s="221" t="s">
        <v>248</v>
      </c>
      <c r="D28" s="343">
        <f>+D116</f>
        <v>9</v>
      </c>
      <c r="E28" s="343">
        <f t="shared" si="8"/>
        <v>6.5</v>
      </c>
      <c r="F28" s="343">
        <f t="shared" si="8"/>
        <v>1.5</v>
      </c>
      <c r="G28" s="343"/>
      <c r="H28" s="343"/>
      <c r="I28" s="343">
        <f t="shared" si="8"/>
        <v>9</v>
      </c>
      <c r="J28" s="343"/>
      <c r="K28" s="457"/>
      <c r="L28" s="458"/>
      <c r="M28" s="341">
        <v>34</v>
      </c>
    </row>
    <row r="29" spans="1:13" ht="21.75" customHeight="1">
      <c r="A29" s="439" t="s">
        <v>188</v>
      </c>
      <c r="B29" s="86" t="s">
        <v>189</v>
      </c>
      <c r="C29" s="412" t="s">
        <v>247</v>
      </c>
      <c r="D29" s="298">
        <v>1</v>
      </c>
      <c r="E29" s="299">
        <v>1</v>
      </c>
      <c r="F29" s="300"/>
      <c r="G29" s="300"/>
      <c r="H29" s="298"/>
      <c r="I29" s="301">
        <v>1</v>
      </c>
      <c r="J29" s="299"/>
      <c r="K29" s="299">
        <v>107</v>
      </c>
      <c r="L29" s="299">
        <v>1</v>
      </c>
      <c r="M29" s="302">
        <v>100</v>
      </c>
    </row>
    <row r="30" spans="1:13" ht="21.75" customHeight="1">
      <c r="A30" s="440"/>
      <c r="B30" s="87" t="s">
        <v>190</v>
      </c>
      <c r="C30" s="432"/>
      <c r="D30" s="303">
        <v>1</v>
      </c>
      <c r="E30" s="303"/>
      <c r="F30" s="303">
        <v>1</v>
      </c>
      <c r="G30" s="303"/>
      <c r="H30" s="303"/>
      <c r="I30" s="304">
        <v>1</v>
      </c>
      <c r="J30" s="303"/>
      <c r="K30" s="303">
        <v>112</v>
      </c>
      <c r="L30" s="303">
        <v>1</v>
      </c>
      <c r="M30" s="305">
        <v>100</v>
      </c>
    </row>
    <row r="31" spans="1:13" ht="21.75" customHeight="1">
      <c r="A31" s="440"/>
      <c r="B31" s="87" t="s">
        <v>358</v>
      </c>
      <c r="C31" s="432"/>
      <c r="D31" s="306"/>
      <c r="E31" s="306"/>
      <c r="F31" s="306"/>
      <c r="G31" s="306"/>
      <c r="H31" s="306"/>
      <c r="I31" s="304"/>
      <c r="J31" s="306"/>
      <c r="K31" s="306"/>
      <c r="L31" s="306"/>
      <c r="M31" s="305"/>
    </row>
    <row r="32" spans="1:13" ht="21.75" customHeight="1">
      <c r="A32" s="440"/>
      <c r="B32" s="87" t="s">
        <v>110</v>
      </c>
      <c r="C32" s="433"/>
      <c r="D32" s="307">
        <v>2</v>
      </c>
      <c r="E32" s="307">
        <v>1</v>
      </c>
      <c r="F32" s="307">
        <v>1</v>
      </c>
      <c r="G32" s="307"/>
      <c r="H32" s="307"/>
      <c r="I32" s="307">
        <v>2</v>
      </c>
      <c r="J32" s="307"/>
      <c r="K32" s="308">
        <v>110</v>
      </c>
      <c r="L32" s="307">
        <v>2</v>
      </c>
      <c r="M32" s="309">
        <v>100</v>
      </c>
    </row>
    <row r="33" spans="1:13" ht="21.75" customHeight="1" thickBot="1">
      <c r="A33" s="441"/>
      <c r="B33" s="416" t="s">
        <v>248</v>
      </c>
      <c r="C33" s="413"/>
      <c r="D33" s="310">
        <v>2</v>
      </c>
      <c r="E33" s="310">
        <v>1</v>
      </c>
      <c r="F33" s="310">
        <v>1</v>
      </c>
      <c r="G33" s="310"/>
      <c r="H33" s="310"/>
      <c r="I33" s="310">
        <v>2</v>
      </c>
      <c r="J33" s="310"/>
      <c r="K33" s="414"/>
      <c r="L33" s="415"/>
      <c r="M33" s="311">
        <v>15</v>
      </c>
    </row>
    <row r="34" spans="1:13" ht="21.75" customHeight="1">
      <c r="A34" s="439" t="s">
        <v>191</v>
      </c>
      <c r="B34" s="86" t="s">
        <v>192</v>
      </c>
      <c r="C34" s="412" t="s">
        <v>247</v>
      </c>
      <c r="D34" s="298">
        <v>3</v>
      </c>
      <c r="E34" s="299">
        <v>3</v>
      </c>
      <c r="F34" s="300"/>
      <c r="G34" s="300"/>
      <c r="H34" s="298"/>
      <c r="I34" s="301">
        <v>3</v>
      </c>
      <c r="J34" s="299"/>
      <c r="K34" s="299">
        <v>212</v>
      </c>
      <c r="L34" s="299">
        <v>6</v>
      </c>
      <c r="M34" s="302">
        <v>10</v>
      </c>
    </row>
    <row r="35" spans="1:13" ht="21.75" customHeight="1">
      <c r="A35" s="440"/>
      <c r="B35" s="87" t="s">
        <v>193</v>
      </c>
      <c r="C35" s="432"/>
      <c r="D35" s="303">
        <v>1</v>
      </c>
      <c r="E35" s="303">
        <v>1</v>
      </c>
      <c r="F35" s="303"/>
      <c r="G35" s="303"/>
      <c r="H35" s="303"/>
      <c r="I35" s="304">
        <v>1</v>
      </c>
      <c r="J35" s="303"/>
      <c r="K35" s="303">
        <v>352</v>
      </c>
      <c r="L35" s="303">
        <v>4</v>
      </c>
      <c r="M35" s="305">
        <v>60</v>
      </c>
    </row>
    <row r="36" spans="1:13" ht="21.75" customHeight="1">
      <c r="A36" s="440"/>
      <c r="B36" s="87" t="s">
        <v>194</v>
      </c>
      <c r="C36" s="432"/>
      <c r="D36" s="306">
        <v>10</v>
      </c>
      <c r="E36" s="306">
        <v>5</v>
      </c>
      <c r="F36" s="306">
        <v>5</v>
      </c>
      <c r="G36" s="306"/>
      <c r="H36" s="306"/>
      <c r="I36" s="304">
        <v>10</v>
      </c>
      <c r="J36" s="306"/>
      <c r="K36" s="306">
        <v>98</v>
      </c>
      <c r="L36" s="306">
        <v>10</v>
      </c>
      <c r="M36" s="305">
        <v>100</v>
      </c>
    </row>
    <row r="37" spans="1:13" ht="21.75" customHeight="1">
      <c r="A37" s="440"/>
      <c r="B37" s="87" t="s">
        <v>110</v>
      </c>
      <c r="C37" s="433"/>
      <c r="D37" s="307">
        <v>14</v>
      </c>
      <c r="E37" s="307">
        <v>9</v>
      </c>
      <c r="F37" s="307">
        <v>5</v>
      </c>
      <c r="G37" s="307"/>
      <c r="H37" s="307"/>
      <c r="I37" s="307">
        <v>14</v>
      </c>
      <c r="J37" s="307"/>
      <c r="K37" s="308">
        <v>143</v>
      </c>
      <c r="L37" s="307">
        <v>20</v>
      </c>
      <c r="M37" s="309">
        <v>79</v>
      </c>
    </row>
    <row r="38" spans="1:13" ht="21.75" customHeight="1" thickBot="1">
      <c r="A38" s="441"/>
      <c r="B38" s="416" t="s">
        <v>248</v>
      </c>
      <c r="C38" s="413"/>
      <c r="D38" s="310">
        <v>11</v>
      </c>
      <c r="E38" s="310">
        <v>6</v>
      </c>
      <c r="F38" s="310">
        <v>5</v>
      </c>
      <c r="G38" s="310"/>
      <c r="H38" s="310"/>
      <c r="I38" s="310">
        <v>11</v>
      </c>
      <c r="J38" s="310"/>
      <c r="K38" s="414"/>
      <c r="L38" s="415"/>
      <c r="M38" s="311">
        <v>98</v>
      </c>
    </row>
    <row r="39" spans="1:13" ht="21.75" customHeight="1">
      <c r="A39" s="439" t="s">
        <v>210</v>
      </c>
      <c r="B39" s="86" t="s">
        <v>211</v>
      </c>
      <c r="C39" s="412" t="s">
        <v>247</v>
      </c>
      <c r="D39" s="298">
        <v>3</v>
      </c>
      <c r="E39" s="299">
        <v>2</v>
      </c>
      <c r="F39" s="300">
        <v>1</v>
      </c>
      <c r="G39" s="300"/>
      <c r="H39" s="298"/>
      <c r="I39" s="301">
        <v>3</v>
      </c>
      <c r="J39" s="299"/>
      <c r="K39" s="299">
        <v>255</v>
      </c>
      <c r="L39" s="299">
        <v>8</v>
      </c>
      <c r="M39" s="302">
        <v>10</v>
      </c>
    </row>
    <row r="40" spans="1:13" ht="21.75" customHeight="1">
      <c r="A40" s="440"/>
      <c r="B40" s="87" t="s">
        <v>212</v>
      </c>
      <c r="C40" s="432"/>
      <c r="D40" s="303">
        <v>5</v>
      </c>
      <c r="E40" s="303">
        <v>5</v>
      </c>
      <c r="F40" s="303"/>
      <c r="G40" s="303"/>
      <c r="H40" s="303"/>
      <c r="I40" s="304">
        <v>5</v>
      </c>
      <c r="J40" s="303"/>
      <c r="K40" s="303">
        <v>369</v>
      </c>
      <c r="L40" s="303">
        <v>18</v>
      </c>
      <c r="M40" s="305">
        <v>36</v>
      </c>
    </row>
    <row r="41" spans="1:13" ht="21.75" customHeight="1">
      <c r="A41" s="440"/>
      <c r="B41" s="87" t="s">
        <v>213</v>
      </c>
      <c r="C41" s="432"/>
      <c r="D41" s="306">
        <v>1</v>
      </c>
      <c r="E41" s="306">
        <v>1</v>
      </c>
      <c r="F41" s="306"/>
      <c r="G41" s="306"/>
      <c r="H41" s="306"/>
      <c r="I41" s="304">
        <v>1</v>
      </c>
      <c r="J41" s="306"/>
      <c r="K41" s="306">
        <v>206</v>
      </c>
      <c r="L41" s="306">
        <v>2</v>
      </c>
      <c r="M41" s="305">
        <v>30</v>
      </c>
    </row>
    <row r="42" spans="1:13" ht="21.75" customHeight="1">
      <c r="A42" s="440"/>
      <c r="B42" s="87" t="s">
        <v>110</v>
      </c>
      <c r="C42" s="433"/>
      <c r="D42" s="307">
        <f aca="true" t="shared" si="9" ref="D42:I42">SUM(D39:D41)</f>
        <v>9</v>
      </c>
      <c r="E42" s="307">
        <f t="shared" si="9"/>
        <v>8</v>
      </c>
      <c r="F42" s="307">
        <f t="shared" si="9"/>
        <v>1</v>
      </c>
      <c r="G42" s="307"/>
      <c r="H42" s="307"/>
      <c r="I42" s="307">
        <f t="shared" si="9"/>
        <v>9</v>
      </c>
      <c r="J42" s="307"/>
      <c r="K42" s="307">
        <v>311</v>
      </c>
      <c r="L42" s="307">
        <f>SUM(L39:L41)</f>
        <v>28</v>
      </c>
      <c r="M42" s="309">
        <v>26.666666666666668</v>
      </c>
    </row>
    <row r="43" spans="1:13" ht="21.75" customHeight="1" thickBot="1">
      <c r="A43" s="441"/>
      <c r="B43" s="416" t="s">
        <v>248</v>
      </c>
      <c r="C43" s="413"/>
      <c r="D43" s="310">
        <v>9</v>
      </c>
      <c r="E43" s="310">
        <v>8</v>
      </c>
      <c r="F43" s="310">
        <v>1</v>
      </c>
      <c r="G43" s="310"/>
      <c r="H43" s="310"/>
      <c r="I43" s="310">
        <v>9</v>
      </c>
      <c r="J43" s="310"/>
      <c r="K43" s="414"/>
      <c r="L43" s="415"/>
      <c r="M43" s="311">
        <v>33</v>
      </c>
    </row>
    <row r="44" spans="1:13" ht="21.75" customHeight="1">
      <c r="A44" s="439" t="s">
        <v>195</v>
      </c>
      <c r="B44" s="86" t="s">
        <v>196</v>
      </c>
      <c r="C44" s="412" t="s">
        <v>247</v>
      </c>
      <c r="D44" s="298">
        <v>8</v>
      </c>
      <c r="E44" s="299">
        <v>6</v>
      </c>
      <c r="F44" s="300">
        <v>2</v>
      </c>
      <c r="G44" s="300"/>
      <c r="H44" s="298"/>
      <c r="I44" s="301">
        <v>8</v>
      </c>
      <c r="J44" s="299"/>
      <c r="K44" s="299">
        <v>234</v>
      </c>
      <c r="L44" s="299">
        <v>19</v>
      </c>
      <c r="M44" s="302">
        <v>56.25</v>
      </c>
    </row>
    <row r="45" spans="1:13" ht="21.75" customHeight="1">
      <c r="A45" s="440"/>
      <c r="B45" s="87" t="s">
        <v>110</v>
      </c>
      <c r="C45" s="433"/>
      <c r="D45" s="307">
        <v>8</v>
      </c>
      <c r="E45" s="307">
        <v>6</v>
      </c>
      <c r="F45" s="307">
        <v>2</v>
      </c>
      <c r="G45" s="307"/>
      <c r="H45" s="307"/>
      <c r="I45" s="307">
        <v>8</v>
      </c>
      <c r="J45" s="307"/>
      <c r="K45" s="308">
        <v>234</v>
      </c>
      <c r="L45" s="307">
        <v>19</v>
      </c>
      <c r="M45" s="309">
        <v>56</v>
      </c>
    </row>
    <row r="46" spans="1:13" ht="21.75" customHeight="1" thickBot="1">
      <c r="A46" s="441"/>
      <c r="B46" s="416" t="s">
        <v>248</v>
      </c>
      <c r="C46" s="413"/>
      <c r="D46" s="310">
        <v>8</v>
      </c>
      <c r="E46" s="310">
        <v>6</v>
      </c>
      <c r="F46" s="310">
        <v>2</v>
      </c>
      <c r="G46" s="310"/>
      <c r="H46" s="310"/>
      <c r="I46" s="310">
        <v>8</v>
      </c>
      <c r="J46" s="310"/>
      <c r="K46" s="414"/>
      <c r="L46" s="415"/>
      <c r="M46" s="311"/>
    </row>
    <row r="47" spans="1:13" ht="21.75" customHeight="1">
      <c r="A47" s="439" t="s">
        <v>197</v>
      </c>
      <c r="B47" s="86" t="s">
        <v>198</v>
      </c>
      <c r="C47" s="412" t="s">
        <v>247</v>
      </c>
      <c r="D47" s="298">
        <v>13</v>
      </c>
      <c r="E47" s="299">
        <v>5</v>
      </c>
      <c r="F47" s="300">
        <v>1</v>
      </c>
      <c r="G47" s="300">
        <v>4</v>
      </c>
      <c r="H47" s="298">
        <v>3</v>
      </c>
      <c r="I47" s="301">
        <v>13</v>
      </c>
      <c r="J47" s="299"/>
      <c r="K47" s="299">
        <v>285</v>
      </c>
      <c r="L47" s="299">
        <v>37</v>
      </c>
      <c r="M47" s="302">
        <v>8</v>
      </c>
    </row>
    <row r="48" spans="1:13" ht="21.75" customHeight="1">
      <c r="A48" s="440"/>
      <c r="B48" s="87" t="s">
        <v>199</v>
      </c>
      <c r="C48" s="432"/>
      <c r="D48" s="303">
        <v>2</v>
      </c>
      <c r="E48" s="303">
        <v>2</v>
      </c>
      <c r="F48" s="303"/>
      <c r="G48" s="303"/>
      <c r="H48" s="303"/>
      <c r="I48" s="304">
        <v>2</v>
      </c>
      <c r="J48" s="303"/>
      <c r="K48" s="303">
        <v>262</v>
      </c>
      <c r="L48" s="303">
        <v>5.2</v>
      </c>
      <c r="M48" s="305">
        <v>45</v>
      </c>
    </row>
    <row r="49" spans="1:13" ht="21.75" customHeight="1">
      <c r="A49" s="440"/>
      <c r="B49" s="87" t="s">
        <v>200</v>
      </c>
      <c r="C49" s="432"/>
      <c r="D49" s="306">
        <v>1</v>
      </c>
      <c r="E49" s="306"/>
      <c r="F49" s="306">
        <v>1</v>
      </c>
      <c r="G49" s="306"/>
      <c r="H49" s="306"/>
      <c r="I49" s="304">
        <v>1</v>
      </c>
      <c r="J49" s="306"/>
      <c r="K49" s="306">
        <v>250</v>
      </c>
      <c r="L49" s="306">
        <v>2.5</v>
      </c>
      <c r="M49" s="305">
        <v>90</v>
      </c>
    </row>
    <row r="50" spans="1:13" ht="21.75" customHeight="1">
      <c r="A50" s="440"/>
      <c r="B50" s="87" t="s">
        <v>110</v>
      </c>
      <c r="C50" s="433"/>
      <c r="D50" s="307">
        <v>16</v>
      </c>
      <c r="E50" s="307">
        <v>7</v>
      </c>
      <c r="F50" s="307">
        <v>2</v>
      </c>
      <c r="G50" s="307">
        <v>4</v>
      </c>
      <c r="H50" s="307">
        <v>3</v>
      </c>
      <c r="I50" s="307">
        <v>16</v>
      </c>
      <c r="J50" s="307"/>
      <c r="K50" s="308">
        <v>265</v>
      </c>
      <c r="L50" s="307">
        <v>45</v>
      </c>
      <c r="M50" s="309">
        <v>18</v>
      </c>
    </row>
    <row r="51" spans="1:13" ht="21.75" customHeight="1" thickBot="1">
      <c r="A51" s="441"/>
      <c r="B51" s="416" t="s">
        <v>248</v>
      </c>
      <c r="C51" s="413"/>
      <c r="D51" s="310">
        <v>16</v>
      </c>
      <c r="E51" s="310">
        <v>7</v>
      </c>
      <c r="F51" s="310">
        <v>2</v>
      </c>
      <c r="G51" s="310">
        <v>4</v>
      </c>
      <c r="H51" s="310">
        <v>3</v>
      </c>
      <c r="I51" s="310">
        <v>16</v>
      </c>
      <c r="J51" s="310"/>
      <c r="K51" s="414"/>
      <c r="L51" s="415"/>
      <c r="M51" s="311">
        <v>15</v>
      </c>
    </row>
    <row r="52" spans="1:13" ht="21.75" customHeight="1">
      <c r="A52" s="439" t="s">
        <v>201</v>
      </c>
      <c r="B52" s="86" t="s">
        <v>202</v>
      </c>
      <c r="C52" s="412" t="s">
        <v>247</v>
      </c>
      <c r="D52" s="298">
        <v>1</v>
      </c>
      <c r="E52" s="299">
        <v>1</v>
      </c>
      <c r="F52" s="300"/>
      <c r="G52" s="300"/>
      <c r="H52" s="298"/>
      <c r="I52" s="301">
        <v>1</v>
      </c>
      <c r="J52" s="299"/>
      <c r="K52" s="299">
        <v>275</v>
      </c>
      <c r="L52" s="299">
        <v>3</v>
      </c>
      <c r="M52" s="302">
        <v>100</v>
      </c>
    </row>
    <row r="53" spans="1:13" ht="21.75" customHeight="1">
      <c r="A53" s="442"/>
      <c r="B53" s="89" t="s">
        <v>203</v>
      </c>
      <c r="C53" s="443"/>
      <c r="D53" s="312"/>
      <c r="E53" s="312"/>
      <c r="F53" s="312"/>
      <c r="G53" s="312"/>
      <c r="H53" s="312"/>
      <c r="I53" s="312"/>
      <c r="J53" s="312"/>
      <c r="K53" s="312"/>
      <c r="L53" s="312"/>
      <c r="M53" s="313"/>
    </row>
    <row r="54" spans="1:13" ht="21.75" customHeight="1">
      <c r="A54" s="442"/>
      <c r="B54" s="89" t="s">
        <v>204</v>
      </c>
      <c r="C54" s="443"/>
      <c r="D54" s="306"/>
      <c r="E54" s="306"/>
      <c r="F54" s="306"/>
      <c r="G54" s="306"/>
      <c r="H54" s="306"/>
      <c r="I54" s="306"/>
      <c r="J54" s="306"/>
      <c r="K54" s="306"/>
      <c r="L54" s="306"/>
      <c r="M54" s="313"/>
    </row>
    <row r="55" spans="1:13" ht="21.75" customHeight="1">
      <c r="A55" s="442"/>
      <c r="B55" s="89" t="s">
        <v>205</v>
      </c>
      <c r="C55" s="443"/>
      <c r="D55" s="306">
        <v>2</v>
      </c>
      <c r="E55" s="306">
        <v>2</v>
      </c>
      <c r="F55" s="306"/>
      <c r="G55" s="306"/>
      <c r="H55" s="306"/>
      <c r="I55" s="306">
        <v>2</v>
      </c>
      <c r="J55" s="306"/>
      <c r="K55" s="306">
        <v>280</v>
      </c>
      <c r="L55" s="306">
        <v>6</v>
      </c>
      <c r="M55" s="313">
        <v>0</v>
      </c>
    </row>
    <row r="56" spans="1:13" ht="21.75" customHeight="1">
      <c r="A56" s="442"/>
      <c r="B56" s="89" t="s">
        <v>206</v>
      </c>
      <c r="C56" s="443"/>
      <c r="D56" s="306">
        <v>1</v>
      </c>
      <c r="E56" s="306">
        <v>1</v>
      </c>
      <c r="F56" s="306"/>
      <c r="G56" s="306"/>
      <c r="H56" s="306"/>
      <c r="I56" s="306">
        <v>1</v>
      </c>
      <c r="J56" s="306"/>
      <c r="K56" s="306">
        <v>245</v>
      </c>
      <c r="L56" s="306">
        <v>2</v>
      </c>
      <c r="M56" s="313">
        <v>100</v>
      </c>
    </row>
    <row r="57" spans="1:13" ht="21.75" customHeight="1">
      <c r="A57" s="442"/>
      <c r="B57" s="89" t="s">
        <v>207</v>
      </c>
      <c r="C57" s="443"/>
      <c r="D57" s="306">
        <v>1</v>
      </c>
      <c r="E57" s="306"/>
      <c r="F57" s="306"/>
      <c r="G57" s="306"/>
      <c r="H57" s="306"/>
      <c r="I57" s="306"/>
      <c r="J57" s="306">
        <v>1</v>
      </c>
      <c r="K57" s="306">
        <v>275</v>
      </c>
      <c r="L57" s="306">
        <v>3</v>
      </c>
      <c r="M57" s="313">
        <v>0</v>
      </c>
    </row>
    <row r="58" spans="1:13" ht="21.75" customHeight="1">
      <c r="A58" s="440"/>
      <c r="B58" s="87" t="s">
        <v>208</v>
      </c>
      <c r="C58" s="432"/>
      <c r="D58" s="314"/>
      <c r="E58" s="314"/>
      <c r="F58" s="314"/>
      <c r="G58" s="314"/>
      <c r="H58" s="314"/>
      <c r="I58" s="315"/>
      <c r="J58" s="314"/>
      <c r="K58" s="314"/>
      <c r="L58" s="314"/>
      <c r="M58" s="305"/>
    </row>
    <row r="59" spans="1:13" ht="21.75" customHeight="1">
      <c r="A59" s="440"/>
      <c r="B59" s="87" t="s">
        <v>209</v>
      </c>
      <c r="C59" s="432"/>
      <c r="D59" s="306"/>
      <c r="E59" s="306"/>
      <c r="F59" s="306"/>
      <c r="G59" s="306"/>
      <c r="H59" s="306"/>
      <c r="I59" s="304"/>
      <c r="J59" s="306"/>
      <c r="K59" s="306">
        <v>270</v>
      </c>
      <c r="L59" s="306"/>
      <c r="M59" s="305">
        <v>100</v>
      </c>
    </row>
    <row r="60" spans="1:13" ht="21.75" customHeight="1">
      <c r="A60" s="440"/>
      <c r="B60" s="87" t="s">
        <v>110</v>
      </c>
      <c r="C60" s="433"/>
      <c r="D60" s="307">
        <f>SUM(D52:D59)</f>
        <v>5</v>
      </c>
      <c r="E60" s="307">
        <f aca="true" t="shared" si="10" ref="E60:L60">SUM(E52:E59)</f>
        <v>4</v>
      </c>
      <c r="F60" s="307"/>
      <c r="G60" s="307"/>
      <c r="H60" s="307"/>
      <c r="I60" s="307">
        <f t="shared" si="10"/>
        <v>4</v>
      </c>
      <c r="J60" s="307">
        <f t="shared" si="10"/>
        <v>1</v>
      </c>
      <c r="K60" s="307">
        <v>280</v>
      </c>
      <c r="L60" s="307">
        <f t="shared" si="10"/>
        <v>14</v>
      </c>
      <c r="M60" s="316">
        <v>100</v>
      </c>
    </row>
    <row r="61" spans="1:13" ht="21.75" customHeight="1" thickBot="1">
      <c r="A61" s="441"/>
      <c r="B61" s="416" t="s">
        <v>248</v>
      </c>
      <c r="C61" s="413"/>
      <c r="D61" s="310">
        <v>6</v>
      </c>
      <c r="E61" s="310">
        <v>4</v>
      </c>
      <c r="F61" s="310">
        <v>1</v>
      </c>
      <c r="G61" s="310"/>
      <c r="H61" s="310"/>
      <c r="I61" s="310">
        <v>5</v>
      </c>
      <c r="J61" s="310">
        <v>1</v>
      </c>
      <c r="K61" s="414"/>
      <c r="L61" s="415"/>
      <c r="M61" s="311"/>
    </row>
    <row r="62" spans="1:13" ht="21.75" customHeight="1">
      <c r="A62" s="439" t="s">
        <v>214</v>
      </c>
      <c r="B62" s="86" t="s">
        <v>215</v>
      </c>
      <c r="C62" s="412" t="s">
        <v>247</v>
      </c>
      <c r="D62" s="317">
        <v>13</v>
      </c>
      <c r="E62" s="318">
        <v>1</v>
      </c>
      <c r="F62" s="319">
        <v>0</v>
      </c>
      <c r="G62" s="319"/>
      <c r="H62" s="317">
        <v>12</v>
      </c>
      <c r="I62" s="320">
        <v>13</v>
      </c>
      <c r="J62" s="318"/>
      <c r="K62" s="318">
        <v>347</v>
      </c>
      <c r="L62" s="318">
        <v>45</v>
      </c>
      <c r="M62" s="302">
        <v>6.923076923076923</v>
      </c>
    </row>
    <row r="63" spans="1:13" ht="21.75" customHeight="1">
      <c r="A63" s="442"/>
      <c r="B63" s="89" t="s">
        <v>357</v>
      </c>
      <c r="C63" s="443"/>
      <c r="D63" s="306"/>
      <c r="E63" s="321"/>
      <c r="F63" s="322"/>
      <c r="G63" s="322"/>
      <c r="H63" s="306"/>
      <c r="I63" s="323"/>
      <c r="J63" s="321"/>
      <c r="K63" s="321"/>
      <c r="L63" s="322"/>
      <c r="M63" s="313"/>
    </row>
    <row r="64" spans="1:13" ht="21.75" customHeight="1">
      <c r="A64" s="442"/>
      <c r="B64" s="89" t="s">
        <v>216</v>
      </c>
      <c r="C64" s="443"/>
      <c r="D64" s="306">
        <v>0</v>
      </c>
      <c r="E64" s="306"/>
      <c r="F64" s="306"/>
      <c r="G64" s="306"/>
      <c r="H64" s="306">
        <v>0</v>
      </c>
      <c r="I64" s="306">
        <v>0</v>
      </c>
      <c r="J64" s="306"/>
      <c r="K64" s="306">
        <v>290</v>
      </c>
      <c r="L64" s="306">
        <v>0</v>
      </c>
      <c r="M64" s="313">
        <v>100</v>
      </c>
    </row>
    <row r="65" spans="1:13" ht="21.75" customHeight="1">
      <c r="A65" s="442"/>
      <c r="B65" s="89" t="s">
        <v>359</v>
      </c>
      <c r="C65" s="443"/>
      <c r="D65" s="306"/>
      <c r="E65" s="306"/>
      <c r="F65" s="306"/>
      <c r="G65" s="306"/>
      <c r="H65" s="306"/>
      <c r="I65" s="306"/>
      <c r="J65" s="306"/>
      <c r="K65" s="306"/>
      <c r="L65" s="306"/>
      <c r="M65" s="313"/>
    </row>
    <row r="66" spans="1:13" ht="21.75" customHeight="1">
      <c r="A66" s="442"/>
      <c r="B66" s="89" t="s">
        <v>217</v>
      </c>
      <c r="C66" s="443"/>
      <c r="D66" s="306">
        <v>2</v>
      </c>
      <c r="E66" s="306"/>
      <c r="F66" s="306"/>
      <c r="G66" s="306"/>
      <c r="H66" s="306"/>
      <c r="I66" s="306"/>
      <c r="J66" s="306">
        <v>2</v>
      </c>
      <c r="K66" s="306">
        <v>256</v>
      </c>
      <c r="L66" s="306">
        <v>5</v>
      </c>
      <c r="M66" s="313">
        <v>100</v>
      </c>
    </row>
    <row r="67" spans="1:13" ht="21.75" customHeight="1">
      <c r="A67" s="442"/>
      <c r="B67" s="89" t="s">
        <v>218</v>
      </c>
      <c r="C67" s="443"/>
      <c r="D67" s="306">
        <v>0</v>
      </c>
      <c r="E67" s="306"/>
      <c r="F67" s="306"/>
      <c r="G67" s="306"/>
      <c r="H67" s="306"/>
      <c r="I67" s="306"/>
      <c r="J67" s="306">
        <v>0</v>
      </c>
      <c r="K67" s="306">
        <v>242</v>
      </c>
      <c r="L67" s="306">
        <v>0</v>
      </c>
      <c r="M67" s="313">
        <v>0</v>
      </c>
    </row>
    <row r="68" spans="1:13" ht="21.75" customHeight="1">
      <c r="A68" s="442"/>
      <c r="B68" s="89" t="s">
        <v>219</v>
      </c>
      <c r="C68" s="443"/>
      <c r="D68" s="306">
        <v>5</v>
      </c>
      <c r="E68" s="306"/>
      <c r="F68" s="306"/>
      <c r="G68" s="306"/>
      <c r="H68" s="306"/>
      <c r="I68" s="306"/>
      <c r="J68" s="306">
        <v>5</v>
      </c>
      <c r="K68" s="306">
        <v>113</v>
      </c>
      <c r="L68" s="306">
        <v>6</v>
      </c>
      <c r="M68" s="313">
        <v>12</v>
      </c>
    </row>
    <row r="69" spans="1:13" ht="21.75" customHeight="1">
      <c r="A69" s="442"/>
      <c r="B69" s="89" t="s">
        <v>220</v>
      </c>
      <c r="C69" s="443"/>
      <c r="D69" s="306">
        <v>1</v>
      </c>
      <c r="E69" s="306"/>
      <c r="F69" s="306"/>
      <c r="G69" s="306"/>
      <c r="H69" s="306"/>
      <c r="I69" s="306"/>
      <c r="J69" s="306">
        <v>1</v>
      </c>
      <c r="K69" s="306">
        <v>240</v>
      </c>
      <c r="L69" s="306">
        <v>2</v>
      </c>
      <c r="M69" s="313">
        <v>90</v>
      </c>
    </row>
    <row r="70" spans="1:13" ht="21.75" customHeight="1">
      <c r="A70" s="440"/>
      <c r="B70" s="87" t="s">
        <v>221</v>
      </c>
      <c r="C70" s="432"/>
      <c r="D70" s="314">
        <v>0</v>
      </c>
      <c r="E70" s="314"/>
      <c r="F70" s="314"/>
      <c r="G70" s="314"/>
      <c r="H70" s="314"/>
      <c r="I70" s="315"/>
      <c r="J70" s="314">
        <v>0</v>
      </c>
      <c r="K70" s="314">
        <v>145</v>
      </c>
      <c r="L70" s="314">
        <v>0</v>
      </c>
      <c r="M70" s="313">
        <v>100</v>
      </c>
    </row>
    <row r="71" spans="1:13" ht="21.75" customHeight="1">
      <c r="A71" s="440"/>
      <c r="B71" s="87" t="s">
        <v>110</v>
      </c>
      <c r="C71" s="433"/>
      <c r="D71" s="307">
        <f>SUM(D62:D70)</f>
        <v>21</v>
      </c>
      <c r="E71" s="307">
        <f aca="true" t="shared" si="11" ref="E71:L71">SUM(E62:E70)</f>
        <v>1</v>
      </c>
      <c r="F71" s="307">
        <f t="shared" si="11"/>
        <v>0</v>
      </c>
      <c r="G71" s="307">
        <f t="shared" si="11"/>
        <v>0</v>
      </c>
      <c r="H71" s="307">
        <f t="shared" si="11"/>
        <v>12</v>
      </c>
      <c r="I71" s="307">
        <f t="shared" si="11"/>
        <v>13</v>
      </c>
      <c r="J71" s="307">
        <v>8</v>
      </c>
      <c r="K71" s="308">
        <f>L71*1000/D71/10</f>
        <v>276.1904761904762</v>
      </c>
      <c r="L71" s="307">
        <f t="shared" si="11"/>
        <v>58</v>
      </c>
      <c r="M71" s="309">
        <v>27.142857142857142</v>
      </c>
    </row>
    <row r="72" spans="1:13" ht="21.75" customHeight="1" thickBot="1">
      <c r="A72" s="441"/>
      <c r="B72" s="416" t="s">
        <v>248</v>
      </c>
      <c r="C72" s="413"/>
      <c r="D72" s="310">
        <v>22</v>
      </c>
      <c r="E72" s="310">
        <v>2</v>
      </c>
      <c r="F72" s="310">
        <v>2</v>
      </c>
      <c r="G72" s="310"/>
      <c r="H72" s="310">
        <v>18</v>
      </c>
      <c r="I72" s="310">
        <v>22</v>
      </c>
      <c r="J72" s="310"/>
      <c r="K72" s="414"/>
      <c r="L72" s="415"/>
      <c r="M72" s="311">
        <v>5.454545454545454</v>
      </c>
    </row>
    <row r="73" spans="1:13" ht="21.75" customHeight="1">
      <c r="A73" s="439" t="s">
        <v>222</v>
      </c>
      <c r="B73" s="86" t="s">
        <v>223</v>
      </c>
      <c r="C73" s="412" t="s">
        <v>247</v>
      </c>
      <c r="D73" s="298">
        <v>1</v>
      </c>
      <c r="E73" s="299"/>
      <c r="F73" s="300">
        <v>1</v>
      </c>
      <c r="G73" s="300"/>
      <c r="H73" s="298"/>
      <c r="I73" s="301">
        <v>1</v>
      </c>
      <c r="J73" s="299"/>
      <c r="K73" s="299">
        <v>350</v>
      </c>
      <c r="L73" s="299">
        <v>3</v>
      </c>
      <c r="M73" s="302">
        <v>60</v>
      </c>
    </row>
    <row r="74" spans="1:13" ht="21.75" customHeight="1">
      <c r="A74" s="440"/>
      <c r="B74" s="87" t="s">
        <v>224</v>
      </c>
      <c r="C74" s="432"/>
      <c r="D74" s="303">
        <v>16</v>
      </c>
      <c r="E74" s="303"/>
      <c r="F74" s="303">
        <v>16</v>
      </c>
      <c r="G74" s="303"/>
      <c r="H74" s="303"/>
      <c r="I74" s="304">
        <v>16</v>
      </c>
      <c r="J74" s="303"/>
      <c r="K74" s="303">
        <v>225</v>
      </c>
      <c r="L74" s="303">
        <v>36</v>
      </c>
      <c r="M74" s="305">
        <v>86</v>
      </c>
    </row>
    <row r="75" spans="1:13" ht="21.75" customHeight="1">
      <c r="A75" s="440"/>
      <c r="B75" s="87" t="s">
        <v>225</v>
      </c>
      <c r="C75" s="432"/>
      <c r="D75" s="306"/>
      <c r="E75" s="306"/>
      <c r="F75" s="306"/>
      <c r="G75" s="306"/>
      <c r="H75" s="306"/>
      <c r="I75" s="304"/>
      <c r="J75" s="306"/>
      <c r="K75" s="306"/>
      <c r="L75" s="306"/>
      <c r="M75" s="305"/>
    </row>
    <row r="76" spans="1:13" ht="21.75" customHeight="1">
      <c r="A76" s="440"/>
      <c r="B76" s="87" t="s">
        <v>110</v>
      </c>
      <c r="C76" s="433"/>
      <c r="D76" s="307">
        <v>17</v>
      </c>
      <c r="E76" s="307"/>
      <c r="F76" s="307">
        <v>17</v>
      </c>
      <c r="G76" s="307"/>
      <c r="H76" s="307"/>
      <c r="I76" s="307">
        <v>17</v>
      </c>
      <c r="J76" s="307"/>
      <c r="K76" s="308">
        <v>229</v>
      </c>
      <c r="L76" s="307">
        <v>39</v>
      </c>
      <c r="M76" s="309">
        <v>84</v>
      </c>
    </row>
    <row r="77" spans="1:13" ht="21.75" customHeight="1" thickBot="1">
      <c r="A77" s="441"/>
      <c r="B77" s="416" t="s">
        <v>248</v>
      </c>
      <c r="C77" s="413"/>
      <c r="D77" s="310">
        <v>13</v>
      </c>
      <c r="E77" s="310"/>
      <c r="F77" s="310">
        <v>13</v>
      </c>
      <c r="G77" s="310"/>
      <c r="H77" s="310"/>
      <c r="I77" s="310">
        <v>13</v>
      </c>
      <c r="J77" s="310"/>
      <c r="K77" s="414"/>
      <c r="L77" s="415"/>
      <c r="M77" s="311">
        <v>14</v>
      </c>
    </row>
    <row r="78" spans="1:13" ht="21.75" customHeight="1">
      <c r="A78" s="439" t="s">
        <v>226</v>
      </c>
      <c r="B78" s="86" t="s">
        <v>227</v>
      </c>
      <c r="C78" s="412" t="s">
        <v>247</v>
      </c>
      <c r="D78" s="298">
        <v>27</v>
      </c>
      <c r="E78" s="299"/>
      <c r="F78" s="300">
        <v>27</v>
      </c>
      <c r="G78" s="300"/>
      <c r="H78" s="298"/>
      <c r="I78" s="301">
        <v>27</v>
      </c>
      <c r="J78" s="299"/>
      <c r="K78" s="299">
        <v>204</v>
      </c>
      <c r="L78" s="299">
        <v>55</v>
      </c>
      <c r="M78" s="302">
        <v>45</v>
      </c>
    </row>
    <row r="79" spans="1:13" ht="21.75" customHeight="1">
      <c r="A79" s="440"/>
      <c r="B79" s="87" t="s">
        <v>228</v>
      </c>
      <c r="C79" s="432"/>
      <c r="D79" s="303"/>
      <c r="E79" s="303"/>
      <c r="F79" s="303"/>
      <c r="G79" s="303"/>
      <c r="H79" s="303"/>
      <c r="I79" s="304"/>
      <c r="J79" s="303"/>
      <c r="K79" s="303"/>
      <c r="L79" s="303"/>
      <c r="M79" s="305"/>
    </row>
    <row r="80" spans="1:13" ht="21.75" customHeight="1">
      <c r="A80" s="440"/>
      <c r="B80" s="87" t="s">
        <v>229</v>
      </c>
      <c r="C80" s="432"/>
      <c r="D80" s="306"/>
      <c r="E80" s="306"/>
      <c r="F80" s="306"/>
      <c r="G80" s="306"/>
      <c r="H80" s="306"/>
      <c r="I80" s="304"/>
      <c r="J80" s="306"/>
      <c r="K80" s="306"/>
      <c r="L80" s="306"/>
      <c r="M80" s="305"/>
    </row>
    <row r="81" spans="1:13" ht="21.75" customHeight="1">
      <c r="A81" s="440"/>
      <c r="B81" s="87" t="s">
        <v>110</v>
      </c>
      <c r="C81" s="433"/>
      <c r="D81" s="307">
        <v>27</v>
      </c>
      <c r="E81" s="307"/>
      <c r="F81" s="307">
        <v>27</v>
      </c>
      <c r="G81" s="307"/>
      <c r="H81" s="307"/>
      <c r="I81" s="307">
        <v>27</v>
      </c>
      <c r="J81" s="307"/>
      <c r="K81" s="308">
        <v>204</v>
      </c>
      <c r="L81" s="307">
        <v>55</v>
      </c>
      <c r="M81" s="309">
        <v>45</v>
      </c>
    </row>
    <row r="82" spans="1:13" ht="21.75" customHeight="1" thickBot="1">
      <c r="A82" s="441"/>
      <c r="B82" s="416" t="s">
        <v>248</v>
      </c>
      <c r="C82" s="413"/>
      <c r="D82" s="310">
        <v>21</v>
      </c>
      <c r="E82" s="310"/>
      <c r="F82" s="310">
        <v>21</v>
      </c>
      <c r="G82" s="310"/>
      <c r="H82" s="310"/>
      <c r="I82" s="310">
        <v>21</v>
      </c>
      <c r="J82" s="310"/>
      <c r="K82" s="414"/>
      <c r="L82" s="415"/>
      <c r="M82" s="311">
        <v>14</v>
      </c>
    </row>
    <row r="83" spans="1:13" ht="21.75" customHeight="1">
      <c r="A83" s="439" t="s">
        <v>231</v>
      </c>
      <c r="B83" s="222" t="s">
        <v>257</v>
      </c>
      <c r="C83" s="412" t="s">
        <v>247</v>
      </c>
      <c r="D83" s="324">
        <v>133</v>
      </c>
      <c r="E83" s="324"/>
      <c r="F83" s="324">
        <v>133</v>
      </c>
      <c r="G83" s="324"/>
      <c r="H83" s="324"/>
      <c r="I83" s="324">
        <v>133</v>
      </c>
      <c r="J83" s="324"/>
      <c r="K83" s="324">
        <v>56</v>
      </c>
      <c r="L83" s="324">
        <v>74</v>
      </c>
      <c r="M83" s="302">
        <v>29.32330827067669</v>
      </c>
    </row>
    <row r="84" spans="1:13" ht="21.75" customHeight="1">
      <c r="A84" s="440"/>
      <c r="B84" s="222" t="s">
        <v>258</v>
      </c>
      <c r="C84" s="432"/>
      <c r="D84" s="303">
        <v>1</v>
      </c>
      <c r="E84" s="303"/>
      <c r="F84" s="303">
        <v>1</v>
      </c>
      <c r="G84" s="303"/>
      <c r="H84" s="303"/>
      <c r="I84" s="303">
        <v>1</v>
      </c>
      <c r="J84" s="303"/>
      <c r="K84" s="303">
        <v>90</v>
      </c>
      <c r="L84" s="303">
        <v>1</v>
      </c>
      <c r="M84" s="305">
        <v>0</v>
      </c>
    </row>
    <row r="85" spans="1:13" ht="21.75" customHeight="1">
      <c r="A85" s="440"/>
      <c r="B85" s="222" t="s">
        <v>259</v>
      </c>
      <c r="C85" s="432"/>
      <c r="D85" s="303"/>
      <c r="E85" s="303"/>
      <c r="F85" s="303"/>
      <c r="G85" s="303"/>
      <c r="H85" s="303"/>
      <c r="I85" s="303"/>
      <c r="J85" s="303"/>
      <c r="K85" s="303"/>
      <c r="L85" s="303"/>
      <c r="M85" s="305"/>
    </row>
    <row r="86" spans="1:13" ht="21.75" customHeight="1">
      <c r="A86" s="440"/>
      <c r="B86" s="223" t="s">
        <v>260</v>
      </c>
      <c r="C86" s="432"/>
      <c r="D86" s="303"/>
      <c r="E86" s="303"/>
      <c r="F86" s="303"/>
      <c r="G86" s="303"/>
      <c r="H86" s="303"/>
      <c r="I86" s="303"/>
      <c r="J86" s="303"/>
      <c r="K86" s="303"/>
      <c r="L86" s="303"/>
      <c r="M86" s="305"/>
    </row>
    <row r="87" spans="1:13" ht="21.75" customHeight="1">
      <c r="A87" s="440"/>
      <c r="B87" s="224" t="s">
        <v>261</v>
      </c>
      <c r="C87" s="432"/>
      <c r="D87" s="303"/>
      <c r="E87" s="303"/>
      <c r="F87" s="303"/>
      <c r="G87" s="303"/>
      <c r="H87" s="303"/>
      <c r="I87" s="303"/>
      <c r="J87" s="303"/>
      <c r="K87" s="303"/>
      <c r="L87" s="303"/>
      <c r="M87" s="305"/>
    </row>
    <row r="88" spans="1:13" ht="21.75" customHeight="1">
      <c r="A88" s="440"/>
      <c r="B88" s="223" t="s">
        <v>262</v>
      </c>
      <c r="C88" s="432"/>
      <c r="D88" s="303">
        <v>13</v>
      </c>
      <c r="E88" s="303"/>
      <c r="F88" s="303">
        <v>13</v>
      </c>
      <c r="G88" s="303"/>
      <c r="H88" s="303"/>
      <c r="I88" s="303">
        <v>13</v>
      </c>
      <c r="J88" s="303"/>
      <c r="K88" s="303">
        <v>85</v>
      </c>
      <c r="L88" s="303">
        <v>11</v>
      </c>
      <c r="M88" s="305">
        <v>80.76923076923077</v>
      </c>
    </row>
    <row r="89" spans="1:13" ht="21.75" customHeight="1">
      <c r="A89" s="440"/>
      <c r="B89" s="223" t="s">
        <v>230</v>
      </c>
      <c r="C89" s="432"/>
      <c r="D89" s="306">
        <v>26</v>
      </c>
      <c r="E89" s="306"/>
      <c r="F89" s="306">
        <v>26</v>
      </c>
      <c r="G89" s="306"/>
      <c r="H89" s="306"/>
      <c r="I89" s="306">
        <v>26</v>
      </c>
      <c r="J89" s="306"/>
      <c r="K89" s="306">
        <v>58</v>
      </c>
      <c r="L89" s="306">
        <v>15</v>
      </c>
      <c r="M89" s="305">
        <v>118.84615384615384</v>
      </c>
    </row>
    <row r="90" spans="1:13" ht="21.75" customHeight="1">
      <c r="A90" s="440"/>
      <c r="B90" s="87" t="s">
        <v>110</v>
      </c>
      <c r="C90" s="433"/>
      <c r="D90" s="306">
        <f>SUM(D83:D89)</f>
        <v>173</v>
      </c>
      <c r="E90" s="306"/>
      <c r="F90" s="306">
        <f>SUM(F83:F89)</f>
        <v>173</v>
      </c>
      <c r="G90" s="306"/>
      <c r="H90" s="306"/>
      <c r="I90" s="306">
        <f>SUM(I83:I89)</f>
        <v>173</v>
      </c>
      <c r="J90" s="306"/>
      <c r="K90" s="306">
        <f>AVERAGE(K83:K89)</f>
        <v>72.25</v>
      </c>
      <c r="L90" s="306">
        <f>SUM(L83:L89)</f>
        <v>101</v>
      </c>
      <c r="M90" s="305">
        <v>46.47398843930636</v>
      </c>
    </row>
    <row r="91" spans="1:13" ht="21.75" customHeight="1" thickBot="1">
      <c r="A91" s="441"/>
      <c r="B91" s="416" t="s">
        <v>248</v>
      </c>
      <c r="C91" s="413"/>
      <c r="D91" s="310">
        <v>123</v>
      </c>
      <c r="E91" s="310"/>
      <c r="F91" s="310">
        <v>123</v>
      </c>
      <c r="G91" s="310"/>
      <c r="H91" s="310"/>
      <c r="I91" s="310">
        <v>123</v>
      </c>
      <c r="J91" s="310"/>
      <c r="K91" s="414"/>
      <c r="L91" s="415"/>
      <c r="M91" s="311">
        <v>63.41463414634146</v>
      </c>
    </row>
    <row r="92" spans="1:13" ht="21.75" customHeight="1">
      <c r="A92" s="439" t="s">
        <v>232</v>
      </c>
      <c r="B92" s="86" t="s">
        <v>278</v>
      </c>
      <c r="C92" s="412" t="s">
        <v>247</v>
      </c>
      <c r="D92" s="298"/>
      <c r="E92" s="318"/>
      <c r="F92" s="319"/>
      <c r="G92" s="319"/>
      <c r="H92" s="317"/>
      <c r="I92" s="320"/>
      <c r="J92" s="318"/>
      <c r="K92" s="318"/>
      <c r="L92" s="318"/>
      <c r="M92" s="302"/>
    </row>
    <row r="93" spans="1:13" ht="21.75" customHeight="1">
      <c r="A93" s="442"/>
      <c r="B93" s="89" t="s">
        <v>279</v>
      </c>
      <c r="C93" s="443"/>
      <c r="D93" s="307"/>
      <c r="E93" s="306"/>
      <c r="F93" s="306"/>
      <c r="G93" s="306"/>
      <c r="H93" s="306"/>
      <c r="I93" s="306"/>
      <c r="J93" s="306"/>
      <c r="K93" s="306"/>
      <c r="L93" s="306"/>
      <c r="M93" s="313"/>
    </row>
    <row r="94" spans="1:13" ht="21.75" customHeight="1">
      <c r="A94" s="440"/>
      <c r="B94" s="87" t="s">
        <v>280</v>
      </c>
      <c r="C94" s="432"/>
      <c r="D94" s="303"/>
      <c r="E94" s="314"/>
      <c r="F94" s="314"/>
      <c r="G94" s="314"/>
      <c r="H94" s="314"/>
      <c r="I94" s="315"/>
      <c r="J94" s="314"/>
      <c r="K94" s="314"/>
      <c r="L94" s="314"/>
      <c r="M94" s="305"/>
    </row>
    <row r="95" spans="1:13" ht="21.75" customHeight="1">
      <c r="A95" s="440"/>
      <c r="B95" s="87" t="s">
        <v>281</v>
      </c>
      <c r="C95" s="432"/>
      <c r="D95" s="306"/>
      <c r="E95" s="306"/>
      <c r="F95" s="306"/>
      <c r="G95" s="306"/>
      <c r="H95" s="306"/>
      <c r="I95" s="304"/>
      <c r="J95" s="306"/>
      <c r="K95" s="306"/>
      <c r="L95" s="306"/>
      <c r="M95" s="305"/>
    </row>
    <row r="96" spans="1:13" ht="21.75" customHeight="1">
      <c r="A96" s="440"/>
      <c r="B96" s="87" t="s">
        <v>110</v>
      </c>
      <c r="C96" s="433"/>
      <c r="D96" s="307"/>
      <c r="E96" s="307"/>
      <c r="F96" s="307"/>
      <c r="G96" s="307"/>
      <c r="H96" s="307"/>
      <c r="I96" s="307"/>
      <c r="J96" s="307"/>
      <c r="K96" s="307"/>
      <c r="L96" s="307"/>
      <c r="M96" s="309"/>
    </row>
    <row r="97" spans="1:13" ht="21.75" customHeight="1" thickBot="1">
      <c r="A97" s="441"/>
      <c r="B97" s="416" t="s">
        <v>248</v>
      </c>
      <c r="C97" s="413"/>
      <c r="D97" s="310"/>
      <c r="E97" s="310"/>
      <c r="F97" s="310"/>
      <c r="G97" s="310"/>
      <c r="H97" s="310"/>
      <c r="I97" s="310"/>
      <c r="J97" s="310"/>
      <c r="K97" s="414"/>
      <c r="L97" s="415"/>
      <c r="M97" s="311"/>
    </row>
    <row r="98" spans="1:13" ht="21.75" customHeight="1">
      <c r="A98" s="439" t="s">
        <v>236</v>
      </c>
      <c r="B98" s="86" t="s">
        <v>233</v>
      </c>
      <c r="C98" s="412" t="s">
        <v>247</v>
      </c>
      <c r="D98" s="298">
        <v>59</v>
      </c>
      <c r="E98" s="299">
        <v>59</v>
      </c>
      <c r="F98" s="300"/>
      <c r="G98" s="300"/>
      <c r="H98" s="298"/>
      <c r="I98" s="301">
        <v>59</v>
      </c>
      <c r="J98" s="299"/>
      <c r="K98" s="299">
        <v>212</v>
      </c>
      <c r="L98" s="299">
        <v>125</v>
      </c>
      <c r="M98" s="302">
        <v>9.152542372881356</v>
      </c>
    </row>
    <row r="99" spans="1:13" ht="21.75" customHeight="1">
      <c r="A99" s="440"/>
      <c r="B99" s="87" t="s">
        <v>234</v>
      </c>
      <c r="C99" s="432"/>
      <c r="D99" s="303">
        <v>101</v>
      </c>
      <c r="E99" s="303">
        <v>100</v>
      </c>
      <c r="F99" s="303">
        <v>1</v>
      </c>
      <c r="G99" s="303"/>
      <c r="H99" s="303"/>
      <c r="I99" s="304">
        <v>101</v>
      </c>
      <c r="J99" s="303"/>
      <c r="K99" s="303">
        <v>264</v>
      </c>
      <c r="L99" s="303">
        <v>267</v>
      </c>
      <c r="M99" s="305">
        <v>31.485148514851485</v>
      </c>
    </row>
    <row r="100" spans="1:13" ht="21.75" customHeight="1">
      <c r="A100" s="440"/>
      <c r="B100" s="87" t="s">
        <v>360</v>
      </c>
      <c r="C100" s="432"/>
      <c r="D100" s="303"/>
      <c r="E100" s="303"/>
      <c r="F100" s="303"/>
      <c r="G100" s="303"/>
      <c r="H100" s="303"/>
      <c r="I100" s="304"/>
      <c r="J100" s="303"/>
      <c r="K100" s="303"/>
      <c r="L100" s="303"/>
      <c r="M100" s="305"/>
    </row>
    <row r="101" spans="1:13" ht="21.75" customHeight="1">
      <c r="A101" s="440"/>
      <c r="B101" s="87" t="s">
        <v>235</v>
      </c>
      <c r="C101" s="432"/>
      <c r="D101" s="306">
        <v>4</v>
      </c>
      <c r="E101" s="306">
        <v>2</v>
      </c>
      <c r="F101" s="306">
        <v>2</v>
      </c>
      <c r="G101" s="306"/>
      <c r="H101" s="306"/>
      <c r="I101" s="304">
        <v>4</v>
      </c>
      <c r="J101" s="306"/>
      <c r="K101" s="306">
        <v>60</v>
      </c>
      <c r="L101" s="306">
        <v>2</v>
      </c>
      <c r="M101" s="305">
        <v>52.5</v>
      </c>
    </row>
    <row r="102" spans="1:13" ht="21.75" customHeight="1">
      <c r="A102" s="440"/>
      <c r="B102" s="87" t="s">
        <v>110</v>
      </c>
      <c r="C102" s="433"/>
      <c r="D102" s="307">
        <f>SUM(D98:D101)</f>
        <v>164</v>
      </c>
      <c r="E102" s="307">
        <f aca="true" t="shared" si="12" ref="E102:L102">SUM(E98:E101)</f>
        <v>161</v>
      </c>
      <c r="F102" s="307">
        <f t="shared" si="12"/>
        <v>3</v>
      </c>
      <c r="G102" s="307"/>
      <c r="H102" s="307"/>
      <c r="I102" s="307">
        <f t="shared" si="12"/>
        <v>164</v>
      </c>
      <c r="J102" s="307"/>
      <c r="K102" s="307">
        <f t="shared" si="12"/>
        <v>536</v>
      </c>
      <c r="L102" s="307">
        <f t="shared" si="12"/>
        <v>394</v>
      </c>
      <c r="M102" s="305">
        <v>23.963414634146343</v>
      </c>
    </row>
    <row r="103" spans="1:13" ht="21.75" customHeight="1" thickBot="1">
      <c r="A103" s="441"/>
      <c r="B103" s="416" t="s">
        <v>248</v>
      </c>
      <c r="C103" s="413"/>
      <c r="D103" s="310">
        <v>147</v>
      </c>
      <c r="E103" s="310">
        <v>146</v>
      </c>
      <c r="F103" s="325">
        <v>1</v>
      </c>
      <c r="G103" s="310"/>
      <c r="H103" s="310"/>
      <c r="I103" s="310">
        <v>147</v>
      </c>
      <c r="J103" s="310"/>
      <c r="K103" s="414"/>
      <c r="L103" s="415"/>
      <c r="M103" s="311">
        <v>27.755102040816325</v>
      </c>
    </row>
    <row r="104" spans="1:13" ht="21.75" customHeight="1">
      <c r="A104" s="434" t="s">
        <v>245</v>
      </c>
      <c r="B104" s="86" t="s">
        <v>237</v>
      </c>
      <c r="C104" s="412" t="s">
        <v>247</v>
      </c>
      <c r="D104" s="298">
        <v>2</v>
      </c>
      <c r="E104" s="299">
        <v>1</v>
      </c>
      <c r="F104" s="300">
        <v>1</v>
      </c>
      <c r="G104" s="300"/>
      <c r="H104" s="298"/>
      <c r="I104" s="301">
        <v>2</v>
      </c>
      <c r="J104" s="299"/>
      <c r="K104" s="299">
        <v>260</v>
      </c>
      <c r="L104" s="299">
        <v>5</v>
      </c>
      <c r="M104" s="302">
        <v>15</v>
      </c>
    </row>
    <row r="105" spans="1:13" ht="21.75" customHeight="1">
      <c r="A105" s="435"/>
      <c r="B105" s="89" t="s">
        <v>238</v>
      </c>
      <c r="C105" s="437"/>
      <c r="D105" s="312"/>
      <c r="E105" s="312"/>
      <c r="F105" s="312"/>
      <c r="G105" s="312"/>
      <c r="H105" s="312"/>
      <c r="I105" s="312"/>
      <c r="J105" s="312"/>
      <c r="K105" s="312"/>
      <c r="L105" s="312"/>
      <c r="M105" s="313"/>
    </row>
    <row r="106" spans="1:13" ht="21.75" customHeight="1">
      <c r="A106" s="435"/>
      <c r="B106" s="89" t="s">
        <v>239</v>
      </c>
      <c r="C106" s="437"/>
      <c r="D106" s="306"/>
      <c r="E106" s="306"/>
      <c r="F106" s="306"/>
      <c r="G106" s="306"/>
      <c r="H106" s="306"/>
      <c r="I106" s="306"/>
      <c r="J106" s="306"/>
      <c r="K106" s="306"/>
      <c r="L106" s="306"/>
      <c r="M106" s="313"/>
    </row>
    <row r="107" spans="1:13" ht="21.75" customHeight="1">
      <c r="A107" s="435"/>
      <c r="B107" s="87" t="s">
        <v>240</v>
      </c>
      <c r="C107" s="437"/>
      <c r="D107" s="306">
        <v>2</v>
      </c>
      <c r="E107" s="306"/>
      <c r="F107" s="306">
        <v>2</v>
      </c>
      <c r="G107" s="306"/>
      <c r="H107" s="306"/>
      <c r="I107" s="306">
        <v>2</v>
      </c>
      <c r="J107" s="306"/>
      <c r="K107" s="306">
        <v>90</v>
      </c>
      <c r="L107" s="306">
        <v>2</v>
      </c>
      <c r="M107" s="305">
        <v>45</v>
      </c>
    </row>
    <row r="108" spans="1:13" ht="21.75" customHeight="1">
      <c r="A108" s="435"/>
      <c r="B108" s="87" t="s">
        <v>241</v>
      </c>
      <c r="C108" s="437"/>
      <c r="D108" s="306"/>
      <c r="E108" s="306"/>
      <c r="F108" s="306"/>
      <c r="G108" s="306"/>
      <c r="H108" s="306"/>
      <c r="I108" s="306"/>
      <c r="J108" s="306"/>
      <c r="K108" s="306"/>
      <c r="L108" s="306"/>
      <c r="M108" s="305"/>
    </row>
    <row r="109" spans="1:13" ht="21.75" customHeight="1">
      <c r="A109" s="435"/>
      <c r="B109" s="87" t="s">
        <v>242</v>
      </c>
      <c r="C109" s="437"/>
      <c r="D109" s="306"/>
      <c r="E109" s="306"/>
      <c r="F109" s="306"/>
      <c r="G109" s="306"/>
      <c r="H109" s="306"/>
      <c r="I109" s="306"/>
      <c r="J109" s="306"/>
      <c r="K109" s="306"/>
      <c r="L109" s="306"/>
      <c r="M109" s="305"/>
    </row>
    <row r="110" spans="1:13" ht="21.75" customHeight="1">
      <c r="A110" s="435"/>
      <c r="B110" s="87" t="s">
        <v>243</v>
      </c>
      <c r="C110" s="437"/>
      <c r="D110" s="326"/>
      <c r="E110" s="327"/>
      <c r="F110" s="328"/>
      <c r="G110" s="328"/>
      <c r="H110" s="326"/>
      <c r="I110" s="315"/>
      <c r="J110" s="327"/>
      <c r="K110" s="327"/>
      <c r="L110" s="327"/>
      <c r="M110" s="305"/>
    </row>
    <row r="111" spans="1:13" ht="21.75" customHeight="1">
      <c r="A111" s="435"/>
      <c r="B111" s="87" t="s">
        <v>244</v>
      </c>
      <c r="C111" s="437"/>
      <c r="D111" s="326">
        <v>1</v>
      </c>
      <c r="E111" s="327">
        <v>1</v>
      </c>
      <c r="F111" s="328"/>
      <c r="G111" s="328"/>
      <c r="H111" s="326"/>
      <c r="I111" s="304">
        <v>1</v>
      </c>
      <c r="J111" s="327"/>
      <c r="K111" s="327">
        <v>70</v>
      </c>
      <c r="L111" s="327">
        <v>1</v>
      </c>
      <c r="M111" s="305">
        <v>0</v>
      </c>
    </row>
    <row r="112" spans="1:13" ht="21.75" customHeight="1">
      <c r="A112" s="435"/>
      <c r="B112" s="87" t="s">
        <v>110</v>
      </c>
      <c r="C112" s="438"/>
      <c r="D112" s="307">
        <f>SUM(D104:D111)</f>
        <v>5</v>
      </c>
      <c r="E112" s="307">
        <f>SUM(E104:E111)</f>
        <v>2</v>
      </c>
      <c r="F112" s="307">
        <f>SUM(F104:F111)</f>
        <v>3</v>
      </c>
      <c r="G112" s="307"/>
      <c r="H112" s="307"/>
      <c r="I112" s="307">
        <f>SUM(I104:I111)</f>
        <v>5</v>
      </c>
      <c r="J112" s="307"/>
      <c r="K112" s="307">
        <v>160</v>
      </c>
      <c r="L112" s="307">
        <v>8</v>
      </c>
      <c r="M112" s="309">
        <v>24</v>
      </c>
    </row>
    <row r="113" spans="1:13" ht="21.75" customHeight="1" thickBot="1">
      <c r="A113" s="436"/>
      <c r="B113" s="416" t="s">
        <v>367</v>
      </c>
      <c r="C113" s="413"/>
      <c r="D113" s="310">
        <v>9</v>
      </c>
      <c r="E113" s="310">
        <v>6</v>
      </c>
      <c r="F113" s="310">
        <v>3</v>
      </c>
      <c r="G113" s="310"/>
      <c r="H113" s="310"/>
      <c r="I113" s="310">
        <v>9</v>
      </c>
      <c r="J113" s="310"/>
      <c r="K113" s="414"/>
      <c r="L113" s="415"/>
      <c r="M113" s="311"/>
    </row>
    <row r="114" spans="1:13" ht="21.75" customHeight="1">
      <c r="A114" s="439" t="s">
        <v>246</v>
      </c>
      <c r="B114" s="86" t="s">
        <v>246</v>
      </c>
      <c r="C114" s="412" t="s">
        <v>247</v>
      </c>
      <c r="D114" s="298">
        <v>6</v>
      </c>
      <c r="E114" s="299">
        <v>5</v>
      </c>
      <c r="F114" s="300"/>
      <c r="G114" s="300">
        <v>1</v>
      </c>
      <c r="H114" s="298"/>
      <c r="I114" s="301">
        <v>6</v>
      </c>
      <c r="J114" s="299"/>
      <c r="K114" s="299">
        <v>387</v>
      </c>
      <c r="L114" s="299">
        <v>23</v>
      </c>
      <c r="M114" s="302">
        <v>100</v>
      </c>
    </row>
    <row r="115" spans="1:13" ht="21.75" customHeight="1">
      <c r="A115" s="440"/>
      <c r="B115" s="87" t="s">
        <v>110</v>
      </c>
      <c r="C115" s="433"/>
      <c r="D115" s="307">
        <v>6</v>
      </c>
      <c r="E115" s="307">
        <v>5</v>
      </c>
      <c r="F115" s="307"/>
      <c r="G115" s="307">
        <v>1</v>
      </c>
      <c r="H115" s="307"/>
      <c r="I115" s="307">
        <v>6</v>
      </c>
      <c r="J115" s="307"/>
      <c r="K115" s="308">
        <v>387</v>
      </c>
      <c r="L115" s="307">
        <v>23</v>
      </c>
      <c r="M115" s="309">
        <v>100</v>
      </c>
    </row>
    <row r="116" spans="1:13" ht="21.75" customHeight="1" thickBot="1">
      <c r="A116" s="441"/>
      <c r="B116" s="416" t="s">
        <v>248</v>
      </c>
      <c r="C116" s="413"/>
      <c r="D116" s="310">
        <v>9</v>
      </c>
      <c r="E116" s="310">
        <v>6.5</v>
      </c>
      <c r="F116" s="310">
        <v>1.5</v>
      </c>
      <c r="G116" s="310"/>
      <c r="H116" s="310"/>
      <c r="I116" s="310">
        <v>9</v>
      </c>
      <c r="J116" s="310"/>
      <c r="K116" s="414"/>
      <c r="L116" s="415"/>
      <c r="M116" s="311">
        <v>100</v>
      </c>
    </row>
    <row r="117" spans="1:13" ht="14.25">
      <c r="A117" s="453" t="s">
        <v>368</v>
      </c>
      <c r="B117" s="454"/>
      <c r="C117" s="454"/>
      <c r="D117" s="454"/>
      <c r="E117" s="454"/>
      <c r="F117" s="454"/>
      <c r="G117" s="454"/>
      <c r="H117" s="454"/>
      <c r="I117" s="454"/>
      <c r="J117" s="454"/>
      <c r="K117" s="454"/>
      <c r="L117" s="454"/>
      <c r="M117" s="454"/>
    </row>
  </sheetData>
  <sheetProtection/>
  <mergeCells count="83">
    <mergeCell ref="A78:A82"/>
    <mergeCell ref="K28:L28"/>
    <mergeCell ref="K8:L8"/>
    <mergeCell ref="K10:L10"/>
    <mergeCell ref="K12:L12"/>
    <mergeCell ref="K14:L14"/>
    <mergeCell ref="K16:L16"/>
    <mergeCell ref="K20:L20"/>
    <mergeCell ref="K22:L22"/>
    <mergeCell ref="K24:L24"/>
    <mergeCell ref="A83:A91"/>
    <mergeCell ref="C83:C90"/>
    <mergeCell ref="B91:C91"/>
    <mergeCell ref="K91:L91"/>
    <mergeCell ref="A44:A46"/>
    <mergeCell ref="C44:C45"/>
    <mergeCell ref="K72:L72"/>
    <mergeCell ref="K18:L18"/>
    <mergeCell ref="K26:L26"/>
    <mergeCell ref="A39:A43"/>
    <mergeCell ref="C39:C42"/>
    <mergeCell ref="B43:C43"/>
    <mergeCell ref="K43:L43"/>
    <mergeCell ref="A47:A51"/>
    <mergeCell ref="A62:A72"/>
    <mergeCell ref="C62:C71"/>
    <mergeCell ref="B72:C72"/>
    <mergeCell ref="A73:A77"/>
    <mergeCell ref="C73:C76"/>
    <mergeCell ref="B77:C77"/>
    <mergeCell ref="B46:C46"/>
    <mergeCell ref="B82:C82"/>
    <mergeCell ref="K82:L82"/>
    <mergeCell ref="K46:L46"/>
    <mergeCell ref="K77:L77"/>
    <mergeCell ref="C47:C50"/>
    <mergeCell ref="B51:C51"/>
    <mergeCell ref="C78:C81"/>
    <mergeCell ref="A117:M117"/>
    <mergeCell ref="K33:L33"/>
    <mergeCell ref="A34:A38"/>
    <mergeCell ref="C34:C37"/>
    <mergeCell ref="B38:C38"/>
    <mergeCell ref="K38:L38"/>
    <mergeCell ref="A114:A116"/>
    <mergeCell ref="C114:C115"/>
    <mergeCell ref="B116:C116"/>
    <mergeCell ref="K116:L116"/>
    <mergeCell ref="A2:A6"/>
    <mergeCell ref="E2:J2"/>
    <mergeCell ref="E3:I3"/>
    <mergeCell ref="K61:L61"/>
    <mergeCell ref="A52:A61"/>
    <mergeCell ref="C52:C60"/>
    <mergeCell ref="B21:B22"/>
    <mergeCell ref="B23:B24"/>
    <mergeCell ref="K51:L51"/>
    <mergeCell ref="B25:B26"/>
    <mergeCell ref="A104:A113"/>
    <mergeCell ref="C104:C112"/>
    <mergeCell ref="B61:C61"/>
    <mergeCell ref="A29:A33"/>
    <mergeCell ref="C29:C32"/>
    <mergeCell ref="B33:C33"/>
    <mergeCell ref="A92:A97"/>
    <mergeCell ref="C92:C96"/>
    <mergeCell ref="B97:C97"/>
    <mergeCell ref="A98:A103"/>
    <mergeCell ref="B113:C113"/>
    <mergeCell ref="K113:L113"/>
    <mergeCell ref="K97:L97"/>
    <mergeCell ref="C98:C102"/>
    <mergeCell ref="B103:C103"/>
    <mergeCell ref="K103:L103"/>
    <mergeCell ref="B27:B28"/>
    <mergeCell ref="A7:B8"/>
    <mergeCell ref="A9:B10"/>
    <mergeCell ref="A11:B12"/>
    <mergeCell ref="A13:B14"/>
    <mergeCell ref="A15:A28"/>
    <mergeCell ref="B15:B16"/>
    <mergeCell ref="B17:B18"/>
    <mergeCell ref="B19:B20"/>
  </mergeCells>
  <printOptions/>
  <pageMargins left="1.08" right="0.7" top="0.98" bottom="0.3937007874015748" header="0.1968503937007874" footer="0.2362204724409449"/>
  <pageSetup fitToHeight="4" horizontalDpi="600" verticalDpi="600" orientation="portrait" pageOrder="overThenDown" paperSize="9" scale="55" r:id="rId1"/>
  <rowBreaks count="1" manualBreakCount="1">
    <brk id="6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K58"/>
  <sheetViews>
    <sheetView view="pageBreakPreview" zoomScale="75" zoomScaleNormal="75" zoomScaleSheetLayoutView="75" zoomScalePageLayoutView="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40" sqref="G40"/>
    </sheetView>
  </sheetViews>
  <sheetFormatPr defaultColWidth="10.59765625" defaultRowHeight="15"/>
  <cols>
    <col min="1" max="1" width="4.09765625" style="1" customWidth="1"/>
    <col min="2" max="2" width="13" style="1" customWidth="1"/>
    <col min="3" max="3" width="10.8984375" style="1" customWidth="1"/>
    <col min="4" max="4" width="9.5" style="1" customWidth="1"/>
    <col min="5" max="11" width="8.59765625" style="1" customWidth="1"/>
    <col min="12" max="16384" width="10.59765625" style="1" customWidth="1"/>
  </cols>
  <sheetData>
    <row r="1" spans="1:10" ht="27.75" customHeight="1" thickBot="1">
      <c r="A1" s="169" t="s">
        <v>128</v>
      </c>
      <c r="B1" s="34"/>
      <c r="C1" s="7"/>
      <c r="D1" s="7"/>
      <c r="E1" s="7"/>
      <c r="F1" s="7"/>
      <c r="G1" s="7"/>
      <c r="H1" s="7"/>
      <c r="I1" s="7"/>
      <c r="J1" s="7" t="s">
        <v>0</v>
      </c>
    </row>
    <row r="2" spans="1:11" ht="27.75" customHeight="1">
      <c r="A2" s="444" t="s">
        <v>103</v>
      </c>
      <c r="B2" s="11"/>
      <c r="C2" s="10"/>
      <c r="D2" s="11"/>
      <c r="E2" s="463" t="s">
        <v>129</v>
      </c>
      <c r="F2" s="464"/>
      <c r="G2" s="464"/>
      <c r="H2" s="465"/>
      <c r="I2" s="12"/>
      <c r="J2" s="23"/>
      <c r="K2" s="194"/>
    </row>
    <row r="3" spans="1:11" ht="27.75" customHeight="1">
      <c r="A3" s="445"/>
      <c r="B3" s="13"/>
      <c r="C3" s="26"/>
      <c r="D3" s="25" t="s">
        <v>65</v>
      </c>
      <c r="E3" s="466" t="s">
        <v>126</v>
      </c>
      <c r="F3" s="467"/>
      <c r="G3" s="468"/>
      <c r="H3" s="14"/>
      <c r="I3" s="15" t="s">
        <v>2</v>
      </c>
      <c r="J3" s="17" t="s">
        <v>182</v>
      </c>
      <c r="K3" s="74" t="s">
        <v>183</v>
      </c>
    </row>
    <row r="4" spans="1:11" ht="27.75" customHeight="1">
      <c r="A4" s="445"/>
      <c r="B4" s="18" t="s">
        <v>4</v>
      </c>
      <c r="C4" s="31" t="s">
        <v>102</v>
      </c>
      <c r="D4" s="17" t="s">
        <v>80</v>
      </c>
      <c r="E4" s="17" t="s">
        <v>16</v>
      </c>
      <c r="F4" s="83" t="s">
        <v>86</v>
      </c>
      <c r="G4" s="19" t="s">
        <v>7</v>
      </c>
      <c r="H4" s="18" t="s">
        <v>8</v>
      </c>
      <c r="I4" s="17" t="s">
        <v>9</v>
      </c>
      <c r="J4" s="13"/>
      <c r="K4" s="195" t="s">
        <v>3</v>
      </c>
    </row>
    <row r="5" spans="1:11" ht="27.75" customHeight="1">
      <c r="A5" s="445"/>
      <c r="B5" s="13"/>
      <c r="C5" s="26"/>
      <c r="D5" s="20" t="s">
        <v>83</v>
      </c>
      <c r="E5" s="17" t="s">
        <v>17</v>
      </c>
      <c r="F5" s="84" t="s">
        <v>87</v>
      </c>
      <c r="G5" s="21"/>
      <c r="H5" s="20" t="s">
        <v>83</v>
      </c>
      <c r="I5" s="20" t="s">
        <v>83</v>
      </c>
      <c r="J5" s="20" t="s">
        <v>83</v>
      </c>
      <c r="K5" s="196" t="s">
        <v>184</v>
      </c>
    </row>
    <row r="6" spans="1:11" ht="27.75" customHeight="1" thickBot="1">
      <c r="A6" s="446"/>
      <c r="B6" s="22"/>
      <c r="C6" s="26"/>
      <c r="D6" s="18" t="s">
        <v>12</v>
      </c>
      <c r="E6" s="17" t="s">
        <v>12</v>
      </c>
      <c r="F6" s="84" t="s">
        <v>12</v>
      </c>
      <c r="G6" s="217" t="s">
        <v>12</v>
      </c>
      <c r="H6" s="18" t="s">
        <v>12</v>
      </c>
      <c r="I6" s="18" t="s">
        <v>14</v>
      </c>
      <c r="J6" s="18" t="s">
        <v>15</v>
      </c>
      <c r="K6" s="225" t="s">
        <v>13</v>
      </c>
    </row>
    <row r="7" spans="1:11" ht="27.75" customHeight="1">
      <c r="A7" s="469" t="s">
        <v>263</v>
      </c>
      <c r="B7" s="470"/>
      <c r="C7" s="218" t="s">
        <v>247</v>
      </c>
      <c r="D7" s="346">
        <v>49</v>
      </c>
      <c r="E7" s="346">
        <f aca="true" t="shared" si="0" ref="E7:H8">+E12+E15+E20+E29+E35</f>
        <v>48</v>
      </c>
      <c r="F7" s="346"/>
      <c r="G7" s="346">
        <f t="shared" si="0"/>
        <v>48</v>
      </c>
      <c r="H7" s="346">
        <f t="shared" si="0"/>
        <v>1</v>
      </c>
      <c r="I7" s="46">
        <v>304</v>
      </c>
      <c r="J7" s="346">
        <v>149</v>
      </c>
      <c r="K7" s="61">
        <v>37.95918367346939</v>
      </c>
    </row>
    <row r="8" spans="1:11" ht="27.75" customHeight="1" thickBot="1">
      <c r="A8" s="471"/>
      <c r="B8" s="472"/>
      <c r="C8" s="221" t="s">
        <v>269</v>
      </c>
      <c r="D8" s="347">
        <f>+D13+D16+D21+D30+D36</f>
        <v>37.8</v>
      </c>
      <c r="E8" s="347">
        <f t="shared" si="0"/>
        <v>37</v>
      </c>
      <c r="F8" s="347"/>
      <c r="G8" s="347">
        <f t="shared" si="0"/>
        <v>37</v>
      </c>
      <c r="H8" s="347">
        <f t="shared" si="0"/>
        <v>0.8</v>
      </c>
      <c r="I8" s="460"/>
      <c r="J8" s="460"/>
      <c r="K8" s="64">
        <v>36.50793650793651</v>
      </c>
    </row>
    <row r="9" spans="1:11" ht="21.75" customHeight="1">
      <c r="A9" s="439" t="s">
        <v>210</v>
      </c>
      <c r="B9" s="86" t="s">
        <v>211</v>
      </c>
      <c r="C9" s="412" t="s">
        <v>247</v>
      </c>
      <c r="D9" s="58"/>
      <c r="E9" s="59"/>
      <c r="F9" s="60"/>
      <c r="G9" s="52"/>
      <c r="H9" s="59"/>
      <c r="I9" s="59"/>
      <c r="J9" s="59"/>
      <c r="K9" s="61"/>
    </row>
    <row r="10" spans="1:11" ht="21.75" customHeight="1">
      <c r="A10" s="440"/>
      <c r="B10" s="87" t="s">
        <v>212</v>
      </c>
      <c r="C10" s="432"/>
      <c r="D10" s="62"/>
      <c r="E10" s="62"/>
      <c r="F10" s="62"/>
      <c r="G10" s="63"/>
      <c r="H10" s="62"/>
      <c r="I10" s="62"/>
      <c r="J10" s="62"/>
      <c r="K10" s="64"/>
    </row>
    <row r="11" spans="1:11" ht="21.75" customHeight="1">
      <c r="A11" s="440"/>
      <c r="B11" s="87" t="s">
        <v>213</v>
      </c>
      <c r="C11" s="432"/>
      <c r="D11" s="28"/>
      <c r="E11" s="28"/>
      <c r="F11" s="28"/>
      <c r="G11" s="63"/>
      <c r="H11" s="28"/>
      <c r="I11" s="28"/>
      <c r="J11" s="28"/>
      <c r="K11" s="64"/>
    </row>
    <row r="12" spans="1:11" ht="21.75" customHeight="1">
      <c r="A12" s="440"/>
      <c r="B12" s="87" t="s">
        <v>110</v>
      </c>
      <c r="C12" s="433"/>
      <c r="D12" s="55"/>
      <c r="E12" s="55"/>
      <c r="F12" s="55"/>
      <c r="G12" s="55"/>
      <c r="H12" s="55"/>
      <c r="I12" s="65"/>
      <c r="J12" s="49"/>
      <c r="K12" s="67"/>
    </row>
    <row r="13" spans="1:11" ht="21.75" customHeight="1" thickBot="1">
      <c r="A13" s="441"/>
      <c r="B13" s="416" t="s">
        <v>248</v>
      </c>
      <c r="C13" s="413"/>
      <c r="D13" s="56">
        <v>0.8</v>
      </c>
      <c r="E13" s="56"/>
      <c r="F13" s="56"/>
      <c r="G13" s="56"/>
      <c r="H13" s="56">
        <v>0.8</v>
      </c>
      <c r="I13" s="461"/>
      <c r="J13" s="462"/>
      <c r="K13" s="50">
        <v>100</v>
      </c>
    </row>
    <row r="14" spans="1:11" ht="21.75" customHeight="1">
      <c r="A14" s="439" t="s">
        <v>195</v>
      </c>
      <c r="B14" s="86" t="s">
        <v>196</v>
      </c>
      <c r="C14" s="412" t="s">
        <v>247</v>
      </c>
      <c r="D14" s="58">
        <v>2</v>
      </c>
      <c r="E14" s="59">
        <v>2</v>
      </c>
      <c r="F14" s="60"/>
      <c r="G14" s="52">
        <v>2</v>
      </c>
      <c r="H14" s="59"/>
      <c r="I14" s="59">
        <v>384</v>
      </c>
      <c r="J14" s="59">
        <v>6</v>
      </c>
      <c r="K14" s="61">
        <v>60</v>
      </c>
    </row>
    <row r="15" spans="1:11" ht="21.75" customHeight="1">
      <c r="A15" s="440"/>
      <c r="B15" s="87" t="s">
        <v>110</v>
      </c>
      <c r="C15" s="433"/>
      <c r="D15" s="55">
        <f>SUM(D14)</f>
        <v>2</v>
      </c>
      <c r="E15" s="55">
        <f>SUM(E14)</f>
        <v>2</v>
      </c>
      <c r="F15" s="55"/>
      <c r="G15" s="55">
        <v>2</v>
      </c>
      <c r="H15" s="55"/>
      <c r="I15" s="55">
        <v>384</v>
      </c>
      <c r="J15" s="55">
        <f>SUM(J14)</f>
        <v>6</v>
      </c>
      <c r="K15" s="297">
        <v>60</v>
      </c>
    </row>
    <row r="16" spans="1:11" ht="21.75" customHeight="1" thickBot="1">
      <c r="A16" s="441"/>
      <c r="B16" s="416" t="s">
        <v>248</v>
      </c>
      <c r="C16" s="413"/>
      <c r="D16" s="56">
        <v>2</v>
      </c>
      <c r="E16" s="56">
        <v>2</v>
      </c>
      <c r="F16" s="56"/>
      <c r="G16" s="56">
        <v>2</v>
      </c>
      <c r="H16" s="56"/>
      <c r="I16" s="461"/>
      <c r="J16" s="462"/>
      <c r="K16" s="50"/>
    </row>
    <row r="17" spans="1:11" ht="21.75" customHeight="1">
      <c r="A17" s="439" t="s">
        <v>226</v>
      </c>
      <c r="B17" s="86" t="s">
        <v>227</v>
      </c>
      <c r="C17" s="412" t="s">
        <v>247</v>
      </c>
      <c r="D17" s="58">
        <v>1</v>
      </c>
      <c r="E17" s="59"/>
      <c r="F17" s="60"/>
      <c r="G17" s="52"/>
      <c r="H17" s="59">
        <v>1</v>
      </c>
      <c r="I17" s="59">
        <v>286</v>
      </c>
      <c r="J17" s="60">
        <v>2</v>
      </c>
      <c r="K17" s="61">
        <v>0</v>
      </c>
    </row>
    <row r="18" spans="1:11" ht="21.75" customHeight="1">
      <c r="A18" s="440"/>
      <c r="B18" s="87" t="s">
        <v>228</v>
      </c>
      <c r="C18" s="432"/>
      <c r="D18" s="62"/>
      <c r="E18" s="62"/>
      <c r="F18" s="62"/>
      <c r="G18" s="63"/>
      <c r="H18" s="62"/>
      <c r="I18" s="62"/>
      <c r="J18" s="62"/>
      <c r="K18" s="64"/>
    </row>
    <row r="19" spans="1:11" ht="21.75" customHeight="1">
      <c r="A19" s="440"/>
      <c r="B19" s="87" t="s">
        <v>229</v>
      </c>
      <c r="C19" s="432"/>
      <c r="D19" s="28"/>
      <c r="E19" s="28"/>
      <c r="F19" s="28"/>
      <c r="G19" s="63"/>
      <c r="H19" s="28"/>
      <c r="I19" s="28"/>
      <c r="J19" s="28"/>
      <c r="K19" s="64"/>
    </row>
    <row r="20" spans="1:11" ht="21.75" customHeight="1">
      <c r="A20" s="440"/>
      <c r="B20" s="87" t="s">
        <v>110</v>
      </c>
      <c r="C20" s="433"/>
      <c r="D20" s="55">
        <f>SUM(D17:D19)</f>
        <v>1</v>
      </c>
      <c r="E20" s="55"/>
      <c r="F20" s="55"/>
      <c r="G20" s="55"/>
      <c r="H20" s="55">
        <f>SUM(H17:H19)</f>
        <v>1</v>
      </c>
      <c r="I20" s="65">
        <v>286</v>
      </c>
      <c r="J20" s="55">
        <f>SUM(J17:J19)</f>
        <v>2</v>
      </c>
      <c r="K20" s="67">
        <v>0</v>
      </c>
    </row>
    <row r="21" spans="1:11" ht="21.75" customHeight="1" thickBot="1">
      <c r="A21" s="441"/>
      <c r="B21" s="416" t="s">
        <v>248</v>
      </c>
      <c r="C21" s="413"/>
      <c r="D21" s="56"/>
      <c r="E21" s="56"/>
      <c r="F21" s="56"/>
      <c r="G21" s="56"/>
      <c r="H21" s="56"/>
      <c r="I21" s="461"/>
      <c r="J21" s="461"/>
      <c r="K21" s="50"/>
    </row>
    <row r="22" spans="1:11" ht="22.5" customHeight="1">
      <c r="A22" s="439" t="s">
        <v>231</v>
      </c>
      <c r="B22" s="222" t="s">
        <v>369</v>
      </c>
      <c r="C22" s="412" t="s">
        <v>247</v>
      </c>
      <c r="D22" s="233">
        <v>1</v>
      </c>
      <c r="E22" s="233">
        <v>1</v>
      </c>
      <c r="F22" s="233"/>
      <c r="G22" s="233">
        <v>1</v>
      </c>
      <c r="H22" s="233"/>
      <c r="I22" s="233">
        <v>125</v>
      </c>
      <c r="J22" s="233">
        <v>1</v>
      </c>
      <c r="K22" s="348">
        <v>0</v>
      </c>
    </row>
    <row r="23" spans="1:11" ht="22.5" customHeight="1">
      <c r="A23" s="442"/>
      <c r="B23" s="222" t="s">
        <v>370</v>
      </c>
      <c r="C23" s="443"/>
      <c r="D23" s="28"/>
      <c r="E23" s="28"/>
      <c r="F23" s="28"/>
      <c r="G23" s="28"/>
      <c r="H23" s="28"/>
      <c r="I23" s="28"/>
      <c r="J23" s="28"/>
      <c r="K23" s="64"/>
    </row>
    <row r="24" spans="1:11" ht="22.5" customHeight="1">
      <c r="A24" s="442"/>
      <c r="B24" s="222" t="s">
        <v>371</v>
      </c>
      <c r="C24" s="443"/>
      <c r="D24" s="28"/>
      <c r="E24" s="28"/>
      <c r="F24" s="28"/>
      <c r="G24" s="28"/>
      <c r="H24" s="28"/>
      <c r="I24" s="28"/>
      <c r="J24" s="28"/>
      <c r="K24" s="64"/>
    </row>
    <row r="25" spans="1:11" ht="21.75" customHeight="1">
      <c r="A25" s="442"/>
      <c r="B25" s="223" t="s">
        <v>372</v>
      </c>
      <c r="C25" s="443"/>
      <c r="D25" s="28"/>
      <c r="E25" s="28"/>
      <c r="F25" s="28"/>
      <c r="G25" s="28"/>
      <c r="H25" s="28"/>
      <c r="I25" s="28"/>
      <c r="J25" s="28"/>
      <c r="K25" s="64"/>
    </row>
    <row r="26" spans="1:11" ht="21.75" customHeight="1">
      <c r="A26" s="442"/>
      <c r="B26" s="224" t="s">
        <v>373</v>
      </c>
      <c r="C26" s="443"/>
      <c r="D26" s="28"/>
      <c r="E26" s="28"/>
      <c r="F26" s="28"/>
      <c r="G26" s="28"/>
      <c r="H26" s="28"/>
      <c r="I26" s="28"/>
      <c r="J26" s="28"/>
      <c r="K26" s="64"/>
    </row>
    <row r="27" spans="1:11" ht="21.75" customHeight="1">
      <c r="A27" s="440"/>
      <c r="B27" s="223" t="s">
        <v>374</v>
      </c>
      <c r="C27" s="432"/>
      <c r="D27" s="62"/>
      <c r="E27" s="62"/>
      <c r="F27" s="62"/>
      <c r="G27" s="28"/>
      <c r="H27" s="62"/>
      <c r="I27" s="62"/>
      <c r="J27" s="62"/>
      <c r="K27" s="64"/>
    </row>
    <row r="28" spans="1:11" ht="21.75" customHeight="1">
      <c r="A28" s="440"/>
      <c r="B28" s="223" t="s">
        <v>230</v>
      </c>
      <c r="C28" s="432"/>
      <c r="D28" s="28"/>
      <c r="E28" s="28"/>
      <c r="F28" s="28"/>
      <c r="G28" s="28"/>
      <c r="H28" s="28"/>
      <c r="I28" s="28"/>
      <c r="J28" s="28"/>
      <c r="K28" s="64"/>
    </row>
    <row r="29" spans="1:11" ht="21.75" customHeight="1">
      <c r="A29" s="440"/>
      <c r="B29" s="87" t="s">
        <v>110</v>
      </c>
      <c r="C29" s="433"/>
      <c r="D29" s="28">
        <f>SUM(D22:D28)</f>
        <v>1</v>
      </c>
      <c r="E29" s="28">
        <f>SUM(E22:E28)</f>
        <v>1</v>
      </c>
      <c r="F29" s="28"/>
      <c r="G29" s="28">
        <v>1</v>
      </c>
      <c r="H29" s="28"/>
      <c r="I29" s="28">
        <v>125</v>
      </c>
      <c r="J29" s="28">
        <f>SUM(J22:J28)</f>
        <v>1</v>
      </c>
      <c r="K29" s="29">
        <v>0</v>
      </c>
    </row>
    <row r="30" spans="1:11" ht="21.75" customHeight="1" thickBot="1">
      <c r="A30" s="441"/>
      <c r="B30" s="416" t="s">
        <v>248</v>
      </c>
      <c r="C30" s="473"/>
      <c r="D30" s="28"/>
      <c r="E30" s="28"/>
      <c r="F30" s="28"/>
      <c r="G30" s="28"/>
      <c r="H30" s="28"/>
      <c r="I30" s="474"/>
      <c r="J30" s="474"/>
      <c r="K30" s="64"/>
    </row>
    <row r="31" spans="1:11" ht="21.75" customHeight="1">
      <c r="A31" s="439" t="s">
        <v>236</v>
      </c>
      <c r="B31" s="86" t="s">
        <v>233</v>
      </c>
      <c r="C31" s="412" t="s">
        <v>247</v>
      </c>
      <c r="D31" s="58">
        <v>21</v>
      </c>
      <c r="E31" s="59">
        <v>21</v>
      </c>
      <c r="F31" s="60"/>
      <c r="G31" s="52">
        <v>21</v>
      </c>
      <c r="H31" s="59"/>
      <c r="I31" s="59">
        <v>362</v>
      </c>
      <c r="J31" s="59">
        <v>76</v>
      </c>
      <c r="K31" s="61">
        <v>68.57142857142857</v>
      </c>
    </row>
    <row r="32" spans="1:11" ht="21.75" customHeight="1">
      <c r="A32" s="440"/>
      <c r="B32" s="87" t="s">
        <v>234</v>
      </c>
      <c r="C32" s="432"/>
      <c r="D32" s="62">
        <v>24</v>
      </c>
      <c r="E32" s="62">
        <v>24</v>
      </c>
      <c r="F32" s="62"/>
      <c r="G32" s="63">
        <v>24</v>
      </c>
      <c r="H32" s="62"/>
      <c r="I32" s="62">
        <v>268</v>
      </c>
      <c r="J32" s="62">
        <v>64</v>
      </c>
      <c r="K32" s="64">
        <v>12.5</v>
      </c>
    </row>
    <row r="33" spans="1:11" ht="21.75" customHeight="1">
      <c r="A33" s="440"/>
      <c r="B33" s="87" t="s">
        <v>362</v>
      </c>
      <c r="C33" s="432"/>
      <c r="D33" s="62"/>
      <c r="E33" s="62"/>
      <c r="F33" s="62"/>
      <c r="G33" s="63"/>
      <c r="H33" s="62"/>
      <c r="I33" s="62"/>
      <c r="J33" s="62"/>
      <c r="K33" s="64"/>
    </row>
    <row r="34" spans="1:11" ht="21.75" customHeight="1">
      <c r="A34" s="440"/>
      <c r="B34" s="87" t="s">
        <v>235</v>
      </c>
      <c r="C34" s="432"/>
      <c r="D34" s="28"/>
      <c r="E34" s="28"/>
      <c r="F34" s="28"/>
      <c r="G34" s="63"/>
      <c r="H34" s="28"/>
      <c r="I34" s="28"/>
      <c r="J34" s="28"/>
      <c r="K34" s="64"/>
    </row>
    <row r="35" spans="1:11" ht="21.75" customHeight="1">
      <c r="A35" s="440"/>
      <c r="B35" s="87" t="s">
        <v>110</v>
      </c>
      <c r="C35" s="433"/>
      <c r="D35" s="55">
        <v>45</v>
      </c>
      <c r="E35" s="55">
        <v>45</v>
      </c>
      <c r="F35" s="55"/>
      <c r="G35" s="55">
        <v>45</v>
      </c>
      <c r="H35" s="55"/>
      <c r="I35" s="65">
        <v>311</v>
      </c>
      <c r="J35" s="65">
        <f>SUM(J31:J34)</f>
        <v>140</v>
      </c>
      <c r="K35" s="64">
        <v>38.666666666666664</v>
      </c>
    </row>
    <row r="36" spans="1:11" ht="21.75" customHeight="1" thickBot="1">
      <c r="A36" s="441"/>
      <c r="B36" s="416" t="s">
        <v>248</v>
      </c>
      <c r="C36" s="413"/>
      <c r="D36" s="56">
        <v>35</v>
      </c>
      <c r="E36" s="56">
        <v>35</v>
      </c>
      <c r="F36" s="56"/>
      <c r="G36" s="56">
        <v>35</v>
      </c>
      <c r="H36" s="56"/>
      <c r="I36" s="461"/>
      <c r="J36" s="462"/>
      <c r="K36" s="50">
        <v>37.142857142857146</v>
      </c>
    </row>
    <row r="37" spans="1:11" ht="14.25">
      <c r="A37" s="453" t="s">
        <v>375</v>
      </c>
      <c r="B37" s="454"/>
      <c r="C37" s="454"/>
      <c r="D37" s="454"/>
      <c r="E37" s="454"/>
      <c r="F37" s="454"/>
      <c r="G37" s="454"/>
      <c r="H37" s="454"/>
      <c r="I37" s="454"/>
      <c r="J37" s="454"/>
      <c r="K37" s="454"/>
    </row>
    <row r="38" spans="4:11" ht="17.25">
      <c r="D38" s="36"/>
      <c r="E38" s="36"/>
      <c r="F38" s="36"/>
      <c r="G38" s="36"/>
      <c r="H38" s="36"/>
      <c r="I38" s="37"/>
      <c r="J38" s="39"/>
      <c r="K38" s="42"/>
    </row>
    <row r="39" spans="4:11" ht="17.25">
      <c r="D39" s="36"/>
      <c r="E39" s="36"/>
      <c r="F39" s="36"/>
      <c r="G39" s="36"/>
      <c r="H39" s="36"/>
      <c r="I39" s="37"/>
      <c r="J39" s="39"/>
      <c r="K39" s="42"/>
    </row>
    <row r="40" spans="4:11" ht="17.25">
      <c r="D40" s="36"/>
      <c r="E40" s="36"/>
      <c r="F40" s="36"/>
      <c r="G40" s="36"/>
      <c r="H40" s="36"/>
      <c r="I40" s="37"/>
      <c r="J40" s="39"/>
      <c r="K40" s="42"/>
    </row>
    <row r="41" spans="4:11" ht="17.25">
      <c r="D41" s="36"/>
      <c r="E41" s="36"/>
      <c r="F41" s="36"/>
      <c r="G41" s="36"/>
      <c r="H41" s="36"/>
      <c r="I41" s="37"/>
      <c r="J41" s="39"/>
      <c r="K41" s="42"/>
    </row>
    <row r="42" spans="4:11" ht="17.25">
      <c r="D42" s="36"/>
      <c r="E42" s="36"/>
      <c r="F42" s="36"/>
      <c r="G42" s="36"/>
      <c r="H42" s="36"/>
      <c r="I42" s="37"/>
      <c r="J42" s="39"/>
      <c r="K42" s="42"/>
    </row>
    <row r="43" spans="4:11" ht="17.25">
      <c r="D43" s="36"/>
      <c r="E43" s="36"/>
      <c r="F43" s="36"/>
      <c r="G43" s="36"/>
      <c r="H43" s="36"/>
      <c r="I43" s="37"/>
      <c r="J43" s="39"/>
      <c r="K43" s="42"/>
    </row>
    <row r="44" spans="4:11" ht="17.25">
      <c r="D44" s="36"/>
      <c r="E44" s="36"/>
      <c r="F44" s="36"/>
      <c r="G44" s="36"/>
      <c r="H44" s="36"/>
      <c r="I44" s="37"/>
      <c r="J44" s="39"/>
      <c r="K44" s="42"/>
    </row>
    <row r="45" spans="4:11" ht="17.25">
      <c r="D45" s="36"/>
      <c r="E45" s="36"/>
      <c r="F45" s="36"/>
      <c r="G45" s="36"/>
      <c r="H45" s="36"/>
      <c r="I45" s="37"/>
      <c r="J45" s="39"/>
      <c r="K45" s="42"/>
    </row>
    <row r="46" spans="4:11" ht="17.25">
      <c r="D46" s="36"/>
      <c r="E46" s="36"/>
      <c r="F46" s="36"/>
      <c r="G46" s="36"/>
      <c r="H46" s="36"/>
      <c r="I46" s="37"/>
      <c r="J46" s="39"/>
      <c r="K46" s="42"/>
    </row>
    <row r="47" spans="4:11" ht="17.25">
      <c r="D47" s="36"/>
      <c r="E47" s="36"/>
      <c r="F47" s="36"/>
      <c r="G47" s="36"/>
      <c r="H47" s="36"/>
      <c r="I47" s="37"/>
      <c r="J47" s="39"/>
      <c r="K47" s="42"/>
    </row>
    <row r="48" spans="4:11" ht="17.25">
      <c r="D48" s="36"/>
      <c r="E48" s="36"/>
      <c r="F48" s="36"/>
      <c r="G48" s="36"/>
      <c r="H48" s="36"/>
      <c r="I48" s="37"/>
      <c r="J48" s="39"/>
      <c r="K48" s="42"/>
    </row>
    <row r="49" spans="4:11" ht="17.25">
      <c r="D49" s="36"/>
      <c r="E49" s="36"/>
      <c r="F49" s="36"/>
      <c r="G49" s="36"/>
      <c r="H49" s="36"/>
      <c r="I49" s="37"/>
      <c r="J49" s="39"/>
      <c r="K49" s="42"/>
    </row>
    <row r="50" spans="4:11" ht="17.25">
      <c r="D50" s="36"/>
      <c r="E50" s="36"/>
      <c r="F50" s="36"/>
      <c r="G50" s="36"/>
      <c r="H50" s="36"/>
      <c r="I50" s="37"/>
      <c r="J50" s="39"/>
      <c r="K50" s="42"/>
    </row>
    <row r="51" spans="4:11" ht="17.25">
      <c r="D51" s="36"/>
      <c r="E51" s="36"/>
      <c r="F51" s="36"/>
      <c r="G51" s="36"/>
      <c r="H51" s="36"/>
      <c r="I51" s="37"/>
      <c r="J51" s="39"/>
      <c r="K51" s="42"/>
    </row>
    <row r="52" spans="4:11" ht="17.25">
      <c r="D52" s="36"/>
      <c r="E52" s="36"/>
      <c r="F52" s="36"/>
      <c r="G52" s="36"/>
      <c r="H52" s="36"/>
      <c r="I52" s="37"/>
      <c r="J52" s="39"/>
      <c r="K52" s="42"/>
    </row>
    <row r="53" spans="4:11" ht="17.25">
      <c r="D53" s="36"/>
      <c r="E53" s="36"/>
      <c r="F53" s="36"/>
      <c r="G53" s="36"/>
      <c r="H53" s="36"/>
      <c r="I53" s="37"/>
      <c r="J53" s="39"/>
      <c r="K53" s="42"/>
    </row>
    <row r="54" spans="4:11" ht="17.25">
      <c r="D54" s="36"/>
      <c r="E54" s="36"/>
      <c r="F54" s="36"/>
      <c r="G54" s="36"/>
      <c r="H54" s="36"/>
      <c r="I54" s="37"/>
      <c r="J54" s="39"/>
      <c r="K54" s="42"/>
    </row>
    <row r="55" spans="4:11" ht="17.25">
      <c r="D55" s="36"/>
      <c r="E55" s="36"/>
      <c r="F55" s="36"/>
      <c r="G55" s="36"/>
      <c r="H55" s="36"/>
      <c r="I55" s="37"/>
      <c r="J55" s="39"/>
      <c r="K55" s="42"/>
    </row>
    <row r="56" spans="4:11" ht="17.25">
      <c r="D56" s="36"/>
      <c r="E56" s="36"/>
      <c r="F56" s="36"/>
      <c r="G56" s="36"/>
      <c r="H56" s="36"/>
      <c r="I56" s="37"/>
      <c r="J56" s="39"/>
      <c r="K56" s="42"/>
    </row>
    <row r="57" spans="4:11" ht="17.25">
      <c r="D57" s="36"/>
      <c r="E57" s="36"/>
      <c r="F57" s="36"/>
      <c r="G57" s="36"/>
      <c r="H57" s="36"/>
      <c r="I57" s="37"/>
      <c r="J57" s="39"/>
      <c r="K57" s="42"/>
    </row>
    <row r="58" spans="4:11" ht="14.25">
      <c r="D58" s="6"/>
      <c r="E58" s="6"/>
      <c r="F58" s="6"/>
      <c r="G58" s="6"/>
      <c r="H58" s="6"/>
      <c r="I58" s="6"/>
      <c r="J58" s="6"/>
      <c r="K58" s="6"/>
    </row>
  </sheetData>
  <sheetProtection/>
  <mergeCells count="26">
    <mergeCell ref="C22:C29"/>
    <mergeCell ref="B30:C30"/>
    <mergeCell ref="I30:J30"/>
    <mergeCell ref="A31:A36"/>
    <mergeCell ref="C31:C35"/>
    <mergeCell ref="B36:C36"/>
    <mergeCell ref="I36:J36"/>
    <mergeCell ref="A2:A6"/>
    <mergeCell ref="C17:C20"/>
    <mergeCell ref="B21:C21"/>
    <mergeCell ref="E2:H2"/>
    <mergeCell ref="E3:G3"/>
    <mergeCell ref="A9:A13"/>
    <mergeCell ref="C9:C12"/>
    <mergeCell ref="B13:C13"/>
    <mergeCell ref="A7:B8"/>
    <mergeCell ref="I8:J8"/>
    <mergeCell ref="A37:K37"/>
    <mergeCell ref="A17:A21"/>
    <mergeCell ref="A14:A16"/>
    <mergeCell ref="C14:C15"/>
    <mergeCell ref="B16:C16"/>
    <mergeCell ref="I16:J16"/>
    <mergeCell ref="I21:J21"/>
    <mergeCell ref="I13:J13"/>
    <mergeCell ref="A22:A30"/>
  </mergeCells>
  <printOptions/>
  <pageMargins left="0.65" right="0.55" top="0.67" bottom="0.64" header="0.1968503937007874" footer="0.2362204724409449"/>
  <pageSetup fitToHeight="4" horizontalDpi="600" verticalDpi="600" orientation="portrait" pageOrder="overThenDown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Y185"/>
  <sheetViews>
    <sheetView view="pageBreakPreview" zoomScale="75" zoomScaleNormal="75" zoomScaleSheetLayoutView="75" zoomScalePageLayoutView="0" workbookViewId="0" topLeftCell="A1">
      <pane xSplit="4" ySplit="10" topLeftCell="G1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R118" sqref="R118"/>
    </sheetView>
  </sheetViews>
  <sheetFormatPr defaultColWidth="10.59765625" defaultRowHeight="15"/>
  <cols>
    <col min="1" max="1" width="3.59765625" style="1" customWidth="1"/>
    <col min="2" max="2" width="13.3984375" style="1" customWidth="1"/>
    <col min="3" max="3" width="12.8984375" style="1" customWidth="1"/>
    <col min="4" max="4" width="10.8984375" style="1" customWidth="1"/>
    <col min="5" max="7" width="8.19921875" style="1" customWidth="1"/>
    <col min="8" max="10" width="7.69921875" style="1" customWidth="1"/>
    <col min="11" max="11" width="7.09765625" style="1" customWidth="1"/>
    <col min="12" max="14" width="6.59765625" style="1" customWidth="1"/>
    <col min="15" max="17" width="7.3984375" style="1" customWidth="1"/>
    <col min="18" max="20" width="6.8984375" style="1" customWidth="1"/>
    <col min="21" max="23" width="6.3984375" style="1" customWidth="1"/>
    <col min="24" max="24" width="20.59765625" style="1" customWidth="1"/>
    <col min="25" max="25" width="18.09765625" style="1" customWidth="1"/>
    <col min="26" max="30" width="13.59765625" style="1" customWidth="1"/>
    <col min="31" max="40" width="4.59765625" style="1" customWidth="1"/>
    <col min="41" max="16384" width="10.59765625" style="1" customWidth="1"/>
  </cols>
  <sheetData>
    <row r="1" spans="1:25" ht="16.5" customHeight="1" thickBot="1">
      <c r="A1" s="34" t="s">
        <v>131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 t="s">
        <v>0</v>
      </c>
      <c r="T1" s="24"/>
      <c r="U1" s="6"/>
      <c r="V1" s="6"/>
      <c r="W1" s="134"/>
      <c r="X1" s="40"/>
      <c r="Y1" s="6"/>
    </row>
    <row r="2" spans="1:25" ht="18.75" customHeight="1">
      <c r="A2" s="527" t="s">
        <v>103</v>
      </c>
      <c r="B2" s="70"/>
      <c r="C2" s="70"/>
      <c r="D2" s="70"/>
      <c r="E2" s="524" t="s">
        <v>150</v>
      </c>
      <c r="F2" s="525"/>
      <c r="G2" s="515"/>
      <c r="H2" s="509" t="s">
        <v>142</v>
      </c>
      <c r="I2" s="510"/>
      <c r="J2" s="511"/>
      <c r="K2" s="181"/>
      <c r="L2" s="509" t="s">
        <v>69</v>
      </c>
      <c r="M2" s="510"/>
      <c r="N2" s="512"/>
      <c r="O2" s="513" t="s">
        <v>88</v>
      </c>
      <c r="P2" s="510"/>
      <c r="Q2" s="510"/>
      <c r="R2" s="510"/>
      <c r="S2" s="514" t="s">
        <v>137</v>
      </c>
      <c r="T2" s="515"/>
      <c r="U2" s="506" t="s">
        <v>55</v>
      </c>
      <c r="V2" s="507"/>
      <c r="W2" s="508"/>
      <c r="X2" s="40"/>
      <c r="Y2" s="6"/>
    </row>
    <row r="3" spans="1:25" ht="18.75" customHeight="1">
      <c r="A3" s="528"/>
      <c r="B3" s="71"/>
      <c r="C3" s="71"/>
      <c r="D3" s="71" t="s">
        <v>18</v>
      </c>
      <c r="E3" s="516"/>
      <c r="F3" s="526"/>
      <c r="G3" s="517"/>
      <c r="H3" s="142"/>
      <c r="I3" s="71"/>
      <c r="J3" s="163"/>
      <c r="K3" s="165" t="s">
        <v>132</v>
      </c>
      <c r="L3" s="144"/>
      <c r="M3" s="145"/>
      <c r="N3" s="142"/>
      <c r="O3" s="518" t="s">
        <v>89</v>
      </c>
      <c r="P3" s="519"/>
      <c r="Q3" s="520"/>
      <c r="R3" s="71" t="s">
        <v>21</v>
      </c>
      <c r="S3" s="516"/>
      <c r="T3" s="517"/>
      <c r="U3" s="164" t="s">
        <v>147</v>
      </c>
      <c r="V3" s="111"/>
      <c r="W3" s="147"/>
      <c r="X3" s="40"/>
      <c r="Y3" s="6"/>
    </row>
    <row r="4" spans="1:25" ht="18.75" customHeight="1">
      <c r="A4" s="528"/>
      <c r="B4" s="71"/>
      <c r="C4" s="71"/>
      <c r="D4" s="71" t="s">
        <v>0</v>
      </c>
      <c r="E4" s="148"/>
      <c r="F4" s="71"/>
      <c r="G4" s="146"/>
      <c r="H4" s="142" t="s">
        <v>19</v>
      </c>
      <c r="I4" s="71" t="s">
        <v>20</v>
      </c>
      <c r="J4" s="163" t="s">
        <v>21</v>
      </c>
      <c r="K4" s="165" t="s">
        <v>133</v>
      </c>
      <c r="L4" s="501" t="s">
        <v>72</v>
      </c>
      <c r="M4" s="503" t="s">
        <v>70</v>
      </c>
      <c r="N4" s="504"/>
      <c r="O4" s="521"/>
      <c r="P4" s="522"/>
      <c r="Q4" s="523"/>
      <c r="R4" s="71" t="s">
        <v>31</v>
      </c>
      <c r="S4" s="71" t="s">
        <v>22</v>
      </c>
      <c r="T4" s="71" t="s">
        <v>23</v>
      </c>
      <c r="U4" s="151" t="s">
        <v>90</v>
      </c>
      <c r="V4" s="152" t="s">
        <v>91</v>
      </c>
      <c r="W4" s="153" t="s">
        <v>53</v>
      </c>
      <c r="X4" s="40"/>
      <c r="Y4" s="6"/>
    </row>
    <row r="5" spans="1:25" ht="18.75" customHeight="1">
      <c r="A5" s="528"/>
      <c r="B5" s="71"/>
      <c r="C5" s="71"/>
      <c r="D5" s="71" t="s">
        <v>25</v>
      </c>
      <c r="E5" s="148" t="s">
        <v>26</v>
      </c>
      <c r="F5" s="71" t="s">
        <v>27</v>
      </c>
      <c r="G5" s="143" t="s">
        <v>28</v>
      </c>
      <c r="H5" s="142" t="s">
        <v>29</v>
      </c>
      <c r="I5" s="71" t="s">
        <v>30</v>
      </c>
      <c r="J5" s="163" t="s">
        <v>31</v>
      </c>
      <c r="K5" s="165" t="s">
        <v>134</v>
      </c>
      <c r="L5" s="502"/>
      <c r="M5" s="154"/>
      <c r="N5" s="155"/>
      <c r="O5" s="71"/>
      <c r="P5" s="156"/>
      <c r="Q5" s="71"/>
      <c r="R5" s="71" t="s">
        <v>34</v>
      </c>
      <c r="S5" s="71" t="s">
        <v>148</v>
      </c>
      <c r="T5" s="71" t="s">
        <v>67</v>
      </c>
      <c r="U5" s="151" t="s">
        <v>92</v>
      </c>
      <c r="V5" s="152" t="s">
        <v>93</v>
      </c>
      <c r="W5" s="153"/>
      <c r="X5" s="40"/>
      <c r="Y5" s="6"/>
    </row>
    <row r="6" spans="1:25" ht="18.75" customHeight="1">
      <c r="A6" s="528"/>
      <c r="B6" s="71" t="s">
        <v>4</v>
      </c>
      <c r="C6" s="71" t="s">
        <v>121</v>
      </c>
      <c r="D6" s="71" t="s">
        <v>0</v>
      </c>
      <c r="E6" s="148"/>
      <c r="F6" s="71" t="s">
        <v>32</v>
      </c>
      <c r="G6" s="143" t="s">
        <v>32</v>
      </c>
      <c r="H6" s="142" t="s">
        <v>33</v>
      </c>
      <c r="I6" s="71" t="s">
        <v>20</v>
      </c>
      <c r="J6" s="163" t="s">
        <v>34</v>
      </c>
      <c r="K6" s="165" t="s">
        <v>135</v>
      </c>
      <c r="L6" s="502"/>
      <c r="M6" s="505" t="s">
        <v>71</v>
      </c>
      <c r="N6" s="499" t="s">
        <v>73</v>
      </c>
      <c r="O6" s="71" t="s">
        <v>24</v>
      </c>
      <c r="P6" s="157" t="s">
        <v>51</v>
      </c>
      <c r="Q6" s="71" t="s">
        <v>1</v>
      </c>
      <c r="R6" s="499" t="s">
        <v>68</v>
      </c>
      <c r="S6" s="71" t="s">
        <v>94</v>
      </c>
      <c r="T6" s="71" t="s">
        <v>94</v>
      </c>
      <c r="U6" s="151" t="s">
        <v>95</v>
      </c>
      <c r="V6" s="152" t="s">
        <v>96</v>
      </c>
      <c r="W6" s="153" t="s">
        <v>54</v>
      </c>
      <c r="X6" s="330"/>
      <c r="Y6" s="6"/>
    </row>
    <row r="7" spans="1:25" ht="18.75" customHeight="1">
      <c r="A7" s="528"/>
      <c r="B7" s="71"/>
      <c r="C7" s="71"/>
      <c r="D7" s="71" t="s">
        <v>0</v>
      </c>
      <c r="E7" s="148"/>
      <c r="F7" s="71" t="s">
        <v>28</v>
      </c>
      <c r="G7" s="143" t="s">
        <v>35</v>
      </c>
      <c r="H7" s="142" t="s">
        <v>36</v>
      </c>
      <c r="I7" s="71" t="s">
        <v>37</v>
      </c>
      <c r="J7" s="163"/>
      <c r="K7" s="165" t="s">
        <v>136</v>
      </c>
      <c r="L7" s="502"/>
      <c r="M7" s="504"/>
      <c r="N7" s="500"/>
      <c r="O7" s="71" t="s">
        <v>38</v>
      </c>
      <c r="P7" s="71" t="s">
        <v>122</v>
      </c>
      <c r="Q7" s="71" t="s">
        <v>39</v>
      </c>
      <c r="R7" s="500"/>
      <c r="S7" s="71" t="s">
        <v>66</v>
      </c>
      <c r="T7" s="71" t="s">
        <v>66</v>
      </c>
      <c r="U7" s="151"/>
      <c r="V7" s="152" t="s">
        <v>97</v>
      </c>
      <c r="W7" s="153"/>
      <c r="X7" s="40"/>
      <c r="Y7" s="6"/>
    </row>
    <row r="8" spans="1:25" ht="18.75" customHeight="1">
      <c r="A8" s="528"/>
      <c r="B8" s="71"/>
      <c r="C8" s="71"/>
      <c r="D8" s="71" t="s">
        <v>0</v>
      </c>
      <c r="E8" s="148" t="s">
        <v>40</v>
      </c>
      <c r="F8" s="71" t="s">
        <v>40</v>
      </c>
      <c r="G8" s="143" t="s">
        <v>40</v>
      </c>
      <c r="H8" s="142"/>
      <c r="I8" s="71"/>
      <c r="J8" s="163"/>
      <c r="K8" s="165"/>
      <c r="L8" s="502"/>
      <c r="M8" s="504"/>
      <c r="N8" s="500"/>
      <c r="O8" s="71" t="s">
        <v>41</v>
      </c>
      <c r="P8" s="71" t="s">
        <v>123</v>
      </c>
      <c r="Q8" s="71" t="s">
        <v>41</v>
      </c>
      <c r="R8" s="500"/>
      <c r="S8" s="71" t="s">
        <v>0</v>
      </c>
      <c r="T8" s="71"/>
      <c r="U8" s="151"/>
      <c r="V8" s="152"/>
      <c r="W8" s="153"/>
      <c r="X8" s="40"/>
      <c r="Y8" s="6"/>
    </row>
    <row r="9" spans="1:25" ht="18.75" customHeight="1">
      <c r="A9" s="528"/>
      <c r="B9" s="71"/>
      <c r="C9" s="71"/>
      <c r="D9" s="71" t="s">
        <v>146</v>
      </c>
      <c r="E9" s="148"/>
      <c r="F9" s="71"/>
      <c r="G9" s="143"/>
      <c r="H9" s="142"/>
      <c r="I9" s="71"/>
      <c r="J9" s="163"/>
      <c r="K9" s="165"/>
      <c r="L9" s="151"/>
      <c r="M9" s="142"/>
      <c r="N9" s="500"/>
      <c r="O9" s="71"/>
      <c r="P9" s="71" t="s">
        <v>52</v>
      </c>
      <c r="Q9" s="71"/>
      <c r="R9" s="500"/>
      <c r="S9" s="71"/>
      <c r="T9" s="71"/>
      <c r="U9" s="151"/>
      <c r="V9" s="152"/>
      <c r="W9" s="153"/>
      <c r="X9" s="40"/>
      <c r="Y9" s="6"/>
    </row>
    <row r="10" spans="1:25" ht="18.75" customHeight="1" thickBot="1">
      <c r="A10" s="529"/>
      <c r="B10" s="72"/>
      <c r="C10" s="73"/>
      <c r="D10" s="158" t="s">
        <v>42</v>
      </c>
      <c r="E10" s="159" t="s">
        <v>43</v>
      </c>
      <c r="F10" s="158" t="s">
        <v>43</v>
      </c>
      <c r="G10" s="160" t="s">
        <v>43</v>
      </c>
      <c r="H10" s="161" t="s">
        <v>43</v>
      </c>
      <c r="I10" s="158" t="s">
        <v>43</v>
      </c>
      <c r="J10" s="162" t="s">
        <v>43</v>
      </c>
      <c r="K10" s="166" t="s">
        <v>43</v>
      </c>
      <c r="L10" s="159" t="s">
        <v>43</v>
      </c>
      <c r="M10" s="158" t="s">
        <v>98</v>
      </c>
      <c r="N10" s="158" t="s">
        <v>43</v>
      </c>
      <c r="O10" s="158" t="s">
        <v>43</v>
      </c>
      <c r="P10" s="158" t="s">
        <v>98</v>
      </c>
      <c r="Q10" s="158" t="s">
        <v>43</v>
      </c>
      <c r="R10" s="158" t="s">
        <v>43</v>
      </c>
      <c r="S10" s="158" t="s">
        <v>43</v>
      </c>
      <c r="T10" s="158" t="s">
        <v>43</v>
      </c>
      <c r="U10" s="158" t="s">
        <v>43</v>
      </c>
      <c r="V10" s="158" t="s">
        <v>43</v>
      </c>
      <c r="W10" s="162" t="s">
        <v>43</v>
      </c>
      <c r="X10" s="40"/>
      <c r="Y10" s="6"/>
    </row>
    <row r="11" spans="1:24" ht="18" customHeight="1">
      <c r="A11" s="483" t="s">
        <v>263</v>
      </c>
      <c r="B11" s="484"/>
      <c r="C11" s="226" t="s">
        <v>247</v>
      </c>
      <c r="D11" s="55">
        <f>+D13+D15+D17</f>
        <v>467</v>
      </c>
      <c r="E11" s="231">
        <f aca="true" t="shared" si="0" ref="E11:W11">+E13+E15+E17</f>
        <v>383</v>
      </c>
      <c r="F11" s="49">
        <f t="shared" si="0"/>
        <v>31</v>
      </c>
      <c r="G11" s="49">
        <f t="shared" si="0"/>
        <v>53</v>
      </c>
      <c r="H11" s="237">
        <f t="shared" si="0"/>
        <v>308</v>
      </c>
      <c r="I11" s="49">
        <f t="shared" si="0"/>
        <v>159</v>
      </c>
      <c r="J11" s="281"/>
      <c r="K11" s="263">
        <f t="shared" si="0"/>
        <v>116</v>
      </c>
      <c r="L11" s="232">
        <f t="shared" si="0"/>
        <v>81</v>
      </c>
      <c r="M11" s="238">
        <f t="shared" si="0"/>
        <v>152</v>
      </c>
      <c r="N11" s="238">
        <f t="shared" si="0"/>
        <v>221</v>
      </c>
      <c r="O11" s="238">
        <f t="shared" si="0"/>
        <v>194</v>
      </c>
      <c r="P11" s="238">
        <f t="shared" si="0"/>
        <v>65</v>
      </c>
      <c r="Q11" s="238">
        <f t="shared" si="0"/>
        <v>245</v>
      </c>
      <c r="R11" s="239">
        <f t="shared" si="0"/>
        <v>20</v>
      </c>
      <c r="S11" s="239">
        <f t="shared" si="0"/>
        <v>419</v>
      </c>
      <c r="T11" s="239">
        <f t="shared" si="0"/>
        <v>35</v>
      </c>
      <c r="U11" s="239"/>
      <c r="V11" s="239">
        <f t="shared" si="0"/>
        <v>310</v>
      </c>
      <c r="W11" s="240">
        <f t="shared" si="0"/>
        <v>151</v>
      </c>
      <c r="X11" s="331"/>
    </row>
    <row r="12" spans="1:24" ht="18" customHeight="1" thickBot="1">
      <c r="A12" s="485"/>
      <c r="B12" s="486"/>
      <c r="C12" s="241" t="s">
        <v>248</v>
      </c>
      <c r="D12" s="56">
        <f>+D14+D16+D18</f>
        <v>396</v>
      </c>
      <c r="E12" s="242">
        <f aca="true" t="shared" si="1" ref="E12:K12">+E14+E16+E18</f>
        <v>325</v>
      </c>
      <c r="F12" s="243">
        <f t="shared" si="1"/>
        <v>17</v>
      </c>
      <c r="G12" s="243">
        <f t="shared" si="1"/>
        <v>53.6</v>
      </c>
      <c r="H12" s="244">
        <f t="shared" si="1"/>
        <v>282</v>
      </c>
      <c r="I12" s="243">
        <f t="shared" si="1"/>
        <v>114</v>
      </c>
      <c r="J12" s="329"/>
      <c r="K12" s="135">
        <f t="shared" si="1"/>
        <v>12</v>
      </c>
      <c r="L12" s="487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9"/>
      <c r="X12" s="331"/>
    </row>
    <row r="13" spans="1:24" ht="18" customHeight="1">
      <c r="A13" s="490" t="s">
        <v>288</v>
      </c>
      <c r="B13" s="491"/>
      <c r="C13" s="226" t="s">
        <v>247</v>
      </c>
      <c r="D13" s="53">
        <f>+D19+D21+D23</f>
        <v>75</v>
      </c>
      <c r="E13" s="245">
        <f aca="true" t="shared" si="2" ref="E13:W13">+E19+E21+E23</f>
        <v>73</v>
      </c>
      <c r="F13" s="238"/>
      <c r="G13" s="238">
        <f t="shared" si="2"/>
        <v>2</v>
      </c>
      <c r="H13" s="246">
        <f t="shared" si="2"/>
        <v>45</v>
      </c>
      <c r="I13" s="238">
        <f t="shared" si="2"/>
        <v>30</v>
      </c>
      <c r="J13" s="240"/>
      <c r="K13" s="136">
        <f t="shared" si="2"/>
        <v>14</v>
      </c>
      <c r="L13" s="247">
        <f t="shared" si="2"/>
        <v>24</v>
      </c>
      <c r="M13" s="248">
        <f t="shared" si="2"/>
        <v>32</v>
      </c>
      <c r="N13" s="248">
        <f t="shared" si="2"/>
        <v>7</v>
      </c>
      <c r="O13" s="248">
        <f t="shared" si="2"/>
        <v>43</v>
      </c>
      <c r="P13" s="248"/>
      <c r="Q13" s="248">
        <f t="shared" si="2"/>
        <v>11</v>
      </c>
      <c r="R13" s="249">
        <f t="shared" si="2"/>
        <v>20</v>
      </c>
      <c r="S13" s="249">
        <f t="shared" si="2"/>
        <v>62</v>
      </c>
      <c r="T13" s="249"/>
      <c r="U13" s="249"/>
      <c r="V13" s="249">
        <f t="shared" si="2"/>
        <v>5</v>
      </c>
      <c r="W13" s="250">
        <f t="shared" si="2"/>
        <v>69</v>
      </c>
      <c r="X13" s="331"/>
    </row>
    <row r="14" spans="1:24" ht="18" customHeight="1">
      <c r="A14" s="492"/>
      <c r="B14" s="493"/>
      <c r="C14" s="251" t="s">
        <v>248</v>
      </c>
      <c r="D14" s="28">
        <f>+D20+D22+D24</f>
        <v>74</v>
      </c>
      <c r="E14" s="28">
        <f aca="true" t="shared" si="3" ref="E14:K14">+E20+E22+E24</f>
        <v>72</v>
      </c>
      <c r="F14" s="28"/>
      <c r="G14" s="28">
        <f t="shared" si="3"/>
        <v>2</v>
      </c>
      <c r="H14" s="28">
        <f t="shared" si="3"/>
        <v>44</v>
      </c>
      <c r="I14" s="28">
        <f t="shared" si="3"/>
        <v>30</v>
      </c>
      <c r="J14" s="29"/>
      <c r="K14" s="137">
        <f t="shared" si="3"/>
        <v>12</v>
      </c>
      <c r="L14" s="494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6"/>
      <c r="X14" s="331"/>
    </row>
    <row r="15" spans="1:24" ht="18" customHeight="1">
      <c r="A15" s="497" t="s">
        <v>254</v>
      </c>
      <c r="B15" s="493"/>
      <c r="C15" s="226" t="s">
        <v>247</v>
      </c>
      <c r="D15" s="28">
        <f>+D25+D27</f>
        <v>217</v>
      </c>
      <c r="E15" s="252">
        <f aca="true" t="shared" si="4" ref="E15:W15">+E25+E27</f>
        <v>197</v>
      </c>
      <c r="F15" s="253">
        <f t="shared" si="4"/>
        <v>10</v>
      </c>
      <c r="G15" s="253">
        <f t="shared" si="4"/>
        <v>10</v>
      </c>
      <c r="H15" s="254">
        <f t="shared" si="4"/>
        <v>101</v>
      </c>
      <c r="I15" s="253">
        <f t="shared" si="4"/>
        <v>116</v>
      </c>
      <c r="J15" s="255"/>
      <c r="K15" s="137">
        <f t="shared" si="4"/>
        <v>102</v>
      </c>
      <c r="L15" s="228">
        <f t="shared" si="4"/>
        <v>57</v>
      </c>
      <c r="M15" s="253">
        <f t="shared" si="4"/>
        <v>120</v>
      </c>
      <c r="N15" s="253">
        <f t="shared" si="4"/>
        <v>40</v>
      </c>
      <c r="O15" s="253">
        <f t="shared" si="4"/>
        <v>32</v>
      </c>
      <c r="P15" s="253">
        <f t="shared" si="4"/>
        <v>6</v>
      </c>
      <c r="Q15" s="253">
        <f t="shared" si="4"/>
        <v>179</v>
      </c>
      <c r="R15" s="57"/>
      <c r="S15" s="57">
        <f t="shared" si="4"/>
        <v>191</v>
      </c>
      <c r="T15" s="57">
        <f t="shared" si="4"/>
        <v>26</v>
      </c>
      <c r="U15" s="57"/>
      <c r="V15" s="57">
        <f t="shared" si="4"/>
        <v>163</v>
      </c>
      <c r="W15" s="255">
        <f t="shared" si="4"/>
        <v>54</v>
      </c>
      <c r="X15" s="331"/>
    </row>
    <row r="16" spans="1:24" ht="18" customHeight="1">
      <c r="A16" s="492"/>
      <c r="B16" s="493"/>
      <c r="C16" s="251" t="s">
        <v>248</v>
      </c>
      <c r="D16" s="28">
        <f>+D26+D28</f>
        <v>157</v>
      </c>
      <c r="E16" s="252">
        <f>+E26+E28</f>
        <v>142</v>
      </c>
      <c r="F16" s="253">
        <f>+F26+F28</f>
        <v>8</v>
      </c>
      <c r="G16" s="253">
        <f>+G26+G28</f>
        <v>7</v>
      </c>
      <c r="H16" s="254">
        <f>+H26+H28</f>
        <v>92</v>
      </c>
      <c r="I16" s="253">
        <f>+I26+I28</f>
        <v>69</v>
      </c>
      <c r="J16" s="255"/>
      <c r="K16" s="137"/>
      <c r="L16" s="494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6"/>
      <c r="X16" s="331"/>
    </row>
    <row r="17" spans="1:24" ht="18" customHeight="1">
      <c r="A17" s="497" t="s">
        <v>289</v>
      </c>
      <c r="B17" s="493"/>
      <c r="C17" s="226" t="s">
        <v>247</v>
      </c>
      <c r="D17" s="28">
        <f>+D29+D31</f>
        <v>175</v>
      </c>
      <c r="E17" s="252">
        <f aca="true" t="shared" si="5" ref="E17:W17">+E29+E31</f>
        <v>113</v>
      </c>
      <c r="F17" s="253">
        <f t="shared" si="5"/>
        <v>21</v>
      </c>
      <c r="G17" s="253">
        <f t="shared" si="5"/>
        <v>41</v>
      </c>
      <c r="H17" s="254">
        <f t="shared" si="5"/>
        <v>162</v>
      </c>
      <c r="I17" s="253">
        <f t="shared" si="5"/>
        <v>13</v>
      </c>
      <c r="J17" s="255"/>
      <c r="K17" s="137"/>
      <c r="L17" s="228"/>
      <c r="M17" s="253"/>
      <c r="N17" s="253">
        <f t="shared" si="5"/>
        <v>174</v>
      </c>
      <c r="O17" s="253">
        <f t="shared" si="5"/>
        <v>119</v>
      </c>
      <c r="P17" s="253">
        <f t="shared" si="5"/>
        <v>59</v>
      </c>
      <c r="Q17" s="253">
        <f t="shared" si="5"/>
        <v>55</v>
      </c>
      <c r="R17" s="57"/>
      <c r="S17" s="57">
        <f t="shared" si="5"/>
        <v>166</v>
      </c>
      <c r="T17" s="57">
        <f t="shared" si="5"/>
        <v>9</v>
      </c>
      <c r="U17" s="57"/>
      <c r="V17" s="57">
        <f t="shared" si="5"/>
        <v>142</v>
      </c>
      <c r="W17" s="255">
        <f t="shared" si="5"/>
        <v>28</v>
      </c>
      <c r="X17" s="331"/>
    </row>
    <row r="18" spans="1:24" ht="18" customHeight="1" thickBot="1">
      <c r="A18" s="498"/>
      <c r="B18" s="413"/>
      <c r="C18" s="241" t="s">
        <v>248</v>
      </c>
      <c r="D18" s="56">
        <f>+D30+D32</f>
        <v>165</v>
      </c>
      <c r="E18" s="56">
        <f>+E30+E32</f>
        <v>111</v>
      </c>
      <c r="F18" s="56">
        <f>+F30+F32</f>
        <v>9</v>
      </c>
      <c r="G18" s="56">
        <f>+G30+G32</f>
        <v>44.6</v>
      </c>
      <c r="H18" s="56">
        <f>+H30+H32</f>
        <v>146</v>
      </c>
      <c r="I18" s="56">
        <f>+I30+I32</f>
        <v>15</v>
      </c>
      <c r="J18" s="92"/>
      <c r="K18" s="135"/>
      <c r="L18" s="475"/>
      <c r="M18" s="476"/>
      <c r="N18" s="476"/>
      <c r="O18" s="476"/>
      <c r="P18" s="476"/>
      <c r="Q18" s="476"/>
      <c r="R18" s="476"/>
      <c r="S18" s="476"/>
      <c r="T18" s="476"/>
      <c r="U18" s="476"/>
      <c r="V18" s="476"/>
      <c r="W18" s="477"/>
      <c r="X18" s="331"/>
    </row>
    <row r="19" spans="1:24" ht="18" customHeight="1">
      <c r="A19" s="442" t="s">
        <v>103</v>
      </c>
      <c r="B19" s="532" t="s">
        <v>251</v>
      </c>
      <c r="C19" s="226" t="s">
        <v>247</v>
      </c>
      <c r="D19" s="53">
        <f>+D36+D41+D46</f>
        <v>25</v>
      </c>
      <c r="E19" s="245">
        <f aca="true" t="shared" si="6" ref="E19:W19">+E36+E41+E46</f>
        <v>23</v>
      </c>
      <c r="F19" s="238"/>
      <c r="G19" s="238">
        <f t="shared" si="6"/>
        <v>2</v>
      </c>
      <c r="H19" s="246">
        <f t="shared" si="6"/>
        <v>22</v>
      </c>
      <c r="I19" s="238">
        <f t="shared" si="6"/>
        <v>3</v>
      </c>
      <c r="J19" s="240"/>
      <c r="K19" s="136">
        <f t="shared" si="6"/>
        <v>3</v>
      </c>
      <c r="L19" s="256">
        <f t="shared" si="6"/>
        <v>4</v>
      </c>
      <c r="M19" s="257">
        <f t="shared" si="6"/>
        <v>13</v>
      </c>
      <c r="N19" s="257">
        <f t="shared" si="6"/>
        <v>7</v>
      </c>
      <c r="O19" s="257">
        <f t="shared" si="6"/>
        <v>11</v>
      </c>
      <c r="P19" s="257"/>
      <c r="Q19" s="257">
        <f t="shared" si="6"/>
        <v>11</v>
      </c>
      <c r="R19" s="258">
        <f t="shared" si="6"/>
        <v>2</v>
      </c>
      <c r="S19" s="258">
        <f t="shared" si="6"/>
        <v>24</v>
      </c>
      <c r="T19" s="258"/>
      <c r="U19" s="258"/>
      <c r="V19" s="258">
        <f t="shared" si="6"/>
        <v>5</v>
      </c>
      <c r="W19" s="259">
        <f t="shared" si="6"/>
        <v>19</v>
      </c>
      <c r="X19" s="331"/>
    </row>
    <row r="20" spans="1:24" ht="18" customHeight="1">
      <c r="A20" s="442"/>
      <c r="B20" s="530"/>
      <c r="C20" s="260" t="s">
        <v>248</v>
      </c>
      <c r="D20" s="28">
        <f>+D37+D42+D47</f>
        <v>22</v>
      </c>
      <c r="E20" s="252">
        <f aca="true" t="shared" si="7" ref="E20:K20">+E37+E42+E47</f>
        <v>20</v>
      </c>
      <c r="F20" s="253"/>
      <c r="G20" s="253">
        <f t="shared" si="7"/>
        <v>2</v>
      </c>
      <c r="H20" s="254">
        <f t="shared" si="7"/>
        <v>19</v>
      </c>
      <c r="I20" s="253">
        <f t="shared" si="7"/>
        <v>3</v>
      </c>
      <c r="J20" s="255"/>
      <c r="K20" s="137">
        <f t="shared" si="7"/>
        <v>2</v>
      </c>
      <c r="L20" s="494"/>
      <c r="M20" s="495"/>
      <c r="N20" s="495"/>
      <c r="O20" s="495"/>
      <c r="P20" s="495"/>
      <c r="Q20" s="495"/>
      <c r="R20" s="495"/>
      <c r="S20" s="495"/>
      <c r="T20" s="495"/>
      <c r="U20" s="495"/>
      <c r="V20" s="495"/>
      <c r="W20" s="496"/>
      <c r="X20" s="331"/>
    </row>
    <row r="21" spans="1:24" ht="18" customHeight="1">
      <c r="A21" s="442"/>
      <c r="B21" s="530" t="s">
        <v>290</v>
      </c>
      <c r="C21" s="260" t="s">
        <v>247</v>
      </c>
      <c r="D21" s="28">
        <f>+D49+D54+D64</f>
        <v>29</v>
      </c>
      <c r="E21" s="252">
        <f aca="true" t="shared" si="8" ref="E21:W21">+E49+E54+E64</f>
        <v>29</v>
      </c>
      <c r="F21" s="253"/>
      <c r="G21" s="253"/>
      <c r="H21" s="254">
        <f t="shared" si="8"/>
        <v>10</v>
      </c>
      <c r="I21" s="253">
        <f t="shared" si="8"/>
        <v>19</v>
      </c>
      <c r="J21" s="255"/>
      <c r="K21" s="137">
        <f t="shared" si="8"/>
        <v>11</v>
      </c>
      <c r="L21" s="228">
        <f t="shared" si="8"/>
        <v>10</v>
      </c>
      <c r="M21" s="253">
        <f t="shared" si="8"/>
        <v>19</v>
      </c>
      <c r="N21" s="253"/>
      <c r="O21" s="253">
        <f t="shared" si="8"/>
        <v>11</v>
      </c>
      <c r="P21" s="253"/>
      <c r="Q21" s="253"/>
      <c r="R21" s="57">
        <f t="shared" si="8"/>
        <v>18</v>
      </c>
      <c r="S21" s="57">
        <f t="shared" si="8"/>
        <v>17</v>
      </c>
      <c r="T21" s="57"/>
      <c r="U21" s="57"/>
      <c r="V21" s="57"/>
      <c r="W21" s="255">
        <f t="shared" si="8"/>
        <v>29</v>
      </c>
      <c r="X21" s="331"/>
    </row>
    <row r="22" spans="1:24" ht="18" customHeight="1">
      <c r="A22" s="442"/>
      <c r="B22" s="530"/>
      <c r="C22" s="251" t="s">
        <v>248</v>
      </c>
      <c r="D22" s="28">
        <f>+D50+D55+D65</f>
        <v>30</v>
      </c>
      <c r="E22" s="252">
        <f aca="true" t="shared" si="9" ref="E22:K22">+E50+E55+E65</f>
        <v>30</v>
      </c>
      <c r="F22" s="253"/>
      <c r="G22" s="253"/>
      <c r="H22" s="254">
        <f t="shared" si="9"/>
        <v>11</v>
      </c>
      <c r="I22" s="253">
        <f t="shared" si="9"/>
        <v>19</v>
      </c>
      <c r="J22" s="255"/>
      <c r="K22" s="137">
        <f t="shared" si="9"/>
        <v>10</v>
      </c>
      <c r="L22" s="494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6"/>
      <c r="X22" s="331"/>
    </row>
    <row r="23" spans="1:24" ht="18" customHeight="1">
      <c r="A23" s="442"/>
      <c r="B23" s="530" t="s">
        <v>253</v>
      </c>
      <c r="C23" s="251" t="s">
        <v>247</v>
      </c>
      <c r="D23" s="28">
        <f>+D75</f>
        <v>21</v>
      </c>
      <c r="E23" s="28">
        <f>+E75</f>
        <v>21</v>
      </c>
      <c r="F23" s="28"/>
      <c r="G23" s="28"/>
      <c r="H23" s="28">
        <f>+H75</f>
        <v>13</v>
      </c>
      <c r="I23" s="28">
        <f>+I75</f>
        <v>8</v>
      </c>
      <c r="J23" s="29"/>
      <c r="K23" s="137"/>
      <c r="L23" s="28">
        <f>+L75</f>
        <v>10</v>
      </c>
      <c r="M23" s="28"/>
      <c r="N23" s="28"/>
      <c r="O23" s="28">
        <f>+O75</f>
        <v>21</v>
      </c>
      <c r="P23" s="28"/>
      <c r="Q23" s="28"/>
      <c r="R23" s="28"/>
      <c r="S23" s="28">
        <f>+S75</f>
        <v>21</v>
      </c>
      <c r="T23" s="28"/>
      <c r="U23" s="28"/>
      <c r="V23" s="28"/>
      <c r="W23" s="29">
        <f>+W75</f>
        <v>21</v>
      </c>
      <c r="X23" s="331"/>
    </row>
    <row r="24" spans="1:24" ht="18" customHeight="1">
      <c r="A24" s="442"/>
      <c r="B24" s="530"/>
      <c r="C24" s="251" t="s">
        <v>248</v>
      </c>
      <c r="D24" s="28">
        <f>+D76</f>
        <v>22</v>
      </c>
      <c r="E24" s="28">
        <f>+E76</f>
        <v>22</v>
      </c>
      <c r="F24" s="28"/>
      <c r="G24" s="28"/>
      <c r="H24" s="28">
        <f>+H76</f>
        <v>14</v>
      </c>
      <c r="I24" s="28">
        <f>+I76</f>
        <v>8</v>
      </c>
      <c r="J24" s="29"/>
      <c r="K24" s="137"/>
      <c r="L24" s="494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6"/>
      <c r="X24" s="331"/>
    </row>
    <row r="25" spans="1:24" ht="18" customHeight="1">
      <c r="A25" s="442"/>
      <c r="B25" s="530" t="s">
        <v>254</v>
      </c>
      <c r="C25" s="251" t="s">
        <v>247</v>
      </c>
      <c r="D25" s="28">
        <f>+D80+D85+D94</f>
        <v>217</v>
      </c>
      <c r="E25" s="252">
        <f aca="true" t="shared" si="10" ref="E25:W25">+E80+E85+E94</f>
        <v>197</v>
      </c>
      <c r="F25" s="253">
        <f t="shared" si="10"/>
        <v>10</v>
      </c>
      <c r="G25" s="253">
        <f t="shared" si="10"/>
        <v>10</v>
      </c>
      <c r="H25" s="254">
        <f t="shared" si="10"/>
        <v>101</v>
      </c>
      <c r="I25" s="253">
        <f t="shared" si="10"/>
        <v>116</v>
      </c>
      <c r="J25" s="255"/>
      <c r="K25" s="137">
        <f t="shared" si="10"/>
        <v>102</v>
      </c>
      <c r="L25" s="228">
        <f t="shared" si="10"/>
        <v>57</v>
      </c>
      <c r="M25" s="253">
        <f t="shared" si="10"/>
        <v>120</v>
      </c>
      <c r="N25" s="253">
        <f t="shared" si="10"/>
        <v>40</v>
      </c>
      <c r="O25" s="253">
        <f t="shared" si="10"/>
        <v>32</v>
      </c>
      <c r="P25" s="253">
        <f t="shared" si="10"/>
        <v>6</v>
      </c>
      <c r="Q25" s="253">
        <f t="shared" si="10"/>
        <v>179</v>
      </c>
      <c r="R25" s="57"/>
      <c r="S25" s="57">
        <f t="shared" si="10"/>
        <v>191</v>
      </c>
      <c r="T25" s="57">
        <f t="shared" si="10"/>
        <v>26</v>
      </c>
      <c r="U25" s="57"/>
      <c r="V25" s="57">
        <f t="shared" si="10"/>
        <v>163</v>
      </c>
      <c r="W25" s="255">
        <f t="shared" si="10"/>
        <v>54</v>
      </c>
      <c r="X25" s="331"/>
    </row>
    <row r="26" spans="1:24" ht="18" customHeight="1">
      <c r="A26" s="442"/>
      <c r="B26" s="530"/>
      <c r="C26" s="251" t="s">
        <v>248</v>
      </c>
      <c r="D26" s="28">
        <f>+D81+D86+D95</f>
        <v>157</v>
      </c>
      <c r="E26" s="252">
        <f>+E81+E86+E95</f>
        <v>142</v>
      </c>
      <c r="F26" s="253">
        <f>+F81+F86+F95</f>
        <v>8</v>
      </c>
      <c r="G26" s="253">
        <f>+G81+G86+G95</f>
        <v>7</v>
      </c>
      <c r="H26" s="254">
        <f>+H81+H86+H95</f>
        <v>92</v>
      </c>
      <c r="I26" s="253">
        <f>+I81+I86+I95</f>
        <v>69</v>
      </c>
      <c r="J26" s="255"/>
      <c r="K26" s="137"/>
      <c r="L26" s="494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6"/>
      <c r="X26" s="331"/>
    </row>
    <row r="27" spans="1:25" ht="18" customHeight="1">
      <c r="A27" s="442"/>
      <c r="B27" s="530" t="s">
        <v>232</v>
      </c>
      <c r="C27" s="251" t="s">
        <v>247</v>
      </c>
      <c r="D27" s="28"/>
      <c r="E27" s="252"/>
      <c r="F27" s="253"/>
      <c r="G27" s="253"/>
      <c r="H27" s="254"/>
      <c r="I27" s="253"/>
      <c r="J27" s="255"/>
      <c r="K27" s="137"/>
      <c r="L27" s="228"/>
      <c r="M27" s="253"/>
      <c r="N27" s="253"/>
      <c r="O27" s="253"/>
      <c r="P27" s="253"/>
      <c r="Q27" s="253"/>
      <c r="R27" s="57"/>
      <c r="S27" s="57"/>
      <c r="T27" s="57"/>
      <c r="U27" s="57"/>
      <c r="V27" s="57"/>
      <c r="W27" s="255"/>
      <c r="X27" s="227"/>
      <c r="Y27" s="227"/>
    </row>
    <row r="28" spans="1:25" ht="18" customHeight="1">
      <c r="A28" s="442"/>
      <c r="B28" s="530"/>
      <c r="C28" s="251" t="s">
        <v>248</v>
      </c>
      <c r="D28" s="28"/>
      <c r="E28" s="252"/>
      <c r="F28" s="253"/>
      <c r="G28" s="253"/>
      <c r="H28" s="254"/>
      <c r="I28" s="253"/>
      <c r="J28" s="255"/>
      <c r="K28" s="137"/>
      <c r="L28" s="494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6"/>
      <c r="X28" s="227"/>
      <c r="Y28" s="227"/>
    </row>
    <row r="29" spans="1:25" ht="18" customHeight="1">
      <c r="A29" s="442"/>
      <c r="B29" s="530" t="s">
        <v>256</v>
      </c>
      <c r="C29" s="226" t="s">
        <v>247</v>
      </c>
      <c r="D29" s="28">
        <f aca="true" t="shared" si="11" ref="D29:G30">+D105+D115</f>
        <v>169</v>
      </c>
      <c r="E29" s="28">
        <f t="shared" si="11"/>
        <v>107</v>
      </c>
      <c r="F29" s="28">
        <f t="shared" si="11"/>
        <v>21</v>
      </c>
      <c r="G29" s="28">
        <f t="shared" si="11"/>
        <v>41</v>
      </c>
      <c r="H29" s="28">
        <f aca="true" t="shared" si="12" ref="H29:W29">+H105+H115</f>
        <v>162</v>
      </c>
      <c r="I29" s="28">
        <f t="shared" si="12"/>
        <v>7</v>
      </c>
      <c r="J29" s="29"/>
      <c r="K29" s="137"/>
      <c r="L29" s="28"/>
      <c r="M29" s="28"/>
      <c r="N29" s="28">
        <f t="shared" si="12"/>
        <v>169</v>
      </c>
      <c r="O29" s="28">
        <f t="shared" si="12"/>
        <v>114</v>
      </c>
      <c r="P29" s="28">
        <f t="shared" si="12"/>
        <v>59</v>
      </c>
      <c r="Q29" s="28">
        <f t="shared" si="12"/>
        <v>55</v>
      </c>
      <c r="R29" s="28"/>
      <c r="S29" s="28">
        <f t="shared" si="12"/>
        <v>160</v>
      </c>
      <c r="T29" s="28">
        <f t="shared" si="12"/>
        <v>9</v>
      </c>
      <c r="U29" s="28"/>
      <c r="V29" s="28">
        <f t="shared" si="12"/>
        <v>142</v>
      </c>
      <c r="W29" s="29">
        <f t="shared" si="12"/>
        <v>22</v>
      </c>
      <c r="X29" s="227"/>
      <c r="Y29" s="227"/>
    </row>
    <row r="30" spans="1:25" ht="18" customHeight="1">
      <c r="A30" s="442"/>
      <c r="B30" s="530"/>
      <c r="C30" s="251" t="s">
        <v>248</v>
      </c>
      <c r="D30" s="28">
        <f t="shared" si="11"/>
        <v>156</v>
      </c>
      <c r="E30" s="28">
        <f t="shared" si="11"/>
        <v>102</v>
      </c>
      <c r="F30" s="28">
        <f t="shared" si="11"/>
        <v>9</v>
      </c>
      <c r="G30" s="28">
        <f t="shared" si="11"/>
        <v>44.6</v>
      </c>
      <c r="H30" s="28">
        <f>+H106+H116</f>
        <v>146</v>
      </c>
      <c r="I30" s="28">
        <f>+I106+I116</f>
        <v>6</v>
      </c>
      <c r="J30" s="29"/>
      <c r="K30" s="137"/>
      <c r="L30" s="494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6"/>
      <c r="X30" s="227"/>
      <c r="Y30" s="227"/>
    </row>
    <row r="31" spans="1:25" ht="18" customHeight="1">
      <c r="A31" s="442"/>
      <c r="B31" s="530" t="s">
        <v>246</v>
      </c>
      <c r="C31" s="226" t="s">
        <v>247</v>
      </c>
      <c r="D31" s="28">
        <f>+D118</f>
        <v>6</v>
      </c>
      <c r="E31" s="28">
        <f>+E118</f>
        <v>6</v>
      </c>
      <c r="F31" s="28"/>
      <c r="G31" s="28"/>
      <c r="H31" s="28"/>
      <c r="I31" s="28">
        <f>+I118</f>
        <v>6</v>
      </c>
      <c r="J31" s="29"/>
      <c r="K31" s="137"/>
      <c r="L31" s="28"/>
      <c r="M31" s="28"/>
      <c r="N31" s="28">
        <f>+N118</f>
        <v>5</v>
      </c>
      <c r="O31" s="28">
        <f>+O118</f>
        <v>5</v>
      </c>
      <c r="P31" s="28"/>
      <c r="Q31" s="28"/>
      <c r="R31" s="28"/>
      <c r="S31" s="28">
        <f>+S118</f>
        <v>6</v>
      </c>
      <c r="T31" s="28"/>
      <c r="U31" s="28"/>
      <c r="V31" s="28"/>
      <c r="W31" s="29">
        <f>+W118</f>
        <v>6</v>
      </c>
      <c r="X31" s="227"/>
      <c r="Y31" s="227"/>
    </row>
    <row r="32" spans="1:25" ht="18" customHeight="1" thickBot="1">
      <c r="A32" s="531"/>
      <c r="B32" s="533"/>
      <c r="C32" s="241" t="s">
        <v>248</v>
      </c>
      <c r="D32" s="56">
        <f>+D119</f>
        <v>9</v>
      </c>
      <c r="E32" s="56">
        <f>+E119</f>
        <v>9</v>
      </c>
      <c r="F32" s="56"/>
      <c r="G32" s="56"/>
      <c r="H32" s="56"/>
      <c r="I32" s="56">
        <f>+I119</f>
        <v>9</v>
      </c>
      <c r="J32" s="92"/>
      <c r="K32" s="135"/>
      <c r="L32" s="475"/>
      <c r="M32" s="476"/>
      <c r="N32" s="476"/>
      <c r="O32" s="476"/>
      <c r="P32" s="476"/>
      <c r="Q32" s="476"/>
      <c r="R32" s="476"/>
      <c r="S32" s="476"/>
      <c r="T32" s="476"/>
      <c r="U32" s="476"/>
      <c r="V32" s="476"/>
      <c r="W32" s="477"/>
      <c r="X32" s="227"/>
      <c r="Y32" s="227"/>
    </row>
    <row r="33" spans="1:25" ht="18" customHeight="1">
      <c r="A33" s="439" t="s">
        <v>188</v>
      </c>
      <c r="B33" s="86" t="s">
        <v>189</v>
      </c>
      <c r="C33" s="412" t="s">
        <v>247</v>
      </c>
      <c r="D33" s="53">
        <v>1</v>
      </c>
      <c r="E33" s="53">
        <v>1</v>
      </c>
      <c r="F33" s="53"/>
      <c r="G33" s="53"/>
      <c r="H33" s="53">
        <v>1</v>
      </c>
      <c r="I33" s="53"/>
      <c r="J33" s="27"/>
      <c r="K33" s="136"/>
      <c r="L33" s="53">
        <v>1</v>
      </c>
      <c r="M33" s="53"/>
      <c r="N33" s="53"/>
      <c r="O33" s="53"/>
      <c r="P33" s="53"/>
      <c r="Q33" s="53"/>
      <c r="R33" s="53">
        <v>1</v>
      </c>
      <c r="S33" s="53">
        <v>1</v>
      </c>
      <c r="T33" s="53"/>
      <c r="U33" s="53"/>
      <c r="V33" s="53"/>
      <c r="W33" s="27">
        <v>1</v>
      </c>
      <c r="X33" s="40"/>
      <c r="Y33" s="6"/>
    </row>
    <row r="34" spans="1:25" ht="18" customHeight="1">
      <c r="A34" s="440"/>
      <c r="B34" s="87" t="s">
        <v>190</v>
      </c>
      <c r="C34" s="432"/>
      <c r="D34" s="49">
        <v>1</v>
      </c>
      <c r="E34" s="49">
        <v>1</v>
      </c>
      <c r="F34" s="49"/>
      <c r="G34" s="49"/>
      <c r="H34" s="49">
        <v>1</v>
      </c>
      <c r="I34" s="49"/>
      <c r="J34" s="281"/>
      <c r="K34" s="280"/>
      <c r="L34" s="229">
        <v>1</v>
      </c>
      <c r="M34" s="49"/>
      <c r="N34" s="49"/>
      <c r="O34" s="49"/>
      <c r="P34" s="49"/>
      <c r="Q34" s="49"/>
      <c r="R34" s="49">
        <v>1</v>
      </c>
      <c r="S34" s="49">
        <v>1</v>
      </c>
      <c r="T34" s="49"/>
      <c r="U34" s="49"/>
      <c r="V34" s="49"/>
      <c r="W34" s="281">
        <v>1</v>
      </c>
      <c r="X34" s="40"/>
      <c r="Y34" s="6"/>
    </row>
    <row r="35" spans="1:25" ht="18" customHeight="1">
      <c r="A35" s="440"/>
      <c r="B35" s="87" t="s">
        <v>358</v>
      </c>
      <c r="C35" s="432"/>
      <c r="D35" s="28"/>
      <c r="E35" s="28"/>
      <c r="F35" s="28"/>
      <c r="G35" s="28"/>
      <c r="H35" s="28"/>
      <c r="I35" s="28"/>
      <c r="J35" s="29"/>
      <c r="K35" s="13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/>
      <c r="X35" s="40"/>
      <c r="Y35" s="6"/>
    </row>
    <row r="36" spans="1:25" ht="18" customHeight="1">
      <c r="A36" s="440"/>
      <c r="B36" s="87" t="s">
        <v>110</v>
      </c>
      <c r="C36" s="433"/>
      <c r="D36" s="55">
        <v>2</v>
      </c>
      <c r="E36" s="233">
        <v>2</v>
      </c>
      <c r="F36" s="233"/>
      <c r="G36" s="233"/>
      <c r="H36" s="233">
        <v>2</v>
      </c>
      <c r="I36" s="233"/>
      <c r="J36" s="234"/>
      <c r="K36" s="230"/>
      <c r="L36" s="233">
        <v>2</v>
      </c>
      <c r="M36" s="233"/>
      <c r="N36" s="55"/>
      <c r="O36" s="233"/>
      <c r="P36" s="233"/>
      <c r="Q36" s="55"/>
      <c r="R36" s="55">
        <v>2</v>
      </c>
      <c r="S36" s="55">
        <v>2</v>
      </c>
      <c r="T36" s="55"/>
      <c r="U36" s="49"/>
      <c r="V36" s="282"/>
      <c r="W36" s="283">
        <v>2</v>
      </c>
      <c r="X36" s="40"/>
      <c r="Y36" s="6"/>
    </row>
    <row r="37" spans="1:25" ht="18" customHeight="1" thickBot="1">
      <c r="A37" s="441"/>
      <c r="B37" s="416" t="s">
        <v>248</v>
      </c>
      <c r="C37" s="413"/>
      <c r="D37" s="56">
        <v>2</v>
      </c>
      <c r="E37" s="56">
        <v>2</v>
      </c>
      <c r="F37" s="56"/>
      <c r="G37" s="56"/>
      <c r="H37" s="56">
        <v>2</v>
      </c>
      <c r="I37" s="56"/>
      <c r="J37" s="92"/>
      <c r="K37" s="135"/>
      <c r="L37" s="461"/>
      <c r="M37" s="462"/>
      <c r="N37" s="462"/>
      <c r="O37" s="462"/>
      <c r="P37" s="462"/>
      <c r="Q37" s="462"/>
      <c r="R37" s="462"/>
      <c r="S37" s="462"/>
      <c r="T37" s="462"/>
      <c r="U37" s="462"/>
      <c r="V37" s="462"/>
      <c r="W37" s="478"/>
      <c r="X37" s="40"/>
      <c r="Y37" s="6"/>
    </row>
    <row r="38" spans="1:25" ht="18" customHeight="1">
      <c r="A38" s="439" t="s">
        <v>191</v>
      </c>
      <c r="B38" s="86" t="s">
        <v>192</v>
      </c>
      <c r="C38" s="412" t="s">
        <v>247</v>
      </c>
      <c r="D38" s="58">
        <v>3</v>
      </c>
      <c r="E38" s="58">
        <v>3</v>
      </c>
      <c r="F38" s="53"/>
      <c r="G38" s="53"/>
      <c r="H38" s="58">
        <v>3</v>
      </c>
      <c r="I38" s="53"/>
      <c r="J38" s="27"/>
      <c r="K38" s="332">
        <v>2</v>
      </c>
      <c r="L38" s="53">
        <v>1</v>
      </c>
      <c r="M38" s="58">
        <v>2</v>
      </c>
      <c r="N38" s="53"/>
      <c r="O38" s="58">
        <v>2</v>
      </c>
      <c r="P38" s="53"/>
      <c r="Q38" s="53"/>
      <c r="R38" s="53">
        <v>1</v>
      </c>
      <c r="S38" s="58">
        <v>2</v>
      </c>
      <c r="T38" s="53"/>
      <c r="U38" s="53"/>
      <c r="V38" s="53"/>
      <c r="W38" s="333">
        <v>2</v>
      </c>
      <c r="X38" s="40"/>
      <c r="Y38" s="6"/>
    </row>
    <row r="39" spans="1:25" ht="18" customHeight="1">
      <c r="A39" s="440"/>
      <c r="B39" s="87" t="s">
        <v>193</v>
      </c>
      <c r="C39" s="432"/>
      <c r="D39" s="62">
        <v>1</v>
      </c>
      <c r="E39" s="62">
        <v>1</v>
      </c>
      <c r="F39" s="69"/>
      <c r="G39" s="69"/>
      <c r="H39" s="62">
        <v>1</v>
      </c>
      <c r="I39" s="69"/>
      <c r="J39" s="85"/>
      <c r="K39" s="334"/>
      <c r="L39" s="110"/>
      <c r="M39" s="62">
        <v>1</v>
      </c>
      <c r="N39" s="69"/>
      <c r="O39" s="62">
        <v>1</v>
      </c>
      <c r="P39" s="69"/>
      <c r="Q39" s="69" t="s">
        <v>270</v>
      </c>
      <c r="R39" s="69"/>
      <c r="S39" s="62">
        <v>1</v>
      </c>
      <c r="T39" s="69"/>
      <c r="U39" s="69"/>
      <c r="V39" s="69"/>
      <c r="W39" s="64">
        <v>1</v>
      </c>
      <c r="X39" s="40"/>
      <c r="Y39" s="6"/>
    </row>
    <row r="40" spans="1:25" ht="18" customHeight="1">
      <c r="A40" s="440"/>
      <c r="B40" s="87" t="s">
        <v>194</v>
      </c>
      <c r="C40" s="432"/>
      <c r="D40" s="28">
        <v>10</v>
      </c>
      <c r="E40" s="28">
        <v>10</v>
      </c>
      <c r="F40" s="69"/>
      <c r="G40" s="69"/>
      <c r="H40" s="28">
        <v>10</v>
      </c>
      <c r="I40" s="69"/>
      <c r="J40" s="85"/>
      <c r="K40" s="137"/>
      <c r="L40" s="110"/>
      <c r="M40" s="28">
        <v>10</v>
      </c>
      <c r="N40" s="69"/>
      <c r="O40" s="28"/>
      <c r="P40" s="69"/>
      <c r="Q40" s="69">
        <v>10</v>
      </c>
      <c r="R40" s="69"/>
      <c r="S40" s="28">
        <v>10</v>
      </c>
      <c r="T40" s="69"/>
      <c r="U40" s="69"/>
      <c r="V40" s="69"/>
      <c r="W40" s="29">
        <v>10</v>
      </c>
      <c r="X40" s="40"/>
      <c r="Y40" s="6"/>
    </row>
    <row r="41" spans="1:25" ht="18" customHeight="1">
      <c r="A41" s="440"/>
      <c r="B41" s="87" t="s">
        <v>110</v>
      </c>
      <c r="C41" s="433"/>
      <c r="D41" s="55">
        <v>14</v>
      </c>
      <c r="E41" s="55">
        <v>14</v>
      </c>
      <c r="F41" s="28"/>
      <c r="G41" s="28"/>
      <c r="H41" s="55">
        <v>14</v>
      </c>
      <c r="I41" s="28"/>
      <c r="J41" s="29"/>
      <c r="K41" s="280">
        <v>2</v>
      </c>
      <c r="L41" s="28"/>
      <c r="M41" s="55">
        <v>13</v>
      </c>
      <c r="N41" s="55"/>
      <c r="O41" s="55">
        <v>3</v>
      </c>
      <c r="P41" s="28"/>
      <c r="Q41" s="55">
        <v>10</v>
      </c>
      <c r="R41" s="55"/>
      <c r="S41" s="55">
        <v>13</v>
      </c>
      <c r="T41" s="55"/>
      <c r="U41" s="49"/>
      <c r="V41" s="66"/>
      <c r="W41" s="297">
        <v>13</v>
      </c>
      <c r="X41" s="40"/>
      <c r="Y41" s="6"/>
    </row>
    <row r="42" spans="1:25" ht="18" customHeight="1" thickBot="1">
      <c r="A42" s="441"/>
      <c r="B42" s="416" t="s">
        <v>248</v>
      </c>
      <c r="C42" s="413"/>
      <c r="D42" s="56">
        <v>11</v>
      </c>
      <c r="E42" s="56">
        <v>11</v>
      </c>
      <c r="F42" s="56"/>
      <c r="G42" s="56"/>
      <c r="H42" s="56">
        <v>11</v>
      </c>
      <c r="I42" s="56"/>
      <c r="J42" s="92"/>
      <c r="K42" s="135">
        <v>2</v>
      </c>
      <c r="L42" s="461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78"/>
      <c r="X42" s="40"/>
      <c r="Y42" s="6"/>
    </row>
    <row r="43" spans="1:25" ht="18" customHeight="1">
      <c r="A43" s="439" t="s">
        <v>210</v>
      </c>
      <c r="B43" s="86" t="s">
        <v>211</v>
      </c>
      <c r="C43" s="412" t="s">
        <v>247</v>
      </c>
      <c r="D43" s="53">
        <v>3</v>
      </c>
      <c r="E43" s="53">
        <v>1</v>
      </c>
      <c r="F43" s="53"/>
      <c r="G43" s="53">
        <v>2</v>
      </c>
      <c r="H43" s="53">
        <v>1</v>
      </c>
      <c r="I43" s="53">
        <v>2</v>
      </c>
      <c r="J43" s="27"/>
      <c r="K43" s="136">
        <v>1</v>
      </c>
      <c r="L43" s="53">
        <v>2</v>
      </c>
      <c r="M43" s="53"/>
      <c r="N43" s="53">
        <v>1</v>
      </c>
      <c r="O43" s="53">
        <v>2</v>
      </c>
      <c r="P43" s="53"/>
      <c r="Q43" s="53">
        <v>1</v>
      </c>
      <c r="R43" s="53"/>
      <c r="S43" s="53">
        <v>3</v>
      </c>
      <c r="T43" s="53"/>
      <c r="U43" s="53"/>
      <c r="V43" s="53"/>
      <c r="W43" s="27">
        <v>3</v>
      </c>
      <c r="X43" s="40"/>
      <c r="Y43" s="6"/>
    </row>
    <row r="44" spans="1:25" ht="18" customHeight="1">
      <c r="A44" s="440"/>
      <c r="B44" s="87" t="s">
        <v>212</v>
      </c>
      <c r="C44" s="432"/>
      <c r="D44" s="69">
        <v>5</v>
      </c>
      <c r="E44" s="69">
        <v>5</v>
      </c>
      <c r="F44" s="69"/>
      <c r="G44" s="69"/>
      <c r="H44" s="69">
        <v>5</v>
      </c>
      <c r="I44" s="69"/>
      <c r="J44" s="85"/>
      <c r="K44" s="138"/>
      <c r="L44" s="110"/>
      <c r="M44" s="69"/>
      <c r="N44" s="69">
        <v>5</v>
      </c>
      <c r="O44" s="69">
        <v>5</v>
      </c>
      <c r="P44" s="69"/>
      <c r="Q44" s="69"/>
      <c r="R44" s="69"/>
      <c r="S44" s="69">
        <v>5</v>
      </c>
      <c r="T44" s="69"/>
      <c r="U44" s="69"/>
      <c r="V44" s="69">
        <v>5</v>
      </c>
      <c r="W44" s="85"/>
      <c r="X44" s="40"/>
      <c r="Y44" s="6"/>
    </row>
    <row r="45" spans="1:25" ht="18" customHeight="1">
      <c r="A45" s="440"/>
      <c r="B45" s="87" t="s">
        <v>213</v>
      </c>
      <c r="C45" s="432"/>
      <c r="D45" s="69">
        <v>1</v>
      </c>
      <c r="E45" s="69">
        <v>1</v>
      </c>
      <c r="F45" s="69"/>
      <c r="G45" s="69"/>
      <c r="H45" s="69"/>
      <c r="I45" s="69">
        <v>1</v>
      </c>
      <c r="J45" s="85"/>
      <c r="K45" s="138"/>
      <c r="L45" s="110"/>
      <c r="M45" s="69"/>
      <c r="N45" s="69">
        <v>1</v>
      </c>
      <c r="O45" s="69">
        <v>1</v>
      </c>
      <c r="P45" s="69"/>
      <c r="Q45" s="69"/>
      <c r="R45" s="69"/>
      <c r="S45" s="69">
        <v>1</v>
      </c>
      <c r="T45" s="69"/>
      <c r="U45" s="69"/>
      <c r="V45" s="69"/>
      <c r="W45" s="85">
        <v>1</v>
      </c>
      <c r="X45" s="40"/>
      <c r="Y45" s="6"/>
    </row>
    <row r="46" spans="1:25" ht="18" customHeight="1">
      <c r="A46" s="440"/>
      <c r="B46" s="87" t="s">
        <v>110</v>
      </c>
      <c r="C46" s="433"/>
      <c r="D46" s="55">
        <f aca="true" t="shared" si="13" ref="D46:W46">SUM(D43:D45)</f>
        <v>9</v>
      </c>
      <c r="E46" s="55">
        <f t="shared" si="13"/>
        <v>7</v>
      </c>
      <c r="F46" s="55"/>
      <c r="G46" s="55">
        <f t="shared" si="13"/>
        <v>2</v>
      </c>
      <c r="H46" s="55">
        <f t="shared" si="13"/>
        <v>6</v>
      </c>
      <c r="I46" s="55">
        <f t="shared" si="13"/>
        <v>3</v>
      </c>
      <c r="J46" s="297"/>
      <c r="K46" s="280">
        <f t="shared" si="13"/>
        <v>1</v>
      </c>
      <c r="L46" s="55">
        <f t="shared" si="13"/>
        <v>2</v>
      </c>
      <c r="M46" s="55"/>
      <c r="N46" s="55">
        <f t="shared" si="13"/>
        <v>7</v>
      </c>
      <c r="O46" s="55">
        <f t="shared" si="13"/>
        <v>8</v>
      </c>
      <c r="P46" s="55"/>
      <c r="Q46" s="55">
        <f t="shared" si="13"/>
        <v>1</v>
      </c>
      <c r="R46" s="55"/>
      <c r="S46" s="55">
        <f t="shared" si="13"/>
        <v>9</v>
      </c>
      <c r="T46" s="55"/>
      <c r="U46" s="55"/>
      <c r="V46" s="55">
        <f t="shared" si="13"/>
        <v>5</v>
      </c>
      <c r="W46" s="297">
        <f t="shared" si="13"/>
        <v>4</v>
      </c>
      <c r="X46" s="40"/>
      <c r="Y46" s="6"/>
    </row>
    <row r="47" spans="1:25" ht="18" customHeight="1" thickBot="1">
      <c r="A47" s="441"/>
      <c r="B47" s="416" t="s">
        <v>248</v>
      </c>
      <c r="C47" s="413"/>
      <c r="D47" s="56">
        <v>9</v>
      </c>
      <c r="E47" s="56">
        <v>7</v>
      </c>
      <c r="F47" s="56"/>
      <c r="G47" s="56">
        <v>2</v>
      </c>
      <c r="H47" s="56">
        <v>6</v>
      </c>
      <c r="I47" s="56">
        <v>3</v>
      </c>
      <c r="J47" s="92"/>
      <c r="K47" s="135"/>
      <c r="L47" s="461"/>
      <c r="M47" s="462"/>
      <c r="N47" s="462"/>
      <c r="O47" s="462"/>
      <c r="P47" s="462"/>
      <c r="Q47" s="462"/>
      <c r="R47" s="462"/>
      <c r="S47" s="462"/>
      <c r="T47" s="462"/>
      <c r="U47" s="462"/>
      <c r="V47" s="462"/>
      <c r="W47" s="478"/>
      <c r="X47" s="40"/>
      <c r="Y47" s="6"/>
    </row>
    <row r="48" spans="1:25" ht="18" customHeight="1">
      <c r="A48" s="439" t="s">
        <v>195</v>
      </c>
      <c r="B48" s="86" t="s">
        <v>196</v>
      </c>
      <c r="C48" s="412" t="s">
        <v>247</v>
      </c>
      <c r="D48" s="53">
        <v>8</v>
      </c>
      <c r="E48" s="53">
        <v>8</v>
      </c>
      <c r="F48" s="53"/>
      <c r="G48" s="53"/>
      <c r="H48" s="53">
        <v>3</v>
      </c>
      <c r="I48" s="53">
        <v>5</v>
      </c>
      <c r="J48" s="27"/>
      <c r="K48" s="136">
        <v>3</v>
      </c>
      <c r="L48" s="53">
        <v>5</v>
      </c>
      <c r="M48" s="53">
        <v>3</v>
      </c>
      <c r="N48" s="53"/>
      <c r="O48" s="53">
        <v>8</v>
      </c>
      <c r="P48" s="53"/>
      <c r="Q48" s="53"/>
      <c r="R48" s="53"/>
      <c r="S48" s="53">
        <v>8</v>
      </c>
      <c r="T48" s="53"/>
      <c r="U48" s="53"/>
      <c r="V48" s="53"/>
      <c r="W48" s="27">
        <v>8</v>
      </c>
      <c r="X48" s="40"/>
      <c r="Y48" s="6"/>
    </row>
    <row r="49" spans="1:25" ht="18" customHeight="1">
      <c r="A49" s="440"/>
      <c r="B49" s="87" t="s">
        <v>110</v>
      </c>
      <c r="C49" s="433"/>
      <c r="D49" s="55">
        <v>8</v>
      </c>
      <c r="E49" s="28">
        <v>8</v>
      </c>
      <c r="F49" s="28"/>
      <c r="G49" s="28"/>
      <c r="H49" s="28">
        <v>3</v>
      </c>
      <c r="I49" s="28">
        <v>5</v>
      </c>
      <c r="J49" s="29"/>
      <c r="K49" s="137">
        <v>3</v>
      </c>
      <c r="L49" s="28">
        <v>5</v>
      </c>
      <c r="M49" s="28">
        <v>3</v>
      </c>
      <c r="N49" s="55"/>
      <c r="O49" s="28">
        <v>8</v>
      </c>
      <c r="P49" s="28"/>
      <c r="Q49" s="55"/>
      <c r="R49" s="55"/>
      <c r="S49" s="55">
        <v>8</v>
      </c>
      <c r="T49" s="55"/>
      <c r="U49" s="49"/>
      <c r="V49" s="66"/>
      <c r="W49" s="67">
        <v>8</v>
      </c>
      <c r="X49" s="40"/>
      <c r="Y49" s="6"/>
    </row>
    <row r="50" spans="1:25" ht="18" customHeight="1" thickBot="1">
      <c r="A50" s="441"/>
      <c r="B50" s="416" t="s">
        <v>248</v>
      </c>
      <c r="C50" s="413"/>
      <c r="D50" s="56">
        <v>8</v>
      </c>
      <c r="E50" s="56">
        <v>8</v>
      </c>
      <c r="F50" s="56"/>
      <c r="G50" s="56"/>
      <c r="H50" s="56">
        <v>3</v>
      </c>
      <c r="I50" s="56">
        <v>5</v>
      </c>
      <c r="J50" s="92"/>
      <c r="K50" s="135">
        <v>3</v>
      </c>
      <c r="L50" s="461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78"/>
      <c r="X50" s="40"/>
      <c r="Y50" s="6"/>
    </row>
    <row r="51" spans="1:25" ht="18" customHeight="1">
      <c r="A51" s="439" t="s">
        <v>197</v>
      </c>
      <c r="B51" s="86" t="s">
        <v>198</v>
      </c>
      <c r="C51" s="412" t="s">
        <v>247</v>
      </c>
      <c r="D51" s="53">
        <v>13</v>
      </c>
      <c r="E51" s="53">
        <v>13</v>
      </c>
      <c r="F51" s="53"/>
      <c r="G51" s="53"/>
      <c r="H51" s="53">
        <v>2</v>
      </c>
      <c r="I51" s="53">
        <v>11</v>
      </c>
      <c r="J51" s="27"/>
      <c r="K51" s="136">
        <v>2</v>
      </c>
      <c r="L51" s="53"/>
      <c r="M51" s="53">
        <v>13</v>
      </c>
      <c r="N51" s="53"/>
      <c r="O51" s="53">
        <v>2</v>
      </c>
      <c r="P51" s="53"/>
      <c r="Q51" s="53"/>
      <c r="R51" s="53">
        <v>11</v>
      </c>
      <c r="S51" s="53">
        <v>4</v>
      </c>
      <c r="T51" s="53"/>
      <c r="U51" s="53"/>
      <c r="V51" s="53"/>
      <c r="W51" s="27">
        <v>13</v>
      </c>
      <c r="X51" s="40"/>
      <c r="Y51" s="6"/>
    </row>
    <row r="52" spans="1:25" ht="18" customHeight="1">
      <c r="A52" s="440"/>
      <c r="B52" s="87" t="s">
        <v>199</v>
      </c>
      <c r="C52" s="432"/>
      <c r="D52" s="69">
        <v>2</v>
      </c>
      <c r="E52" s="69">
        <v>2</v>
      </c>
      <c r="F52" s="69"/>
      <c r="G52" s="69"/>
      <c r="H52" s="69"/>
      <c r="I52" s="69">
        <v>2</v>
      </c>
      <c r="J52" s="85"/>
      <c r="K52" s="138"/>
      <c r="L52" s="110"/>
      <c r="M52" s="69">
        <v>2</v>
      </c>
      <c r="N52" s="69"/>
      <c r="O52" s="69">
        <v>0</v>
      </c>
      <c r="P52" s="69"/>
      <c r="Q52" s="69"/>
      <c r="R52" s="69">
        <v>2</v>
      </c>
      <c r="S52" s="69"/>
      <c r="T52" s="69"/>
      <c r="U52" s="69"/>
      <c r="V52" s="69"/>
      <c r="W52" s="85">
        <v>2</v>
      </c>
      <c r="X52" s="40"/>
      <c r="Y52" s="6"/>
    </row>
    <row r="53" spans="1:25" ht="18" customHeight="1">
      <c r="A53" s="440"/>
      <c r="B53" s="87" t="s">
        <v>200</v>
      </c>
      <c r="C53" s="432"/>
      <c r="D53" s="69">
        <v>1</v>
      </c>
      <c r="E53" s="69">
        <v>1</v>
      </c>
      <c r="F53" s="69"/>
      <c r="G53" s="69"/>
      <c r="H53" s="69"/>
      <c r="I53" s="69">
        <v>1</v>
      </c>
      <c r="J53" s="85"/>
      <c r="K53" s="138">
        <v>1</v>
      </c>
      <c r="L53" s="110"/>
      <c r="M53" s="69">
        <v>1</v>
      </c>
      <c r="N53" s="69"/>
      <c r="O53" s="69">
        <v>1</v>
      </c>
      <c r="P53" s="69"/>
      <c r="Q53" s="69"/>
      <c r="R53" s="69"/>
      <c r="S53" s="69"/>
      <c r="T53" s="69"/>
      <c r="U53" s="69"/>
      <c r="V53" s="69"/>
      <c r="W53" s="85">
        <v>1</v>
      </c>
      <c r="X53" s="40"/>
      <c r="Y53" s="6"/>
    </row>
    <row r="54" spans="1:25" ht="18" customHeight="1">
      <c r="A54" s="440"/>
      <c r="B54" s="87" t="s">
        <v>110</v>
      </c>
      <c r="C54" s="433"/>
      <c r="D54" s="55">
        <v>16</v>
      </c>
      <c r="E54" s="28">
        <v>16</v>
      </c>
      <c r="F54" s="28"/>
      <c r="G54" s="28"/>
      <c r="H54" s="28">
        <v>2</v>
      </c>
      <c r="I54" s="28">
        <v>14</v>
      </c>
      <c r="J54" s="29"/>
      <c r="K54" s="137">
        <v>3</v>
      </c>
      <c r="L54" s="28"/>
      <c r="M54" s="28">
        <v>16</v>
      </c>
      <c r="N54" s="55"/>
      <c r="O54" s="28">
        <v>3</v>
      </c>
      <c r="P54" s="28"/>
      <c r="Q54" s="55"/>
      <c r="R54" s="55">
        <v>13</v>
      </c>
      <c r="S54" s="55">
        <v>4</v>
      </c>
      <c r="T54" s="55"/>
      <c r="U54" s="49"/>
      <c r="V54" s="66"/>
      <c r="W54" s="67">
        <v>16</v>
      </c>
      <c r="X54" s="40"/>
      <c r="Y54" s="6"/>
    </row>
    <row r="55" spans="1:25" ht="18" customHeight="1" thickBot="1">
      <c r="A55" s="441"/>
      <c r="B55" s="416" t="s">
        <v>248</v>
      </c>
      <c r="C55" s="413"/>
      <c r="D55" s="56">
        <v>16</v>
      </c>
      <c r="E55" s="56">
        <v>16</v>
      </c>
      <c r="F55" s="56"/>
      <c r="G55" s="56"/>
      <c r="H55" s="56">
        <v>2</v>
      </c>
      <c r="I55" s="56">
        <v>14</v>
      </c>
      <c r="J55" s="92"/>
      <c r="K55" s="135">
        <v>1</v>
      </c>
      <c r="L55" s="461"/>
      <c r="M55" s="462"/>
      <c r="N55" s="462"/>
      <c r="O55" s="462"/>
      <c r="P55" s="462"/>
      <c r="Q55" s="462"/>
      <c r="R55" s="462"/>
      <c r="S55" s="462"/>
      <c r="T55" s="462"/>
      <c r="U55" s="462"/>
      <c r="V55" s="462"/>
      <c r="W55" s="478"/>
      <c r="X55" s="40"/>
      <c r="Y55" s="6"/>
    </row>
    <row r="56" spans="1:25" ht="18" customHeight="1">
      <c r="A56" s="439" t="s">
        <v>201</v>
      </c>
      <c r="B56" s="86" t="s">
        <v>202</v>
      </c>
      <c r="C56" s="412" t="s">
        <v>247</v>
      </c>
      <c r="D56" s="53">
        <v>1</v>
      </c>
      <c r="E56" s="53">
        <v>1</v>
      </c>
      <c r="F56" s="53"/>
      <c r="G56" s="53"/>
      <c r="H56" s="53">
        <v>1</v>
      </c>
      <c r="I56" s="53"/>
      <c r="J56" s="27"/>
      <c r="K56" s="136">
        <v>1</v>
      </c>
      <c r="L56" s="275">
        <v>1</v>
      </c>
      <c r="M56" s="53"/>
      <c r="N56" s="53"/>
      <c r="O56" s="53"/>
      <c r="P56" s="53"/>
      <c r="Q56" s="53"/>
      <c r="R56" s="53">
        <v>1</v>
      </c>
      <c r="S56" s="275">
        <v>1</v>
      </c>
      <c r="T56" s="275"/>
      <c r="U56" s="275"/>
      <c r="V56" s="275"/>
      <c r="W56" s="287">
        <v>1</v>
      </c>
      <c r="X56" s="40"/>
      <c r="Y56" s="6"/>
    </row>
    <row r="57" spans="1:25" ht="18" customHeight="1">
      <c r="A57" s="442"/>
      <c r="B57" s="89" t="s">
        <v>271</v>
      </c>
      <c r="C57" s="443"/>
      <c r="D57" s="28"/>
      <c r="E57" s="28"/>
      <c r="F57" s="28"/>
      <c r="G57" s="28"/>
      <c r="H57" s="28"/>
      <c r="I57" s="28"/>
      <c r="J57" s="29"/>
      <c r="K57" s="137"/>
      <c r="L57" s="276"/>
      <c r="M57" s="28"/>
      <c r="N57" s="28"/>
      <c r="O57" s="28"/>
      <c r="P57" s="28"/>
      <c r="Q57" s="28"/>
      <c r="R57" s="28"/>
      <c r="S57" s="276"/>
      <c r="T57" s="276"/>
      <c r="U57" s="276"/>
      <c r="V57" s="276"/>
      <c r="W57" s="335"/>
      <c r="X57" s="40"/>
      <c r="Y57" s="6"/>
    </row>
    <row r="58" spans="1:25" ht="18" customHeight="1">
      <c r="A58" s="442"/>
      <c r="B58" s="89" t="s">
        <v>204</v>
      </c>
      <c r="C58" s="443"/>
      <c r="D58" s="28"/>
      <c r="E58" s="28"/>
      <c r="F58" s="28"/>
      <c r="G58" s="28"/>
      <c r="H58" s="28"/>
      <c r="I58" s="28"/>
      <c r="J58" s="29"/>
      <c r="K58" s="137"/>
      <c r="L58" s="276"/>
      <c r="M58" s="28"/>
      <c r="N58" s="28"/>
      <c r="O58" s="28"/>
      <c r="P58" s="28"/>
      <c r="Q58" s="28"/>
      <c r="R58" s="28"/>
      <c r="S58" s="276"/>
      <c r="T58" s="276"/>
      <c r="U58" s="276"/>
      <c r="V58" s="276"/>
      <c r="W58" s="335"/>
      <c r="X58" s="40"/>
      <c r="Y58" s="6"/>
    </row>
    <row r="59" spans="1:25" ht="18" customHeight="1">
      <c r="A59" s="440"/>
      <c r="B59" s="87" t="s">
        <v>205</v>
      </c>
      <c r="C59" s="432"/>
      <c r="D59" s="69">
        <v>2</v>
      </c>
      <c r="E59" s="69">
        <v>2</v>
      </c>
      <c r="F59" s="69"/>
      <c r="G59" s="69"/>
      <c r="H59" s="69">
        <v>2</v>
      </c>
      <c r="I59" s="69"/>
      <c r="J59" s="85"/>
      <c r="K59" s="138">
        <v>2</v>
      </c>
      <c r="L59" s="288">
        <v>2</v>
      </c>
      <c r="M59" s="69"/>
      <c r="N59" s="69"/>
      <c r="O59" s="69"/>
      <c r="P59" s="69"/>
      <c r="Q59" s="69"/>
      <c r="R59" s="69">
        <v>2</v>
      </c>
      <c r="S59" s="235">
        <v>2</v>
      </c>
      <c r="T59" s="235"/>
      <c r="U59" s="235"/>
      <c r="V59" s="235"/>
      <c r="W59" s="289">
        <v>2</v>
      </c>
      <c r="X59" s="40"/>
      <c r="Y59" s="6"/>
    </row>
    <row r="60" spans="1:25" ht="18" customHeight="1">
      <c r="A60" s="440"/>
      <c r="B60" s="87" t="s">
        <v>272</v>
      </c>
      <c r="C60" s="432"/>
      <c r="D60" s="69">
        <v>1</v>
      </c>
      <c r="E60" s="69">
        <v>1</v>
      </c>
      <c r="F60" s="69"/>
      <c r="G60" s="69"/>
      <c r="H60" s="69">
        <v>1</v>
      </c>
      <c r="I60" s="69"/>
      <c r="J60" s="85"/>
      <c r="K60" s="138">
        <v>1</v>
      </c>
      <c r="L60" s="288">
        <v>1</v>
      </c>
      <c r="M60" s="69"/>
      <c r="N60" s="69"/>
      <c r="O60" s="69"/>
      <c r="P60" s="69"/>
      <c r="Q60" s="69"/>
      <c r="R60" s="69">
        <v>1</v>
      </c>
      <c r="S60" s="235">
        <v>1</v>
      </c>
      <c r="T60" s="235"/>
      <c r="U60" s="235"/>
      <c r="V60" s="235"/>
      <c r="W60" s="289">
        <v>1</v>
      </c>
      <c r="X60" s="40"/>
      <c r="Y60" s="6"/>
    </row>
    <row r="61" spans="1:25" ht="18" customHeight="1">
      <c r="A61" s="440"/>
      <c r="B61" s="87" t="s">
        <v>207</v>
      </c>
      <c r="C61" s="432"/>
      <c r="D61" s="69">
        <v>1</v>
      </c>
      <c r="E61" s="69">
        <v>1</v>
      </c>
      <c r="F61" s="69"/>
      <c r="G61" s="69"/>
      <c r="H61" s="69">
        <v>1</v>
      </c>
      <c r="I61" s="69"/>
      <c r="J61" s="85"/>
      <c r="K61" s="138">
        <v>1</v>
      </c>
      <c r="L61" s="288">
        <v>1</v>
      </c>
      <c r="M61" s="69"/>
      <c r="N61" s="69"/>
      <c r="O61" s="69"/>
      <c r="P61" s="69"/>
      <c r="Q61" s="69"/>
      <c r="R61" s="69">
        <v>1</v>
      </c>
      <c r="S61" s="235">
        <v>1</v>
      </c>
      <c r="T61" s="235"/>
      <c r="U61" s="235"/>
      <c r="V61" s="235"/>
      <c r="W61" s="289">
        <v>1</v>
      </c>
      <c r="X61" s="40"/>
      <c r="Y61" s="6"/>
    </row>
    <row r="62" spans="1:25" ht="18" customHeight="1">
      <c r="A62" s="440"/>
      <c r="B62" s="87" t="s">
        <v>363</v>
      </c>
      <c r="C62" s="432"/>
      <c r="D62" s="69"/>
      <c r="E62" s="69"/>
      <c r="F62" s="69"/>
      <c r="G62" s="69"/>
      <c r="H62" s="69"/>
      <c r="I62" s="69"/>
      <c r="J62" s="85"/>
      <c r="K62" s="138"/>
      <c r="L62" s="288"/>
      <c r="M62" s="69"/>
      <c r="N62" s="69"/>
      <c r="O62" s="69"/>
      <c r="P62" s="69"/>
      <c r="Q62" s="69"/>
      <c r="R62" s="69"/>
      <c r="S62" s="235"/>
      <c r="T62" s="235"/>
      <c r="U62" s="235"/>
      <c r="V62" s="235"/>
      <c r="W62" s="289"/>
      <c r="X62" s="40"/>
      <c r="Y62" s="6"/>
    </row>
    <row r="63" spans="1:25" ht="18" customHeight="1">
      <c r="A63" s="440"/>
      <c r="B63" s="87" t="s">
        <v>273</v>
      </c>
      <c r="C63" s="432"/>
      <c r="D63" s="69">
        <v>0</v>
      </c>
      <c r="E63" s="69">
        <v>0</v>
      </c>
      <c r="F63" s="69"/>
      <c r="G63" s="69"/>
      <c r="H63" s="69"/>
      <c r="I63" s="69"/>
      <c r="J63" s="85"/>
      <c r="K63" s="138">
        <v>0</v>
      </c>
      <c r="L63" s="288">
        <v>0</v>
      </c>
      <c r="M63" s="69"/>
      <c r="N63" s="69"/>
      <c r="O63" s="69"/>
      <c r="P63" s="69"/>
      <c r="Q63" s="69"/>
      <c r="R63" s="69">
        <v>0</v>
      </c>
      <c r="S63" s="235">
        <v>0</v>
      </c>
      <c r="T63" s="235"/>
      <c r="U63" s="235"/>
      <c r="V63" s="235"/>
      <c r="W63" s="289">
        <v>0</v>
      </c>
      <c r="X63" s="40"/>
      <c r="Y63" s="6"/>
    </row>
    <row r="64" spans="1:25" ht="18" customHeight="1">
      <c r="A64" s="440"/>
      <c r="B64" s="87" t="s">
        <v>110</v>
      </c>
      <c r="C64" s="433"/>
      <c r="D64" s="55">
        <f>SUM(D56:D63)</f>
        <v>5</v>
      </c>
      <c r="E64" s="28">
        <f>SUM(E56:E63)</f>
        <v>5</v>
      </c>
      <c r="F64" s="28"/>
      <c r="G64" s="28"/>
      <c r="H64" s="28">
        <f>SUM(H56:H63)</f>
        <v>5</v>
      </c>
      <c r="I64" s="28"/>
      <c r="J64" s="29"/>
      <c r="K64" s="137">
        <f>SUM(K56:K63)</f>
        <v>5</v>
      </c>
      <c r="L64" s="276">
        <f>SUM(L56:L63)</f>
        <v>5</v>
      </c>
      <c r="M64" s="28"/>
      <c r="N64" s="55"/>
      <c r="O64" s="28"/>
      <c r="P64" s="28"/>
      <c r="Q64" s="55"/>
      <c r="R64" s="55">
        <f>SUM(R56:R63)</f>
        <v>5</v>
      </c>
      <c r="S64" s="277">
        <f>SUM(S56:S61)</f>
        <v>5</v>
      </c>
      <c r="T64" s="277"/>
      <c r="U64" s="278"/>
      <c r="V64" s="279"/>
      <c r="W64" s="290">
        <f>SUM(W56:W63)</f>
        <v>5</v>
      </c>
      <c r="X64" s="40"/>
      <c r="Y64" s="6"/>
    </row>
    <row r="65" spans="1:25" ht="18" customHeight="1" thickBot="1">
      <c r="A65" s="441"/>
      <c r="B65" s="416" t="s">
        <v>248</v>
      </c>
      <c r="C65" s="413"/>
      <c r="D65" s="56">
        <v>6</v>
      </c>
      <c r="E65" s="56">
        <v>6</v>
      </c>
      <c r="F65" s="56"/>
      <c r="G65" s="56"/>
      <c r="H65" s="56">
        <v>6</v>
      </c>
      <c r="I65" s="56"/>
      <c r="J65" s="92"/>
      <c r="K65" s="135">
        <v>6</v>
      </c>
      <c r="L65" s="461"/>
      <c r="M65" s="462"/>
      <c r="N65" s="462"/>
      <c r="O65" s="462"/>
      <c r="P65" s="462"/>
      <c r="Q65" s="462"/>
      <c r="R65" s="462"/>
      <c r="S65" s="462"/>
      <c r="T65" s="462"/>
      <c r="U65" s="462"/>
      <c r="V65" s="462"/>
      <c r="W65" s="478"/>
      <c r="X65" s="40"/>
      <c r="Y65" s="6"/>
    </row>
    <row r="66" spans="1:25" ht="18" customHeight="1">
      <c r="A66" s="439" t="s">
        <v>291</v>
      </c>
      <c r="B66" s="86" t="s">
        <v>215</v>
      </c>
      <c r="C66" s="412" t="s">
        <v>247</v>
      </c>
      <c r="D66" s="53">
        <v>13</v>
      </c>
      <c r="E66" s="53">
        <v>13</v>
      </c>
      <c r="F66" s="53"/>
      <c r="G66" s="53"/>
      <c r="H66" s="53">
        <v>13</v>
      </c>
      <c r="I66" s="53"/>
      <c r="J66" s="27"/>
      <c r="K66" s="136"/>
      <c r="L66" s="53">
        <v>2</v>
      </c>
      <c r="M66" s="53">
        <v>11</v>
      </c>
      <c r="N66" s="53"/>
      <c r="O66" s="53">
        <v>13</v>
      </c>
      <c r="P66" s="53"/>
      <c r="Q66" s="53"/>
      <c r="R66" s="53"/>
      <c r="S66" s="53">
        <v>13</v>
      </c>
      <c r="T66" s="53"/>
      <c r="U66" s="53"/>
      <c r="V66" s="53"/>
      <c r="W66" s="27">
        <v>13</v>
      </c>
      <c r="X66" s="40"/>
      <c r="Y66" s="6"/>
    </row>
    <row r="67" spans="1:25" ht="18" customHeight="1">
      <c r="A67" s="442"/>
      <c r="B67" s="89" t="s">
        <v>364</v>
      </c>
      <c r="C67" s="443"/>
      <c r="D67" s="233"/>
      <c r="E67" s="233"/>
      <c r="F67" s="233"/>
      <c r="G67" s="233"/>
      <c r="H67" s="233"/>
      <c r="I67" s="233"/>
      <c r="J67" s="234"/>
      <c r="K67" s="230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4"/>
      <c r="X67" s="40"/>
      <c r="Y67" s="6"/>
    </row>
    <row r="68" spans="1:25" ht="18" customHeight="1">
      <c r="A68" s="442"/>
      <c r="B68" s="89" t="s">
        <v>216</v>
      </c>
      <c r="C68" s="443"/>
      <c r="D68" s="28">
        <v>0</v>
      </c>
      <c r="E68" s="28">
        <v>0</v>
      </c>
      <c r="F68" s="28"/>
      <c r="G68" s="28"/>
      <c r="H68" s="28"/>
      <c r="I68" s="28">
        <v>0</v>
      </c>
      <c r="J68" s="29"/>
      <c r="K68" s="137"/>
      <c r="L68" s="28">
        <v>0</v>
      </c>
      <c r="M68" s="28"/>
      <c r="N68" s="28"/>
      <c r="O68" s="28">
        <v>0</v>
      </c>
      <c r="P68" s="28"/>
      <c r="Q68" s="28"/>
      <c r="R68" s="28"/>
      <c r="S68" s="28">
        <v>0</v>
      </c>
      <c r="T68" s="28"/>
      <c r="U68" s="28"/>
      <c r="V68" s="28"/>
      <c r="W68" s="29">
        <v>0</v>
      </c>
      <c r="X68" s="40"/>
      <c r="Y68" s="6"/>
    </row>
    <row r="69" spans="1:25" ht="18" customHeight="1">
      <c r="A69" s="442"/>
      <c r="B69" s="89" t="s">
        <v>365</v>
      </c>
      <c r="C69" s="443"/>
      <c r="D69" s="28"/>
      <c r="E69" s="28"/>
      <c r="F69" s="28"/>
      <c r="G69" s="28"/>
      <c r="H69" s="28"/>
      <c r="I69" s="28"/>
      <c r="J69" s="29"/>
      <c r="K69" s="137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9"/>
      <c r="X69" s="40"/>
      <c r="Y69" s="6"/>
    </row>
    <row r="70" spans="1:25" ht="18" customHeight="1">
      <c r="A70" s="442"/>
      <c r="B70" s="89" t="s">
        <v>217</v>
      </c>
      <c r="C70" s="443"/>
      <c r="D70" s="28">
        <v>2</v>
      </c>
      <c r="E70" s="28">
        <v>2</v>
      </c>
      <c r="F70" s="28"/>
      <c r="G70" s="28"/>
      <c r="H70" s="28"/>
      <c r="I70" s="28">
        <v>2</v>
      </c>
      <c r="J70" s="29"/>
      <c r="K70" s="137"/>
      <c r="L70" s="28">
        <v>2</v>
      </c>
      <c r="M70" s="28"/>
      <c r="N70" s="28"/>
      <c r="O70" s="28">
        <v>2</v>
      </c>
      <c r="P70" s="28"/>
      <c r="Q70" s="28"/>
      <c r="R70" s="28"/>
      <c r="S70" s="28">
        <v>2</v>
      </c>
      <c r="T70" s="28"/>
      <c r="U70" s="28"/>
      <c r="V70" s="28"/>
      <c r="W70" s="29">
        <v>2</v>
      </c>
      <c r="X70" s="40"/>
      <c r="Y70" s="6"/>
    </row>
    <row r="71" spans="1:25" ht="18" customHeight="1">
      <c r="A71" s="442"/>
      <c r="B71" s="89" t="s">
        <v>274</v>
      </c>
      <c r="C71" s="443"/>
      <c r="D71" s="28">
        <v>0</v>
      </c>
      <c r="E71" s="28">
        <v>0</v>
      </c>
      <c r="F71" s="28"/>
      <c r="G71" s="28"/>
      <c r="H71" s="28"/>
      <c r="I71" s="28">
        <v>0</v>
      </c>
      <c r="J71" s="29"/>
      <c r="K71" s="137"/>
      <c r="L71" s="28">
        <v>0</v>
      </c>
      <c r="M71" s="28"/>
      <c r="N71" s="28"/>
      <c r="O71" s="28">
        <v>0</v>
      </c>
      <c r="P71" s="28"/>
      <c r="Q71" s="28"/>
      <c r="R71" s="28"/>
      <c r="S71" s="28">
        <v>0</v>
      </c>
      <c r="T71" s="28"/>
      <c r="U71" s="28"/>
      <c r="V71" s="28"/>
      <c r="W71" s="29">
        <v>0</v>
      </c>
      <c r="X71" s="40"/>
      <c r="Y71" s="6"/>
    </row>
    <row r="72" spans="1:25" ht="18" customHeight="1">
      <c r="A72" s="442"/>
      <c r="B72" s="89" t="s">
        <v>275</v>
      </c>
      <c r="C72" s="443"/>
      <c r="D72" s="28">
        <v>5</v>
      </c>
      <c r="E72" s="28">
        <v>5</v>
      </c>
      <c r="F72" s="28"/>
      <c r="G72" s="28"/>
      <c r="H72" s="28"/>
      <c r="I72" s="28">
        <v>5</v>
      </c>
      <c r="J72" s="29"/>
      <c r="K72" s="137"/>
      <c r="L72" s="28">
        <v>5</v>
      </c>
      <c r="M72" s="28"/>
      <c r="N72" s="28"/>
      <c r="O72" s="28">
        <v>5</v>
      </c>
      <c r="P72" s="28"/>
      <c r="Q72" s="28"/>
      <c r="R72" s="28"/>
      <c r="S72" s="28">
        <v>5</v>
      </c>
      <c r="T72" s="28"/>
      <c r="U72" s="28"/>
      <c r="V72" s="28"/>
      <c r="W72" s="29">
        <v>5</v>
      </c>
      <c r="X72" s="40"/>
      <c r="Y72" s="6"/>
    </row>
    <row r="73" spans="1:25" ht="18" customHeight="1">
      <c r="A73" s="440"/>
      <c r="B73" s="87" t="s">
        <v>276</v>
      </c>
      <c r="C73" s="432"/>
      <c r="D73" s="69">
        <v>1</v>
      </c>
      <c r="E73" s="69">
        <v>1</v>
      </c>
      <c r="F73" s="69"/>
      <c r="G73" s="69"/>
      <c r="H73" s="69"/>
      <c r="I73" s="69">
        <v>1</v>
      </c>
      <c r="J73" s="85"/>
      <c r="K73" s="138"/>
      <c r="L73" s="110">
        <v>1</v>
      </c>
      <c r="M73" s="69"/>
      <c r="N73" s="69"/>
      <c r="O73" s="69">
        <v>1</v>
      </c>
      <c r="P73" s="69"/>
      <c r="Q73" s="69"/>
      <c r="R73" s="69"/>
      <c r="S73" s="69">
        <v>1</v>
      </c>
      <c r="T73" s="69"/>
      <c r="U73" s="69"/>
      <c r="V73" s="69"/>
      <c r="W73" s="85">
        <v>1</v>
      </c>
      <c r="X73" s="40"/>
      <c r="Y73" s="6"/>
    </row>
    <row r="74" spans="1:25" ht="18" customHeight="1">
      <c r="A74" s="440"/>
      <c r="B74" s="87" t="s">
        <v>277</v>
      </c>
      <c r="C74" s="432"/>
      <c r="D74" s="69">
        <v>0</v>
      </c>
      <c r="E74" s="69">
        <v>0</v>
      </c>
      <c r="F74" s="69"/>
      <c r="G74" s="69"/>
      <c r="H74" s="69"/>
      <c r="I74" s="69">
        <v>0</v>
      </c>
      <c r="J74" s="85"/>
      <c r="K74" s="138"/>
      <c r="L74" s="110">
        <v>0</v>
      </c>
      <c r="M74" s="69"/>
      <c r="N74" s="69"/>
      <c r="O74" s="69">
        <v>0</v>
      </c>
      <c r="P74" s="69"/>
      <c r="Q74" s="69"/>
      <c r="R74" s="69"/>
      <c r="S74" s="69">
        <v>0</v>
      </c>
      <c r="T74" s="69"/>
      <c r="U74" s="69"/>
      <c r="V74" s="69"/>
      <c r="W74" s="85">
        <v>0</v>
      </c>
      <c r="X74" s="40"/>
      <c r="Y74" s="6"/>
    </row>
    <row r="75" spans="1:25" ht="18" customHeight="1">
      <c r="A75" s="440"/>
      <c r="B75" s="87" t="s">
        <v>110</v>
      </c>
      <c r="C75" s="433"/>
      <c r="D75" s="55">
        <v>21</v>
      </c>
      <c r="E75" s="28">
        <v>21</v>
      </c>
      <c r="F75" s="28"/>
      <c r="G75" s="28"/>
      <c r="H75" s="28">
        <v>13</v>
      </c>
      <c r="I75" s="28">
        <v>8</v>
      </c>
      <c r="J75" s="29"/>
      <c r="K75" s="137"/>
      <c r="L75" s="28">
        <v>10</v>
      </c>
      <c r="M75" s="28"/>
      <c r="N75" s="55"/>
      <c r="O75" s="28">
        <v>21</v>
      </c>
      <c r="P75" s="28"/>
      <c r="Q75" s="55"/>
      <c r="R75" s="55"/>
      <c r="S75" s="55">
        <v>21</v>
      </c>
      <c r="T75" s="55"/>
      <c r="U75" s="49"/>
      <c r="V75" s="66"/>
      <c r="W75" s="67">
        <v>21</v>
      </c>
      <c r="X75" s="40"/>
      <c r="Y75" s="6"/>
    </row>
    <row r="76" spans="1:25" ht="18" customHeight="1" thickBot="1">
      <c r="A76" s="441"/>
      <c r="B76" s="416" t="s">
        <v>248</v>
      </c>
      <c r="C76" s="413"/>
      <c r="D76" s="56">
        <v>22</v>
      </c>
      <c r="E76" s="56">
        <v>22</v>
      </c>
      <c r="F76" s="56"/>
      <c r="G76" s="56"/>
      <c r="H76" s="56">
        <v>14</v>
      </c>
      <c r="I76" s="56">
        <v>8</v>
      </c>
      <c r="J76" s="92"/>
      <c r="K76" s="135"/>
      <c r="L76" s="461"/>
      <c r="M76" s="462"/>
      <c r="N76" s="462"/>
      <c r="O76" s="462"/>
      <c r="P76" s="462"/>
      <c r="Q76" s="462"/>
      <c r="R76" s="462"/>
      <c r="S76" s="462"/>
      <c r="T76" s="462"/>
      <c r="U76" s="462"/>
      <c r="V76" s="462"/>
      <c r="W76" s="478"/>
      <c r="X76" s="40"/>
      <c r="Y76" s="6"/>
    </row>
    <row r="77" spans="1:25" ht="18" customHeight="1">
      <c r="A77" s="439" t="s">
        <v>222</v>
      </c>
      <c r="B77" s="86" t="s">
        <v>223</v>
      </c>
      <c r="C77" s="412" t="s">
        <v>247</v>
      </c>
      <c r="D77" s="53">
        <v>1</v>
      </c>
      <c r="E77" s="53">
        <v>1</v>
      </c>
      <c r="F77" s="53"/>
      <c r="G77" s="53"/>
      <c r="H77" s="53">
        <v>1</v>
      </c>
      <c r="I77" s="53"/>
      <c r="J77" s="27"/>
      <c r="K77" s="136"/>
      <c r="L77" s="53"/>
      <c r="M77" s="53">
        <v>1</v>
      </c>
      <c r="N77" s="53"/>
      <c r="O77" s="53">
        <v>1</v>
      </c>
      <c r="P77" s="53"/>
      <c r="Q77" s="53"/>
      <c r="R77" s="53"/>
      <c r="S77" s="53">
        <v>1</v>
      </c>
      <c r="T77" s="53"/>
      <c r="U77" s="53"/>
      <c r="V77" s="53"/>
      <c r="W77" s="27">
        <v>1</v>
      </c>
      <c r="X77" s="40"/>
      <c r="Y77" s="6"/>
    </row>
    <row r="78" spans="1:25" ht="18" customHeight="1">
      <c r="A78" s="440"/>
      <c r="B78" s="87" t="s">
        <v>224</v>
      </c>
      <c r="C78" s="432"/>
      <c r="D78" s="69">
        <v>16</v>
      </c>
      <c r="E78" s="69">
        <v>6</v>
      </c>
      <c r="F78" s="69">
        <v>10</v>
      </c>
      <c r="G78" s="69"/>
      <c r="H78" s="69"/>
      <c r="I78" s="69">
        <v>16</v>
      </c>
      <c r="J78" s="85"/>
      <c r="K78" s="138"/>
      <c r="L78" s="110"/>
      <c r="M78" s="69">
        <v>16</v>
      </c>
      <c r="N78" s="69"/>
      <c r="O78" s="69"/>
      <c r="P78" s="69"/>
      <c r="Q78" s="69">
        <v>16</v>
      </c>
      <c r="R78" s="69"/>
      <c r="S78" s="69">
        <v>16</v>
      </c>
      <c r="T78" s="69"/>
      <c r="U78" s="69"/>
      <c r="V78" s="69"/>
      <c r="W78" s="85">
        <v>16</v>
      </c>
      <c r="X78" s="40"/>
      <c r="Y78" s="6"/>
    </row>
    <row r="79" spans="1:25" ht="18" customHeight="1">
      <c r="A79" s="440"/>
      <c r="B79" s="87" t="s">
        <v>225</v>
      </c>
      <c r="C79" s="432"/>
      <c r="D79" s="69"/>
      <c r="E79" s="69"/>
      <c r="F79" s="69"/>
      <c r="G79" s="69"/>
      <c r="H79" s="69"/>
      <c r="I79" s="69"/>
      <c r="J79" s="85"/>
      <c r="K79" s="138"/>
      <c r="L79" s="110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85"/>
      <c r="X79" s="40"/>
      <c r="Y79" s="6"/>
    </row>
    <row r="80" spans="1:25" ht="18" customHeight="1">
      <c r="A80" s="440"/>
      <c r="B80" s="87" t="s">
        <v>110</v>
      </c>
      <c r="C80" s="433"/>
      <c r="D80" s="55">
        <v>17</v>
      </c>
      <c r="E80" s="28">
        <v>7</v>
      </c>
      <c r="F80" s="28">
        <v>10</v>
      </c>
      <c r="G80" s="28"/>
      <c r="H80" s="28">
        <v>1</v>
      </c>
      <c r="I80" s="28">
        <v>16</v>
      </c>
      <c r="J80" s="29"/>
      <c r="K80" s="137"/>
      <c r="L80" s="28"/>
      <c r="M80" s="28">
        <v>17</v>
      </c>
      <c r="N80" s="55"/>
      <c r="O80" s="28">
        <v>1</v>
      </c>
      <c r="P80" s="28"/>
      <c r="Q80" s="55">
        <v>16</v>
      </c>
      <c r="R80" s="55"/>
      <c r="S80" s="55">
        <v>17</v>
      </c>
      <c r="T80" s="55"/>
      <c r="U80" s="49"/>
      <c r="V80" s="66"/>
      <c r="W80" s="67">
        <v>17</v>
      </c>
      <c r="X80" s="40"/>
      <c r="Y80" s="6"/>
    </row>
    <row r="81" spans="1:25" ht="18" customHeight="1" thickBot="1">
      <c r="A81" s="441"/>
      <c r="B81" s="416" t="s">
        <v>248</v>
      </c>
      <c r="C81" s="413"/>
      <c r="D81" s="56">
        <v>13</v>
      </c>
      <c r="E81" s="56">
        <v>5</v>
      </c>
      <c r="F81" s="56">
        <v>8</v>
      </c>
      <c r="G81" s="56"/>
      <c r="H81" s="56">
        <v>1</v>
      </c>
      <c r="I81" s="56">
        <v>12</v>
      </c>
      <c r="J81" s="92"/>
      <c r="K81" s="135"/>
      <c r="L81" s="461"/>
      <c r="M81" s="462"/>
      <c r="N81" s="462"/>
      <c r="O81" s="462"/>
      <c r="P81" s="462"/>
      <c r="Q81" s="462"/>
      <c r="R81" s="462"/>
      <c r="S81" s="462"/>
      <c r="T81" s="462"/>
      <c r="U81" s="462"/>
      <c r="V81" s="462"/>
      <c r="W81" s="478"/>
      <c r="X81" s="40"/>
      <c r="Y81" s="6"/>
    </row>
    <row r="82" spans="1:25" ht="18" customHeight="1">
      <c r="A82" s="479" t="s">
        <v>226</v>
      </c>
      <c r="B82" s="88" t="s">
        <v>227</v>
      </c>
      <c r="C82" s="412" t="s">
        <v>247</v>
      </c>
      <c r="D82" s="53">
        <v>27</v>
      </c>
      <c r="E82" s="53">
        <v>17</v>
      </c>
      <c r="F82" s="53">
        <v>0</v>
      </c>
      <c r="G82" s="53">
        <v>10</v>
      </c>
      <c r="H82" s="53">
        <v>5</v>
      </c>
      <c r="I82" s="53">
        <v>22</v>
      </c>
      <c r="J82" s="27"/>
      <c r="K82" s="136">
        <v>27</v>
      </c>
      <c r="L82" s="53"/>
      <c r="M82" s="53"/>
      <c r="N82" s="53">
        <v>27</v>
      </c>
      <c r="O82" s="53">
        <v>12</v>
      </c>
      <c r="P82" s="53"/>
      <c r="Q82" s="53">
        <v>15</v>
      </c>
      <c r="R82" s="53"/>
      <c r="S82" s="53">
        <v>1</v>
      </c>
      <c r="T82" s="53">
        <v>26</v>
      </c>
      <c r="U82" s="53"/>
      <c r="V82" s="53">
        <v>26</v>
      </c>
      <c r="W82" s="27">
        <v>1</v>
      </c>
      <c r="X82" s="40"/>
      <c r="Y82" s="6"/>
    </row>
    <row r="83" spans="1:25" ht="18" customHeight="1">
      <c r="A83" s="435"/>
      <c r="B83" s="90" t="s">
        <v>228</v>
      </c>
      <c r="C83" s="432"/>
      <c r="D83" s="69"/>
      <c r="E83" s="69"/>
      <c r="F83" s="69"/>
      <c r="G83" s="69"/>
      <c r="H83" s="69"/>
      <c r="I83" s="69"/>
      <c r="J83" s="85"/>
      <c r="K83" s="138"/>
      <c r="L83" s="110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85"/>
      <c r="X83" s="40"/>
      <c r="Y83" s="6"/>
    </row>
    <row r="84" spans="1:25" ht="18" customHeight="1">
      <c r="A84" s="435"/>
      <c r="B84" s="90" t="s">
        <v>229</v>
      </c>
      <c r="C84" s="432"/>
      <c r="D84" s="69"/>
      <c r="E84" s="69"/>
      <c r="F84" s="69"/>
      <c r="G84" s="69"/>
      <c r="H84" s="69"/>
      <c r="I84" s="69"/>
      <c r="J84" s="85"/>
      <c r="K84" s="138"/>
      <c r="L84" s="110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85"/>
      <c r="X84" s="40"/>
      <c r="Y84" s="6"/>
    </row>
    <row r="85" spans="1:25" ht="18" customHeight="1">
      <c r="A85" s="435"/>
      <c r="B85" s="262" t="s">
        <v>110</v>
      </c>
      <c r="C85" s="432"/>
      <c r="D85" s="55">
        <f>SUM(D82:D84)</f>
        <v>27</v>
      </c>
      <c r="E85" s="55">
        <f aca="true" t="shared" si="14" ref="E85:W85">SUM(E82:E84)</f>
        <v>17</v>
      </c>
      <c r="F85" s="55"/>
      <c r="G85" s="55">
        <f t="shared" si="14"/>
        <v>10</v>
      </c>
      <c r="H85" s="55">
        <f t="shared" si="14"/>
        <v>5</v>
      </c>
      <c r="I85" s="55">
        <f t="shared" si="14"/>
        <v>22</v>
      </c>
      <c r="J85" s="297"/>
      <c r="K85" s="280">
        <f t="shared" si="14"/>
        <v>27</v>
      </c>
      <c r="L85" s="55"/>
      <c r="M85" s="55"/>
      <c r="N85" s="55">
        <f t="shared" si="14"/>
        <v>27</v>
      </c>
      <c r="O85" s="55">
        <f t="shared" si="14"/>
        <v>12</v>
      </c>
      <c r="P85" s="55"/>
      <c r="Q85" s="55">
        <f t="shared" si="14"/>
        <v>15</v>
      </c>
      <c r="R85" s="55"/>
      <c r="S85" s="55">
        <f t="shared" si="14"/>
        <v>1</v>
      </c>
      <c r="T85" s="55">
        <f t="shared" si="14"/>
        <v>26</v>
      </c>
      <c r="U85" s="55"/>
      <c r="V85" s="55">
        <f t="shared" si="14"/>
        <v>26</v>
      </c>
      <c r="W85" s="297">
        <f t="shared" si="14"/>
        <v>1</v>
      </c>
      <c r="X85" s="40"/>
      <c r="Y85" s="6"/>
    </row>
    <row r="86" spans="1:25" ht="18" customHeight="1" thickBot="1">
      <c r="A86" s="436"/>
      <c r="B86" s="416" t="s">
        <v>367</v>
      </c>
      <c r="C86" s="413"/>
      <c r="D86" s="56">
        <v>21</v>
      </c>
      <c r="E86" s="56">
        <v>14</v>
      </c>
      <c r="F86" s="56"/>
      <c r="G86" s="56">
        <v>7</v>
      </c>
      <c r="H86" s="56">
        <v>5</v>
      </c>
      <c r="I86" s="56">
        <v>16</v>
      </c>
      <c r="J86" s="92"/>
      <c r="K86" s="135"/>
      <c r="L86" s="461"/>
      <c r="M86" s="462"/>
      <c r="N86" s="462"/>
      <c r="O86" s="462"/>
      <c r="P86" s="462"/>
      <c r="Q86" s="462"/>
      <c r="R86" s="462"/>
      <c r="S86" s="462"/>
      <c r="T86" s="462"/>
      <c r="U86" s="462"/>
      <c r="V86" s="462"/>
      <c r="W86" s="478"/>
      <c r="X86" s="40"/>
      <c r="Y86" s="6"/>
    </row>
    <row r="87" spans="1:25" ht="18" customHeight="1">
      <c r="A87" s="442" t="s">
        <v>231</v>
      </c>
      <c r="B87" s="261" t="s">
        <v>257</v>
      </c>
      <c r="C87" s="443" t="s">
        <v>247</v>
      </c>
      <c r="D87" s="68">
        <v>133</v>
      </c>
      <c r="E87" s="68">
        <v>133</v>
      </c>
      <c r="F87" s="233"/>
      <c r="G87" s="233"/>
      <c r="H87" s="233">
        <v>95</v>
      </c>
      <c r="I87" s="233">
        <v>38</v>
      </c>
      <c r="J87" s="234"/>
      <c r="K87" s="136">
        <v>62</v>
      </c>
      <c r="L87" s="233">
        <v>30</v>
      </c>
      <c r="M87" s="233">
        <v>103</v>
      </c>
      <c r="N87" s="233"/>
      <c r="O87" s="233">
        <v>6</v>
      </c>
      <c r="P87" s="233">
        <v>6</v>
      </c>
      <c r="Q87" s="233">
        <v>121</v>
      </c>
      <c r="R87" s="233"/>
      <c r="S87" s="233">
        <v>133</v>
      </c>
      <c r="T87" s="233"/>
      <c r="U87" s="233"/>
      <c r="V87" s="233">
        <v>98</v>
      </c>
      <c r="W87" s="234">
        <v>35</v>
      </c>
      <c r="X87" s="40"/>
      <c r="Y87" s="6"/>
    </row>
    <row r="88" spans="1:25" ht="18" customHeight="1">
      <c r="A88" s="442"/>
      <c r="B88" s="222" t="s">
        <v>264</v>
      </c>
      <c r="C88" s="443"/>
      <c r="D88" s="62">
        <v>1</v>
      </c>
      <c r="E88" s="62">
        <v>1</v>
      </c>
      <c r="F88" s="28"/>
      <c r="G88" s="28"/>
      <c r="H88" s="28"/>
      <c r="I88" s="28">
        <v>1</v>
      </c>
      <c r="J88" s="29"/>
      <c r="K88" s="137"/>
      <c r="L88" s="28">
        <v>1</v>
      </c>
      <c r="M88" s="28"/>
      <c r="N88" s="28"/>
      <c r="O88" s="28"/>
      <c r="P88" s="28"/>
      <c r="Q88" s="28">
        <v>1</v>
      </c>
      <c r="R88" s="28"/>
      <c r="S88" s="28">
        <v>1</v>
      </c>
      <c r="T88" s="28"/>
      <c r="U88" s="28"/>
      <c r="V88" s="28"/>
      <c r="W88" s="29">
        <v>1</v>
      </c>
      <c r="X88" s="40"/>
      <c r="Y88" s="6"/>
    </row>
    <row r="89" spans="1:25" ht="18" customHeight="1">
      <c r="A89" s="442"/>
      <c r="B89" s="222" t="s">
        <v>265</v>
      </c>
      <c r="C89" s="443"/>
      <c r="D89" s="62"/>
      <c r="E89" s="62"/>
      <c r="F89" s="28"/>
      <c r="G89" s="28"/>
      <c r="H89" s="28"/>
      <c r="I89" s="28"/>
      <c r="J89" s="29"/>
      <c r="K89" s="137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9"/>
      <c r="X89" s="40"/>
      <c r="Y89" s="6"/>
    </row>
    <row r="90" spans="1:25" ht="18" customHeight="1">
      <c r="A90" s="442"/>
      <c r="B90" s="223" t="s">
        <v>266</v>
      </c>
      <c r="C90" s="443"/>
      <c r="D90" s="62"/>
      <c r="E90" s="62"/>
      <c r="F90" s="28"/>
      <c r="G90" s="28"/>
      <c r="H90" s="28"/>
      <c r="I90" s="28"/>
      <c r="J90" s="29"/>
      <c r="K90" s="137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9"/>
      <c r="X90" s="40"/>
      <c r="Y90" s="6"/>
    </row>
    <row r="91" spans="1:25" ht="18" customHeight="1">
      <c r="A91" s="442"/>
      <c r="B91" s="224" t="s">
        <v>267</v>
      </c>
      <c r="C91" s="443"/>
      <c r="D91" s="62"/>
      <c r="E91" s="62"/>
      <c r="F91" s="28"/>
      <c r="G91" s="28"/>
      <c r="H91" s="28"/>
      <c r="I91" s="28"/>
      <c r="J91" s="29"/>
      <c r="K91" s="137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9"/>
      <c r="X91" s="40"/>
      <c r="Y91" s="6"/>
    </row>
    <row r="92" spans="1:25" ht="18" customHeight="1">
      <c r="A92" s="440"/>
      <c r="B92" s="223" t="s">
        <v>268</v>
      </c>
      <c r="C92" s="432"/>
      <c r="D92" s="62">
        <v>13</v>
      </c>
      <c r="E92" s="62">
        <v>13</v>
      </c>
      <c r="F92" s="28"/>
      <c r="G92" s="28"/>
      <c r="H92" s="28"/>
      <c r="I92" s="28">
        <v>13</v>
      </c>
      <c r="J92" s="29"/>
      <c r="K92" s="137">
        <v>13</v>
      </c>
      <c r="L92" s="28"/>
      <c r="M92" s="336"/>
      <c r="N92" s="28">
        <v>13</v>
      </c>
      <c r="O92" s="28">
        <v>13</v>
      </c>
      <c r="P92" s="28"/>
      <c r="Q92" s="28"/>
      <c r="R92" s="28"/>
      <c r="S92" s="28">
        <v>13</v>
      </c>
      <c r="T92" s="28"/>
      <c r="U92" s="28"/>
      <c r="V92" s="28">
        <v>13</v>
      </c>
      <c r="W92" s="29"/>
      <c r="X92" s="40"/>
      <c r="Y92" s="6"/>
    </row>
    <row r="93" spans="1:25" ht="18" customHeight="1">
      <c r="A93" s="440"/>
      <c r="B93" s="223" t="s">
        <v>230</v>
      </c>
      <c r="C93" s="432"/>
      <c r="D93" s="28">
        <v>26</v>
      </c>
      <c r="E93" s="28">
        <v>26</v>
      </c>
      <c r="F93" s="28"/>
      <c r="G93" s="28"/>
      <c r="H93" s="28"/>
      <c r="I93" s="28">
        <v>26</v>
      </c>
      <c r="J93" s="29"/>
      <c r="K93" s="137"/>
      <c r="L93" s="28">
        <v>26</v>
      </c>
      <c r="M93" s="28"/>
      <c r="N93" s="28"/>
      <c r="O93" s="28"/>
      <c r="P93" s="28"/>
      <c r="Q93" s="28">
        <v>26</v>
      </c>
      <c r="R93" s="28"/>
      <c r="S93" s="28">
        <v>26</v>
      </c>
      <c r="T93" s="28"/>
      <c r="U93" s="28"/>
      <c r="V93" s="62">
        <v>26</v>
      </c>
      <c r="W93" s="64"/>
      <c r="X93" s="40"/>
      <c r="Y93" s="6"/>
    </row>
    <row r="94" spans="1:25" ht="18" customHeight="1">
      <c r="A94" s="440"/>
      <c r="B94" s="87" t="s">
        <v>110</v>
      </c>
      <c r="C94" s="433"/>
      <c r="D94" s="55">
        <f>SUM(D87:D93)</f>
        <v>173</v>
      </c>
      <c r="E94" s="55">
        <f>SUM(E87:E93)</f>
        <v>173</v>
      </c>
      <c r="F94" s="28"/>
      <c r="G94" s="28"/>
      <c r="H94" s="28">
        <v>95</v>
      </c>
      <c r="I94" s="28">
        <f>SUM(I87:I93)</f>
        <v>78</v>
      </c>
      <c r="J94" s="29"/>
      <c r="K94" s="137">
        <f aca="true" t="shared" si="15" ref="K94:Q94">SUM(K87:K93)</f>
        <v>75</v>
      </c>
      <c r="L94" s="28">
        <f t="shared" si="15"/>
        <v>57</v>
      </c>
      <c r="M94" s="28">
        <f t="shared" si="15"/>
        <v>103</v>
      </c>
      <c r="N94" s="28">
        <f t="shared" si="15"/>
        <v>13</v>
      </c>
      <c r="O94" s="28">
        <f t="shared" si="15"/>
        <v>19</v>
      </c>
      <c r="P94" s="28">
        <f t="shared" si="15"/>
        <v>6</v>
      </c>
      <c r="Q94" s="28">
        <f t="shared" si="15"/>
        <v>148</v>
      </c>
      <c r="R94" s="28"/>
      <c r="S94" s="28">
        <f>SUM(S87:S93)</f>
        <v>173</v>
      </c>
      <c r="T94" s="28"/>
      <c r="U94" s="28"/>
      <c r="V94" s="28">
        <f>SUM(V87:V93)</f>
        <v>137</v>
      </c>
      <c r="W94" s="29">
        <f>SUM(W87:W93)</f>
        <v>36</v>
      </c>
      <c r="X94" s="40"/>
      <c r="Y94" s="6"/>
    </row>
    <row r="95" spans="1:25" ht="18" customHeight="1" thickBot="1">
      <c r="A95" s="441"/>
      <c r="B95" s="416" t="s">
        <v>248</v>
      </c>
      <c r="C95" s="413"/>
      <c r="D95" s="56">
        <v>123</v>
      </c>
      <c r="E95" s="56">
        <v>123</v>
      </c>
      <c r="F95" s="56"/>
      <c r="G95" s="56"/>
      <c r="H95" s="56">
        <v>86</v>
      </c>
      <c r="I95" s="56">
        <v>41</v>
      </c>
      <c r="J95" s="92"/>
      <c r="K95" s="135"/>
      <c r="L95" s="461"/>
      <c r="M95" s="462"/>
      <c r="N95" s="462"/>
      <c r="O95" s="462"/>
      <c r="P95" s="462"/>
      <c r="Q95" s="462"/>
      <c r="R95" s="462"/>
      <c r="S95" s="462"/>
      <c r="T95" s="462"/>
      <c r="U95" s="462"/>
      <c r="V95" s="462"/>
      <c r="W95" s="478"/>
      <c r="X95" s="40"/>
      <c r="Y95" s="6"/>
    </row>
    <row r="96" spans="1:25" ht="18" customHeight="1">
      <c r="A96" s="439" t="s">
        <v>232</v>
      </c>
      <c r="B96" s="86" t="s">
        <v>278</v>
      </c>
      <c r="C96" s="412" t="s">
        <v>247</v>
      </c>
      <c r="D96" s="53"/>
      <c r="E96" s="53"/>
      <c r="F96" s="53"/>
      <c r="G96" s="53"/>
      <c r="H96" s="53"/>
      <c r="I96" s="53"/>
      <c r="J96" s="27"/>
      <c r="K96" s="136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27"/>
      <c r="X96" s="40"/>
      <c r="Y96" s="6"/>
    </row>
    <row r="97" spans="1:25" ht="18" customHeight="1">
      <c r="A97" s="442"/>
      <c r="B97" s="89" t="s">
        <v>279</v>
      </c>
      <c r="C97" s="443"/>
      <c r="D97" s="28"/>
      <c r="E97" s="28"/>
      <c r="F97" s="28"/>
      <c r="G97" s="28"/>
      <c r="H97" s="28"/>
      <c r="I97" s="28"/>
      <c r="J97" s="29"/>
      <c r="K97" s="137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9"/>
      <c r="X97" s="40"/>
      <c r="Y97" s="6"/>
    </row>
    <row r="98" spans="1:25" ht="18" customHeight="1">
      <c r="A98" s="440"/>
      <c r="B98" s="87" t="s">
        <v>280</v>
      </c>
      <c r="C98" s="432"/>
      <c r="D98" s="28"/>
      <c r="E98" s="28"/>
      <c r="F98" s="28"/>
      <c r="G98" s="28"/>
      <c r="H98" s="28"/>
      <c r="I98" s="28"/>
      <c r="J98" s="29"/>
      <c r="K98" s="137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9"/>
      <c r="X98" s="40"/>
      <c r="Y98" s="6"/>
    </row>
    <row r="99" spans="1:25" ht="18" customHeight="1">
      <c r="A99" s="440"/>
      <c r="B99" s="87" t="s">
        <v>281</v>
      </c>
      <c r="C99" s="432"/>
      <c r="D99" s="69"/>
      <c r="E99" s="69"/>
      <c r="F99" s="69"/>
      <c r="G99" s="69"/>
      <c r="H99" s="69"/>
      <c r="I99" s="69"/>
      <c r="J99" s="85"/>
      <c r="K99" s="138"/>
      <c r="L99" s="110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85"/>
      <c r="X99" s="40"/>
      <c r="Y99" s="6"/>
    </row>
    <row r="100" spans="1:25" ht="18" customHeight="1">
      <c r="A100" s="440"/>
      <c r="B100" s="87" t="s">
        <v>110</v>
      </c>
      <c r="C100" s="433"/>
      <c r="D100" s="55"/>
      <c r="E100" s="28"/>
      <c r="F100" s="28"/>
      <c r="G100" s="28"/>
      <c r="H100" s="28"/>
      <c r="I100" s="28"/>
      <c r="J100" s="29"/>
      <c r="K100" s="137"/>
      <c r="L100" s="28"/>
      <c r="M100" s="28"/>
      <c r="N100" s="55"/>
      <c r="O100" s="28"/>
      <c r="P100" s="28"/>
      <c r="Q100" s="28"/>
      <c r="R100" s="55"/>
      <c r="S100" s="28"/>
      <c r="T100" s="55"/>
      <c r="U100" s="49"/>
      <c r="V100" s="66"/>
      <c r="W100" s="29"/>
      <c r="X100" s="40"/>
      <c r="Y100" s="6"/>
    </row>
    <row r="101" spans="1:25" ht="18" customHeight="1" thickBot="1">
      <c r="A101" s="441"/>
      <c r="B101" s="416" t="s">
        <v>248</v>
      </c>
      <c r="C101" s="473"/>
      <c r="D101" s="56"/>
      <c r="E101" s="56"/>
      <c r="F101" s="56"/>
      <c r="G101" s="56"/>
      <c r="H101" s="56"/>
      <c r="I101" s="56"/>
      <c r="J101" s="92"/>
      <c r="K101" s="135"/>
      <c r="L101" s="461"/>
      <c r="M101" s="462"/>
      <c r="N101" s="462"/>
      <c r="O101" s="462"/>
      <c r="P101" s="462"/>
      <c r="Q101" s="462"/>
      <c r="R101" s="462"/>
      <c r="S101" s="462"/>
      <c r="T101" s="462"/>
      <c r="U101" s="462"/>
      <c r="V101" s="462"/>
      <c r="W101" s="478"/>
      <c r="X101" s="40"/>
      <c r="Y101" s="6"/>
    </row>
    <row r="102" spans="1:25" ht="18" customHeight="1">
      <c r="A102" s="439" t="s">
        <v>236</v>
      </c>
      <c r="B102" s="86" t="s">
        <v>233</v>
      </c>
      <c r="C102" s="412" t="s">
        <v>247</v>
      </c>
      <c r="D102" s="58">
        <v>59</v>
      </c>
      <c r="E102" s="53">
        <v>59</v>
      </c>
      <c r="F102" s="53"/>
      <c r="G102" s="53"/>
      <c r="H102" s="53">
        <v>59</v>
      </c>
      <c r="I102" s="53"/>
      <c r="J102" s="27"/>
      <c r="K102" s="136"/>
      <c r="L102" s="53"/>
      <c r="M102" s="53"/>
      <c r="N102" s="53">
        <v>59</v>
      </c>
      <c r="O102" s="53">
        <v>59</v>
      </c>
      <c r="P102" s="53">
        <v>59</v>
      </c>
      <c r="Q102" s="53"/>
      <c r="R102" s="53"/>
      <c r="S102" s="53">
        <v>59</v>
      </c>
      <c r="T102" s="53"/>
      <c r="U102" s="53"/>
      <c r="V102" s="53">
        <v>53</v>
      </c>
      <c r="W102" s="27">
        <v>6</v>
      </c>
      <c r="X102" s="40"/>
      <c r="Y102" s="6"/>
    </row>
    <row r="103" spans="1:25" ht="18" customHeight="1">
      <c r="A103" s="440"/>
      <c r="B103" s="87" t="s">
        <v>234</v>
      </c>
      <c r="C103" s="432"/>
      <c r="D103" s="62">
        <v>101</v>
      </c>
      <c r="E103" s="69">
        <v>48</v>
      </c>
      <c r="F103" s="235">
        <v>12</v>
      </c>
      <c r="G103" s="235">
        <v>41</v>
      </c>
      <c r="H103" s="69">
        <v>101</v>
      </c>
      <c r="I103" s="69"/>
      <c r="J103" s="85"/>
      <c r="K103" s="138"/>
      <c r="L103" s="110"/>
      <c r="M103" s="69"/>
      <c r="N103" s="69">
        <v>101</v>
      </c>
      <c r="O103" s="235">
        <v>48</v>
      </c>
      <c r="P103" s="69"/>
      <c r="Q103" s="69">
        <v>52.7</v>
      </c>
      <c r="R103" s="69"/>
      <c r="S103" s="235">
        <v>92</v>
      </c>
      <c r="T103" s="235">
        <v>9</v>
      </c>
      <c r="U103" s="69"/>
      <c r="V103" s="69">
        <v>89</v>
      </c>
      <c r="W103" s="85">
        <v>12</v>
      </c>
      <c r="X103" s="40"/>
      <c r="Y103" s="6"/>
    </row>
    <row r="104" spans="1:25" ht="18" customHeight="1">
      <c r="A104" s="440"/>
      <c r="B104" s="87" t="s">
        <v>235</v>
      </c>
      <c r="C104" s="432"/>
      <c r="D104" s="28">
        <v>4</v>
      </c>
      <c r="E104" s="69">
        <v>4</v>
      </c>
      <c r="F104" s="69"/>
      <c r="G104" s="69"/>
      <c r="H104" s="235">
        <v>1</v>
      </c>
      <c r="I104" s="235">
        <v>3</v>
      </c>
      <c r="J104" s="85"/>
      <c r="K104" s="138"/>
      <c r="L104" s="110"/>
      <c r="M104" s="235"/>
      <c r="N104" s="235">
        <v>4</v>
      </c>
      <c r="O104" s="69">
        <v>4</v>
      </c>
      <c r="P104" s="69"/>
      <c r="Q104" s="69"/>
      <c r="R104" s="69"/>
      <c r="S104" s="69">
        <v>4</v>
      </c>
      <c r="T104" s="69"/>
      <c r="U104" s="69"/>
      <c r="V104" s="235"/>
      <c r="W104" s="85">
        <v>4</v>
      </c>
      <c r="X104" s="40"/>
      <c r="Y104" s="6"/>
    </row>
    <row r="105" spans="1:25" ht="18" customHeight="1">
      <c r="A105" s="440"/>
      <c r="B105" s="87" t="s">
        <v>110</v>
      </c>
      <c r="C105" s="433"/>
      <c r="D105" s="55">
        <f>SUM(D102:D104)</f>
        <v>164</v>
      </c>
      <c r="E105" s="28">
        <v>102</v>
      </c>
      <c r="F105" s="28">
        <v>21</v>
      </c>
      <c r="G105" s="28">
        <v>41</v>
      </c>
      <c r="H105" s="28">
        <v>161</v>
      </c>
      <c r="I105" s="28">
        <v>3</v>
      </c>
      <c r="J105" s="29"/>
      <c r="K105" s="137"/>
      <c r="L105" s="28"/>
      <c r="M105" s="28"/>
      <c r="N105" s="55">
        <v>164</v>
      </c>
      <c r="O105" s="55">
        <v>111</v>
      </c>
      <c r="P105" s="55">
        <v>59</v>
      </c>
      <c r="Q105" s="55">
        <v>53</v>
      </c>
      <c r="R105" s="55"/>
      <c r="S105" s="55">
        <v>155</v>
      </c>
      <c r="T105" s="55">
        <v>9</v>
      </c>
      <c r="U105" s="55"/>
      <c r="V105" s="55">
        <v>142</v>
      </c>
      <c r="W105" s="67">
        <v>22</v>
      </c>
      <c r="X105" s="40"/>
      <c r="Y105" s="6"/>
    </row>
    <row r="106" spans="1:25" ht="18" customHeight="1" thickBot="1">
      <c r="A106" s="441"/>
      <c r="B106" s="416" t="s">
        <v>248</v>
      </c>
      <c r="C106" s="413"/>
      <c r="D106" s="56">
        <v>147</v>
      </c>
      <c r="E106" s="56">
        <v>93</v>
      </c>
      <c r="F106" s="56">
        <v>9</v>
      </c>
      <c r="G106" s="56">
        <v>44.6</v>
      </c>
      <c r="H106" s="56">
        <v>146</v>
      </c>
      <c r="I106" s="56">
        <v>1</v>
      </c>
      <c r="J106" s="92"/>
      <c r="K106" s="135"/>
      <c r="L106" s="461"/>
      <c r="M106" s="462"/>
      <c r="N106" s="462"/>
      <c r="O106" s="462"/>
      <c r="P106" s="462"/>
      <c r="Q106" s="462"/>
      <c r="R106" s="462"/>
      <c r="S106" s="462"/>
      <c r="T106" s="462"/>
      <c r="U106" s="462"/>
      <c r="V106" s="462"/>
      <c r="W106" s="478"/>
      <c r="X106" s="40"/>
      <c r="Y106" s="6"/>
    </row>
    <row r="107" spans="1:25" ht="18" customHeight="1">
      <c r="A107" s="479" t="s">
        <v>245</v>
      </c>
      <c r="B107" s="88" t="s">
        <v>282</v>
      </c>
      <c r="C107" s="480" t="s">
        <v>247</v>
      </c>
      <c r="D107" s="53">
        <v>2</v>
      </c>
      <c r="E107" s="53">
        <v>2</v>
      </c>
      <c r="F107" s="53"/>
      <c r="G107" s="53"/>
      <c r="H107" s="53"/>
      <c r="I107" s="53">
        <v>2</v>
      </c>
      <c r="J107" s="27"/>
      <c r="K107" s="136">
        <v>2</v>
      </c>
      <c r="L107" s="53"/>
      <c r="M107" s="236"/>
      <c r="N107" s="236">
        <v>2</v>
      </c>
      <c r="O107" s="236">
        <v>2</v>
      </c>
      <c r="P107" s="236"/>
      <c r="Q107" s="236"/>
      <c r="R107" s="236"/>
      <c r="S107" s="236">
        <v>2</v>
      </c>
      <c r="T107" s="236"/>
      <c r="U107" s="236"/>
      <c r="V107" s="236"/>
      <c r="W107" s="61"/>
      <c r="X107" s="40"/>
      <c r="Y107" s="6"/>
    </row>
    <row r="108" spans="1:25" ht="18" customHeight="1">
      <c r="A108" s="435"/>
      <c r="B108" s="90" t="s">
        <v>283</v>
      </c>
      <c r="C108" s="481"/>
      <c r="D108" s="28"/>
      <c r="E108" s="28"/>
      <c r="F108" s="28"/>
      <c r="G108" s="28"/>
      <c r="H108" s="28"/>
      <c r="I108" s="28"/>
      <c r="J108" s="29"/>
      <c r="K108" s="137"/>
      <c r="L108" s="28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4"/>
      <c r="X108" s="40"/>
      <c r="Y108" s="6"/>
    </row>
    <row r="109" spans="1:25" ht="18" customHeight="1">
      <c r="A109" s="435"/>
      <c r="B109" s="90" t="s">
        <v>284</v>
      </c>
      <c r="C109" s="481"/>
      <c r="D109" s="28"/>
      <c r="E109" s="28"/>
      <c r="F109" s="28"/>
      <c r="G109" s="28"/>
      <c r="H109" s="28"/>
      <c r="I109" s="28"/>
      <c r="J109" s="29"/>
      <c r="K109" s="137"/>
      <c r="L109" s="28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4"/>
      <c r="X109" s="40"/>
      <c r="Y109" s="6"/>
    </row>
    <row r="110" spans="1:25" ht="18" customHeight="1">
      <c r="A110" s="435"/>
      <c r="B110" s="90" t="s">
        <v>285</v>
      </c>
      <c r="C110" s="481"/>
      <c r="D110" s="28">
        <v>2</v>
      </c>
      <c r="E110" s="28">
        <v>2</v>
      </c>
      <c r="F110" s="28"/>
      <c r="G110" s="28"/>
      <c r="H110" s="28"/>
      <c r="I110" s="28">
        <v>2</v>
      </c>
      <c r="J110" s="29"/>
      <c r="K110" s="137">
        <v>2</v>
      </c>
      <c r="L110" s="28"/>
      <c r="M110" s="62"/>
      <c r="N110" s="62">
        <v>2</v>
      </c>
      <c r="O110" s="62"/>
      <c r="P110" s="62"/>
      <c r="Q110" s="62">
        <v>2</v>
      </c>
      <c r="R110" s="62"/>
      <c r="S110" s="62">
        <v>2</v>
      </c>
      <c r="T110" s="62"/>
      <c r="U110" s="62"/>
      <c r="V110" s="62"/>
      <c r="W110" s="64"/>
      <c r="X110" s="40"/>
      <c r="Y110" s="6"/>
    </row>
    <row r="111" spans="1:25" ht="18" customHeight="1">
      <c r="A111" s="435"/>
      <c r="B111" s="90" t="s">
        <v>286</v>
      </c>
      <c r="C111" s="481"/>
      <c r="D111" s="28"/>
      <c r="E111" s="28"/>
      <c r="F111" s="28"/>
      <c r="G111" s="28"/>
      <c r="H111" s="28"/>
      <c r="I111" s="28"/>
      <c r="J111" s="29"/>
      <c r="K111" s="137"/>
      <c r="L111" s="28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4"/>
      <c r="X111" s="40"/>
      <c r="Y111" s="6"/>
    </row>
    <row r="112" spans="1:25" ht="18" customHeight="1">
      <c r="A112" s="435"/>
      <c r="B112" s="89" t="s">
        <v>242</v>
      </c>
      <c r="C112" s="481"/>
      <c r="D112" s="233"/>
      <c r="E112" s="233"/>
      <c r="F112" s="233"/>
      <c r="G112" s="233"/>
      <c r="H112" s="233"/>
      <c r="I112" s="233"/>
      <c r="J112" s="234"/>
      <c r="K112" s="230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4"/>
      <c r="X112" s="40"/>
      <c r="Y112" s="6"/>
    </row>
    <row r="113" spans="1:25" ht="18" customHeight="1">
      <c r="A113" s="435"/>
      <c r="B113" s="87" t="s">
        <v>243</v>
      </c>
      <c r="C113" s="481"/>
      <c r="D113" s="69"/>
      <c r="E113" s="69"/>
      <c r="F113" s="69"/>
      <c r="G113" s="69"/>
      <c r="H113" s="69"/>
      <c r="I113" s="69"/>
      <c r="J113" s="85"/>
      <c r="K113" s="138"/>
      <c r="L113" s="110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85"/>
      <c r="X113" s="40"/>
      <c r="Y113" s="6"/>
    </row>
    <row r="114" spans="1:25" ht="18" customHeight="1">
      <c r="A114" s="435"/>
      <c r="B114" s="87" t="s">
        <v>287</v>
      </c>
      <c r="C114" s="481"/>
      <c r="D114" s="69">
        <v>1</v>
      </c>
      <c r="E114" s="69">
        <v>1</v>
      </c>
      <c r="F114" s="69"/>
      <c r="G114" s="69"/>
      <c r="H114" s="69">
        <v>1</v>
      </c>
      <c r="I114" s="69"/>
      <c r="J114" s="85"/>
      <c r="K114" s="138"/>
      <c r="L114" s="110"/>
      <c r="M114" s="69"/>
      <c r="N114" s="69">
        <v>1</v>
      </c>
      <c r="O114" s="69">
        <v>1</v>
      </c>
      <c r="P114" s="69"/>
      <c r="Q114" s="69"/>
      <c r="R114" s="69"/>
      <c r="S114" s="69">
        <v>1</v>
      </c>
      <c r="T114" s="69"/>
      <c r="U114" s="69"/>
      <c r="V114" s="69"/>
      <c r="W114" s="85"/>
      <c r="X114" s="40"/>
      <c r="Y114" s="6"/>
    </row>
    <row r="115" spans="1:25" ht="18" customHeight="1">
      <c r="A115" s="435"/>
      <c r="B115" s="87" t="s">
        <v>110</v>
      </c>
      <c r="C115" s="482"/>
      <c r="D115" s="55">
        <v>5</v>
      </c>
      <c r="E115" s="28">
        <v>5</v>
      </c>
      <c r="F115" s="28"/>
      <c r="G115" s="28"/>
      <c r="H115" s="28">
        <v>1</v>
      </c>
      <c r="I115" s="28">
        <v>4</v>
      </c>
      <c r="J115" s="29"/>
      <c r="K115" s="137"/>
      <c r="L115" s="28"/>
      <c r="M115" s="28"/>
      <c r="N115" s="55">
        <v>5</v>
      </c>
      <c r="O115" s="28">
        <v>3</v>
      </c>
      <c r="P115" s="28"/>
      <c r="Q115" s="28">
        <v>2</v>
      </c>
      <c r="R115" s="55"/>
      <c r="S115" s="28">
        <v>5</v>
      </c>
      <c r="T115" s="55"/>
      <c r="U115" s="49"/>
      <c r="V115" s="66"/>
      <c r="W115" s="29"/>
      <c r="X115" s="40"/>
      <c r="Y115" s="6"/>
    </row>
    <row r="116" spans="1:25" ht="18" customHeight="1" thickBot="1">
      <c r="A116" s="436"/>
      <c r="B116" s="416" t="s">
        <v>367</v>
      </c>
      <c r="C116" s="473"/>
      <c r="D116" s="56">
        <v>9</v>
      </c>
      <c r="E116" s="56">
        <v>9</v>
      </c>
      <c r="F116" s="56"/>
      <c r="G116" s="56"/>
      <c r="H116" s="56"/>
      <c r="I116" s="56">
        <v>5</v>
      </c>
      <c r="J116" s="92"/>
      <c r="K116" s="135"/>
      <c r="L116" s="461"/>
      <c r="M116" s="462"/>
      <c r="N116" s="462"/>
      <c r="O116" s="462"/>
      <c r="P116" s="462"/>
      <c r="Q116" s="462"/>
      <c r="R116" s="462"/>
      <c r="S116" s="462"/>
      <c r="T116" s="462"/>
      <c r="U116" s="462"/>
      <c r="V116" s="462"/>
      <c r="W116" s="478"/>
      <c r="X116" s="40"/>
      <c r="Y116" s="6"/>
    </row>
    <row r="117" spans="1:25" ht="18" customHeight="1">
      <c r="A117" s="439" t="s">
        <v>246</v>
      </c>
      <c r="B117" s="86" t="s">
        <v>246</v>
      </c>
      <c r="C117" s="412" t="s">
        <v>247</v>
      </c>
      <c r="D117" s="53">
        <v>6</v>
      </c>
      <c r="E117" s="53">
        <v>6</v>
      </c>
      <c r="F117" s="53"/>
      <c r="G117" s="53"/>
      <c r="H117" s="53"/>
      <c r="I117" s="53">
        <v>6</v>
      </c>
      <c r="J117" s="27"/>
      <c r="K117" s="136"/>
      <c r="L117" s="53"/>
      <c r="M117" s="53">
        <v>1</v>
      </c>
      <c r="N117" s="53">
        <v>5</v>
      </c>
      <c r="O117" s="53">
        <v>5</v>
      </c>
      <c r="P117" s="53"/>
      <c r="Q117" s="53">
        <v>1</v>
      </c>
      <c r="R117" s="53"/>
      <c r="S117" s="53">
        <v>6</v>
      </c>
      <c r="T117" s="53"/>
      <c r="U117" s="53"/>
      <c r="V117" s="53"/>
      <c r="W117" s="27">
        <v>6</v>
      </c>
      <c r="X117" s="40"/>
      <c r="Y117" s="6"/>
    </row>
    <row r="118" spans="1:25" ht="18" customHeight="1">
      <c r="A118" s="440"/>
      <c r="B118" s="87" t="s">
        <v>110</v>
      </c>
      <c r="C118" s="433"/>
      <c r="D118" s="55">
        <f>SUM(D117)</f>
        <v>6</v>
      </c>
      <c r="E118" s="55">
        <f>SUM(E117)</f>
        <v>6</v>
      </c>
      <c r="F118" s="55"/>
      <c r="G118" s="55"/>
      <c r="H118" s="55"/>
      <c r="I118" s="55">
        <f>SUM(I117)</f>
        <v>6</v>
      </c>
      <c r="J118" s="297"/>
      <c r="K118" s="137"/>
      <c r="L118" s="55"/>
      <c r="M118" s="55">
        <v>1</v>
      </c>
      <c r="N118" s="55">
        <f>SUM(N117)</f>
        <v>5</v>
      </c>
      <c r="O118" s="55">
        <f>SUM(O117)</f>
        <v>5</v>
      </c>
      <c r="P118" s="55"/>
      <c r="Q118" s="55">
        <v>1</v>
      </c>
      <c r="R118" s="55"/>
      <c r="S118" s="55">
        <f>SUM(S117)</f>
        <v>6</v>
      </c>
      <c r="T118" s="55"/>
      <c r="U118" s="55"/>
      <c r="V118" s="55"/>
      <c r="W118" s="297">
        <f>SUM(W117)</f>
        <v>6</v>
      </c>
      <c r="X118" s="40"/>
      <c r="Y118" s="6"/>
    </row>
    <row r="119" spans="1:25" ht="18" customHeight="1" thickBot="1">
      <c r="A119" s="441"/>
      <c r="B119" s="416" t="s">
        <v>248</v>
      </c>
      <c r="C119" s="413"/>
      <c r="D119" s="56">
        <v>9</v>
      </c>
      <c r="E119" s="56">
        <v>9</v>
      </c>
      <c r="F119" s="56"/>
      <c r="G119" s="56"/>
      <c r="H119" s="56"/>
      <c r="I119" s="56">
        <v>9</v>
      </c>
      <c r="J119" s="92"/>
      <c r="K119" s="135"/>
      <c r="L119" s="461"/>
      <c r="M119" s="462"/>
      <c r="N119" s="462"/>
      <c r="O119" s="462"/>
      <c r="P119" s="462"/>
      <c r="Q119" s="462"/>
      <c r="R119" s="462"/>
      <c r="S119" s="462"/>
      <c r="T119" s="462"/>
      <c r="U119" s="462"/>
      <c r="V119" s="462"/>
      <c r="W119" s="478"/>
      <c r="X119" s="40"/>
      <c r="Y119" s="6"/>
    </row>
    <row r="120" spans="1:25" ht="30" customHeight="1">
      <c r="A120" s="35"/>
      <c r="B120" s="33"/>
      <c r="C120" s="43"/>
      <c r="D120" s="36"/>
      <c r="E120" s="37"/>
      <c r="F120" s="36"/>
      <c r="G120" s="36"/>
      <c r="H120" s="36"/>
      <c r="I120" s="36"/>
      <c r="J120" s="36"/>
      <c r="K120" s="36"/>
      <c r="L120" s="38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40"/>
      <c r="Y120" s="6"/>
    </row>
    <row r="121" spans="1:25" ht="30" customHeight="1">
      <c r="A121" s="35"/>
      <c r="B121" s="33"/>
      <c r="C121" s="43"/>
      <c r="D121" s="36"/>
      <c r="E121" s="37"/>
      <c r="F121" s="36"/>
      <c r="G121" s="36"/>
      <c r="H121" s="36"/>
      <c r="I121" s="36"/>
      <c r="J121" s="36"/>
      <c r="K121" s="36"/>
      <c r="L121" s="38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40"/>
      <c r="Y121" s="6"/>
    </row>
    <row r="122" spans="1:25" ht="30" customHeight="1">
      <c r="A122" s="35"/>
      <c r="B122" s="33"/>
      <c r="C122" s="43"/>
      <c r="D122" s="36"/>
      <c r="E122" s="37"/>
      <c r="F122" s="36"/>
      <c r="G122" s="36"/>
      <c r="H122" s="36"/>
      <c r="I122" s="36"/>
      <c r="J122" s="36"/>
      <c r="K122" s="36"/>
      <c r="L122" s="38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40"/>
      <c r="Y122" s="6"/>
    </row>
    <row r="123" spans="1:25" ht="30" customHeight="1">
      <c r="A123" s="35"/>
      <c r="B123" s="33"/>
      <c r="C123" s="43"/>
      <c r="D123" s="36"/>
      <c r="E123" s="37"/>
      <c r="F123" s="36"/>
      <c r="G123" s="36"/>
      <c r="H123" s="36"/>
      <c r="I123" s="36"/>
      <c r="J123" s="36"/>
      <c r="K123" s="36"/>
      <c r="L123" s="38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40"/>
      <c r="Y123" s="6"/>
    </row>
    <row r="124" spans="1:25" ht="30" customHeight="1">
      <c r="A124" s="35"/>
      <c r="B124" s="33"/>
      <c r="C124" s="43"/>
      <c r="D124" s="36"/>
      <c r="E124" s="37"/>
      <c r="F124" s="36"/>
      <c r="G124" s="36"/>
      <c r="H124" s="36"/>
      <c r="I124" s="36"/>
      <c r="J124" s="36"/>
      <c r="K124" s="36"/>
      <c r="L124" s="38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40"/>
      <c r="Y124" s="6"/>
    </row>
    <row r="125" spans="1:25" ht="30" customHeight="1">
      <c r="A125" s="35"/>
      <c r="B125" s="33"/>
      <c r="C125" s="43"/>
      <c r="D125" s="36"/>
      <c r="E125" s="37"/>
      <c r="F125" s="36"/>
      <c r="G125" s="36"/>
      <c r="H125" s="36"/>
      <c r="I125" s="36"/>
      <c r="J125" s="36"/>
      <c r="K125" s="36"/>
      <c r="L125" s="38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40"/>
      <c r="Y125" s="6"/>
    </row>
    <row r="126" spans="1:25" ht="30" customHeight="1">
      <c r="A126" s="35"/>
      <c r="B126" s="33"/>
      <c r="C126" s="43"/>
      <c r="D126" s="36"/>
      <c r="E126" s="37"/>
      <c r="F126" s="36"/>
      <c r="G126" s="36"/>
      <c r="H126" s="36"/>
      <c r="I126" s="36"/>
      <c r="J126" s="36"/>
      <c r="K126" s="36"/>
      <c r="L126" s="38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40"/>
      <c r="Y126" s="6"/>
    </row>
    <row r="127" spans="1:25" ht="30" customHeight="1">
      <c r="A127" s="35"/>
      <c r="B127" s="33"/>
      <c r="C127" s="43"/>
      <c r="D127" s="36"/>
      <c r="E127" s="37"/>
      <c r="F127" s="36"/>
      <c r="G127" s="36"/>
      <c r="H127" s="36"/>
      <c r="I127" s="36"/>
      <c r="J127" s="36"/>
      <c r="K127" s="36"/>
      <c r="L127" s="38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40"/>
      <c r="Y127" s="6"/>
    </row>
    <row r="128" spans="1:25" ht="30" customHeight="1">
      <c r="A128" s="35"/>
      <c r="B128" s="33"/>
      <c r="C128" s="43"/>
      <c r="D128" s="36"/>
      <c r="E128" s="37"/>
      <c r="F128" s="36"/>
      <c r="G128" s="36"/>
      <c r="H128" s="36"/>
      <c r="I128" s="36"/>
      <c r="J128" s="36"/>
      <c r="K128" s="36"/>
      <c r="L128" s="38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40"/>
      <c r="Y128" s="6"/>
    </row>
    <row r="129" spans="1:25" ht="30" customHeight="1">
      <c r="A129" s="35"/>
      <c r="B129" s="33"/>
      <c r="C129" s="43"/>
      <c r="D129" s="36"/>
      <c r="E129" s="37"/>
      <c r="F129" s="36"/>
      <c r="G129" s="36"/>
      <c r="H129" s="36"/>
      <c r="I129" s="36"/>
      <c r="J129" s="36"/>
      <c r="K129" s="36"/>
      <c r="L129" s="38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40"/>
      <c r="Y129" s="6"/>
    </row>
    <row r="130" spans="1:25" ht="30" customHeight="1">
      <c r="A130" s="35"/>
      <c r="B130" s="33"/>
      <c r="C130" s="43"/>
      <c r="D130" s="36"/>
      <c r="E130" s="37"/>
      <c r="F130" s="36"/>
      <c r="G130" s="36"/>
      <c r="H130" s="36"/>
      <c r="I130" s="36"/>
      <c r="J130" s="36"/>
      <c r="K130" s="36"/>
      <c r="L130" s="38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40"/>
      <c r="Y130" s="6"/>
    </row>
    <row r="131" spans="1:25" ht="30" customHeight="1">
      <c r="A131" s="35"/>
      <c r="B131" s="33"/>
      <c r="C131" s="43"/>
      <c r="D131" s="36"/>
      <c r="E131" s="37"/>
      <c r="F131" s="36"/>
      <c r="G131" s="36"/>
      <c r="H131" s="36"/>
      <c r="I131" s="36"/>
      <c r="J131" s="36"/>
      <c r="K131" s="36"/>
      <c r="L131" s="38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40"/>
      <c r="Y131" s="6"/>
    </row>
    <row r="132" spans="1:25" ht="30" customHeight="1">
      <c r="A132" s="35"/>
      <c r="B132" s="33"/>
      <c r="C132" s="43"/>
      <c r="D132" s="36"/>
      <c r="E132" s="37"/>
      <c r="F132" s="36"/>
      <c r="G132" s="36"/>
      <c r="H132" s="36"/>
      <c r="I132" s="36"/>
      <c r="J132" s="36"/>
      <c r="K132" s="36"/>
      <c r="L132" s="38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40"/>
      <c r="Y132" s="6"/>
    </row>
    <row r="133" spans="1:25" ht="30" customHeight="1">
      <c r="A133" s="35"/>
      <c r="B133" s="33"/>
      <c r="C133" s="43"/>
      <c r="D133" s="36"/>
      <c r="E133" s="37"/>
      <c r="F133" s="36"/>
      <c r="G133" s="36"/>
      <c r="H133" s="36"/>
      <c r="I133" s="36"/>
      <c r="J133" s="36"/>
      <c r="K133" s="36"/>
      <c r="L133" s="38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40"/>
      <c r="Y133" s="6"/>
    </row>
    <row r="134" spans="1:25" ht="30" customHeight="1">
      <c r="A134" s="35"/>
      <c r="B134" s="33"/>
      <c r="C134" s="43"/>
      <c r="D134" s="36"/>
      <c r="E134" s="37"/>
      <c r="F134" s="36"/>
      <c r="G134" s="36"/>
      <c r="H134" s="36"/>
      <c r="I134" s="36"/>
      <c r="J134" s="36"/>
      <c r="K134" s="36"/>
      <c r="L134" s="38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40"/>
      <c r="Y134" s="6"/>
    </row>
    <row r="135" spans="1:25" ht="30" customHeight="1">
      <c r="A135" s="35"/>
      <c r="B135" s="33"/>
      <c r="C135" s="43"/>
      <c r="D135" s="36"/>
      <c r="E135" s="37"/>
      <c r="F135" s="36"/>
      <c r="G135" s="36"/>
      <c r="H135" s="36"/>
      <c r="I135" s="36"/>
      <c r="J135" s="36"/>
      <c r="K135" s="36"/>
      <c r="L135" s="38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40"/>
      <c r="Y135" s="6"/>
    </row>
    <row r="136" spans="1:25" ht="30" customHeight="1">
      <c r="A136" s="35"/>
      <c r="B136" s="33"/>
      <c r="C136" s="43"/>
      <c r="D136" s="36"/>
      <c r="E136" s="37"/>
      <c r="F136" s="36"/>
      <c r="G136" s="36"/>
      <c r="H136" s="36"/>
      <c r="I136" s="36"/>
      <c r="J136" s="36"/>
      <c r="K136" s="36"/>
      <c r="L136" s="38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40"/>
      <c r="Y136" s="6"/>
    </row>
    <row r="137" spans="1:25" ht="30" customHeight="1">
      <c r="A137" s="35"/>
      <c r="B137" s="33"/>
      <c r="C137" s="43"/>
      <c r="D137" s="36"/>
      <c r="E137" s="37"/>
      <c r="F137" s="36"/>
      <c r="G137" s="36"/>
      <c r="H137" s="36"/>
      <c r="I137" s="36"/>
      <c r="J137" s="36"/>
      <c r="K137" s="36"/>
      <c r="L137" s="38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40"/>
      <c r="Y137" s="6"/>
    </row>
    <row r="138" spans="1:25" ht="30" customHeight="1">
      <c r="A138" s="35"/>
      <c r="B138" s="33"/>
      <c r="C138" s="43"/>
      <c r="D138" s="36"/>
      <c r="E138" s="37"/>
      <c r="F138" s="36"/>
      <c r="G138" s="36"/>
      <c r="H138" s="36"/>
      <c r="I138" s="36"/>
      <c r="J138" s="36"/>
      <c r="K138" s="36"/>
      <c r="L138" s="38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40"/>
      <c r="Y138" s="6"/>
    </row>
    <row r="139" spans="1:25" ht="30" customHeight="1">
      <c r="A139" s="35"/>
      <c r="B139" s="33"/>
      <c r="C139" s="43"/>
      <c r="D139" s="36"/>
      <c r="E139" s="37"/>
      <c r="F139" s="36"/>
      <c r="G139" s="36"/>
      <c r="H139" s="36"/>
      <c r="I139" s="36"/>
      <c r="J139" s="36"/>
      <c r="K139" s="36"/>
      <c r="L139" s="38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6"/>
      <c r="Y139" s="6"/>
    </row>
    <row r="140" spans="1:25" ht="30" customHeight="1">
      <c r="A140" s="35"/>
      <c r="B140" s="33"/>
      <c r="C140" s="43"/>
      <c r="D140" s="36"/>
      <c r="E140" s="37"/>
      <c r="F140" s="36"/>
      <c r="G140" s="36"/>
      <c r="H140" s="36"/>
      <c r="I140" s="36"/>
      <c r="J140" s="36"/>
      <c r="K140" s="36"/>
      <c r="L140" s="38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6"/>
      <c r="Y140" s="6"/>
    </row>
    <row r="141" spans="1:23" ht="30" customHeight="1">
      <c r="A141" s="35"/>
      <c r="B141" s="33"/>
      <c r="C141" s="43"/>
      <c r="D141" s="36"/>
      <c r="E141" s="37"/>
      <c r="F141" s="36"/>
      <c r="G141" s="36"/>
      <c r="H141" s="36"/>
      <c r="I141" s="36"/>
      <c r="J141" s="36"/>
      <c r="K141" s="36"/>
      <c r="L141" s="38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</row>
    <row r="142" spans="1:23" ht="17.25">
      <c r="A142" s="35"/>
      <c r="B142" s="33"/>
      <c r="C142" s="43"/>
      <c r="D142" s="36"/>
      <c r="E142" s="37"/>
      <c r="F142" s="36"/>
      <c r="G142" s="36"/>
      <c r="H142" s="36"/>
      <c r="I142" s="36"/>
      <c r="J142" s="36"/>
      <c r="K142" s="36"/>
      <c r="L142" s="38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</row>
    <row r="143" spans="1:23" ht="17.25">
      <c r="A143" s="35"/>
      <c r="B143" s="33"/>
      <c r="C143" s="43"/>
      <c r="D143" s="36"/>
      <c r="E143" s="37"/>
      <c r="F143" s="36"/>
      <c r="G143" s="36"/>
      <c r="H143" s="36"/>
      <c r="I143" s="36"/>
      <c r="J143" s="36"/>
      <c r="K143" s="36"/>
      <c r="L143" s="38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</row>
    <row r="144" spans="1:23" ht="14.25">
      <c r="A144" s="6" t="s">
        <v>99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4.25">
      <c r="A145" s="6" t="s">
        <v>100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</sheetData>
  <sheetProtection/>
  <mergeCells count="92">
    <mergeCell ref="A19:A32"/>
    <mergeCell ref="B19:B20"/>
    <mergeCell ref="L20:W20"/>
    <mergeCell ref="B21:B22"/>
    <mergeCell ref="L22:W22"/>
    <mergeCell ref="B23:B24"/>
    <mergeCell ref="L24:W24"/>
    <mergeCell ref="B25:B26"/>
    <mergeCell ref="L26:W26"/>
    <mergeCell ref="B31:B32"/>
    <mergeCell ref="E2:G3"/>
    <mergeCell ref="A96:A101"/>
    <mergeCell ref="L101:W101"/>
    <mergeCell ref="C96:C100"/>
    <mergeCell ref="B101:C101"/>
    <mergeCell ref="A2:A10"/>
    <mergeCell ref="B27:B28"/>
    <mergeCell ref="L28:W28"/>
    <mergeCell ref="B29:B30"/>
    <mergeCell ref="L30:W30"/>
    <mergeCell ref="U2:W2"/>
    <mergeCell ref="H2:J2"/>
    <mergeCell ref="L2:N2"/>
    <mergeCell ref="O2:R2"/>
    <mergeCell ref="S2:T3"/>
    <mergeCell ref="O3:Q4"/>
    <mergeCell ref="L50:W50"/>
    <mergeCell ref="R6:R9"/>
    <mergeCell ref="L76:W76"/>
    <mergeCell ref="L4:L8"/>
    <mergeCell ref="M4:N4"/>
    <mergeCell ref="M6:M8"/>
    <mergeCell ref="N6:N9"/>
    <mergeCell ref="L37:W37"/>
    <mergeCell ref="L18:W18"/>
    <mergeCell ref="L47:W47"/>
    <mergeCell ref="A66:A76"/>
    <mergeCell ref="B76:C76"/>
    <mergeCell ref="A48:A50"/>
    <mergeCell ref="C48:C49"/>
    <mergeCell ref="B50:C50"/>
    <mergeCell ref="A56:A65"/>
    <mergeCell ref="C56:C64"/>
    <mergeCell ref="A33:A37"/>
    <mergeCell ref="C33:C36"/>
    <mergeCell ref="A43:A47"/>
    <mergeCell ref="C43:C46"/>
    <mergeCell ref="B47:C47"/>
    <mergeCell ref="A38:A42"/>
    <mergeCell ref="C38:C41"/>
    <mergeCell ref="B42:C42"/>
    <mergeCell ref="A15:B16"/>
    <mergeCell ref="L16:W16"/>
    <mergeCell ref="A17:B18"/>
    <mergeCell ref="A87:A95"/>
    <mergeCell ref="C77:C80"/>
    <mergeCell ref="B81:C81"/>
    <mergeCell ref="L81:W81"/>
    <mergeCell ref="C82:C85"/>
    <mergeCell ref="A51:A55"/>
    <mergeCell ref="C51:C54"/>
    <mergeCell ref="A11:B12"/>
    <mergeCell ref="L12:W12"/>
    <mergeCell ref="A13:B14"/>
    <mergeCell ref="L14:W14"/>
    <mergeCell ref="L95:W95"/>
    <mergeCell ref="A77:A81"/>
    <mergeCell ref="B119:C119"/>
    <mergeCell ref="L119:W119"/>
    <mergeCell ref="A102:A106"/>
    <mergeCell ref="C102:C105"/>
    <mergeCell ref="B106:C106"/>
    <mergeCell ref="L106:W106"/>
    <mergeCell ref="L116:W116"/>
    <mergeCell ref="A107:A116"/>
    <mergeCell ref="A82:A86"/>
    <mergeCell ref="C117:C118"/>
    <mergeCell ref="C87:C94"/>
    <mergeCell ref="B95:C95"/>
    <mergeCell ref="C107:C115"/>
    <mergeCell ref="A117:A119"/>
    <mergeCell ref="B116:C116"/>
    <mergeCell ref="L32:W32"/>
    <mergeCell ref="L86:W86"/>
    <mergeCell ref="B86:C86"/>
    <mergeCell ref="B55:C55"/>
    <mergeCell ref="L55:W55"/>
    <mergeCell ref="C66:C75"/>
    <mergeCell ref="B65:C65"/>
    <mergeCell ref="L65:W65"/>
    <mergeCell ref="B37:C37"/>
    <mergeCell ref="L42:W42"/>
  </mergeCells>
  <printOptions/>
  <pageMargins left="0.7874015748031497" right="0.7874015748031497" top="0.7874015748031497" bottom="0.7874015748031497" header="0.5118110236220472" footer="0.2362204724409449"/>
  <pageSetup fitToHeight="4" horizontalDpi="600" verticalDpi="600" orientation="portrait" pageOrder="overThenDown" paperSize="9" scale="90" r:id="rId1"/>
  <rowBreaks count="2" manualBreakCount="2">
    <brk id="47" max="22" man="1"/>
    <brk id="86" max="22" man="1"/>
  </rowBreaks>
  <colBreaks count="1" manualBreakCount="1">
    <brk id="10" max="1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W98"/>
  <sheetViews>
    <sheetView view="pageBreakPreview" zoomScale="75" zoomScaleNormal="75" zoomScaleSheetLayoutView="75" zoomScalePageLayoutView="0" workbookViewId="0" topLeftCell="A13">
      <selection activeCell="K25" sqref="K25:V25"/>
    </sheetView>
  </sheetViews>
  <sheetFormatPr defaultColWidth="10.59765625" defaultRowHeight="15"/>
  <cols>
    <col min="1" max="1" width="5" style="1" customWidth="1"/>
    <col min="2" max="2" width="15.3984375" style="1" customWidth="1"/>
    <col min="3" max="3" width="14" style="1" customWidth="1"/>
    <col min="4" max="4" width="10" style="1" customWidth="1"/>
    <col min="5" max="22" width="7.3984375" style="1" customWidth="1"/>
    <col min="23" max="23" width="20.69921875" style="1" customWidth="1"/>
    <col min="24" max="29" width="12.59765625" style="1" customWidth="1"/>
    <col min="30" max="39" width="4.59765625" style="1" customWidth="1"/>
    <col min="40" max="16384" width="10.59765625" style="1" customWidth="1"/>
  </cols>
  <sheetData>
    <row r="1" spans="1:23" ht="21.75" customHeight="1" thickBot="1">
      <c r="A1" s="34" t="s">
        <v>138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 t="s">
        <v>0</v>
      </c>
      <c r="S1" s="24"/>
      <c r="T1" s="6"/>
      <c r="U1" s="6"/>
      <c r="V1" s="6"/>
      <c r="W1" s="6"/>
    </row>
    <row r="2" spans="1:23" ht="23.25" customHeight="1">
      <c r="A2" s="527" t="s">
        <v>103</v>
      </c>
      <c r="B2" s="70"/>
      <c r="C2" s="70"/>
      <c r="D2" s="70"/>
      <c r="E2" s="524" t="s">
        <v>150</v>
      </c>
      <c r="F2" s="525"/>
      <c r="G2" s="515"/>
      <c r="H2" s="509" t="s">
        <v>142</v>
      </c>
      <c r="I2" s="510"/>
      <c r="J2" s="511"/>
      <c r="K2" s="535" t="s">
        <v>69</v>
      </c>
      <c r="L2" s="510"/>
      <c r="M2" s="512"/>
      <c r="N2" s="513" t="s">
        <v>88</v>
      </c>
      <c r="O2" s="510"/>
      <c r="P2" s="510"/>
      <c r="Q2" s="512"/>
      <c r="R2" s="514" t="s">
        <v>137</v>
      </c>
      <c r="S2" s="515"/>
      <c r="T2" s="534" t="s">
        <v>55</v>
      </c>
      <c r="U2" s="507"/>
      <c r="V2" s="508"/>
      <c r="W2" s="6"/>
    </row>
    <row r="3" spans="1:23" ht="23.25" customHeight="1">
      <c r="A3" s="528"/>
      <c r="B3" s="71"/>
      <c r="C3" s="71"/>
      <c r="D3" s="71" t="s">
        <v>18</v>
      </c>
      <c r="E3" s="516"/>
      <c r="F3" s="526"/>
      <c r="G3" s="517"/>
      <c r="H3" s="142"/>
      <c r="I3" s="71"/>
      <c r="J3" s="163"/>
      <c r="K3" s="293"/>
      <c r="L3" s="145"/>
      <c r="M3" s="142"/>
      <c r="N3" s="518" t="s">
        <v>143</v>
      </c>
      <c r="O3" s="519"/>
      <c r="P3" s="520"/>
      <c r="Q3" s="71" t="s">
        <v>21</v>
      </c>
      <c r="R3" s="516"/>
      <c r="S3" s="517"/>
      <c r="T3" s="146" t="s">
        <v>144</v>
      </c>
      <c r="U3" s="111"/>
      <c r="V3" s="147"/>
      <c r="W3" s="6"/>
    </row>
    <row r="4" spans="1:23" ht="23.25" customHeight="1">
      <c r="A4" s="528"/>
      <c r="B4" s="71"/>
      <c r="C4" s="71"/>
      <c r="D4" s="71" t="s">
        <v>0</v>
      </c>
      <c r="E4" s="148"/>
      <c r="F4" s="71"/>
      <c r="G4" s="146"/>
      <c r="H4" s="142" t="s">
        <v>19</v>
      </c>
      <c r="I4" s="71" t="s">
        <v>20</v>
      </c>
      <c r="J4" s="163" t="s">
        <v>21</v>
      </c>
      <c r="K4" s="542" t="s">
        <v>72</v>
      </c>
      <c r="L4" s="503" t="s">
        <v>70</v>
      </c>
      <c r="M4" s="504"/>
      <c r="N4" s="149"/>
      <c r="O4" s="150"/>
      <c r="P4" s="150" t="s">
        <v>0</v>
      </c>
      <c r="Q4" s="71" t="s">
        <v>31</v>
      </c>
      <c r="R4" s="71" t="s">
        <v>22</v>
      </c>
      <c r="S4" s="71" t="s">
        <v>23</v>
      </c>
      <c r="T4" s="151" t="s">
        <v>90</v>
      </c>
      <c r="U4" s="152" t="s">
        <v>91</v>
      </c>
      <c r="V4" s="153" t="s">
        <v>53</v>
      </c>
      <c r="W4" s="6"/>
    </row>
    <row r="5" spans="1:23" ht="23.25" customHeight="1">
      <c r="A5" s="528"/>
      <c r="B5" s="71"/>
      <c r="C5" s="71"/>
      <c r="D5" s="71" t="s">
        <v>25</v>
      </c>
      <c r="E5" s="148" t="s">
        <v>26</v>
      </c>
      <c r="F5" s="71" t="s">
        <v>27</v>
      </c>
      <c r="G5" s="143" t="s">
        <v>28</v>
      </c>
      <c r="H5" s="142" t="s">
        <v>29</v>
      </c>
      <c r="I5" s="71" t="s">
        <v>30</v>
      </c>
      <c r="J5" s="163" t="s">
        <v>31</v>
      </c>
      <c r="K5" s="543"/>
      <c r="L5" s="154"/>
      <c r="M5" s="155"/>
      <c r="N5" s="71"/>
      <c r="O5" s="156"/>
      <c r="P5" s="71"/>
      <c r="Q5" s="71" t="s">
        <v>34</v>
      </c>
      <c r="R5" s="71" t="s">
        <v>145</v>
      </c>
      <c r="S5" s="71" t="s">
        <v>67</v>
      </c>
      <c r="T5" s="151" t="s">
        <v>92</v>
      </c>
      <c r="U5" s="152" t="s">
        <v>93</v>
      </c>
      <c r="V5" s="153"/>
      <c r="W5" s="6"/>
    </row>
    <row r="6" spans="1:23" ht="23.25" customHeight="1">
      <c r="A6" s="528"/>
      <c r="B6" s="71" t="s">
        <v>4</v>
      </c>
      <c r="C6" s="71" t="s">
        <v>121</v>
      </c>
      <c r="D6" s="71" t="s">
        <v>0</v>
      </c>
      <c r="E6" s="148"/>
      <c r="F6" s="71" t="s">
        <v>32</v>
      </c>
      <c r="G6" s="143" t="s">
        <v>32</v>
      </c>
      <c r="H6" s="142" t="s">
        <v>33</v>
      </c>
      <c r="I6" s="71" t="s">
        <v>20</v>
      </c>
      <c r="J6" s="163" t="s">
        <v>34</v>
      </c>
      <c r="K6" s="543"/>
      <c r="L6" s="505" t="s">
        <v>71</v>
      </c>
      <c r="M6" s="499" t="s">
        <v>73</v>
      </c>
      <c r="N6" s="71" t="s">
        <v>24</v>
      </c>
      <c r="O6" s="157" t="s">
        <v>51</v>
      </c>
      <c r="P6" s="71" t="s">
        <v>1</v>
      </c>
      <c r="Q6" s="499" t="s">
        <v>68</v>
      </c>
      <c r="R6" s="71" t="s">
        <v>94</v>
      </c>
      <c r="S6" s="71" t="s">
        <v>94</v>
      </c>
      <c r="T6" s="151" t="s">
        <v>95</v>
      </c>
      <c r="U6" s="152" t="s">
        <v>96</v>
      </c>
      <c r="V6" s="153" t="s">
        <v>54</v>
      </c>
      <c r="W6" s="6"/>
    </row>
    <row r="7" spans="1:23" ht="23.25" customHeight="1">
      <c r="A7" s="528"/>
      <c r="B7" s="71"/>
      <c r="C7" s="71"/>
      <c r="D7" s="71" t="s">
        <v>0</v>
      </c>
      <c r="E7" s="148"/>
      <c r="F7" s="71" t="s">
        <v>28</v>
      </c>
      <c r="G7" s="143" t="s">
        <v>35</v>
      </c>
      <c r="H7" s="142" t="s">
        <v>36</v>
      </c>
      <c r="I7" s="71" t="s">
        <v>37</v>
      </c>
      <c r="J7" s="163"/>
      <c r="K7" s="543"/>
      <c r="L7" s="504"/>
      <c r="M7" s="500"/>
      <c r="N7" s="71" t="s">
        <v>38</v>
      </c>
      <c r="O7" s="71" t="s">
        <v>122</v>
      </c>
      <c r="P7" s="71" t="s">
        <v>39</v>
      </c>
      <c r="Q7" s="500"/>
      <c r="R7" s="71" t="s">
        <v>66</v>
      </c>
      <c r="S7" s="71" t="s">
        <v>66</v>
      </c>
      <c r="T7" s="151"/>
      <c r="U7" s="152" t="s">
        <v>97</v>
      </c>
      <c r="V7" s="153"/>
      <c r="W7" s="6"/>
    </row>
    <row r="8" spans="1:23" ht="23.25" customHeight="1">
      <c r="A8" s="528"/>
      <c r="B8" s="71"/>
      <c r="C8" s="71"/>
      <c r="D8" s="71" t="s">
        <v>0</v>
      </c>
      <c r="E8" s="148" t="s">
        <v>40</v>
      </c>
      <c r="F8" s="71" t="s">
        <v>40</v>
      </c>
      <c r="G8" s="143" t="s">
        <v>40</v>
      </c>
      <c r="H8" s="142"/>
      <c r="I8" s="71"/>
      <c r="J8" s="163"/>
      <c r="K8" s="543"/>
      <c r="L8" s="504"/>
      <c r="M8" s="500"/>
      <c r="N8" s="71" t="s">
        <v>41</v>
      </c>
      <c r="O8" s="71" t="s">
        <v>123</v>
      </c>
      <c r="P8" s="71" t="s">
        <v>41</v>
      </c>
      <c r="Q8" s="500"/>
      <c r="R8" s="71" t="s">
        <v>0</v>
      </c>
      <c r="S8" s="71"/>
      <c r="T8" s="151"/>
      <c r="U8" s="152"/>
      <c r="V8" s="153"/>
      <c r="W8" s="6"/>
    </row>
    <row r="9" spans="1:23" ht="23.25" customHeight="1">
      <c r="A9" s="528"/>
      <c r="B9" s="71"/>
      <c r="C9" s="71"/>
      <c r="D9" s="71" t="s">
        <v>146</v>
      </c>
      <c r="E9" s="148"/>
      <c r="F9" s="71"/>
      <c r="G9" s="143"/>
      <c r="H9" s="142"/>
      <c r="I9" s="71"/>
      <c r="J9" s="163"/>
      <c r="K9" s="294"/>
      <c r="L9" s="142"/>
      <c r="M9" s="500"/>
      <c r="N9" s="71"/>
      <c r="O9" s="71" t="s">
        <v>52</v>
      </c>
      <c r="P9" s="71"/>
      <c r="Q9" s="500"/>
      <c r="R9" s="71"/>
      <c r="S9" s="71"/>
      <c r="T9" s="151"/>
      <c r="U9" s="152"/>
      <c r="V9" s="153"/>
      <c r="W9" s="6"/>
    </row>
    <row r="10" spans="1:23" ht="23.25" customHeight="1" thickBot="1">
      <c r="A10" s="529"/>
      <c r="B10" s="72"/>
      <c r="C10" s="73"/>
      <c r="D10" s="158" t="s">
        <v>42</v>
      </c>
      <c r="E10" s="159" t="s">
        <v>43</v>
      </c>
      <c r="F10" s="158" t="s">
        <v>43</v>
      </c>
      <c r="G10" s="160" t="s">
        <v>43</v>
      </c>
      <c r="H10" s="161" t="s">
        <v>43</v>
      </c>
      <c r="I10" s="158" t="s">
        <v>43</v>
      </c>
      <c r="J10" s="162" t="s">
        <v>43</v>
      </c>
      <c r="K10" s="161" t="s">
        <v>43</v>
      </c>
      <c r="L10" s="158" t="s">
        <v>98</v>
      </c>
      <c r="M10" s="158" t="s">
        <v>43</v>
      </c>
      <c r="N10" s="158" t="s">
        <v>43</v>
      </c>
      <c r="O10" s="158" t="s">
        <v>98</v>
      </c>
      <c r="P10" s="158" t="s">
        <v>43</v>
      </c>
      <c r="Q10" s="158" t="s">
        <v>43</v>
      </c>
      <c r="R10" s="158" t="s">
        <v>43</v>
      </c>
      <c r="S10" s="158" t="s">
        <v>43</v>
      </c>
      <c r="T10" s="159" t="s">
        <v>43</v>
      </c>
      <c r="U10" s="158" t="s">
        <v>43</v>
      </c>
      <c r="V10" s="162" t="s">
        <v>43</v>
      </c>
      <c r="W10" s="6"/>
    </row>
    <row r="11" spans="1:23" ht="23.25" customHeight="1">
      <c r="A11" s="469" t="s">
        <v>263</v>
      </c>
      <c r="B11" s="470"/>
      <c r="C11" s="219" t="s">
        <v>247</v>
      </c>
      <c r="D11" s="352">
        <f>+D16+D19+D24+D33+D39</f>
        <v>49</v>
      </c>
      <c r="E11" s="352">
        <f aca="true" t="shared" si="0" ref="E11:V11">+E16+E19+E24+E33+E39</f>
        <v>49</v>
      </c>
      <c r="F11" s="352"/>
      <c r="G11" s="352"/>
      <c r="H11" s="352">
        <f t="shared" si="0"/>
        <v>45</v>
      </c>
      <c r="I11" s="352">
        <f t="shared" si="0"/>
        <v>3</v>
      </c>
      <c r="J11" s="353">
        <f t="shared" si="0"/>
        <v>1</v>
      </c>
      <c r="K11" s="354">
        <f t="shared" si="0"/>
        <v>2</v>
      </c>
      <c r="L11" s="352">
        <f t="shared" si="0"/>
        <v>2</v>
      </c>
      <c r="M11" s="352">
        <f t="shared" si="0"/>
        <v>45</v>
      </c>
      <c r="N11" s="352">
        <f t="shared" si="0"/>
        <v>47</v>
      </c>
      <c r="O11" s="352">
        <f t="shared" si="0"/>
        <v>21</v>
      </c>
      <c r="P11" s="352">
        <f t="shared" si="0"/>
        <v>0</v>
      </c>
      <c r="Q11" s="352">
        <f t="shared" si="0"/>
        <v>2</v>
      </c>
      <c r="R11" s="352">
        <f t="shared" si="0"/>
        <v>25</v>
      </c>
      <c r="S11" s="352">
        <f t="shared" si="0"/>
        <v>24</v>
      </c>
      <c r="T11" s="352">
        <f t="shared" si="0"/>
        <v>0</v>
      </c>
      <c r="U11" s="352">
        <f t="shared" si="0"/>
        <v>46</v>
      </c>
      <c r="V11" s="353">
        <f t="shared" si="0"/>
        <v>2</v>
      </c>
      <c r="W11" s="6"/>
    </row>
    <row r="12" spans="1:23" ht="23.25" customHeight="1" thickBot="1">
      <c r="A12" s="471"/>
      <c r="B12" s="472"/>
      <c r="C12" s="349" t="s">
        <v>269</v>
      </c>
      <c r="D12" s="350">
        <f>+D17+D20+D25+D34+D40</f>
        <v>37.8</v>
      </c>
      <c r="E12" s="350">
        <f>+E17+E20+E25+E34+E40</f>
        <v>37.8</v>
      </c>
      <c r="F12" s="350"/>
      <c r="G12" s="350"/>
      <c r="H12" s="350">
        <f>+H17+H20+H25+H34+H40</f>
        <v>35.8</v>
      </c>
      <c r="I12" s="350">
        <f>+I17+I20+I25+I34+I40</f>
        <v>2</v>
      </c>
      <c r="J12" s="351"/>
      <c r="K12" s="539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1"/>
      <c r="W12" s="6"/>
    </row>
    <row r="13" spans="1:23" ht="15.75" customHeight="1">
      <c r="A13" s="439" t="s">
        <v>210</v>
      </c>
      <c r="B13" s="86" t="s">
        <v>211</v>
      </c>
      <c r="C13" s="412" t="s">
        <v>247</v>
      </c>
      <c r="D13" s="98"/>
      <c r="E13" s="98"/>
      <c r="F13" s="98"/>
      <c r="G13" s="98"/>
      <c r="H13" s="98"/>
      <c r="I13" s="98"/>
      <c r="J13" s="99"/>
      <c r="K13" s="295"/>
      <c r="L13" s="95"/>
      <c r="M13" s="95"/>
      <c r="N13" s="98"/>
      <c r="O13" s="98"/>
      <c r="P13" s="98"/>
      <c r="Q13" s="98"/>
      <c r="R13" s="98"/>
      <c r="S13" s="98"/>
      <c r="T13" s="98"/>
      <c r="U13" s="98"/>
      <c r="V13" s="99"/>
      <c r="W13" s="6"/>
    </row>
    <row r="14" spans="1:23" ht="15.75" customHeight="1">
      <c r="A14" s="440"/>
      <c r="B14" s="87" t="s">
        <v>212</v>
      </c>
      <c r="C14" s="432"/>
      <c r="D14" s="100"/>
      <c r="E14" s="101"/>
      <c r="F14" s="101"/>
      <c r="G14" s="101"/>
      <c r="H14" s="101"/>
      <c r="I14" s="101"/>
      <c r="J14" s="102"/>
      <c r="K14" s="267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/>
      <c r="W14" s="6"/>
    </row>
    <row r="15" spans="1:23" ht="15.75" customHeight="1">
      <c r="A15" s="440"/>
      <c r="B15" s="87" t="s">
        <v>213</v>
      </c>
      <c r="C15" s="432"/>
      <c r="D15" s="103"/>
      <c r="E15" s="103"/>
      <c r="F15" s="103"/>
      <c r="G15" s="103"/>
      <c r="H15" s="103"/>
      <c r="I15" s="103"/>
      <c r="J15" s="104"/>
      <c r="K15" s="296"/>
      <c r="L15" s="93"/>
      <c r="M15" s="93"/>
      <c r="N15" s="103"/>
      <c r="O15" s="103"/>
      <c r="P15" s="103"/>
      <c r="Q15" s="103"/>
      <c r="R15" s="103"/>
      <c r="S15" s="103"/>
      <c r="T15" s="103"/>
      <c r="U15" s="103"/>
      <c r="V15" s="104"/>
      <c r="W15" s="6"/>
    </row>
    <row r="16" spans="1:23" ht="15.75" customHeight="1">
      <c r="A16" s="440"/>
      <c r="B16" s="87" t="s">
        <v>110</v>
      </c>
      <c r="C16" s="433"/>
      <c r="D16" s="96"/>
      <c r="E16" s="105"/>
      <c r="F16" s="96"/>
      <c r="G16" s="96"/>
      <c r="H16" s="96"/>
      <c r="I16" s="96"/>
      <c r="J16" s="109"/>
      <c r="K16" s="105"/>
      <c r="L16" s="96"/>
      <c r="M16" s="96"/>
      <c r="N16" s="106"/>
      <c r="O16" s="97"/>
      <c r="P16" s="96"/>
      <c r="Q16" s="96"/>
      <c r="R16" s="96"/>
      <c r="S16" s="96"/>
      <c r="T16" s="97"/>
      <c r="U16" s="107"/>
      <c r="V16" s="108"/>
      <c r="W16" s="6"/>
    </row>
    <row r="17" spans="1:23" ht="15.75" customHeight="1" thickBot="1">
      <c r="A17" s="441"/>
      <c r="B17" s="416" t="s">
        <v>248</v>
      </c>
      <c r="C17" s="413"/>
      <c r="D17" s="94">
        <v>0.8</v>
      </c>
      <c r="E17" s="94">
        <v>0.8</v>
      </c>
      <c r="F17" s="94"/>
      <c r="G17" s="94"/>
      <c r="H17" s="94">
        <v>0.8</v>
      </c>
      <c r="I17" s="94"/>
      <c r="J17" s="182"/>
      <c r="K17" s="536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8"/>
      <c r="W17" s="6"/>
    </row>
    <row r="18" spans="1:23" ht="15.75" customHeight="1">
      <c r="A18" s="439" t="s">
        <v>195</v>
      </c>
      <c r="B18" s="86" t="s">
        <v>196</v>
      </c>
      <c r="C18" s="412" t="s">
        <v>247</v>
      </c>
      <c r="D18" s="98">
        <v>2</v>
      </c>
      <c r="E18" s="98">
        <v>2</v>
      </c>
      <c r="F18" s="98"/>
      <c r="G18" s="98"/>
      <c r="H18" s="98"/>
      <c r="I18" s="98">
        <v>2</v>
      </c>
      <c r="J18" s="99"/>
      <c r="K18" s="295"/>
      <c r="L18" s="95">
        <v>2</v>
      </c>
      <c r="M18" s="95"/>
      <c r="N18" s="98">
        <v>2</v>
      </c>
      <c r="O18" s="98"/>
      <c r="P18" s="98"/>
      <c r="Q18" s="98"/>
      <c r="R18" s="98">
        <v>2</v>
      </c>
      <c r="S18" s="98"/>
      <c r="T18" s="98"/>
      <c r="U18" s="98"/>
      <c r="V18" s="99">
        <v>2</v>
      </c>
      <c r="W18" s="6"/>
    </row>
    <row r="19" spans="1:23" ht="15.75" customHeight="1">
      <c r="A19" s="440"/>
      <c r="B19" s="87" t="s">
        <v>110</v>
      </c>
      <c r="C19" s="433"/>
      <c r="D19" s="96">
        <f>SUM(D18)</f>
        <v>2</v>
      </c>
      <c r="E19" s="105">
        <f>SUM(E18)</f>
        <v>2</v>
      </c>
      <c r="F19" s="96"/>
      <c r="G19" s="96"/>
      <c r="H19" s="96"/>
      <c r="I19" s="96">
        <f>SUM(I18)</f>
        <v>2</v>
      </c>
      <c r="J19" s="109"/>
      <c r="K19" s="105"/>
      <c r="L19" s="96">
        <f>SUM(L18)</f>
        <v>2</v>
      </c>
      <c r="M19" s="96"/>
      <c r="N19" s="106">
        <f>SUM(N18)</f>
        <v>2</v>
      </c>
      <c r="O19" s="97"/>
      <c r="P19" s="96"/>
      <c r="Q19" s="96"/>
      <c r="R19" s="96">
        <f>SUM(R18)</f>
        <v>2</v>
      </c>
      <c r="S19" s="96"/>
      <c r="T19" s="97"/>
      <c r="U19" s="107"/>
      <c r="V19" s="108">
        <f>SUM(V18)</f>
        <v>2</v>
      </c>
      <c r="W19" s="6"/>
    </row>
    <row r="20" spans="1:23" ht="15.75" customHeight="1" thickBot="1">
      <c r="A20" s="441"/>
      <c r="B20" s="416" t="s">
        <v>248</v>
      </c>
      <c r="C20" s="413"/>
      <c r="D20" s="94">
        <v>2</v>
      </c>
      <c r="E20" s="94">
        <v>2</v>
      </c>
      <c r="F20" s="94"/>
      <c r="G20" s="94"/>
      <c r="H20" s="94"/>
      <c r="I20" s="94">
        <v>2</v>
      </c>
      <c r="J20" s="182"/>
      <c r="K20" s="536"/>
      <c r="L20" s="537"/>
      <c r="M20" s="537"/>
      <c r="N20" s="537"/>
      <c r="O20" s="537"/>
      <c r="P20" s="537"/>
      <c r="Q20" s="537"/>
      <c r="R20" s="537"/>
      <c r="S20" s="537"/>
      <c r="T20" s="537"/>
      <c r="U20" s="537"/>
      <c r="V20" s="538"/>
      <c r="W20" s="6"/>
    </row>
    <row r="21" spans="1:23" ht="15.75" customHeight="1">
      <c r="A21" s="439" t="s">
        <v>226</v>
      </c>
      <c r="B21" s="86" t="s">
        <v>227</v>
      </c>
      <c r="C21" s="412" t="s">
        <v>247</v>
      </c>
      <c r="D21" s="98">
        <v>1</v>
      </c>
      <c r="E21" s="98">
        <v>1</v>
      </c>
      <c r="F21" s="98"/>
      <c r="G21" s="98"/>
      <c r="H21" s="98"/>
      <c r="I21" s="98">
        <v>1</v>
      </c>
      <c r="J21" s="99"/>
      <c r="K21" s="295">
        <v>1</v>
      </c>
      <c r="L21" s="95"/>
      <c r="M21" s="95"/>
      <c r="N21" s="98"/>
      <c r="O21" s="98"/>
      <c r="P21" s="98"/>
      <c r="Q21" s="98">
        <v>1</v>
      </c>
      <c r="R21" s="98">
        <v>1</v>
      </c>
      <c r="S21" s="98"/>
      <c r="T21" s="98"/>
      <c r="U21" s="98"/>
      <c r="V21" s="99"/>
      <c r="W21" s="6"/>
    </row>
    <row r="22" spans="1:23" ht="15.75" customHeight="1">
      <c r="A22" s="440"/>
      <c r="B22" s="87" t="s">
        <v>361</v>
      </c>
      <c r="C22" s="432"/>
      <c r="D22" s="100"/>
      <c r="E22" s="101"/>
      <c r="F22" s="101"/>
      <c r="G22" s="101"/>
      <c r="H22" s="101"/>
      <c r="I22" s="101"/>
      <c r="J22" s="102"/>
      <c r="K22" s="267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6"/>
    </row>
    <row r="23" spans="1:23" ht="15.75" customHeight="1">
      <c r="A23" s="440"/>
      <c r="B23" s="87" t="s">
        <v>229</v>
      </c>
      <c r="C23" s="432"/>
      <c r="D23" s="103"/>
      <c r="E23" s="103"/>
      <c r="F23" s="103"/>
      <c r="G23" s="103"/>
      <c r="H23" s="103"/>
      <c r="I23" s="103"/>
      <c r="J23" s="104"/>
      <c r="K23" s="296"/>
      <c r="L23" s="93"/>
      <c r="M23" s="93"/>
      <c r="N23" s="103"/>
      <c r="O23" s="103"/>
      <c r="P23" s="103"/>
      <c r="Q23" s="103"/>
      <c r="R23" s="103"/>
      <c r="S23" s="103"/>
      <c r="T23" s="103"/>
      <c r="U23" s="103"/>
      <c r="V23" s="104"/>
      <c r="W23" s="6"/>
    </row>
    <row r="24" spans="1:23" ht="15.75" customHeight="1">
      <c r="A24" s="440"/>
      <c r="B24" s="87" t="s">
        <v>110</v>
      </c>
      <c r="C24" s="433"/>
      <c r="D24" s="96">
        <f>SUM(D21:D23)</f>
        <v>1</v>
      </c>
      <c r="E24" s="96">
        <f>SUM(E21:E23)</f>
        <v>1</v>
      </c>
      <c r="F24" s="96"/>
      <c r="G24" s="96"/>
      <c r="H24" s="96"/>
      <c r="I24" s="96">
        <f>SUM(I21:I23)</f>
        <v>1</v>
      </c>
      <c r="J24" s="109"/>
      <c r="K24" s="105">
        <f>SUM(K21:K23)</f>
        <v>1</v>
      </c>
      <c r="L24" s="96"/>
      <c r="M24" s="96"/>
      <c r="N24" s="106"/>
      <c r="O24" s="97"/>
      <c r="P24" s="96"/>
      <c r="Q24" s="96">
        <f>SUM(Q21:Q23)</f>
        <v>1</v>
      </c>
      <c r="R24" s="96">
        <f>SUM(R21:R23)</f>
        <v>1</v>
      </c>
      <c r="S24" s="96"/>
      <c r="T24" s="97"/>
      <c r="U24" s="107"/>
      <c r="V24" s="108"/>
      <c r="W24" s="6"/>
    </row>
    <row r="25" spans="1:23" ht="15.75" customHeight="1" thickBot="1">
      <c r="A25" s="441"/>
      <c r="B25" s="416" t="s">
        <v>248</v>
      </c>
      <c r="C25" s="413"/>
      <c r="D25" s="94"/>
      <c r="E25" s="94"/>
      <c r="F25" s="94"/>
      <c r="G25" s="94"/>
      <c r="H25" s="94"/>
      <c r="I25" s="94"/>
      <c r="J25" s="182"/>
      <c r="K25" s="536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8"/>
      <c r="W25" s="6"/>
    </row>
    <row r="26" spans="1:23" ht="15.75" customHeight="1">
      <c r="A26" s="439" t="s">
        <v>231</v>
      </c>
      <c r="B26" s="222" t="s">
        <v>257</v>
      </c>
      <c r="C26" s="412" t="s">
        <v>247</v>
      </c>
      <c r="D26" s="98">
        <v>1</v>
      </c>
      <c r="E26" s="98">
        <v>1</v>
      </c>
      <c r="F26" s="98"/>
      <c r="G26" s="98"/>
      <c r="H26" s="98"/>
      <c r="I26" s="98"/>
      <c r="J26" s="99">
        <v>1</v>
      </c>
      <c r="K26" s="105">
        <v>1</v>
      </c>
      <c r="L26" s="96"/>
      <c r="M26" s="96"/>
      <c r="N26" s="96"/>
      <c r="O26" s="96"/>
      <c r="P26" s="96"/>
      <c r="Q26" s="96">
        <v>1</v>
      </c>
      <c r="R26" s="96">
        <v>1</v>
      </c>
      <c r="S26" s="96"/>
      <c r="T26" s="96"/>
      <c r="U26" s="96">
        <v>1</v>
      </c>
      <c r="V26" s="109"/>
      <c r="W26" s="6"/>
    </row>
    <row r="27" spans="1:23" ht="15.75" customHeight="1">
      <c r="A27" s="442"/>
      <c r="B27" s="222" t="s">
        <v>264</v>
      </c>
      <c r="C27" s="443"/>
      <c r="D27" s="267"/>
      <c r="E27" s="101"/>
      <c r="F27" s="101"/>
      <c r="G27" s="101"/>
      <c r="H27" s="101"/>
      <c r="I27" s="101"/>
      <c r="J27" s="102"/>
      <c r="K27" s="105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109"/>
      <c r="W27" s="6"/>
    </row>
    <row r="28" spans="1:23" ht="15.75" customHeight="1">
      <c r="A28" s="442"/>
      <c r="B28" s="222" t="s">
        <v>265</v>
      </c>
      <c r="C28" s="443"/>
      <c r="D28" s="267"/>
      <c r="E28" s="101"/>
      <c r="F28" s="101"/>
      <c r="G28" s="101"/>
      <c r="H28" s="101"/>
      <c r="I28" s="101"/>
      <c r="J28" s="102"/>
      <c r="K28" s="105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109"/>
      <c r="W28" s="6"/>
    </row>
    <row r="29" spans="1:23" ht="15.75" customHeight="1">
      <c r="A29" s="442"/>
      <c r="B29" s="223" t="s">
        <v>266</v>
      </c>
      <c r="C29" s="443"/>
      <c r="D29" s="267"/>
      <c r="E29" s="101"/>
      <c r="F29" s="101"/>
      <c r="G29" s="101"/>
      <c r="H29" s="101"/>
      <c r="I29" s="101"/>
      <c r="J29" s="102"/>
      <c r="K29" s="105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109"/>
      <c r="W29" s="6"/>
    </row>
    <row r="30" spans="1:23" ht="15.75" customHeight="1">
      <c r="A30" s="442"/>
      <c r="B30" s="224" t="s">
        <v>267</v>
      </c>
      <c r="C30" s="443"/>
      <c r="D30" s="267"/>
      <c r="E30" s="101"/>
      <c r="F30" s="101"/>
      <c r="G30" s="101"/>
      <c r="H30" s="101"/>
      <c r="I30" s="101"/>
      <c r="J30" s="102"/>
      <c r="K30" s="105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109"/>
      <c r="W30" s="6"/>
    </row>
    <row r="31" spans="1:23" ht="15.75" customHeight="1">
      <c r="A31" s="440"/>
      <c r="B31" s="223" t="s">
        <v>268</v>
      </c>
      <c r="C31" s="432"/>
      <c r="D31" s="100"/>
      <c r="E31" s="101"/>
      <c r="F31" s="101"/>
      <c r="G31" s="101"/>
      <c r="H31" s="101"/>
      <c r="I31" s="101"/>
      <c r="J31" s="102"/>
      <c r="K31" s="105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109"/>
      <c r="W31" s="6"/>
    </row>
    <row r="32" spans="1:23" ht="15.75" customHeight="1">
      <c r="A32" s="440"/>
      <c r="B32" s="223" t="s">
        <v>230</v>
      </c>
      <c r="C32" s="432"/>
      <c r="D32" s="103"/>
      <c r="E32" s="103"/>
      <c r="F32" s="103"/>
      <c r="G32" s="103"/>
      <c r="H32" s="103"/>
      <c r="I32" s="103"/>
      <c r="J32" s="104"/>
      <c r="K32" s="105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109"/>
      <c r="W32" s="6"/>
    </row>
    <row r="33" spans="1:23" ht="15.75" customHeight="1">
      <c r="A33" s="440"/>
      <c r="B33" s="87" t="s">
        <v>110</v>
      </c>
      <c r="C33" s="433"/>
      <c r="D33" s="96">
        <v>1</v>
      </c>
      <c r="E33" s="105">
        <v>1</v>
      </c>
      <c r="F33" s="96"/>
      <c r="G33" s="96"/>
      <c r="H33" s="96"/>
      <c r="I33" s="96"/>
      <c r="J33" s="109">
        <v>1</v>
      </c>
      <c r="K33" s="105">
        <v>1</v>
      </c>
      <c r="L33" s="96"/>
      <c r="M33" s="96"/>
      <c r="N33" s="96"/>
      <c r="O33" s="96"/>
      <c r="P33" s="96"/>
      <c r="Q33" s="96">
        <v>1</v>
      </c>
      <c r="R33" s="96">
        <v>1</v>
      </c>
      <c r="S33" s="96"/>
      <c r="T33" s="96"/>
      <c r="U33" s="107">
        <v>1</v>
      </c>
      <c r="V33" s="108"/>
      <c r="W33" s="6"/>
    </row>
    <row r="34" spans="1:23" ht="15.75" customHeight="1" thickBot="1">
      <c r="A34" s="441"/>
      <c r="B34" s="416" t="s">
        <v>248</v>
      </c>
      <c r="C34" s="413"/>
      <c r="D34" s="94"/>
      <c r="E34" s="94"/>
      <c r="F34" s="94"/>
      <c r="G34" s="94"/>
      <c r="H34" s="94"/>
      <c r="I34" s="94"/>
      <c r="J34" s="182"/>
      <c r="K34" s="544"/>
      <c r="L34" s="545"/>
      <c r="M34" s="545"/>
      <c r="N34" s="545"/>
      <c r="O34" s="545"/>
      <c r="P34" s="545"/>
      <c r="Q34" s="545"/>
      <c r="R34" s="545"/>
      <c r="S34" s="545"/>
      <c r="T34" s="545"/>
      <c r="U34" s="545"/>
      <c r="V34" s="546"/>
      <c r="W34" s="6"/>
    </row>
    <row r="35" spans="1:23" ht="15.75" customHeight="1">
      <c r="A35" s="439" t="s">
        <v>236</v>
      </c>
      <c r="B35" s="86" t="s">
        <v>233</v>
      </c>
      <c r="C35" s="412" t="s">
        <v>247</v>
      </c>
      <c r="D35" s="58">
        <v>21</v>
      </c>
      <c r="E35" s="98">
        <v>21</v>
      </c>
      <c r="F35" s="98"/>
      <c r="G35" s="98"/>
      <c r="H35" s="98">
        <v>21</v>
      </c>
      <c r="I35" s="98"/>
      <c r="J35" s="99"/>
      <c r="K35" s="295"/>
      <c r="L35" s="95"/>
      <c r="M35" s="95">
        <v>21</v>
      </c>
      <c r="N35" s="98">
        <v>21</v>
      </c>
      <c r="O35" s="98">
        <v>21</v>
      </c>
      <c r="P35" s="98"/>
      <c r="Q35" s="98"/>
      <c r="R35" s="98">
        <v>21</v>
      </c>
      <c r="S35" s="98"/>
      <c r="T35" s="98"/>
      <c r="U35" s="98">
        <v>21</v>
      </c>
      <c r="V35" s="99"/>
      <c r="W35" s="6"/>
    </row>
    <row r="36" spans="1:23" ht="15.75" customHeight="1">
      <c r="A36" s="440"/>
      <c r="B36" s="87" t="s">
        <v>234</v>
      </c>
      <c r="C36" s="432"/>
      <c r="D36" s="66">
        <v>24</v>
      </c>
      <c r="E36" s="93">
        <v>24</v>
      </c>
      <c r="F36" s="93"/>
      <c r="G36" s="93"/>
      <c r="H36" s="93">
        <v>24</v>
      </c>
      <c r="I36" s="93"/>
      <c r="J36" s="284"/>
      <c r="K36" s="296"/>
      <c r="L36" s="93"/>
      <c r="M36" s="93">
        <v>24</v>
      </c>
      <c r="N36" s="93">
        <v>24</v>
      </c>
      <c r="O36" s="93"/>
      <c r="P36" s="93"/>
      <c r="Q36" s="93"/>
      <c r="R36" s="93"/>
      <c r="S36" s="93">
        <v>24</v>
      </c>
      <c r="T36" s="285"/>
      <c r="U36" s="285">
        <v>24</v>
      </c>
      <c r="V36" s="284"/>
      <c r="W36" s="6"/>
    </row>
    <row r="37" spans="1:23" ht="15.75" customHeight="1">
      <c r="A37" s="440"/>
      <c r="B37" s="87" t="s">
        <v>360</v>
      </c>
      <c r="C37" s="432"/>
      <c r="D37" s="62"/>
      <c r="E37" s="96"/>
      <c r="F37" s="96"/>
      <c r="G37" s="96"/>
      <c r="H37" s="96"/>
      <c r="I37" s="96"/>
      <c r="J37" s="109"/>
      <c r="K37" s="105"/>
      <c r="L37" s="96"/>
      <c r="M37" s="96"/>
      <c r="N37" s="96"/>
      <c r="O37" s="96"/>
      <c r="P37" s="96"/>
      <c r="Q37" s="96"/>
      <c r="R37" s="96"/>
      <c r="S37" s="96"/>
      <c r="T37" s="286"/>
      <c r="U37" s="286"/>
      <c r="V37" s="109"/>
      <c r="W37" s="6"/>
    </row>
    <row r="38" spans="1:23" ht="15.75" customHeight="1">
      <c r="A38" s="440"/>
      <c r="B38" s="87" t="s">
        <v>235</v>
      </c>
      <c r="C38" s="432"/>
      <c r="D38" s="28"/>
      <c r="E38" s="96"/>
      <c r="F38" s="96"/>
      <c r="G38" s="96"/>
      <c r="H38" s="96"/>
      <c r="I38" s="96"/>
      <c r="J38" s="109"/>
      <c r="K38" s="105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109"/>
      <c r="W38" s="6"/>
    </row>
    <row r="39" spans="1:23" ht="15.75" customHeight="1">
      <c r="A39" s="440"/>
      <c r="B39" s="87" t="s">
        <v>110</v>
      </c>
      <c r="C39" s="433"/>
      <c r="D39" s="55">
        <v>45</v>
      </c>
      <c r="E39" s="105">
        <v>45</v>
      </c>
      <c r="F39" s="96"/>
      <c r="G39" s="96"/>
      <c r="H39" s="96">
        <v>45</v>
      </c>
      <c r="I39" s="96"/>
      <c r="J39" s="109"/>
      <c r="K39" s="105"/>
      <c r="L39" s="96"/>
      <c r="M39" s="96">
        <v>45</v>
      </c>
      <c r="N39" s="106">
        <v>45</v>
      </c>
      <c r="O39" s="97">
        <v>21</v>
      </c>
      <c r="P39" s="96"/>
      <c r="Q39" s="96"/>
      <c r="R39" s="96">
        <v>21</v>
      </c>
      <c r="S39" s="96">
        <v>24</v>
      </c>
      <c r="T39" s="97"/>
      <c r="U39" s="107">
        <v>45</v>
      </c>
      <c r="V39" s="108"/>
      <c r="W39" s="6"/>
    </row>
    <row r="40" spans="1:23" ht="15.75" customHeight="1" thickBot="1">
      <c r="A40" s="441"/>
      <c r="B40" s="416" t="s">
        <v>248</v>
      </c>
      <c r="C40" s="413"/>
      <c r="D40" s="56">
        <v>35</v>
      </c>
      <c r="E40" s="94">
        <v>35</v>
      </c>
      <c r="F40" s="94"/>
      <c r="G40" s="94"/>
      <c r="H40" s="94">
        <v>35</v>
      </c>
      <c r="I40" s="94"/>
      <c r="J40" s="182"/>
      <c r="K40" s="536"/>
      <c r="L40" s="537"/>
      <c r="M40" s="537"/>
      <c r="N40" s="537"/>
      <c r="O40" s="537"/>
      <c r="P40" s="537"/>
      <c r="Q40" s="537"/>
      <c r="R40" s="537"/>
      <c r="S40" s="537"/>
      <c r="T40" s="537"/>
      <c r="U40" s="537"/>
      <c r="V40" s="538"/>
      <c r="W40" s="6"/>
    </row>
    <row r="41" spans="1:23" ht="30" customHeight="1">
      <c r="A41" s="35"/>
      <c r="B41" s="33"/>
      <c r="C41" s="43"/>
      <c r="D41" s="36"/>
      <c r="E41" s="36"/>
      <c r="F41" s="36"/>
      <c r="G41" s="36"/>
      <c r="H41" s="36"/>
      <c r="I41" s="36"/>
      <c r="J41" s="36"/>
      <c r="K41" s="37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6"/>
    </row>
    <row r="42" spans="1:23" ht="30" customHeight="1">
      <c r="A42" s="35"/>
      <c r="B42" s="33"/>
      <c r="C42" s="43"/>
      <c r="D42" s="36"/>
      <c r="E42" s="36"/>
      <c r="F42" s="36"/>
      <c r="G42" s="36"/>
      <c r="H42" s="36"/>
      <c r="I42" s="36"/>
      <c r="J42" s="36"/>
      <c r="K42" s="37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6"/>
    </row>
    <row r="43" spans="1:23" ht="30" customHeight="1">
      <c r="A43" s="35"/>
      <c r="B43" s="33"/>
      <c r="C43" s="43"/>
      <c r="D43" s="36"/>
      <c r="E43" s="36"/>
      <c r="F43" s="36"/>
      <c r="G43" s="36"/>
      <c r="H43" s="36"/>
      <c r="I43" s="36"/>
      <c r="J43" s="36"/>
      <c r="K43" s="37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6"/>
    </row>
    <row r="44" spans="1:23" ht="30" customHeight="1">
      <c r="A44" s="35"/>
      <c r="B44" s="33"/>
      <c r="C44" s="43"/>
      <c r="D44" s="36"/>
      <c r="E44" s="36"/>
      <c r="F44" s="36"/>
      <c r="G44" s="36"/>
      <c r="H44" s="36"/>
      <c r="I44" s="36"/>
      <c r="J44" s="36"/>
      <c r="K44" s="37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6"/>
    </row>
    <row r="45" spans="1:23" ht="30" customHeight="1">
      <c r="A45" s="35"/>
      <c r="B45" s="33"/>
      <c r="C45" s="43"/>
      <c r="D45" s="36"/>
      <c r="E45" s="36"/>
      <c r="F45" s="36"/>
      <c r="G45" s="36"/>
      <c r="H45" s="36"/>
      <c r="I45" s="36"/>
      <c r="J45" s="36"/>
      <c r="K45" s="37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6"/>
    </row>
    <row r="46" spans="1:23" ht="30" customHeight="1">
      <c r="A46" s="35"/>
      <c r="B46" s="33"/>
      <c r="C46" s="43"/>
      <c r="D46" s="36"/>
      <c r="E46" s="36"/>
      <c r="F46" s="36"/>
      <c r="G46" s="36"/>
      <c r="H46" s="36"/>
      <c r="I46" s="36"/>
      <c r="J46" s="36"/>
      <c r="K46" s="37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6"/>
    </row>
    <row r="47" spans="1:23" ht="30" customHeight="1">
      <c r="A47" s="35"/>
      <c r="B47" s="33"/>
      <c r="C47" s="43"/>
      <c r="D47" s="36"/>
      <c r="E47" s="36"/>
      <c r="F47" s="36"/>
      <c r="G47" s="36"/>
      <c r="H47" s="36"/>
      <c r="I47" s="36"/>
      <c r="J47" s="36"/>
      <c r="K47" s="37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6"/>
    </row>
    <row r="48" spans="1:23" ht="30" customHeight="1">
      <c r="A48" s="35"/>
      <c r="B48" s="33"/>
      <c r="C48" s="43"/>
      <c r="D48" s="36"/>
      <c r="E48" s="36"/>
      <c r="F48" s="36"/>
      <c r="G48" s="36"/>
      <c r="H48" s="36"/>
      <c r="I48" s="36"/>
      <c r="J48" s="36"/>
      <c r="K48" s="37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6"/>
    </row>
    <row r="49" spans="1:23" ht="30" customHeight="1">
      <c r="A49" s="35"/>
      <c r="B49" s="33"/>
      <c r="C49" s="43"/>
      <c r="D49" s="36"/>
      <c r="E49" s="36"/>
      <c r="F49" s="36"/>
      <c r="G49" s="36"/>
      <c r="H49" s="36"/>
      <c r="I49" s="36"/>
      <c r="J49" s="36"/>
      <c r="K49" s="37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6"/>
    </row>
    <row r="50" spans="1:23" ht="30" customHeight="1">
      <c r="A50" s="35"/>
      <c r="B50" s="33"/>
      <c r="C50" s="43"/>
      <c r="D50" s="36"/>
      <c r="E50" s="36"/>
      <c r="F50" s="36"/>
      <c r="G50" s="36"/>
      <c r="H50" s="36"/>
      <c r="I50" s="36"/>
      <c r="J50" s="36"/>
      <c r="K50" s="37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6"/>
    </row>
    <row r="51" spans="1:23" ht="30" customHeight="1">
      <c r="A51" s="35"/>
      <c r="B51" s="33"/>
      <c r="C51" s="43"/>
      <c r="D51" s="36"/>
      <c r="E51" s="36"/>
      <c r="F51" s="36"/>
      <c r="G51" s="36"/>
      <c r="H51" s="36"/>
      <c r="I51" s="36"/>
      <c r="J51" s="36"/>
      <c r="K51" s="37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6"/>
    </row>
    <row r="52" spans="1:23" ht="30" customHeight="1">
      <c r="A52" s="35"/>
      <c r="B52" s="33"/>
      <c r="C52" s="43"/>
      <c r="D52" s="36"/>
      <c r="E52" s="36"/>
      <c r="F52" s="36"/>
      <c r="G52" s="36"/>
      <c r="H52" s="36"/>
      <c r="I52" s="36"/>
      <c r="J52" s="36"/>
      <c r="K52" s="37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6"/>
    </row>
    <row r="53" spans="1:23" ht="30" customHeight="1">
      <c r="A53" s="35"/>
      <c r="B53" s="33"/>
      <c r="C53" s="43"/>
      <c r="D53" s="36"/>
      <c r="E53" s="36"/>
      <c r="F53" s="36"/>
      <c r="G53" s="36"/>
      <c r="H53" s="36"/>
      <c r="I53" s="36"/>
      <c r="J53" s="36"/>
      <c r="K53" s="37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6"/>
    </row>
    <row r="54" spans="1:23" ht="30" customHeight="1">
      <c r="A54" s="35"/>
      <c r="B54" s="33"/>
      <c r="C54" s="43"/>
      <c r="D54" s="36"/>
      <c r="E54" s="36"/>
      <c r="F54" s="36"/>
      <c r="G54" s="36"/>
      <c r="H54" s="36"/>
      <c r="I54" s="36"/>
      <c r="J54" s="36"/>
      <c r="K54" s="37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6"/>
    </row>
    <row r="55" spans="1:23" ht="30" customHeight="1">
      <c r="A55" s="35"/>
      <c r="B55" s="33"/>
      <c r="C55" s="43"/>
      <c r="D55" s="36"/>
      <c r="E55" s="36"/>
      <c r="F55" s="36"/>
      <c r="G55" s="36"/>
      <c r="H55" s="36"/>
      <c r="I55" s="36"/>
      <c r="J55" s="36"/>
      <c r="K55" s="37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6"/>
    </row>
    <row r="56" spans="1:23" ht="30" customHeight="1">
      <c r="A56" s="35"/>
      <c r="B56" s="33"/>
      <c r="C56" s="43"/>
      <c r="D56" s="36"/>
      <c r="E56" s="36"/>
      <c r="F56" s="36"/>
      <c r="G56" s="36"/>
      <c r="H56" s="36"/>
      <c r="I56" s="36"/>
      <c r="J56" s="36"/>
      <c r="K56" s="37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6"/>
    </row>
    <row r="57" spans="1:23" ht="30" customHeight="1">
      <c r="A57" s="6" t="s">
        <v>99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30" customHeight="1">
      <c r="A58" s="6" t="s">
        <v>101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1:13" ht="14.25">
      <c r="K60" s="3"/>
      <c r="L60" s="3"/>
      <c r="M60" s="3"/>
    </row>
    <row r="61" spans="11:13" ht="14.25">
      <c r="K61" s="3"/>
      <c r="L61" s="3"/>
      <c r="M61" s="3"/>
    </row>
    <row r="62" spans="11:13" ht="14.25">
      <c r="K62" s="3"/>
      <c r="L62" s="3"/>
      <c r="M62" s="3"/>
    </row>
    <row r="63" spans="11:13" ht="14.25">
      <c r="K63" s="3"/>
      <c r="L63" s="3"/>
      <c r="M63" s="3"/>
    </row>
    <row r="64" spans="11:13" ht="14.25">
      <c r="K64" s="3"/>
      <c r="L64" s="3"/>
      <c r="M64" s="3"/>
    </row>
    <row r="65" spans="11:13" ht="14.25">
      <c r="K65" s="3"/>
      <c r="L65" s="3"/>
      <c r="M65" s="3"/>
    </row>
    <row r="66" spans="11:13" ht="14.25">
      <c r="K66" s="3"/>
      <c r="L66" s="3"/>
      <c r="M66" s="3"/>
    </row>
    <row r="67" spans="11:13" ht="14.25">
      <c r="K67" s="3"/>
      <c r="L67" s="3"/>
      <c r="M67" s="3"/>
    </row>
    <row r="68" spans="11:13" ht="14.25">
      <c r="K68" s="3"/>
      <c r="L68" s="3"/>
      <c r="M68" s="3"/>
    </row>
    <row r="69" spans="11:13" ht="14.25">
      <c r="K69" s="3"/>
      <c r="L69" s="3"/>
      <c r="M69" s="3"/>
    </row>
    <row r="70" spans="11:13" ht="14.25">
      <c r="K70" s="3"/>
      <c r="L70" s="3"/>
      <c r="M70" s="3"/>
    </row>
    <row r="71" spans="11:13" ht="14.25">
      <c r="K71" s="3"/>
      <c r="L71" s="3"/>
      <c r="M71" s="3"/>
    </row>
    <row r="72" spans="11:13" ht="14.25">
      <c r="K72" s="3"/>
      <c r="L72" s="3"/>
      <c r="M72" s="3"/>
    </row>
    <row r="73" spans="11:13" ht="14.25">
      <c r="K73" s="3"/>
      <c r="L73" s="3"/>
      <c r="M73" s="3"/>
    </row>
    <row r="74" spans="11:13" ht="14.25">
      <c r="K74" s="3"/>
      <c r="L74" s="3"/>
      <c r="M74" s="3"/>
    </row>
    <row r="75" spans="11:13" ht="14.25">
      <c r="K75" s="3"/>
      <c r="L75" s="3"/>
      <c r="M75" s="3"/>
    </row>
    <row r="76" spans="11:13" ht="14.25">
      <c r="K76" s="3"/>
      <c r="L76" s="3"/>
      <c r="M76" s="3"/>
    </row>
    <row r="77" spans="11:13" ht="14.25">
      <c r="K77" s="3"/>
      <c r="L77" s="3"/>
      <c r="M77" s="3"/>
    </row>
    <row r="78" spans="11:13" ht="14.25">
      <c r="K78" s="3"/>
      <c r="L78" s="3"/>
      <c r="M78" s="3"/>
    </row>
    <row r="79" spans="11:13" ht="14.25">
      <c r="K79" s="3"/>
      <c r="L79" s="3"/>
      <c r="M79" s="3"/>
    </row>
    <row r="80" spans="11:13" ht="14.25">
      <c r="K80" s="3"/>
      <c r="L80" s="3"/>
      <c r="M80" s="3"/>
    </row>
    <row r="81" spans="11:13" ht="14.25">
      <c r="K81" s="3"/>
      <c r="L81" s="3"/>
      <c r="M81" s="3"/>
    </row>
    <row r="82" spans="11:13" ht="14.25">
      <c r="K82" s="3"/>
      <c r="L82" s="3"/>
      <c r="M82" s="3"/>
    </row>
    <row r="83" spans="11:13" ht="14.25">
      <c r="K83" s="3"/>
      <c r="L83" s="3"/>
      <c r="M83" s="3"/>
    </row>
    <row r="84" spans="11:13" ht="14.25">
      <c r="K84" s="3"/>
      <c r="L84" s="3"/>
      <c r="M84" s="3"/>
    </row>
    <row r="85" spans="11:13" ht="14.25">
      <c r="K85" s="3"/>
      <c r="L85" s="3"/>
      <c r="M85" s="3"/>
    </row>
    <row r="86" spans="11:13" ht="14.25">
      <c r="K86" s="3"/>
      <c r="L86" s="3"/>
      <c r="M86" s="3"/>
    </row>
    <row r="87" spans="11:13" ht="14.25">
      <c r="K87" s="3"/>
      <c r="L87" s="3"/>
      <c r="M87" s="3"/>
    </row>
    <row r="88" spans="11:13" ht="14.25">
      <c r="K88" s="3"/>
      <c r="L88" s="3"/>
      <c r="M88" s="3"/>
    </row>
    <row r="89" spans="11:13" ht="14.25">
      <c r="K89" s="3"/>
      <c r="L89" s="3"/>
      <c r="M89" s="3"/>
    </row>
    <row r="90" spans="11:13" ht="14.25">
      <c r="K90" s="3"/>
      <c r="L90" s="3"/>
      <c r="M90" s="3"/>
    </row>
    <row r="91" spans="11:13" ht="14.25">
      <c r="K91" s="3"/>
      <c r="L91" s="3"/>
      <c r="M91" s="3"/>
    </row>
    <row r="92" spans="11:13" ht="14.25">
      <c r="K92" s="3"/>
      <c r="L92" s="3"/>
      <c r="M92" s="3"/>
    </row>
    <row r="93" spans="11:13" ht="14.25">
      <c r="K93" s="3"/>
      <c r="L93" s="3"/>
      <c r="M93" s="3"/>
    </row>
    <row r="94" spans="11:13" ht="14.25">
      <c r="K94" s="3"/>
      <c r="L94" s="3"/>
      <c r="M94" s="3"/>
    </row>
    <row r="95" spans="11:13" ht="14.25">
      <c r="K95" s="3"/>
      <c r="L95" s="3"/>
      <c r="M95" s="3"/>
    </row>
    <row r="96" spans="11:13" ht="14.25">
      <c r="K96" s="3"/>
      <c r="L96" s="3"/>
      <c r="M96" s="3"/>
    </row>
    <row r="97" spans="11:13" ht="14.25">
      <c r="K97" s="3"/>
      <c r="L97" s="3"/>
      <c r="M97" s="3"/>
    </row>
    <row r="98" spans="11:13" ht="14.25">
      <c r="K98" s="3"/>
      <c r="L98" s="3"/>
      <c r="M98" s="3"/>
    </row>
  </sheetData>
  <sheetProtection/>
  <mergeCells count="35">
    <mergeCell ref="K40:V40"/>
    <mergeCell ref="A13:A17"/>
    <mergeCell ref="B17:C17"/>
    <mergeCell ref="K17:V17"/>
    <mergeCell ref="A18:A20"/>
    <mergeCell ref="C18:C19"/>
    <mergeCell ref="K34:V34"/>
    <mergeCell ref="K20:V20"/>
    <mergeCell ref="C21:C24"/>
    <mergeCell ref="B25:C25"/>
    <mergeCell ref="A26:A34"/>
    <mergeCell ref="C26:C33"/>
    <mergeCell ref="B34:C34"/>
    <mergeCell ref="A35:A40"/>
    <mergeCell ref="C35:C39"/>
    <mergeCell ref="B40:C40"/>
    <mergeCell ref="K25:V25"/>
    <mergeCell ref="K12:V12"/>
    <mergeCell ref="B20:C20"/>
    <mergeCell ref="N2:Q2"/>
    <mergeCell ref="Q6:Q9"/>
    <mergeCell ref="K4:K8"/>
    <mergeCell ref="L4:M4"/>
    <mergeCell ref="L6:L8"/>
    <mergeCell ref="M6:M9"/>
    <mergeCell ref="E2:G3"/>
    <mergeCell ref="A2:A10"/>
    <mergeCell ref="C13:C16"/>
    <mergeCell ref="A11:B12"/>
    <mergeCell ref="A21:A25"/>
    <mergeCell ref="T2:V2"/>
    <mergeCell ref="N3:P3"/>
    <mergeCell ref="R2:S3"/>
    <mergeCell ref="H2:J2"/>
    <mergeCell ref="K2:M2"/>
  </mergeCells>
  <printOptions/>
  <pageMargins left="0.7874015748031497" right="0.7874015748031497" top="0.7874015748031497" bottom="0.7874015748031497" header="0.35433070866141736" footer="0.5118110236220472"/>
  <pageSetup fitToHeight="5" horizontalDpi="600" verticalDpi="600" orientation="portrait" pageOrder="overThenDown" paperSize="9" scale="90" r:id="rId1"/>
  <colBreaks count="1" manualBreakCount="1">
    <brk id="10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" sqref="F4"/>
    </sheetView>
  </sheetViews>
  <sheetFormatPr defaultColWidth="8.796875" defaultRowHeight="15"/>
  <cols>
    <col min="1" max="1" width="4" style="0" customWidth="1"/>
    <col min="2" max="2" width="16.3984375" style="0" customWidth="1"/>
    <col min="3" max="3" width="12" style="0" customWidth="1"/>
    <col min="4" max="4" width="9.09765625" style="0" customWidth="1"/>
    <col min="5" max="5" width="6.19921875" style="0" customWidth="1"/>
    <col min="6" max="6" width="9.09765625" style="0" customWidth="1"/>
    <col min="7" max="7" width="6.19921875" style="0" customWidth="1"/>
    <col min="8" max="8" width="9.09765625" style="0" customWidth="1"/>
    <col min="9" max="9" width="6.19921875" style="0" customWidth="1"/>
  </cols>
  <sheetData>
    <row r="1" ht="25.5" customHeight="1" thickBot="1">
      <c r="A1" s="174" t="s">
        <v>156</v>
      </c>
    </row>
    <row r="2" spans="1:9" ht="30.75" customHeight="1">
      <c r="A2" s="549"/>
      <c r="B2" s="550"/>
      <c r="C2" s="179" t="s">
        <v>157</v>
      </c>
      <c r="D2" s="547" t="s">
        <v>139</v>
      </c>
      <c r="E2" s="560"/>
      <c r="F2" s="547" t="s">
        <v>140</v>
      </c>
      <c r="G2" s="560"/>
      <c r="H2" s="547" t="s">
        <v>119</v>
      </c>
      <c r="I2" s="548"/>
    </row>
    <row r="3" spans="1:9" ht="23.25" customHeight="1" thickBot="1">
      <c r="A3" s="551"/>
      <c r="B3" s="552"/>
      <c r="C3" s="186" t="s">
        <v>163</v>
      </c>
      <c r="D3" s="186" t="s">
        <v>164</v>
      </c>
      <c r="E3" s="187" t="s">
        <v>159</v>
      </c>
      <c r="F3" s="186" t="s">
        <v>158</v>
      </c>
      <c r="G3" s="187" t="s">
        <v>159</v>
      </c>
      <c r="H3" s="186" t="s">
        <v>158</v>
      </c>
      <c r="I3" s="188" t="s">
        <v>159</v>
      </c>
    </row>
    <row r="4" spans="1:9" ht="45.75" customHeight="1">
      <c r="A4" s="558" t="s">
        <v>160</v>
      </c>
      <c r="B4" s="559"/>
      <c r="C4" s="183">
        <f>C5+C10</f>
        <v>746</v>
      </c>
      <c r="D4" s="183">
        <f>D5+D10</f>
        <v>142</v>
      </c>
      <c r="E4" s="184">
        <f>ROUND(D4/$C4*100,1)</f>
        <v>19</v>
      </c>
      <c r="F4" s="183">
        <f>F5+F10</f>
        <v>501</v>
      </c>
      <c r="G4" s="184">
        <f>ROUND(F4/$C4*100,1)</f>
        <v>67.2</v>
      </c>
      <c r="H4" s="183">
        <f>H5+H10</f>
        <v>103</v>
      </c>
      <c r="I4" s="185">
        <f>ROUND(H4/$C4*100,1)</f>
        <v>13.8</v>
      </c>
    </row>
    <row r="5" spans="1:9" ht="45.75" customHeight="1">
      <c r="A5" s="553" t="s">
        <v>162</v>
      </c>
      <c r="B5" s="554"/>
      <c r="C5" s="175">
        <v>610</v>
      </c>
      <c r="D5" s="175">
        <v>94</v>
      </c>
      <c r="E5" s="170">
        <v>15.3</v>
      </c>
      <c r="F5" s="175">
        <v>442</v>
      </c>
      <c r="G5" s="170">
        <v>72.5</v>
      </c>
      <c r="H5" s="175">
        <v>74</v>
      </c>
      <c r="I5" s="171">
        <v>12.2</v>
      </c>
    </row>
    <row r="6" spans="1:9" ht="45.75" customHeight="1">
      <c r="A6" s="555"/>
      <c r="B6" s="177" t="s">
        <v>165</v>
      </c>
      <c r="C6" s="175">
        <v>40</v>
      </c>
      <c r="D6" s="175"/>
      <c r="E6" s="170"/>
      <c r="F6" s="175">
        <v>40</v>
      </c>
      <c r="G6" s="170">
        <v>100</v>
      </c>
      <c r="H6" s="175"/>
      <c r="I6" s="171"/>
    </row>
    <row r="7" spans="1:9" ht="45.75" customHeight="1">
      <c r="A7" s="556"/>
      <c r="B7" s="177" t="s">
        <v>166</v>
      </c>
      <c r="C7" s="175">
        <v>381</v>
      </c>
      <c r="D7" s="175">
        <v>68</v>
      </c>
      <c r="E7" s="170">
        <v>1.2</v>
      </c>
      <c r="F7" s="175">
        <v>249</v>
      </c>
      <c r="G7" s="170">
        <v>10.6</v>
      </c>
      <c r="H7" s="175">
        <v>63</v>
      </c>
      <c r="I7" s="171">
        <v>88.2</v>
      </c>
    </row>
    <row r="8" spans="1:9" ht="45.75" customHeight="1">
      <c r="A8" s="556"/>
      <c r="B8" s="177" t="s">
        <v>167</v>
      </c>
      <c r="C8" s="175">
        <v>189</v>
      </c>
      <c r="D8" s="175">
        <v>25</v>
      </c>
      <c r="E8" s="170">
        <v>13.4</v>
      </c>
      <c r="F8" s="175">
        <v>152</v>
      </c>
      <c r="G8" s="170">
        <v>80.7</v>
      </c>
      <c r="H8" s="175">
        <v>11</v>
      </c>
      <c r="I8" s="171">
        <v>5.9</v>
      </c>
    </row>
    <row r="9" spans="1:9" ht="45.75" customHeight="1">
      <c r="A9" s="556"/>
      <c r="B9" s="177" t="s">
        <v>168</v>
      </c>
      <c r="C9" s="175"/>
      <c r="D9" s="175"/>
      <c r="E9" s="170"/>
      <c r="F9" s="175"/>
      <c r="G9" s="170"/>
      <c r="H9" s="175"/>
      <c r="I9" s="171"/>
    </row>
    <row r="10" spans="1:9" ht="45.75" customHeight="1">
      <c r="A10" s="553" t="s">
        <v>161</v>
      </c>
      <c r="B10" s="554"/>
      <c r="C10" s="175">
        <v>136</v>
      </c>
      <c r="D10" s="175">
        <v>48</v>
      </c>
      <c r="E10" s="170">
        <v>35.4</v>
      </c>
      <c r="F10" s="175">
        <v>59</v>
      </c>
      <c r="G10" s="170">
        <v>43.4</v>
      </c>
      <c r="H10" s="175">
        <v>29</v>
      </c>
      <c r="I10" s="171">
        <v>21.2</v>
      </c>
    </row>
    <row r="11" spans="1:9" ht="45.75" customHeight="1">
      <c r="A11" s="555"/>
      <c r="B11" s="177" t="s">
        <v>169</v>
      </c>
      <c r="C11" s="175">
        <v>131</v>
      </c>
      <c r="D11" s="175">
        <v>48</v>
      </c>
      <c r="E11" s="170">
        <v>36.6</v>
      </c>
      <c r="F11" s="175">
        <v>55</v>
      </c>
      <c r="G11" s="170">
        <v>41.5</v>
      </c>
      <c r="H11" s="175">
        <v>29</v>
      </c>
      <c r="I11" s="171">
        <v>21.9</v>
      </c>
    </row>
    <row r="12" spans="1:9" ht="45.75" customHeight="1">
      <c r="A12" s="556"/>
      <c r="B12" s="177" t="s">
        <v>170</v>
      </c>
      <c r="C12" s="175"/>
      <c r="D12" s="175"/>
      <c r="E12" s="170"/>
      <c r="F12" s="175"/>
      <c r="G12" s="170"/>
      <c r="H12" s="175"/>
      <c r="I12" s="171"/>
    </row>
    <row r="13" spans="1:9" ht="45.75" customHeight="1" thickBot="1">
      <c r="A13" s="557"/>
      <c r="B13" s="178" t="s">
        <v>171</v>
      </c>
      <c r="C13" s="176">
        <v>4</v>
      </c>
      <c r="D13" s="176"/>
      <c r="E13" s="172"/>
      <c r="F13" s="176">
        <v>4</v>
      </c>
      <c r="G13" s="172">
        <v>100</v>
      </c>
      <c r="H13" s="176"/>
      <c r="I13" s="173"/>
    </row>
    <row r="14" ht="14.25">
      <c r="A14" t="s">
        <v>376</v>
      </c>
    </row>
  </sheetData>
  <sheetProtection/>
  <mergeCells count="9">
    <mergeCell ref="A11:A13"/>
    <mergeCell ref="A4:B4"/>
    <mergeCell ref="D2:E2"/>
    <mergeCell ref="F2:G2"/>
    <mergeCell ref="H2:I2"/>
    <mergeCell ref="A2:B3"/>
    <mergeCell ref="A5:B5"/>
    <mergeCell ref="A10:B10"/>
    <mergeCell ref="A6:A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5"/>
  <sheetViews>
    <sheetView view="pageBreakPreview" zoomScaleSheetLayoutView="100" zoomScalePageLayoutView="0" workbookViewId="0" topLeftCell="A1">
      <selection activeCell="F11" sqref="F11"/>
    </sheetView>
  </sheetViews>
  <sheetFormatPr defaultColWidth="8.796875" defaultRowHeight="15"/>
  <cols>
    <col min="1" max="1" width="5" style="0" customWidth="1"/>
    <col min="2" max="2" width="22.3984375" style="0" customWidth="1"/>
    <col min="3" max="9" width="12.09765625" style="0" customWidth="1"/>
  </cols>
  <sheetData>
    <row r="1" spans="1:10" ht="17.25" customHeight="1" thickBot="1">
      <c r="A1" s="34" t="s">
        <v>172</v>
      </c>
      <c r="B1" s="7"/>
      <c r="C1" s="7"/>
      <c r="D1" s="7"/>
      <c r="E1" s="7"/>
      <c r="F1" s="7"/>
      <c r="G1" s="7"/>
      <c r="H1" s="7"/>
      <c r="I1" s="7"/>
      <c r="J1" s="4"/>
    </row>
    <row r="2" spans="1:10" ht="18" customHeight="1">
      <c r="A2" s="569" t="s">
        <v>103</v>
      </c>
      <c r="B2" s="566" t="s">
        <v>4</v>
      </c>
      <c r="C2" s="190" t="s">
        <v>174</v>
      </c>
      <c r="D2" s="189" t="s">
        <v>45</v>
      </c>
      <c r="E2" s="190" t="s">
        <v>47</v>
      </c>
      <c r="F2" s="189" t="s">
        <v>59</v>
      </c>
      <c r="G2" s="190" t="s">
        <v>61</v>
      </c>
      <c r="H2" s="189" t="s">
        <v>49</v>
      </c>
      <c r="I2" s="191" t="s">
        <v>50</v>
      </c>
      <c r="J2" s="4"/>
    </row>
    <row r="3" spans="1:10" ht="18" customHeight="1">
      <c r="A3" s="570"/>
      <c r="B3" s="567"/>
      <c r="C3" s="75" t="s">
        <v>58</v>
      </c>
      <c r="D3" s="17" t="s">
        <v>46</v>
      </c>
      <c r="E3" s="15" t="s">
        <v>48</v>
      </c>
      <c r="F3" s="17" t="s">
        <v>124</v>
      </c>
      <c r="G3" s="15" t="s">
        <v>60</v>
      </c>
      <c r="H3" s="17"/>
      <c r="I3" s="74"/>
      <c r="J3" s="4"/>
    </row>
    <row r="4" spans="1:10" ht="18" customHeight="1" thickBot="1">
      <c r="A4" s="571"/>
      <c r="B4" s="568"/>
      <c r="C4" s="139" t="s">
        <v>175</v>
      </c>
      <c r="D4" s="139" t="s">
        <v>175</v>
      </c>
      <c r="E4" s="139" t="s">
        <v>175</v>
      </c>
      <c r="F4" s="139" t="s">
        <v>175</v>
      </c>
      <c r="G4" s="139" t="s">
        <v>175</v>
      </c>
      <c r="H4" s="139" t="s">
        <v>175</v>
      </c>
      <c r="I4" s="192" t="s">
        <v>175</v>
      </c>
      <c r="J4" s="4"/>
    </row>
    <row r="5" spans="1:10" ht="21.75" customHeight="1" thickBot="1">
      <c r="A5" s="576" t="s">
        <v>348</v>
      </c>
      <c r="B5" s="577"/>
      <c r="C5" s="355">
        <f>SUM(C6:C8)</f>
        <v>365</v>
      </c>
      <c r="D5" s="355">
        <f aca="true" t="shared" si="0" ref="D5:I5">SUM(D6:D8)</f>
        <v>246</v>
      </c>
      <c r="E5" s="355">
        <f t="shared" si="0"/>
        <v>324</v>
      </c>
      <c r="F5" s="355"/>
      <c r="G5" s="355"/>
      <c r="H5" s="355"/>
      <c r="I5" s="356">
        <f t="shared" si="0"/>
        <v>5</v>
      </c>
      <c r="J5" s="4"/>
    </row>
    <row r="6" spans="1:10" ht="21.75" customHeight="1">
      <c r="A6" s="583" t="s">
        <v>349</v>
      </c>
      <c r="B6" s="584"/>
      <c r="C6" s="357">
        <f>+C9+C10+C11</f>
        <v>33</v>
      </c>
      <c r="D6" s="357"/>
      <c r="E6" s="357">
        <f>+E9+E10+E11</f>
        <v>17</v>
      </c>
      <c r="F6" s="357"/>
      <c r="G6" s="357"/>
      <c r="H6" s="357"/>
      <c r="I6" s="358"/>
      <c r="J6" s="4"/>
    </row>
    <row r="7" spans="1:10" ht="21.75" customHeight="1">
      <c r="A7" s="578" t="s">
        <v>351</v>
      </c>
      <c r="B7" s="579"/>
      <c r="C7" s="359">
        <f>+C12+C13</f>
        <v>115</v>
      </c>
      <c r="D7" s="359">
        <f>+D12+D13</f>
        <v>37</v>
      </c>
      <c r="E7" s="359">
        <f>+E12+E13</f>
        <v>95</v>
      </c>
      <c r="F7" s="359"/>
      <c r="G7" s="359"/>
      <c r="H7" s="359"/>
      <c r="I7" s="360"/>
      <c r="J7" s="4"/>
    </row>
    <row r="8" spans="1:10" ht="21.75" customHeight="1" thickBot="1">
      <c r="A8" s="581" t="s">
        <v>350</v>
      </c>
      <c r="B8" s="582"/>
      <c r="C8" s="361">
        <f>+C14+C15</f>
        <v>217</v>
      </c>
      <c r="D8" s="361">
        <f aca="true" t="shared" si="1" ref="D8:I8">+D14+D15</f>
        <v>209</v>
      </c>
      <c r="E8" s="361">
        <f t="shared" si="1"/>
        <v>212</v>
      </c>
      <c r="F8" s="361"/>
      <c r="G8" s="361"/>
      <c r="H8" s="361"/>
      <c r="I8" s="362">
        <f t="shared" si="1"/>
        <v>5</v>
      </c>
      <c r="J8" s="4"/>
    </row>
    <row r="9" spans="1:10" ht="21.75" customHeight="1">
      <c r="A9" s="585" t="s">
        <v>103</v>
      </c>
      <c r="B9" s="266" t="s">
        <v>352</v>
      </c>
      <c r="C9" s="357">
        <f>+C19+C23+C27</f>
        <v>17</v>
      </c>
      <c r="D9" s="357"/>
      <c r="E9" s="357">
        <f>+E19+E23+E27</f>
        <v>17</v>
      </c>
      <c r="F9" s="357"/>
      <c r="G9" s="357"/>
      <c r="H9" s="357"/>
      <c r="I9" s="358"/>
      <c r="J9" s="4"/>
    </row>
    <row r="10" spans="1:10" ht="21.75" customHeight="1">
      <c r="A10" s="586"/>
      <c r="B10" s="264" t="s">
        <v>353</v>
      </c>
      <c r="C10" s="359">
        <f>+C29+C33+C42</f>
        <v>16</v>
      </c>
      <c r="D10" s="359"/>
      <c r="E10" s="359"/>
      <c r="F10" s="359"/>
      <c r="G10" s="359"/>
      <c r="H10" s="359"/>
      <c r="I10" s="360"/>
      <c r="J10" s="4"/>
    </row>
    <row r="11" spans="1:10" ht="21.75" customHeight="1">
      <c r="A11" s="586"/>
      <c r="B11" s="264" t="s">
        <v>354</v>
      </c>
      <c r="C11" s="359"/>
      <c r="D11" s="359"/>
      <c r="E11" s="359"/>
      <c r="F11" s="359"/>
      <c r="G11" s="359"/>
      <c r="H11" s="359"/>
      <c r="I11" s="360"/>
      <c r="J11" s="4"/>
    </row>
    <row r="12" spans="1:10" ht="21.75" customHeight="1">
      <c r="A12" s="586"/>
      <c r="B12" s="264" t="s">
        <v>351</v>
      </c>
      <c r="C12" s="359">
        <f>+C56+C60+C68</f>
        <v>115</v>
      </c>
      <c r="D12" s="359">
        <f>+D56+D60+D68</f>
        <v>37</v>
      </c>
      <c r="E12" s="359">
        <f>+E56+E60+E68</f>
        <v>95</v>
      </c>
      <c r="F12" s="359"/>
      <c r="G12" s="359"/>
      <c r="H12" s="359"/>
      <c r="I12" s="360"/>
      <c r="J12" s="4"/>
    </row>
    <row r="13" spans="1:10" ht="21.75" customHeight="1">
      <c r="A13" s="586"/>
      <c r="B13" s="264" t="s">
        <v>355</v>
      </c>
      <c r="C13" s="359"/>
      <c r="D13" s="359"/>
      <c r="E13" s="359"/>
      <c r="F13" s="359"/>
      <c r="G13" s="359"/>
      <c r="H13" s="359"/>
      <c r="I13" s="360"/>
      <c r="J13" s="4"/>
    </row>
    <row r="14" spans="1:10" ht="21.75" customHeight="1">
      <c r="A14" s="586"/>
      <c r="B14" s="264" t="s">
        <v>356</v>
      </c>
      <c r="C14" s="359">
        <f>+C78+C87</f>
        <v>212</v>
      </c>
      <c r="D14" s="359">
        <f>+D78+D87</f>
        <v>209</v>
      </c>
      <c r="E14" s="359">
        <f>+E78+E87</f>
        <v>212</v>
      </c>
      <c r="F14" s="359"/>
      <c r="G14" s="359"/>
      <c r="H14" s="359"/>
      <c r="I14" s="360"/>
      <c r="J14" s="4"/>
    </row>
    <row r="15" spans="1:10" ht="21.75" customHeight="1" thickBot="1">
      <c r="A15" s="587"/>
      <c r="B15" s="265" t="s">
        <v>346</v>
      </c>
      <c r="C15" s="361">
        <f>+C89</f>
        <v>5</v>
      </c>
      <c r="D15" s="361"/>
      <c r="E15" s="361"/>
      <c r="F15" s="361"/>
      <c r="G15" s="361"/>
      <c r="H15" s="361"/>
      <c r="I15" s="362">
        <f>+I89</f>
        <v>5</v>
      </c>
      <c r="J15" s="4"/>
    </row>
    <row r="16" spans="1:10" ht="21.75" customHeight="1">
      <c r="A16" s="563" t="s">
        <v>295</v>
      </c>
      <c r="B16" s="86" t="s">
        <v>189</v>
      </c>
      <c r="C16" s="363"/>
      <c r="D16" s="363"/>
      <c r="E16" s="363"/>
      <c r="F16" s="363"/>
      <c r="G16" s="363"/>
      <c r="H16" s="363"/>
      <c r="I16" s="364"/>
      <c r="J16" s="4" t="s">
        <v>296</v>
      </c>
    </row>
    <row r="17" spans="1:10" ht="21.75" customHeight="1">
      <c r="A17" s="564"/>
      <c r="B17" s="87" t="s">
        <v>190</v>
      </c>
      <c r="C17" s="365"/>
      <c r="D17" s="365"/>
      <c r="E17" s="365"/>
      <c r="F17" s="365"/>
      <c r="G17" s="365"/>
      <c r="H17" s="365"/>
      <c r="I17" s="366"/>
      <c r="J17" s="4" t="s">
        <v>296</v>
      </c>
    </row>
    <row r="18" spans="1:10" ht="21.75" customHeight="1">
      <c r="A18" s="564"/>
      <c r="B18" s="47" t="s">
        <v>366</v>
      </c>
      <c r="C18" s="365"/>
      <c r="D18" s="365"/>
      <c r="E18" s="365"/>
      <c r="F18" s="365"/>
      <c r="G18" s="365"/>
      <c r="H18" s="365"/>
      <c r="I18" s="366"/>
      <c r="J18" s="4" t="s">
        <v>296</v>
      </c>
    </row>
    <row r="19" spans="1:10" ht="21.75" customHeight="1" thickBot="1">
      <c r="A19" s="565"/>
      <c r="B19" s="48" t="s">
        <v>107</v>
      </c>
      <c r="C19" s="367"/>
      <c r="D19" s="367"/>
      <c r="E19" s="367"/>
      <c r="F19" s="367"/>
      <c r="G19" s="367"/>
      <c r="H19" s="367"/>
      <c r="I19" s="368"/>
      <c r="J19" s="4" t="s">
        <v>297</v>
      </c>
    </row>
    <row r="20" spans="1:10" ht="21.75" customHeight="1">
      <c r="A20" s="563" t="s">
        <v>111</v>
      </c>
      <c r="B20" s="54" t="s">
        <v>298</v>
      </c>
      <c r="C20" s="363">
        <v>3</v>
      </c>
      <c r="D20" s="363" t="s">
        <v>296</v>
      </c>
      <c r="E20" s="363">
        <v>3</v>
      </c>
      <c r="F20" s="363"/>
      <c r="G20" s="363"/>
      <c r="H20" s="363"/>
      <c r="I20" s="364"/>
      <c r="J20" s="4" t="s">
        <v>296</v>
      </c>
    </row>
    <row r="21" spans="1:10" ht="21.75" customHeight="1">
      <c r="A21" s="564"/>
      <c r="B21" s="47" t="s">
        <v>299</v>
      </c>
      <c r="C21" s="365">
        <v>1</v>
      </c>
      <c r="D21" s="365" t="s">
        <v>296</v>
      </c>
      <c r="E21" s="365">
        <v>1</v>
      </c>
      <c r="F21" s="365"/>
      <c r="G21" s="365"/>
      <c r="H21" s="365"/>
      <c r="I21" s="366"/>
      <c r="J21" s="4" t="s">
        <v>296</v>
      </c>
    </row>
    <row r="22" spans="1:10" ht="21.75" customHeight="1">
      <c r="A22" s="564"/>
      <c r="B22" s="47" t="s">
        <v>300</v>
      </c>
      <c r="C22" s="365">
        <v>10.1</v>
      </c>
      <c r="D22" s="365" t="s">
        <v>296</v>
      </c>
      <c r="E22" s="365">
        <v>10.1</v>
      </c>
      <c r="F22" s="365"/>
      <c r="G22" s="365"/>
      <c r="H22" s="365"/>
      <c r="I22" s="366"/>
      <c r="J22" s="4" t="s">
        <v>296</v>
      </c>
    </row>
    <row r="23" spans="1:10" ht="21.75" customHeight="1" thickBot="1">
      <c r="A23" s="565"/>
      <c r="B23" s="48" t="s">
        <v>107</v>
      </c>
      <c r="C23" s="367">
        <v>14</v>
      </c>
      <c r="D23" s="367"/>
      <c r="E23" s="367">
        <v>14</v>
      </c>
      <c r="F23" s="367"/>
      <c r="G23" s="367"/>
      <c r="H23" s="367"/>
      <c r="I23" s="368"/>
      <c r="J23" s="4" t="s">
        <v>297</v>
      </c>
    </row>
    <row r="24" spans="1:10" ht="21.75" customHeight="1">
      <c r="A24" s="563" t="s">
        <v>115</v>
      </c>
      <c r="B24" s="86" t="s">
        <v>211</v>
      </c>
      <c r="C24" s="363"/>
      <c r="D24" s="363"/>
      <c r="E24" s="363"/>
      <c r="F24" s="363"/>
      <c r="G24" s="363"/>
      <c r="H24" s="363"/>
      <c r="I24" s="364"/>
      <c r="J24" s="4" t="s">
        <v>296</v>
      </c>
    </row>
    <row r="25" spans="1:10" ht="21.75" customHeight="1">
      <c r="A25" s="564"/>
      <c r="B25" s="87" t="s">
        <v>212</v>
      </c>
      <c r="C25" s="365">
        <v>3</v>
      </c>
      <c r="D25" s="365"/>
      <c r="E25" s="365">
        <v>3</v>
      </c>
      <c r="F25" s="365"/>
      <c r="G25" s="365"/>
      <c r="H25" s="365"/>
      <c r="I25" s="366"/>
      <c r="J25" s="4" t="s">
        <v>296</v>
      </c>
    </row>
    <row r="26" spans="1:10" ht="21.75" customHeight="1">
      <c r="A26" s="564"/>
      <c r="B26" s="87" t="s">
        <v>213</v>
      </c>
      <c r="C26" s="365"/>
      <c r="D26" s="365"/>
      <c r="E26" s="365"/>
      <c r="F26" s="365"/>
      <c r="G26" s="365"/>
      <c r="H26" s="365"/>
      <c r="I26" s="366"/>
      <c r="J26" s="4" t="s">
        <v>296</v>
      </c>
    </row>
    <row r="27" spans="1:10" ht="21.75" customHeight="1" thickBot="1">
      <c r="A27" s="565"/>
      <c r="B27" s="48" t="s">
        <v>107</v>
      </c>
      <c r="C27" s="367">
        <f>SUM(C24:C26)</f>
        <v>3</v>
      </c>
      <c r="D27" s="367"/>
      <c r="E27" s="367">
        <f>SUM(E24:E26)</f>
        <v>3</v>
      </c>
      <c r="F27" s="367"/>
      <c r="G27" s="367"/>
      <c r="H27" s="367"/>
      <c r="I27" s="369"/>
      <c r="J27" s="4" t="s">
        <v>297</v>
      </c>
    </row>
    <row r="28" spans="1:10" ht="21.75" customHeight="1">
      <c r="A28" s="563" t="s">
        <v>301</v>
      </c>
      <c r="B28" s="54" t="s">
        <v>302</v>
      </c>
      <c r="C28" s="363"/>
      <c r="D28" s="363"/>
      <c r="E28" s="363"/>
      <c r="F28" s="363"/>
      <c r="G28" s="363"/>
      <c r="H28" s="363"/>
      <c r="I28" s="364"/>
      <c r="J28" s="4" t="s">
        <v>296</v>
      </c>
    </row>
    <row r="29" spans="1:10" ht="21.75" customHeight="1" thickBot="1">
      <c r="A29" s="565"/>
      <c r="B29" s="48" t="s">
        <v>107</v>
      </c>
      <c r="C29" s="367"/>
      <c r="D29" s="367"/>
      <c r="E29" s="367"/>
      <c r="F29" s="367"/>
      <c r="G29" s="367"/>
      <c r="H29" s="367"/>
      <c r="I29" s="368"/>
      <c r="J29" s="4" t="s">
        <v>297</v>
      </c>
    </row>
    <row r="30" spans="1:10" ht="21.75" customHeight="1">
      <c r="A30" s="563" t="s">
        <v>303</v>
      </c>
      <c r="B30" s="54" t="s">
        <v>304</v>
      </c>
      <c r="C30" s="363">
        <v>13</v>
      </c>
      <c r="D30" s="363"/>
      <c r="E30" s="363"/>
      <c r="F30" s="363"/>
      <c r="G30" s="363"/>
      <c r="H30" s="363"/>
      <c r="I30" s="364"/>
      <c r="J30" s="4" t="s">
        <v>296</v>
      </c>
    </row>
    <row r="31" spans="1:10" ht="21.75" customHeight="1">
      <c r="A31" s="564"/>
      <c r="B31" s="47" t="s">
        <v>305</v>
      </c>
      <c r="C31" s="365">
        <v>2</v>
      </c>
      <c r="D31" s="365"/>
      <c r="E31" s="365"/>
      <c r="F31" s="365"/>
      <c r="G31" s="365"/>
      <c r="H31" s="365"/>
      <c r="I31" s="366"/>
      <c r="J31" s="4" t="s">
        <v>296</v>
      </c>
    </row>
    <row r="32" spans="1:10" ht="21.75" customHeight="1">
      <c r="A32" s="564"/>
      <c r="B32" s="47" t="s">
        <v>306</v>
      </c>
      <c r="C32" s="365">
        <v>1</v>
      </c>
      <c r="D32" s="365"/>
      <c r="E32" s="365"/>
      <c r="F32" s="365"/>
      <c r="G32" s="365"/>
      <c r="H32" s="365"/>
      <c r="I32" s="366"/>
      <c r="J32" s="4" t="s">
        <v>296</v>
      </c>
    </row>
    <row r="33" spans="1:10" ht="21.75" customHeight="1" thickBot="1">
      <c r="A33" s="565"/>
      <c r="B33" s="48" t="s">
        <v>107</v>
      </c>
      <c r="C33" s="367">
        <v>16</v>
      </c>
      <c r="D33" s="367"/>
      <c r="E33" s="367"/>
      <c r="F33" s="367"/>
      <c r="G33" s="367"/>
      <c r="H33" s="367"/>
      <c r="I33" s="368"/>
      <c r="J33" s="4" t="s">
        <v>297</v>
      </c>
    </row>
    <row r="34" spans="1:10" ht="21.75" customHeight="1">
      <c r="A34" s="563" t="s">
        <v>307</v>
      </c>
      <c r="B34" s="54" t="s">
        <v>309</v>
      </c>
      <c r="C34" s="363"/>
      <c r="D34" s="363"/>
      <c r="E34" s="363"/>
      <c r="F34" s="363"/>
      <c r="G34" s="363"/>
      <c r="H34" s="363"/>
      <c r="I34" s="364"/>
      <c r="J34" s="4" t="s">
        <v>44</v>
      </c>
    </row>
    <row r="35" spans="1:10" ht="21.75" customHeight="1">
      <c r="A35" s="580"/>
      <c r="B35" s="268" t="s">
        <v>310</v>
      </c>
      <c r="C35" s="365"/>
      <c r="D35" s="365"/>
      <c r="E35" s="365"/>
      <c r="F35" s="365"/>
      <c r="G35" s="365"/>
      <c r="H35" s="365"/>
      <c r="I35" s="366"/>
      <c r="J35" s="4"/>
    </row>
    <row r="36" spans="1:10" ht="21.75" customHeight="1">
      <c r="A36" s="580"/>
      <c r="B36" s="268" t="s">
        <v>311</v>
      </c>
      <c r="C36" s="365"/>
      <c r="D36" s="365"/>
      <c r="E36" s="365"/>
      <c r="F36" s="365"/>
      <c r="G36" s="365"/>
      <c r="H36" s="365"/>
      <c r="I36" s="366"/>
      <c r="J36" s="4"/>
    </row>
    <row r="37" spans="1:10" ht="21.75" customHeight="1">
      <c r="A37" s="580"/>
      <c r="B37" s="268" t="s">
        <v>312</v>
      </c>
      <c r="C37" s="365"/>
      <c r="D37" s="365"/>
      <c r="E37" s="365"/>
      <c r="F37" s="365"/>
      <c r="G37" s="365"/>
      <c r="H37" s="365"/>
      <c r="I37" s="366"/>
      <c r="J37" s="4"/>
    </row>
    <row r="38" spans="1:10" ht="21.75" customHeight="1">
      <c r="A38" s="580"/>
      <c r="B38" s="268" t="s">
        <v>313</v>
      </c>
      <c r="C38" s="365"/>
      <c r="D38" s="365"/>
      <c r="E38" s="365"/>
      <c r="F38" s="365"/>
      <c r="G38" s="365"/>
      <c r="H38" s="365"/>
      <c r="I38" s="366"/>
      <c r="J38" s="4"/>
    </row>
    <row r="39" spans="1:10" ht="21.75" customHeight="1">
      <c r="A39" s="580"/>
      <c r="B39" s="268" t="s">
        <v>314</v>
      </c>
      <c r="C39" s="365"/>
      <c r="D39" s="365"/>
      <c r="E39" s="365"/>
      <c r="F39" s="365"/>
      <c r="G39" s="365"/>
      <c r="H39" s="365"/>
      <c r="I39" s="366"/>
      <c r="J39" s="4"/>
    </row>
    <row r="40" spans="1:10" ht="21.75" customHeight="1">
      <c r="A40" s="580"/>
      <c r="B40" s="268" t="s">
        <v>315</v>
      </c>
      <c r="C40" s="365"/>
      <c r="D40" s="365"/>
      <c r="E40" s="365"/>
      <c r="F40" s="365"/>
      <c r="G40" s="365"/>
      <c r="H40" s="365"/>
      <c r="I40" s="366"/>
      <c r="J40" s="4"/>
    </row>
    <row r="41" spans="1:10" ht="21.75" customHeight="1">
      <c r="A41" s="564"/>
      <c r="B41" s="47" t="s">
        <v>316</v>
      </c>
      <c r="C41" s="365"/>
      <c r="D41" s="365"/>
      <c r="E41" s="365"/>
      <c r="F41" s="365"/>
      <c r="G41" s="365"/>
      <c r="H41" s="365"/>
      <c r="I41" s="366"/>
      <c r="J41" s="4" t="s">
        <v>62</v>
      </c>
    </row>
    <row r="42" spans="1:10" ht="21.75" customHeight="1" thickBot="1">
      <c r="A42" s="565"/>
      <c r="B42" s="48" t="s">
        <v>107</v>
      </c>
      <c r="C42" s="367"/>
      <c r="D42" s="367"/>
      <c r="E42" s="367"/>
      <c r="F42" s="367"/>
      <c r="G42" s="367"/>
      <c r="H42" s="367"/>
      <c r="I42" s="368"/>
      <c r="J42" s="4" t="s">
        <v>63</v>
      </c>
    </row>
    <row r="43" spans="1:10" ht="21.75" customHeight="1">
      <c r="A43" s="572" t="s">
        <v>308</v>
      </c>
      <c r="B43" s="46" t="s">
        <v>317</v>
      </c>
      <c r="C43" s="370"/>
      <c r="D43" s="371"/>
      <c r="E43" s="370"/>
      <c r="F43" s="363"/>
      <c r="G43" s="363"/>
      <c r="H43" s="363"/>
      <c r="I43" s="364"/>
      <c r="J43" s="4" t="s">
        <v>112</v>
      </c>
    </row>
    <row r="44" spans="1:10" ht="21.75" customHeight="1">
      <c r="A44" s="573"/>
      <c r="B44" s="269" t="s">
        <v>318</v>
      </c>
      <c r="C44" s="365"/>
      <c r="D44" s="365"/>
      <c r="E44" s="365"/>
      <c r="F44" s="365"/>
      <c r="G44" s="365"/>
      <c r="H44" s="365"/>
      <c r="I44" s="366"/>
      <c r="J44" s="4"/>
    </row>
    <row r="45" spans="1:10" ht="21.75" customHeight="1">
      <c r="A45" s="573"/>
      <c r="B45" s="269" t="s">
        <v>319</v>
      </c>
      <c r="C45" s="365"/>
      <c r="D45" s="365"/>
      <c r="E45" s="365"/>
      <c r="F45" s="365"/>
      <c r="G45" s="365"/>
      <c r="H45" s="365"/>
      <c r="I45" s="366"/>
      <c r="J45" s="4"/>
    </row>
    <row r="46" spans="1:10" ht="21.75" customHeight="1">
      <c r="A46" s="573"/>
      <c r="B46" s="269" t="s">
        <v>320</v>
      </c>
      <c r="C46" s="365"/>
      <c r="D46" s="365"/>
      <c r="E46" s="365"/>
      <c r="F46" s="365"/>
      <c r="G46" s="365"/>
      <c r="H46" s="365"/>
      <c r="I46" s="366"/>
      <c r="J46" s="4"/>
    </row>
    <row r="47" spans="1:10" ht="21.75" customHeight="1">
      <c r="A47" s="573"/>
      <c r="B47" s="269" t="s">
        <v>321</v>
      </c>
      <c r="C47" s="365"/>
      <c r="D47" s="365"/>
      <c r="E47" s="365"/>
      <c r="F47" s="365"/>
      <c r="G47" s="365"/>
      <c r="H47" s="365"/>
      <c r="I47" s="366"/>
      <c r="J47" s="4"/>
    </row>
    <row r="48" spans="1:10" ht="21.75" customHeight="1">
      <c r="A48" s="573"/>
      <c r="B48" s="269" t="s">
        <v>322</v>
      </c>
      <c r="C48" s="365"/>
      <c r="D48" s="365"/>
      <c r="E48" s="365"/>
      <c r="F48" s="365"/>
      <c r="G48" s="365"/>
      <c r="H48" s="365"/>
      <c r="I48" s="366"/>
      <c r="J48" s="4"/>
    </row>
    <row r="49" spans="1:10" ht="21.75" customHeight="1">
      <c r="A49" s="573"/>
      <c r="B49" s="269" t="s">
        <v>323</v>
      </c>
      <c r="C49" s="365"/>
      <c r="D49" s="365"/>
      <c r="E49" s="365"/>
      <c r="F49" s="365"/>
      <c r="G49" s="365"/>
      <c r="H49" s="365"/>
      <c r="I49" s="366"/>
      <c r="J49" s="4"/>
    </row>
    <row r="50" spans="1:10" ht="21.75" customHeight="1">
      <c r="A50" s="574"/>
      <c r="B50" s="47" t="s">
        <v>324</v>
      </c>
      <c r="C50" s="372"/>
      <c r="D50" s="365"/>
      <c r="E50" s="372"/>
      <c r="F50" s="365"/>
      <c r="G50" s="365"/>
      <c r="H50" s="365"/>
      <c r="I50" s="366"/>
      <c r="J50" s="4" t="s">
        <v>151</v>
      </c>
    </row>
    <row r="51" spans="1:10" ht="21.75" customHeight="1">
      <c r="A51" s="574"/>
      <c r="B51" s="47" t="s">
        <v>325</v>
      </c>
      <c r="C51" s="365"/>
      <c r="D51" s="365"/>
      <c r="E51" s="365"/>
      <c r="F51" s="365"/>
      <c r="G51" s="365"/>
      <c r="H51" s="365"/>
      <c r="I51" s="366"/>
      <c r="J51" s="4" t="s">
        <v>151</v>
      </c>
    </row>
    <row r="52" spans="1:10" ht="21.75" customHeight="1" thickBot="1">
      <c r="A52" s="575"/>
      <c r="B52" s="48" t="s">
        <v>107</v>
      </c>
      <c r="C52" s="367"/>
      <c r="D52" s="367"/>
      <c r="E52" s="367"/>
      <c r="F52" s="367"/>
      <c r="G52" s="367"/>
      <c r="H52" s="367"/>
      <c r="I52" s="368"/>
      <c r="J52" s="4" t="s">
        <v>113</v>
      </c>
    </row>
    <row r="53" spans="1:10" ht="21.75" customHeight="1">
      <c r="A53" s="563" t="s">
        <v>105</v>
      </c>
      <c r="B53" s="46" t="s">
        <v>187</v>
      </c>
      <c r="C53" s="363"/>
      <c r="D53" s="363"/>
      <c r="E53" s="363"/>
      <c r="F53" s="363"/>
      <c r="G53" s="363"/>
      <c r="H53" s="363"/>
      <c r="I53" s="364"/>
      <c r="J53" s="4" t="s">
        <v>112</v>
      </c>
    </row>
    <row r="54" spans="1:10" ht="21.75" customHeight="1">
      <c r="A54" s="580"/>
      <c r="B54" s="47" t="s">
        <v>117</v>
      </c>
      <c r="C54" s="365"/>
      <c r="D54" s="365"/>
      <c r="E54" s="365"/>
      <c r="F54" s="365"/>
      <c r="G54" s="365"/>
      <c r="H54" s="365"/>
      <c r="I54" s="366"/>
      <c r="J54" s="4"/>
    </row>
    <row r="55" spans="1:10" ht="21.75" customHeight="1">
      <c r="A55" s="574"/>
      <c r="B55" s="47" t="s">
        <v>326</v>
      </c>
      <c r="C55" s="365"/>
      <c r="D55" s="365"/>
      <c r="E55" s="365"/>
      <c r="F55" s="365"/>
      <c r="G55" s="365"/>
      <c r="H55" s="365"/>
      <c r="I55" s="366"/>
      <c r="J55" s="4" t="s">
        <v>44</v>
      </c>
    </row>
    <row r="56" spans="1:10" ht="21.75" customHeight="1" thickBot="1">
      <c r="A56" s="575"/>
      <c r="B56" s="48" t="s">
        <v>64</v>
      </c>
      <c r="C56" s="367"/>
      <c r="D56" s="367"/>
      <c r="E56" s="367"/>
      <c r="F56" s="367"/>
      <c r="G56" s="367"/>
      <c r="H56" s="367"/>
      <c r="I56" s="368"/>
      <c r="J56" s="4" t="s">
        <v>113</v>
      </c>
    </row>
    <row r="57" spans="1:10" ht="21.75" customHeight="1">
      <c r="A57" s="563" t="s">
        <v>118</v>
      </c>
      <c r="B57" s="54" t="s">
        <v>327</v>
      </c>
      <c r="C57" s="363">
        <v>17</v>
      </c>
      <c r="D57" s="363">
        <v>17</v>
      </c>
      <c r="E57" s="363">
        <v>17</v>
      </c>
      <c r="F57" s="363"/>
      <c r="G57" s="363"/>
      <c r="H57" s="363"/>
      <c r="I57" s="364"/>
      <c r="J57" s="4" t="s">
        <v>44</v>
      </c>
    </row>
    <row r="58" spans="1:10" ht="21.75" customHeight="1">
      <c r="A58" s="564"/>
      <c r="B58" s="47" t="s">
        <v>328</v>
      </c>
      <c r="C58" s="365"/>
      <c r="D58" s="365"/>
      <c r="E58" s="365"/>
      <c r="F58" s="365"/>
      <c r="G58" s="365"/>
      <c r="H58" s="365"/>
      <c r="I58" s="366"/>
      <c r="J58" s="4" t="s">
        <v>44</v>
      </c>
    </row>
    <row r="59" spans="1:10" ht="21.75" customHeight="1">
      <c r="A59" s="564"/>
      <c r="B59" s="47" t="s">
        <v>329</v>
      </c>
      <c r="C59" s="365"/>
      <c r="D59" s="365"/>
      <c r="E59" s="365"/>
      <c r="F59" s="365"/>
      <c r="G59" s="365"/>
      <c r="H59" s="365"/>
      <c r="I59" s="366"/>
      <c r="J59" s="4" t="s">
        <v>44</v>
      </c>
    </row>
    <row r="60" spans="1:10" ht="21.75" customHeight="1" thickBot="1">
      <c r="A60" s="565"/>
      <c r="B60" s="48" t="s">
        <v>107</v>
      </c>
      <c r="C60" s="367">
        <v>17</v>
      </c>
      <c r="D60" s="367">
        <v>17</v>
      </c>
      <c r="E60" s="367">
        <v>17</v>
      </c>
      <c r="F60" s="367"/>
      <c r="G60" s="367"/>
      <c r="H60" s="367"/>
      <c r="I60" s="368"/>
      <c r="J60" s="4" t="s">
        <v>63</v>
      </c>
    </row>
    <row r="61" spans="1:10" ht="21.75" customHeight="1">
      <c r="A61" s="563" t="s">
        <v>330</v>
      </c>
      <c r="B61" s="271" t="s">
        <v>292</v>
      </c>
      <c r="C61" s="365">
        <v>85</v>
      </c>
      <c r="D61" s="365">
        <v>20</v>
      </c>
      <c r="E61" s="365">
        <v>65</v>
      </c>
      <c r="F61" s="365"/>
      <c r="G61" s="365"/>
      <c r="H61" s="365"/>
      <c r="I61" s="366"/>
      <c r="J61" s="4" t="s">
        <v>296</v>
      </c>
    </row>
    <row r="62" spans="1:10" ht="21.75" customHeight="1">
      <c r="A62" s="580"/>
      <c r="B62" s="271" t="s">
        <v>293</v>
      </c>
      <c r="C62" s="365"/>
      <c r="D62" s="365"/>
      <c r="E62" s="365"/>
      <c r="F62" s="365"/>
      <c r="G62" s="365"/>
      <c r="H62" s="365"/>
      <c r="I62" s="366"/>
      <c r="J62" s="4"/>
    </row>
    <row r="63" spans="1:10" ht="21.75" customHeight="1">
      <c r="A63" s="580"/>
      <c r="B63" s="271" t="s">
        <v>294</v>
      </c>
      <c r="C63" s="365"/>
      <c r="D63" s="365"/>
      <c r="E63" s="365"/>
      <c r="F63" s="365"/>
      <c r="G63" s="365"/>
      <c r="H63" s="365"/>
      <c r="I63" s="366"/>
      <c r="J63" s="4"/>
    </row>
    <row r="64" spans="1:10" ht="21.75" customHeight="1">
      <c r="A64" s="580"/>
      <c r="B64" s="272" t="s">
        <v>331</v>
      </c>
      <c r="C64" s="365"/>
      <c r="D64" s="365"/>
      <c r="E64" s="365"/>
      <c r="F64" s="365"/>
      <c r="G64" s="365"/>
      <c r="H64" s="365"/>
      <c r="I64" s="366"/>
      <c r="J64" s="4"/>
    </row>
    <row r="65" spans="1:10" ht="21.75" customHeight="1">
      <c r="A65" s="580"/>
      <c r="B65" s="273" t="s">
        <v>332</v>
      </c>
      <c r="C65" s="365"/>
      <c r="D65" s="365"/>
      <c r="E65" s="365"/>
      <c r="F65" s="365"/>
      <c r="G65" s="365"/>
      <c r="H65" s="365"/>
      <c r="I65" s="366"/>
      <c r="J65" s="4"/>
    </row>
    <row r="66" spans="1:10" ht="21.75" customHeight="1">
      <c r="A66" s="564"/>
      <c r="B66" s="272" t="s">
        <v>333</v>
      </c>
      <c r="C66" s="365">
        <v>13</v>
      </c>
      <c r="D66" s="365"/>
      <c r="E66" s="365">
        <v>13</v>
      </c>
      <c r="F66" s="365"/>
      <c r="G66" s="365"/>
      <c r="H66" s="365"/>
      <c r="I66" s="366"/>
      <c r="J66" s="4" t="s">
        <v>296</v>
      </c>
    </row>
    <row r="67" spans="1:10" ht="21.75" customHeight="1">
      <c r="A67" s="564"/>
      <c r="B67" s="272" t="s">
        <v>230</v>
      </c>
      <c r="C67" s="365"/>
      <c r="D67" s="365"/>
      <c r="E67" s="365"/>
      <c r="F67" s="365"/>
      <c r="G67" s="365"/>
      <c r="H67" s="365"/>
      <c r="I67" s="366"/>
      <c r="J67" s="4" t="s">
        <v>296</v>
      </c>
    </row>
    <row r="68" spans="1:10" ht="21.75" customHeight="1" thickBot="1">
      <c r="A68" s="565"/>
      <c r="B68" s="270" t="s">
        <v>107</v>
      </c>
      <c r="C68" s="372">
        <f>SUM(C61:C67)</f>
        <v>98</v>
      </c>
      <c r="D68" s="372">
        <f>SUM(D61:D67)</f>
        <v>20</v>
      </c>
      <c r="E68" s="372">
        <f>SUM(E61:E67)</f>
        <v>78</v>
      </c>
      <c r="F68" s="372"/>
      <c r="G68" s="372"/>
      <c r="H68" s="372"/>
      <c r="I68" s="373"/>
      <c r="J68" s="4" t="s">
        <v>297</v>
      </c>
    </row>
    <row r="69" spans="1:10" ht="21.75" customHeight="1">
      <c r="A69" s="588" t="s">
        <v>334</v>
      </c>
      <c r="B69" s="91" t="s">
        <v>335</v>
      </c>
      <c r="C69" s="363"/>
      <c r="D69" s="363"/>
      <c r="E69" s="363"/>
      <c r="F69" s="363"/>
      <c r="G69" s="363"/>
      <c r="H69" s="363"/>
      <c r="I69" s="364"/>
      <c r="J69" s="4" t="s">
        <v>116</v>
      </c>
    </row>
    <row r="70" spans="1:10" ht="21.75" customHeight="1">
      <c r="A70" s="589"/>
      <c r="B70" s="51" t="s">
        <v>336</v>
      </c>
      <c r="C70" s="365"/>
      <c r="D70" s="365"/>
      <c r="E70" s="365"/>
      <c r="F70" s="365"/>
      <c r="G70" s="365"/>
      <c r="H70" s="365"/>
      <c r="I70" s="366"/>
      <c r="J70" s="4"/>
    </row>
    <row r="71" spans="1:10" ht="21.75" customHeight="1">
      <c r="A71" s="590"/>
      <c r="B71" s="51" t="s">
        <v>337</v>
      </c>
      <c r="C71" s="365"/>
      <c r="D71" s="365"/>
      <c r="E71" s="365"/>
      <c r="F71" s="365"/>
      <c r="G71" s="365"/>
      <c r="H71" s="365"/>
      <c r="I71" s="366"/>
      <c r="J71" s="4" t="s">
        <v>116</v>
      </c>
    </row>
    <row r="72" spans="1:10" ht="21.75" customHeight="1">
      <c r="A72" s="590"/>
      <c r="B72" s="51" t="s">
        <v>338</v>
      </c>
      <c r="C72" s="365"/>
      <c r="D72" s="365"/>
      <c r="E72" s="365"/>
      <c r="F72" s="365"/>
      <c r="G72" s="365"/>
      <c r="H72" s="365"/>
      <c r="I72" s="366"/>
      <c r="J72" s="4" t="s">
        <v>116</v>
      </c>
    </row>
    <row r="73" spans="1:10" ht="21.75" customHeight="1" thickBot="1">
      <c r="A73" s="591"/>
      <c r="B73" s="41" t="s">
        <v>64</v>
      </c>
      <c r="C73" s="367"/>
      <c r="D73" s="367"/>
      <c r="E73" s="367"/>
      <c r="F73" s="367"/>
      <c r="G73" s="367"/>
      <c r="H73" s="367"/>
      <c r="I73" s="368"/>
      <c r="J73" s="4" t="s">
        <v>113</v>
      </c>
    </row>
    <row r="74" spans="1:10" ht="21.75" customHeight="1">
      <c r="A74" s="563" t="s">
        <v>340</v>
      </c>
      <c r="B74" s="86" t="s">
        <v>233</v>
      </c>
      <c r="C74" s="363">
        <v>80</v>
      </c>
      <c r="D74" s="363">
        <v>80</v>
      </c>
      <c r="E74" s="363">
        <v>80</v>
      </c>
      <c r="F74" s="363"/>
      <c r="G74" s="363"/>
      <c r="H74" s="363"/>
      <c r="I74" s="364"/>
      <c r="J74" s="4" t="s">
        <v>296</v>
      </c>
    </row>
    <row r="75" spans="1:10" ht="21.75" customHeight="1">
      <c r="A75" s="564"/>
      <c r="B75" s="87" t="s">
        <v>234</v>
      </c>
      <c r="C75" s="365">
        <v>125</v>
      </c>
      <c r="D75" s="365">
        <v>125</v>
      </c>
      <c r="E75" s="365">
        <v>125</v>
      </c>
      <c r="F75" s="365"/>
      <c r="G75" s="365"/>
      <c r="H75" s="365"/>
      <c r="I75" s="366"/>
      <c r="J75" s="4" t="s">
        <v>296</v>
      </c>
    </row>
    <row r="76" spans="1:10" ht="21.75" customHeight="1">
      <c r="A76" s="564"/>
      <c r="B76" s="87" t="s">
        <v>339</v>
      </c>
      <c r="C76" s="365"/>
      <c r="D76" s="365"/>
      <c r="E76" s="365"/>
      <c r="F76" s="365"/>
      <c r="G76" s="365"/>
      <c r="H76" s="365"/>
      <c r="I76" s="366"/>
      <c r="J76" s="4"/>
    </row>
    <row r="77" spans="1:10" ht="21.75" customHeight="1">
      <c r="A77" s="564"/>
      <c r="B77" s="87" t="s">
        <v>235</v>
      </c>
      <c r="C77" s="365">
        <v>4</v>
      </c>
      <c r="D77" s="365">
        <v>4</v>
      </c>
      <c r="E77" s="365">
        <v>4</v>
      </c>
      <c r="F77" s="365"/>
      <c r="G77" s="365"/>
      <c r="H77" s="365"/>
      <c r="I77" s="366"/>
      <c r="J77" s="4" t="s">
        <v>296</v>
      </c>
    </row>
    <row r="78" spans="1:10" ht="21.75" customHeight="1" thickBot="1">
      <c r="A78" s="565"/>
      <c r="B78" s="48" t="s">
        <v>107</v>
      </c>
      <c r="C78" s="367">
        <v>209</v>
      </c>
      <c r="D78" s="367">
        <v>209</v>
      </c>
      <c r="E78" s="367">
        <v>209</v>
      </c>
      <c r="F78" s="367"/>
      <c r="G78" s="367"/>
      <c r="H78" s="367"/>
      <c r="I78" s="368"/>
      <c r="J78" s="4" t="s">
        <v>297</v>
      </c>
    </row>
    <row r="79" spans="1:10" ht="21.75" customHeight="1">
      <c r="A79" s="563" t="s">
        <v>120</v>
      </c>
      <c r="B79" s="210" t="s">
        <v>185</v>
      </c>
      <c r="C79" s="374">
        <v>1</v>
      </c>
      <c r="D79" s="363"/>
      <c r="E79" s="363">
        <v>1</v>
      </c>
      <c r="F79" s="363"/>
      <c r="G79" s="363"/>
      <c r="H79" s="363"/>
      <c r="I79" s="364"/>
      <c r="J79" s="4" t="s">
        <v>296</v>
      </c>
    </row>
    <row r="80" spans="1:10" ht="21.75" customHeight="1">
      <c r="A80" s="580"/>
      <c r="B80" s="215" t="s">
        <v>341</v>
      </c>
      <c r="C80" s="375"/>
      <c r="D80" s="365"/>
      <c r="E80" s="365"/>
      <c r="F80" s="365"/>
      <c r="G80" s="365"/>
      <c r="H80" s="365"/>
      <c r="I80" s="366"/>
      <c r="J80" s="4"/>
    </row>
    <row r="81" spans="1:10" ht="21.75" customHeight="1">
      <c r="A81" s="580"/>
      <c r="B81" s="215" t="s">
        <v>342</v>
      </c>
      <c r="C81" s="375"/>
      <c r="D81" s="365"/>
      <c r="E81" s="365"/>
      <c r="F81" s="365"/>
      <c r="G81" s="365"/>
      <c r="H81" s="365"/>
      <c r="I81" s="366"/>
      <c r="J81" s="4"/>
    </row>
    <row r="82" spans="1:10" ht="21.75" customHeight="1">
      <c r="A82" s="564"/>
      <c r="B82" s="211" t="s">
        <v>153</v>
      </c>
      <c r="C82" s="376">
        <v>1</v>
      </c>
      <c r="D82" s="365"/>
      <c r="E82" s="365">
        <v>1</v>
      </c>
      <c r="F82" s="365"/>
      <c r="G82" s="365"/>
      <c r="H82" s="365"/>
      <c r="I82" s="366"/>
      <c r="J82" s="4" t="s">
        <v>296</v>
      </c>
    </row>
    <row r="83" spans="1:10" ht="21.75" customHeight="1">
      <c r="A83" s="574"/>
      <c r="B83" s="208" t="s">
        <v>343</v>
      </c>
      <c r="C83" s="376"/>
      <c r="D83" s="365"/>
      <c r="E83" s="365"/>
      <c r="F83" s="365"/>
      <c r="G83" s="365"/>
      <c r="H83" s="365"/>
      <c r="I83" s="366"/>
      <c r="J83" s="4"/>
    </row>
    <row r="84" spans="1:10" ht="21.75" customHeight="1">
      <c r="A84" s="574"/>
      <c r="B84" s="208" t="s">
        <v>344</v>
      </c>
      <c r="C84" s="376"/>
      <c r="D84" s="365"/>
      <c r="E84" s="365"/>
      <c r="F84" s="365"/>
      <c r="G84" s="365"/>
      <c r="H84" s="365"/>
      <c r="I84" s="366"/>
      <c r="J84" s="4"/>
    </row>
    <row r="85" spans="1:10" ht="21.75" customHeight="1">
      <c r="A85" s="574"/>
      <c r="B85" s="208" t="s">
        <v>345</v>
      </c>
      <c r="C85" s="376"/>
      <c r="D85" s="365"/>
      <c r="E85" s="365"/>
      <c r="F85" s="365"/>
      <c r="G85" s="365"/>
      <c r="H85" s="365"/>
      <c r="I85" s="366"/>
      <c r="J85" s="4"/>
    </row>
    <row r="86" spans="1:10" ht="21.75" customHeight="1">
      <c r="A86" s="574"/>
      <c r="B86" s="208" t="s">
        <v>154</v>
      </c>
      <c r="C86" s="376">
        <v>1</v>
      </c>
      <c r="D86" s="365"/>
      <c r="E86" s="372">
        <v>1</v>
      </c>
      <c r="F86" s="365"/>
      <c r="G86" s="365"/>
      <c r="H86" s="365"/>
      <c r="I86" s="366"/>
      <c r="J86" s="4" t="s">
        <v>296</v>
      </c>
    </row>
    <row r="87" spans="1:10" s="4" customFormat="1" ht="21.75" customHeight="1" thickBot="1">
      <c r="A87" s="575"/>
      <c r="B87" s="41" t="s">
        <v>64</v>
      </c>
      <c r="C87" s="377">
        <v>3</v>
      </c>
      <c r="D87" s="377"/>
      <c r="E87" s="377">
        <v>3</v>
      </c>
      <c r="F87" s="377"/>
      <c r="G87" s="377"/>
      <c r="H87" s="377"/>
      <c r="I87" s="369"/>
      <c r="J87" s="4" t="s">
        <v>297</v>
      </c>
    </row>
    <row r="88" spans="1:10" ht="21.75" customHeight="1">
      <c r="A88" s="561" t="s">
        <v>347</v>
      </c>
      <c r="B88" s="54" t="s">
        <v>347</v>
      </c>
      <c r="C88" s="363">
        <v>5</v>
      </c>
      <c r="D88" s="363"/>
      <c r="E88" s="363"/>
      <c r="F88" s="363"/>
      <c r="G88" s="363"/>
      <c r="H88" s="363"/>
      <c r="I88" s="364">
        <v>5</v>
      </c>
      <c r="J88" s="4" t="s">
        <v>296</v>
      </c>
    </row>
    <row r="89" spans="1:10" ht="21.75" customHeight="1" thickBot="1">
      <c r="A89" s="562"/>
      <c r="B89" s="48" t="s">
        <v>107</v>
      </c>
      <c r="C89" s="367">
        <v>5</v>
      </c>
      <c r="D89" s="367"/>
      <c r="E89" s="367"/>
      <c r="F89" s="367"/>
      <c r="G89" s="367"/>
      <c r="H89" s="367"/>
      <c r="I89" s="368">
        <v>5</v>
      </c>
      <c r="J89" s="4" t="s">
        <v>297</v>
      </c>
    </row>
    <row r="90" spans="1:13" ht="14.25" customHeight="1">
      <c r="A90" s="199" t="s">
        <v>377</v>
      </c>
      <c r="B90" s="44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4"/>
    </row>
    <row r="91" spans="1:13" ht="14.25" customHeight="1">
      <c r="A91" s="198" t="s">
        <v>378</v>
      </c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"/>
    </row>
    <row r="92" spans="1:10" ht="17.25" customHeight="1">
      <c r="A92" s="35"/>
      <c r="B92" s="44"/>
      <c r="C92" s="45"/>
      <c r="D92" s="45"/>
      <c r="E92" s="45"/>
      <c r="F92" s="45"/>
      <c r="G92" s="45"/>
      <c r="H92" s="45"/>
      <c r="I92" s="45"/>
      <c r="J92" s="4"/>
    </row>
    <row r="93" spans="1:10" ht="17.25" customHeight="1">
      <c r="A93" s="35"/>
      <c r="B93" s="44"/>
      <c r="C93" s="45"/>
      <c r="D93" s="45"/>
      <c r="E93" s="45"/>
      <c r="F93" s="45"/>
      <c r="G93" s="45"/>
      <c r="H93" s="45"/>
      <c r="I93" s="45"/>
      <c r="J93" s="4"/>
    </row>
    <row r="94" spans="1:10" ht="17.25" customHeight="1">
      <c r="A94" s="35"/>
      <c r="B94" s="44"/>
      <c r="C94" s="45"/>
      <c r="D94" s="45"/>
      <c r="E94" s="45"/>
      <c r="F94" s="45"/>
      <c r="G94" s="45"/>
      <c r="H94" s="45"/>
      <c r="I94" s="45"/>
      <c r="J94" s="4"/>
    </row>
    <row r="95" spans="1:10" ht="17.25" customHeight="1">
      <c r="A95" s="35"/>
      <c r="B95" s="44"/>
      <c r="C95" s="45"/>
      <c r="D95" s="45"/>
      <c r="E95" s="45"/>
      <c r="F95" s="45"/>
      <c r="G95" s="45"/>
      <c r="H95" s="45"/>
      <c r="I95" s="45"/>
      <c r="J95" s="4"/>
    </row>
    <row r="96" spans="1:10" ht="17.25" customHeight="1">
      <c r="A96" s="35"/>
      <c r="B96" s="44"/>
      <c r="C96" s="45"/>
      <c r="D96" s="45"/>
      <c r="E96" s="45"/>
      <c r="F96" s="45"/>
      <c r="G96" s="45"/>
      <c r="H96" s="45"/>
      <c r="I96" s="45"/>
      <c r="J96" s="4"/>
    </row>
    <row r="97" spans="1:10" ht="17.25" customHeight="1">
      <c r="A97" s="35"/>
      <c r="B97" s="44"/>
      <c r="C97" s="45"/>
      <c r="D97" s="45"/>
      <c r="E97" s="45"/>
      <c r="F97" s="45"/>
      <c r="G97" s="45"/>
      <c r="H97" s="45"/>
      <c r="I97" s="45"/>
      <c r="J97" s="4"/>
    </row>
    <row r="98" spans="1:10" ht="17.25" customHeight="1">
      <c r="A98" s="35"/>
      <c r="B98" s="44"/>
      <c r="C98" s="45"/>
      <c r="D98" s="45"/>
      <c r="E98" s="45"/>
      <c r="F98" s="45"/>
      <c r="G98" s="45"/>
      <c r="H98" s="45"/>
      <c r="I98" s="45"/>
      <c r="J98" s="4"/>
    </row>
    <row r="99" spans="1:10" ht="17.25" customHeight="1">
      <c r="A99" s="35"/>
      <c r="B99" s="44"/>
      <c r="C99" s="45"/>
      <c r="D99" s="45"/>
      <c r="E99" s="45"/>
      <c r="F99" s="45"/>
      <c r="G99" s="45"/>
      <c r="H99" s="45"/>
      <c r="I99" s="45"/>
      <c r="J99" s="4"/>
    </row>
    <row r="100" spans="1:10" ht="17.25" customHeight="1">
      <c r="A100" s="35"/>
      <c r="B100" s="44"/>
      <c r="C100" s="45"/>
      <c r="D100" s="45"/>
      <c r="E100" s="45"/>
      <c r="F100" s="45"/>
      <c r="G100" s="45"/>
      <c r="H100" s="45"/>
      <c r="I100" s="45"/>
      <c r="J100" s="4"/>
    </row>
    <row r="101" spans="1:10" ht="17.25" customHeight="1">
      <c r="A101" s="35"/>
      <c r="B101" s="44"/>
      <c r="C101" s="45"/>
      <c r="D101" s="45"/>
      <c r="E101" s="45"/>
      <c r="F101" s="45"/>
      <c r="G101" s="45"/>
      <c r="H101" s="45"/>
      <c r="I101" s="45"/>
      <c r="J101" s="4"/>
    </row>
    <row r="102" spans="1:10" ht="17.25" customHeight="1">
      <c r="A102" s="35"/>
      <c r="B102" s="44"/>
      <c r="C102" s="45"/>
      <c r="D102" s="45"/>
      <c r="E102" s="45"/>
      <c r="F102" s="45"/>
      <c r="G102" s="45"/>
      <c r="H102" s="45"/>
      <c r="I102" s="45"/>
      <c r="J102" s="4"/>
    </row>
    <row r="103" spans="1:10" ht="17.25" customHeight="1">
      <c r="A103" s="35"/>
      <c r="B103" s="44"/>
      <c r="C103" s="45"/>
      <c r="D103" s="45"/>
      <c r="E103" s="45"/>
      <c r="F103" s="45"/>
      <c r="G103" s="45"/>
      <c r="H103" s="45"/>
      <c r="I103" s="45"/>
      <c r="J103" s="4"/>
    </row>
    <row r="104" spans="1:10" ht="17.25" customHeight="1">
      <c r="A104" s="35"/>
      <c r="B104" s="44"/>
      <c r="C104" s="45"/>
      <c r="D104" s="45"/>
      <c r="E104" s="45"/>
      <c r="F104" s="45"/>
      <c r="G104" s="45"/>
      <c r="H104" s="45"/>
      <c r="I104" s="45"/>
      <c r="J104" s="4"/>
    </row>
    <row r="105" spans="1:10" ht="17.25" customHeight="1">
      <c r="A105" s="35"/>
      <c r="B105" s="44"/>
      <c r="C105" s="45"/>
      <c r="D105" s="45"/>
      <c r="E105" s="45"/>
      <c r="F105" s="45"/>
      <c r="G105" s="45"/>
      <c r="H105" s="45"/>
      <c r="I105" s="45"/>
      <c r="J105" s="4"/>
    </row>
    <row r="106" spans="1:10" ht="17.25" customHeight="1">
      <c r="A106" s="35"/>
      <c r="B106" s="44"/>
      <c r="C106" s="45"/>
      <c r="D106" s="45"/>
      <c r="E106" s="45"/>
      <c r="F106" s="45"/>
      <c r="G106" s="45"/>
      <c r="H106" s="45"/>
      <c r="I106" s="45"/>
      <c r="J106" s="4"/>
    </row>
    <row r="107" spans="1:10" ht="17.25" customHeight="1">
      <c r="A107" s="35"/>
      <c r="B107" s="44"/>
      <c r="C107" s="45"/>
      <c r="D107" s="45"/>
      <c r="E107" s="45"/>
      <c r="F107" s="45"/>
      <c r="G107" s="45"/>
      <c r="H107" s="45"/>
      <c r="I107" s="45"/>
      <c r="J107" s="4"/>
    </row>
    <row r="108" spans="1:10" ht="17.25" customHeight="1">
      <c r="A108" s="35"/>
      <c r="B108" s="44"/>
      <c r="C108" s="45"/>
      <c r="D108" s="45"/>
      <c r="E108" s="45"/>
      <c r="F108" s="45"/>
      <c r="G108" s="45"/>
      <c r="H108" s="45"/>
      <c r="I108" s="45"/>
      <c r="J108" s="4"/>
    </row>
    <row r="109" spans="1:10" ht="17.25" customHeight="1">
      <c r="A109" s="35"/>
      <c r="B109" s="44"/>
      <c r="C109" s="45"/>
      <c r="D109" s="45"/>
      <c r="E109" s="45"/>
      <c r="F109" s="45"/>
      <c r="G109" s="45"/>
      <c r="H109" s="45"/>
      <c r="I109" s="45"/>
      <c r="J109" s="4"/>
    </row>
    <row r="110" spans="1:10" ht="17.25" customHeight="1">
      <c r="A110" s="35"/>
      <c r="B110" s="44"/>
      <c r="C110" s="45"/>
      <c r="D110" s="45"/>
      <c r="E110" s="45"/>
      <c r="F110" s="45"/>
      <c r="G110" s="45"/>
      <c r="H110" s="45"/>
      <c r="I110" s="45"/>
      <c r="J110" s="4"/>
    </row>
    <row r="111" spans="1:10" ht="17.25" customHeight="1">
      <c r="A111" s="35"/>
      <c r="B111" s="44"/>
      <c r="C111" s="45"/>
      <c r="D111" s="45"/>
      <c r="E111" s="45"/>
      <c r="F111" s="45"/>
      <c r="G111" s="45"/>
      <c r="H111" s="45"/>
      <c r="I111" s="45"/>
      <c r="J111" s="4"/>
    </row>
    <row r="112" spans="1:10" ht="17.25" customHeight="1">
      <c r="A112" s="35"/>
      <c r="B112" s="44"/>
      <c r="C112" s="45"/>
      <c r="D112" s="45"/>
      <c r="E112" s="45"/>
      <c r="F112" s="45"/>
      <c r="G112" s="45"/>
      <c r="H112" s="45"/>
      <c r="I112" s="45"/>
      <c r="J112" s="4"/>
    </row>
    <row r="113" spans="1:10" ht="17.25" customHeight="1">
      <c r="A113" s="35"/>
      <c r="B113" s="44"/>
      <c r="C113" s="45"/>
      <c r="D113" s="45"/>
      <c r="E113" s="45"/>
      <c r="F113" s="45"/>
      <c r="G113" s="45"/>
      <c r="H113" s="45"/>
      <c r="I113" s="45"/>
      <c r="J113" s="4"/>
    </row>
    <row r="114" spans="1:10" ht="17.25" customHeight="1">
      <c r="A114" s="35"/>
      <c r="B114" s="44"/>
      <c r="C114" s="45"/>
      <c r="D114" s="45"/>
      <c r="E114" s="45"/>
      <c r="F114" s="45"/>
      <c r="G114" s="45"/>
      <c r="H114" s="45"/>
      <c r="I114" s="45"/>
      <c r="J114" s="4"/>
    </row>
    <row r="115" spans="1:10" ht="17.25" customHeight="1">
      <c r="A115" s="35"/>
      <c r="B115" s="44"/>
      <c r="C115" s="45"/>
      <c r="D115" s="45"/>
      <c r="E115" s="45"/>
      <c r="F115" s="45"/>
      <c r="G115" s="45"/>
      <c r="H115" s="45"/>
      <c r="I115" s="45"/>
      <c r="J115" s="4"/>
    </row>
    <row r="116" spans="1:10" ht="17.25" customHeight="1">
      <c r="A116" s="35"/>
      <c r="B116" s="44"/>
      <c r="C116" s="45"/>
      <c r="D116" s="45"/>
      <c r="E116" s="45"/>
      <c r="F116" s="45"/>
      <c r="G116" s="45"/>
      <c r="H116" s="45"/>
      <c r="I116" s="45"/>
      <c r="J116" s="4"/>
    </row>
    <row r="117" spans="1:10" ht="17.25" customHeight="1">
      <c r="A117" s="35"/>
      <c r="B117" s="44"/>
      <c r="C117" s="45"/>
      <c r="D117" s="45"/>
      <c r="E117" s="45"/>
      <c r="F117" s="45"/>
      <c r="G117" s="45"/>
      <c r="H117" s="45"/>
      <c r="I117" s="45"/>
      <c r="J117" s="4"/>
    </row>
    <row r="118" spans="1:10" ht="17.25" customHeight="1">
      <c r="A118" s="35"/>
      <c r="B118" s="44"/>
      <c r="C118" s="45"/>
      <c r="D118" s="45"/>
      <c r="E118" s="45"/>
      <c r="F118" s="45"/>
      <c r="G118" s="45"/>
      <c r="H118" s="45"/>
      <c r="I118" s="45"/>
      <c r="J118" s="4"/>
    </row>
    <row r="119" spans="1:10" ht="17.25" customHeight="1">
      <c r="A119" s="35"/>
      <c r="B119" s="44"/>
      <c r="C119" s="45"/>
      <c r="D119" s="45"/>
      <c r="E119" s="45"/>
      <c r="F119" s="45"/>
      <c r="G119" s="45"/>
      <c r="H119" s="45"/>
      <c r="I119" s="45"/>
      <c r="J119" s="4"/>
    </row>
    <row r="120" spans="1:10" ht="17.25" customHeight="1">
      <c r="A120" s="35"/>
      <c r="B120" s="44"/>
      <c r="C120" s="45"/>
      <c r="D120" s="45"/>
      <c r="E120" s="45"/>
      <c r="F120" s="45"/>
      <c r="G120" s="45"/>
      <c r="H120" s="45"/>
      <c r="I120" s="45"/>
      <c r="J120" s="4"/>
    </row>
    <row r="121" spans="1:10" ht="17.25" customHeight="1">
      <c r="A121" s="35"/>
      <c r="B121" s="44"/>
      <c r="C121" s="45"/>
      <c r="D121" s="45"/>
      <c r="E121" s="45"/>
      <c r="F121" s="45"/>
      <c r="G121" s="45"/>
      <c r="H121" s="45"/>
      <c r="I121" s="45"/>
      <c r="J121" s="4"/>
    </row>
    <row r="122" spans="1:10" ht="17.25" customHeight="1">
      <c r="A122" s="35"/>
      <c r="B122" s="44"/>
      <c r="C122" s="45"/>
      <c r="D122" s="45"/>
      <c r="E122" s="45"/>
      <c r="F122" s="45"/>
      <c r="G122" s="45"/>
      <c r="H122" s="45"/>
      <c r="I122" s="45"/>
      <c r="J122" s="4"/>
    </row>
    <row r="123" spans="1:10" ht="17.25" customHeight="1">
      <c r="A123" s="35"/>
      <c r="B123" s="44"/>
      <c r="C123" s="45"/>
      <c r="D123" s="45"/>
      <c r="E123" s="45"/>
      <c r="F123" s="45"/>
      <c r="G123" s="45"/>
      <c r="H123" s="45"/>
      <c r="I123" s="45"/>
      <c r="J123" s="4"/>
    </row>
    <row r="124" spans="1:10" ht="17.25" customHeight="1">
      <c r="A124" s="35"/>
      <c r="B124" s="44"/>
      <c r="C124" s="45"/>
      <c r="D124" s="45"/>
      <c r="E124" s="45"/>
      <c r="F124" s="45"/>
      <c r="G124" s="45"/>
      <c r="H124" s="45"/>
      <c r="I124" s="45"/>
      <c r="J124" s="4"/>
    </row>
    <row r="125" spans="1:10" ht="17.25" customHeight="1">
      <c r="A125" s="35"/>
      <c r="B125" s="44"/>
      <c r="C125" s="45"/>
      <c r="D125" s="45"/>
      <c r="E125" s="45"/>
      <c r="F125" s="45"/>
      <c r="G125" s="45"/>
      <c r="H125" s="45"/>
      <c r="I125" s="45"/>
      <c r="J125" s="4"/>
    </row>
    <row r="126" spans="1:10" ht="17.25" customHeight="1">
      <c r="A126" s="35"/>
      <c r="B126" s="44"/>
      <c r="C126" s="45"/>
      <c r="D126" s="45"/>
      <c r="E126" s="45"/>
      <c r="F126" s="45"/>
      <c r="G126" s="45"/>
      <c r="H126" s="45"/>
      <c r="I126" s="45"/>
      <c r="J126" s="4"/>
    </row>
    <row r="127" spans="1:10" ht="17.25" customHeight="1">
      <c r="A127" s="35"/>
      <c r="B127" s="44"/>
      <c r="C127" s="45"/>
      <c r="D127" s="45"/>
      <c r="E127" s="45"/>
      <c r="F127" s="45"/>
      <c r="G127" s="45"/>
      <c r="H127" s="45"/>
      <c r="I127" s="45"/>
      <c r="J127" s="4"/>
    </row>
    <row r="128" spans="1:10" ht="17.25" customHeight="1">
      <c r="A128" s="35"/>
      <c r="B128" s="44"/>
      <c r="C128" s="45"/>
      <c r="D128" s="45"/>
      <c r="E128" s="45"/>
      <c r="F128" s="45"/>
      <c r="G128" s="45"/>
      <c r="H128" s="45"/>
      <c r="I128" s="45"/>
      <c r="J128" s="4"/>
    </row>
    <row r="129" spans="1:10" ht="17.25" customHeight="1">
      <c r="A129" s="35"/>
      <c r="B129" s="44"/>
      <c r="C129" s="45"/>
      <c r="D129" s="45"/>
      <c r="E129" s="45"/>
      <c r="F129" s="45"/>
      <c r="G129" s="45"/>
      <c r="H129" s="45"/>
      <c r="I129" s="45"/>
      <c r="J129" s="4"/>
    </row>
    <row r="130" spans="1:10" ht="17.25" customHeight="1">
      <c r="A130" s="35"/>
      <c r="B130" s="44"/>
      <c r="C130" s="45"/>
      <c r="D130" s="45"/>
      <c r="E130" s="45"/>
      <c r="F130" s="45"/>
      <c r="G130" s="45"/>
      <c r="H130" s="45"/>
      <c r="I130" s="45"/>
      <c r="J130" s="4"/>
    </row>
    <row r="131" spans="1:10" ht="17.25" customHeight="1">
      <c r="A131" s="35"/>
      <c r="B131" s="44"/>
      <c r="C131" s="45"/>
      <c r="D131" s="45"/>
      <c r="E131" s="45"/>
      <c r="F131" s="45"/>
      <c r="G131" s="45"/>
      <c r="H131" s="45"/>
      <c r="I131" s="45"/>
      <c r="J131" s="4"/>
    </row>
    <row r="132" spans="1:10" ht="17.25" customHeight="1">
      <c r="A132" s="35"/>
      <c r="B132" s="44"/>
      <c r="C132" s="45"/>
      <c r="D132" s="45"/>
      <c r="E132" s="45"/>
      <c r="F132" s="45"/>
      <c r="G132" s="45"/>
      <c r="H132" s="45"/>
      <c r="I132" s="45"/>
      <c r="J132" s="4"/>
    </row>
    <row r="133" spans="1:10" ht="17.25" customHeight="1">
      <c r="A133" s="35"/>
      <c r="B133" s="44"/>
      <c r="C133" s="45"/>
      <c r="D133" s="45"/>
      <c r="E133" s="45"/>
      <c r="F133" s="45"/>
      <c r="G133" s="45"/>
      <c r="H133" s="45"/>
      <c r="I133" s="45"/>
      <c r="J133" s="4"/>
    </row>
    <row r="134" spans="1:10" ht="17.25" customHeight="1">
      <c r="A134" s="35"/>
      <c r="B134" s="44"/>
      <c r="C134" s="45"/>
      <c r="D134" s="45"/>
      <c r="E134" s="45"/>
      <c r="F134" s="45"/>
      <c r="G134" s="45"/>
      <c r="H134" s="45"/>
      <c r="I134" s="45"/>
      <c r="J134" s="4"/>
    </row>
    <row r="135" spans="1:10" ht="17.25" customHeight="1">
      <c r="A135" s="35"/>
      <c r="B135" s="44"/>
      <c r="C135" s="45"/>
      <c r="D135" s="45"/>
      <c r="E135" s="45"/>
      <c r="F135" s="45"/>
      <c r="G135" s="45"/>
      <c r="H135" s="45"/>
      <c r="I135" s="45"/>
      <c r="J135" s="4"/>
    </row>
    <row r="136" spans="1:10" ht="17.25" customHeight="1">
      <c r="A136" s="35"/>
      <c r="B136" s="44"/>
      <c r="C136" s="45"/>
      <c r="D136" s="45"/>
      <c r="E136" s="45"/>
      <c r="F136" s="45"/>
      <c r="G136" s="45"/>
      <c r="H136" s="45"/>
      <c r="I136" s="45"/>
      <c r="J136" s="4"/>
    </row>
    <row r="137" spans="1:10" ht="17.25" customHeight="1">
      <c r="A137" s="35"/>
      <c r="B137" s="44"/>
      <c r="C137" s="45"/>
      <c r="D137" s="45"/>
      <c r="E137" s="45"/>
      <c r="F137" s="45"/>
      <c r="G137" s="45"/>
      <c r="H137" s="45"/>
      <c r="I137" s="45"/>
      <c r="J137" s="4"/>
    </row>
    <row r="138" spans="1:10" ht="17.25" customHeight="1">
      <c r="A138" s="35"/>
      <c r="B138" s="44"/>
      <c r="C138" s="45"/>
      <c r="D138" s="45"/>
      <c r="E138" s="45"/>
      <c r="F138" s="45"/>
      <c r="G138" s="45"/>
      <c r="H138" s="45"/>
      <c r="I138" s="45"/>
      <c r="J138" s="4"/>
    </row>
    <row r="139" spans="1:10" ht="17.25" customHeight="1">
      <c r="A139" s="35"/>
      <c r="B139" s="44"/>
      <c r="C139" s="45"/>
      <c r="D139" s="45"/>
      <c r="E139" s="45"/>
      <c r="F139" s="45"/>
      <c r="G139" s="45"/>
      <c r="H139" s="45"/>
      <c r="I139" s="45"/>
      <c r="J139" s="4"/>
    </row>
    <row r="140" spans="1:10" ht="17.25" customHeight="1">
      <c r="A140" s="35"/>
      <c r="B140" s="44"/>
      <c r="C140" s="45"/>
      <c r="D140" s="45"/>
      <c r="E140" s="45"/>
      <c r="F140" s="45"/>
      <c r="G140" s="45"/>
      <c r="H140" s="45"/>
      <c r="I140" s="45"/>
      <c r="J140" s="4"/>
    </row>
    <row r="141" spans="1:10" ht="17.25" customHeight="1">
      <c r="A141" s="35"/>
      <c r="B141" s="44"/>
      <c r="C141" s="45"/>
      <c r="D141" s="45"/>
      <c r="E141" s="45"/>
      <c r="F141" s="45"/>
      <c r="G141" s="45"/>
      <c r="H141" s="45"/>
      <c r="I141" s="45"/>
      <c r="J141" s="4"/>
    </row>
    <row r="142" spans="1:10" ht="17.25" customHeight="1">
      <c r="A142" s="35"/>
      <c r="B142" s="44"/>
      <c r="C142" s="45"/>
      <c r="D142" s="45"/>
      <c r="E142" s="45"/>
      <c r="F142" s="45"/>
      <c r="G142" s="45"/>
      <c r="H142" s="45"/>
      <c r="I142" s="45"/>
      <c r="J142" s="4"/>
    </row>
    <row r="143" spans="1:9" ht="14.25">
      <c r="A143" s="30" t="s">
        <v>109</v>
      </c>
      <c r="B143" s="30"/>
      <c r="C143" s="30"/>
      <c r="D143" s="30"/>
      <c r="E143" s="30"/>
      <c r="F143" s="30"/>
      <c r="G143" s="30"/>
      <c r="H143" s="30"/>
      <c r="I143" s="30"/>
    </row>
    <row r="144" spans="1:9" ht="14.25">
      <c r="A144" s="30" t="s">
        <v>108</v>
      </c>
      <c r="B144" s="30"/>
      <c r="C144" s="30"/>
      <c r="D144" s="30"/>
      <c r="E144" s="30"/>
      <c r="F144" s="30"/>
      <c r="G144" s="30"/>
      <c r="H144" s="30"/>
      <c r="I144" s="30"/>
    </row>
    <row r="145" spans="1:9" ht="14.25">
      <c r="A145" s="30"/>
      <c r="B145" s="30"/>
      <c r="C145" s="30"/>
      <c r="D145" s="30"/>
      <c r="E145" s="30"/>
      <c r="F145" s="30"/>
      <c r="G145" s="30"/>
      <c r="H145" s="30"/>
      <c r="I145" s="30"/>
    </row>
  </sheetData>
  <sheetProtection/>
  <mergeCells count="21">
    <mergeCell ref="A61:A68"/>
    <mergeCell ref="B2:B4"/>
    <mergeCell ref="A2:A4"/>
    <mergeCell ref="A43:A52"/>
    <mergeCell ref="A5:B5"/>
    <mergeCell ref="A7:B7"/>
    <mergeCell ref="A34:A42"/>
    <mergeCell ref="A8:B8"/>
    <mergeCell ref="A6:B6"/>
    <mergeCell ref="A9:A15"/>
    <mergeCell ref="A16:A19"/>
    <mergeCell ref="A88:A89"/>
    <mergeCell ref="A20:A23"/>
    <mergeCell ref="A24:A27"/>
    <mergeCell ref="A28:A29"/>
    <mergeCell ref="A30:A33"/>
    <mergeCell ref="A57:A60"/>
    <mergeCell ref="A74:A78"/>
    <mergeCell ref="A69:A73"/>
    <mergeCell ref="A53:A56"/>
    <mergeCell ref="A79:A87"/>
  </mergeCells>
  <printOptions/>
  <pageMargins left="0.7874015748031497" right="0.7874015748031497" top="0.7874015748031497" bottom="0.7874015748031497" header="0.31496062992125984" footer="0.2755905511811024"/>
  <pageSetup fitToHeight="6" horizontalDpi="600" verticalDpi="600" orientation="portrait" pageOrder="overThenDown" paperSize="9" scale="70" r:id="rId1"/>
  <rowBreaks count="1" manualBreakCount="1">
    <brk id="52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F16"/>
  <sheetViews>
    <sheetView tabSelected="1"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7" sqref="A7"/>
    </sheetView>
  </sheetViews>
  <sheetFormatPr defaultColWidth="8.796875" defaultRowHeight="15"/>
  <cols>
    <col min="19" max="26" width="7.59765625" style="0" customWidth="1"/>
  </cols>
  <sheetData>
    <row r="1" spans="1:27" ht="19.5" customHeight="1" thickBot="1">
      <c r="A1" s="617" t="s">
        <v>173</v>
      </c>
      <c r="B1" s="618"/>
      <c r="C1" s="618"/>
      <c r="D1" s="618"/>
      <c r="E1" s="618"/>
      <c r="F1" s="61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390"/>
      <c r="T1" s="6"/>
      <c r="U1" s="6"/>
      <c r="V1" s="6"/>
      <c r="W1" s="6"/>
      <c r="X1" s="6"/>
      <c r="Y1" s="6"/>
      <c r="Z1" s="6"/>
      <c r="AA1" s="6"/>
    </row>
    <row r="2" spans="1:32" ht="34.5" customHeight="1">
      <c r="A2" s="603" t="s">
        <v>155</v>
      </c>
      <c r="B2" s="592" t="s">
        <v>385</v>
      </c>
      <c r="C2" s="605" t="s">
        <v>382</v>
      </c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7"/>
      <c r="O2" s="605" t="s">
        <v>383</v>
      </c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16"/>
      <c r="AB2" s="403" t="s">
        <v>387</v>
      </c>
      <c r="AC2" t="s">
        <v>387</v>
      </c>
      <c r="AD2" t="s">
        <v>387</v>
      </c>
      <c r="AE2" t="s">
        <v>387</v>
      </c>
      <c r="AF2" t="s">
        <v>387</v>
      </c>
    </row>
    <row r="3" spans="1:28" ht="34.5" customHeight="1">
      <c r="A3" s="604"/>
      <c r="B3" s="593"/>
      <c r="C3" s="608" t="s">
        <v>176</v>
      </c>
      <c r="D3" s="609"/>
      <c r="E3" s="610"/>
      <c r="F3" s="611" t="s">
        <v>386</v>
      </c>
      <c r="G3" s="614" t="s">
        <v>179</v>
      </c>
      <c r="H3" s="597" t="s">
        <v>141</v>
      </c>
      <c r="I3" s="598"/>
      <c r="J3" s="598"/>
      <c r="K3" s="598"/>
      <c r="L3" s="598"/>
      <c r="M3" s="598"/>
      <c r="N3" s="599"/>
      <c r="O3" s="193" t="s">
        <v>180</v>
      </c>
      <c r="P3" s="79"/>
      <c r="Q3" s="79"/>
      <c r="R3" s="78"/>
      <c r="S3" s="619" t="s">
        <v>186</v>
      </c>
      <c r="T3" s="614" t="s">
        <v>181</v>
      </c>
      <c r="U3" s="77" t="s">
        <v>75</v>
      </c>
      <c r="V3" s="141"/>
      <c r="W3" s="141"/>
      <c r="X3" s="141"/>
      <c r="Y3" s="76"/>
      <c r="Z3" s="620" t="s">
        <v>149</v>
      </c>
      <c r="AA3" s="405" t="s">
        <v>74</v>
      </c>
      <c r="AB3" s="403"/>
    </row>
    <row r="4" spans="1:28" ht="34.5" customHeight="1">
      <c r="A4" s="604"/>
      <c r="B4" s="593"/>
      <c r="C4" s="81"/>
      <c r="D4" s="207" t="s">
        <v>177</v>
      </c>
      <c r="E4" s="207" t="s">
        <v>178</v>
      </c>
      <c r="F4" s="612"/>
      <c r="G4" s="615"/>
      <c r="H4" s="600" t="s">
        <v>388</v>
      </c>
      <c r="I4" s="600" t="s">
        <v>389</v>
      </c>
      <c r="J4" s="600" t="s">
        <v>390</v>
      </c>
      <c r="K4" s="600" t="s">
        <v>391</v>
      </c>
      <c r="L4" s="600" t="s">
        <v>392</v>
      </c>
      <c r="M4" s="600" t="s">
        <v>393</v>
      </c>
      <c r="N4" s="600" t="s">
        <v>50</v>
      </c>
      <c r="O4" s="82"/>
      <c r="P4" s="622" t="s">
        <v>56</v>
      </c>
      <c r="Q4" s="622" t="s">
        <v>76</v>
      </c>
      <c r="R4" s="595" t="s">
        <v>77</v>
      </c>
      <c r="S4" s="612"/>
      <c r="T4" s="615"/>
      <c r="U4" s="82"/>
      <c r="V4" s="291" t="s">
        <v>139</v>
      </c>
      <c r="W4" s="291" t="s">
        <v>140</v>
      </c>
      <c r="X4" s="291" t="s">
        <v>119</v>
      </c>
      <c r="Y4" s="292" t="s">
        <v>114</v>
      </c>
      <c r="Z4" s="621"/>
      <c r="AA4" s="406"/>
      <c r="AB4" s="403"/>
    </row>
    <row r="5" spans="1:28" ht="19.5" customHeight="1" thickBot="1">
      <c r="A5" s="604"/>
      <c r="B5" s="594"/>
      <c r="C5" s="77" t="s">
        <v>394</v>
      </c>
      <c r="D5" s="77" t="s">
        <v>394</v>
      </c>
      <c r="E5" s="77" t="s">
        <v>394</v>
      </c>
      <c r="F5" s="613"/>
      <c r="G5" s="77" t="s">
        <v>394</v>
      </c>
      <c r="H5" s="437"/>
      <c r="I5" s="437"/>
      <c r="J5" s="601"/>
      <c r="K5" s="601"/>
      <c r="L5" s="437"/>
      <c r="M5" s="437"/>
      <c r="N5" s="437"/>
      <c r="O5" s="77" t="s">
        <v>394</v>
      </c>
      <c r="P5" s="623"/>
      <c r="Q5" s="623"/>
      <c r="R5" s="596"/>
      <c r="S5" s="613"/>
      <c r="T5" s="77" t="s">
        <v>394</v>
      </c>
      <c r="U5" s="77" t="s">
        <v>395</v>
      </c>
      <c r="V5" s="77" t="s">
        <v>395</v>
      </c>
      <c r="W5" s="77" t="s">
        <v>395</v>
      </c>
      <c r="X5" s="77" t="s">
        <v>395</v>
      </c>
      <c r="Y5" s="77" t="s">
        <v>395</v>
      </c>
      <c r="Z5" s="77" t="s">
        <v>395</v>
      </c>
      <c r="AA5" s="153" t="s">
        <v>396</v>
      </c>
      <c r="AB5" s="403"/>
    </row>
    <row r="6" spans="1:28" s="380" customFormat="1" ht="43.5" customHeight="1" thickBot="1">
      <c r="A6" s="625" t="s">
        <v>398</v>
      </c>
      <c r="B6" s="624">
        <f>SUM(B7:B13)</f>
        <v>42</v>
      </c>
      <c r="C6" s="391">
        <f>SUM(C7:C13)</f>
        <v>392.81999999999994</v>
      </c>
      <c r="D6" s="391">
        <f aca="true" t="shared" si="0" ref="D6:Z6">SUM(D7:D13)</f>
        <v>350.03000000000003</v>
      </c>
      <c r="E6" s="391">
        <f t="shared" si="0"/>
        <v>42.800000000000004</v>
      </c>
      <c r="F6" s="392">
        <v>38</v>
      </c>
      <c r="G6" s="391">
        <f t="shared" si="0"/>
        <v>52.099999999999994</v>
      </c>
      <c r="H6" s="391">
        <f t="shared" si="0"/>
        <v>164.61999999999998</v>
      </c>
      <c r="I6" s="391">
        <f t="shared" si="0"/>
        <v>175.73</v>
      </c>
      <c r="J6" s="391">
        <f t="shared" si="0"/>
        <v>0</v>
      </c>
      <c r="K6" s="391">
        <f t="shared" si="0"/>
        <v>17.2</v>
      </c>
      <c r="L6" s="391">
        <f t="shared" si="0"/>
        <v>35.269999999999996</v>
      </c>
      <c r="M6" s="391">
        <f t="shared" si="0"/>
        <v>0</v>
      </c>
      <c r="N6" s="391">
        <f t="shared" si="0"/>
        <v>0</v>
      </c>
      <c r="O6" s="391">
        <f t="shared" si="0"/>
        <v>426.8999999999999</v>
      </c>
      <c r="P6" s="391">
        <f t="shared" si="0"/>
        <v>38.4</v>
      </c>
      <c r="Q6" s="391">
        <f t="shared" si="0"/>
        <v>157.39999999999998</v>
      </c>
      <c r="R6" s="391">
        <f t="shared" si="0"/>
        <v>231.1</v>
      </c>
      <c r="S6" s="392">
        <v>39</v>
      </c>
      <c r="T6" s="391">
        <f t="shared" si="0"/>
        <v>57.49999999999999</v>
      </c>
      <c r="U6" s="391">
        <f t="shared" si="0"/>
        <v>716.1999999999999</v>
      </c>
      <c r="V6" s="391">
        <f t="shared" si="0"/>
        <v>133.5</v>
      </c>
      <c r="W6" s="391">
        <f t="shared" si="0"/>
        <v>459.99999999999994</v>
      </c>
      <c r="X6" s="391">
        <f t="shared" si="0"/>
        <v>42.1</v>
      </c>
      <c r="Y6" s="391">
        <f t="shared" si="0"/>
        <v>80.6</v>
      </c>
      <c r="Z6" s="391">
        <f t="shared" si="0"/>
        <v>546.7</v>
      </c>
      <c r="AA6" s="407">
        <f>+U6/O6*100</f>
        <v>167.76762707894122</v>
      </c>
      <c r="AB6" s="404"/>
    </row>
    <row r="7" spans="1:28" s="380" customFormat="1" ht="42" customHeight="1">
      <c r="A7" s="381" t="s">
        <v>295</v>
      </c>
      <c r="B7" s="210">
        <v>2</v>
      </c>
      <c r="C7" s="393">
        <v>13</v>
      </c>
      <c r="D7" s="393">
        <v>13</v>
      </c>
      <c r="E7" s="209">
        <v>0</v>
      </c>
      <c r="F7" s="394">
        <v>2</v>
      </c>
      <c r="G7" s="209"/>
      <c r="H7" s="395">
        <v>7.6</v>
      </c>
      <c r="I7" s="395">
        <v>5.4</v>
      </c>
      <c r="J7" s="395"/>
      <c r="K7" s="395"/>
      <c r="L7" s="395"/>
      <c r="M7" s="395"/>
      <c r="N7" s="395"/>
      <c r="O7" s="393">
        <v>13</v>
      </c>
      <c r="P7" s="393">
        <v>3</v>
      </c>
      <c r="Q7" s="393"/>
      <c r="R7" s="393">
        <v>10</v>
      </c>
      <c r="S7" s="394">
        <v>2</v>
      </c>
      <c r="T7" s="393"/>
      <c r="U7" s="393">
        <v>25.1</v>
      </c>
      <c r="V7" s="393">
        <v>6</v>
      </c>
      <c r="W7" s="393">
        <v>19.1</v>
      </c>
      <c r="X7" s="393"/>
      <c r="Y7" s="393"/>
      <c r="Z7" s="393">
        <v>25.1</v>
      </c>
      <c r="AA7" s="408">
        <f aca="true" t="shared" si="1" ref="AA7:AA13">+U7/O7*100</f>
        <v>193.07692307692307</v>
      </c>
      <c r="AB7" s="404"/>
    </row>
    <row r="8" spans="1:28" ht="37.5" customHeight="1">
      <c r="A8" s="382" t="s">
        <v>104</v>
      </c>
      <c r="B8" s="211">
        <v>1</v>
      </c>
      <c r="C8" s="396">
        <v>3.5</v>
      </c>
      <c r="D8" s="396"/>
      <c r="E8" s="396">
        <v>3.5</v>
      </c>
      <c r="F8" s="387">
        <v>0</v>
      </c>
      <c r="G8" s="396"/>
      <c r="H8" s="213">
        <v>0.9</v>
      </c>
      <c r="I8" s="213">
        <v>2.6</v>
      </c>
      <c r="J8" s="213"/>
      <c r="K8" s="213"/>
      <c r="L8" s="213"/>
      <c r="M8" s="213"/>
      <c r="N8" s="213"/>
      <c r="O8" s="213">
        <v>3</v>
      </c>
      <c r="P8" s="213">
        <v>3</v>
      </c>
      <c r="Q8" s="213"/>
      <c r="R8" s="213"/>
      <c r="S8" s="397"/>
      <c r="T8" s="213"/>
      <c r="U8" s="213">
        <v>7.5</v>
      </c>
      <c r="V8" s="213"/>
      <c r="W8" s="213"/>
      <c r="X8" s="213"/>
      <c r="Y8" s="213">
        <v>7.5</v>
      </c>
      <c r="Z8" s="213"/>
      <c r="AA8" s="409">
        <f t="shared" si="1"/>
        <v>250</v>
      </c>
      <c r="AB8" s="403"/>
    </row>
    <row r="9" spans="1:28" ht="37.5" customHeight="1">
      <c r="A9" s="383" t="s">
        <v>152</v>
      </c>
      <c r="B9" s="211">
        <v>4</v>
      </c>
      <c r="C9" s="398">
        <v>19.3</v>
      </c>
      <c r="D9" s="398">
        <v>2.5</v>
      </c>
      <c r="E9" s="398">
        <v>16.8</v>
      </c>
      <c r="F9" s="399">
        <v>4</v>
      </c>
      <c r="G9" s="398"/>
      <c r="H9" s="398">
        <v>0.2</v>
      </c>
      <c r="I9" s="398">
        <v>1.9</v>
      </c>
      <c r="J9" s="398"/>
      <c r="K9" s="398">
        <v>17.2</v>
      </c>
      <c r="L9" s="398"/>
      <c r="M9" s="398"/>
      <c r="N9" s="398"/>
      <c r="O9" s="398">
        <v>16.2</v>
      </c>
      <c r="P9" s="398">
        <v>3.7</v>
      </c>
      <c r="Q9" s="398">
        <v>10.5</v>
      </c>
      <c r="R9" s="398">
        <v>2</v>
      </c>
      <c r="S9" s="399">
        <v>4</v>
      </c>
      <c r="T9" s="398"/>
      <c r="U9" s="398">
        <v>42</v>
      </c>
      <c r="V9" s="398"/>
      <c r="W9" s="398">
        <v>38.1</v>
      </c>
      <c r="X9" s="398">
        <v>3.9</v>
      </c>
      <c r="Y9" s="398"/>
      <c r="Z9" s="398">
        <v>38.1</v>
      </c>
      <c r="AA9" s="410">
        <f t="shared" si="1"/>
        <v>259.25925925925924</v>
      </c>
      <c r="AB9" s="403"/>
    </row>
    <row r="10" spans="1:28" ht="37.5" customHeight="1">
      <c r="A10" s="384" t="s">
        <v>105</v>
      </c>
      <c r="B10" s="211">
        <v>11</v>
      </c>
      <c r="C10" s="212">
        <v>159.92999999999998</v>
      </c>
      <c r="D10" s="212">
        <v>142.83</v>
      </c>
      <c r="E10" s="212">
        <v>17.1</v>
      </c>
      <c r="F10" s="387">
        <v>11</v>
      </c>
      <c r="G10" s="212"/>
      <c r="H10" s="212"/>
      <c r="I10" s="212">
        <v>159.92999999999998</v>
      </c>
      <c r="J10" s="212"/>
      <c r="K10" s="212"/>
      <c r="L10" s="212"/>
      <c r="M10" s="212"/>
      <c r="N10" s="212"/>
      <c r="O10" s="212">
        <v>188.5</v>
      </c>
      <c r="P10" s="212">
        <v>13</v>
      </c>
      <c r="Q10" s="212">
        <v>26</v>
      </c>
      <c r="R10" s="212">
        <v>149.5</v>
      </c>
      <c r="S10" s="387">
        <v>10</v>
      </c>
      <c r="T10" s="212"/>
      <c r="U10" s="212">
        <v>174.89999999999998</v>
      </c>
      <c r="V10" s="212">
        <v>21</v>
      </c>
      <c r="W10" s="212">
        <v>142.1</v>
      </c>
      <c r="X10" s="212">
        <v>11.8</v>
      </c>
      <c r="Y10" s="212"/>
      <c r="Z10" s="212">
        <v>133.4</v>
      </c>
      <c r="AA10" s="410">
        <f t="shared" si="1"/>
        <v>92.78514588859416</v>
      </c>
      <c r="AB10" s="403"/>
    </row>
    <row r="11" spans="1:28" ht="37.5" customHeight="1">
      <c r="A11" s="384" t="s">
        <v>334</v>
      </c>
      <c r="B11" s="211">
        <v>0</v>
      </c>
      <c r="C11" s="212"/>
      <c r="D11" s="212"/>
      <c r="E11" s="212"/>
      <c r="F11" s="387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387"/>
      <c r="T11" s="212"/>
      <c r="U11" s="212"/>
      <c r="V11" s="212"/>
      <c r="W11" s="212"/>
      <c r="X11" s="212"/>
      <c r="Y11" s="212"/>
      <c r="Z11" s="212"/>
      <c r="AA11" s="410"/>
      <c r="AB11" s="403"/>
    </row>
    <row r="12" spans="1:28" ht="37.5" customHeight="1">
      <c r="A12" s="385" t="s">
        <v>106</v>
      </c>
      <c r="B12" s="211">
        <v>23</v>
      </c>
      <c r="C12" s="396">
        <v>188.59</v>
      </c>
      <c r="D12" s="396">
        <v>183.20000000000002</v>
      </c>
      <c r="E12" s="396">
        <v>5.4</v>
      </c>
      <c r="F12" s="387">
        <v>20</v>
      </c>
      <c r="G12" s="396">
        <v>43.599999999999994</v>
      </c>
      <c r="H12" s="396">
        <v>149.42</v>
      </c>
      <c r="I12" s="396">
        <v>4.4</v>
      </c>
      <c r="J12" s="396"/>
      <c r="K12" s="396"/>
      <c r="L12" s="396">
        <v>34.769999999999996</v>
      </c>
      <c r="M12" s="396"/>
      <c r="N12" s="396"/>
      <c r="O12" s="396">
        <v>201.49999999999997</v>
      </c>
      <c r="P12" s="396">
        <v>15.7</v>
      </c>
      <c r="Q12" s="396">
        <v>116.2</v>
      </c>
      <c r="R12" s="396">
        <v>69.6</v>
      </c>
      <c r="S12" s="387">
        <v>22</v>
      </c>
      <c r="T12" s="396">
        <v>53.099999999999994</v>
      </c>
      <c r="U12" s="396">
        <v>448.79999999999995</v>
      </c>
      <c r="V12" s="396">
        <v>105.3</v>
      </c>
      <c r="W12" s="396">
        <v>243.99999999999997</v>
      </c>
      <c r="X12" s="396">
        <v>26.400000000000002</v>
      </c>
      <c r="Y12" s="396">
        <v>73.1</v>
      </c>
      <c r="Z12" s="396">
        <v>332.20000000000005</v>
      </c>
      <c r="AA12" s="410">
        <f t="shared" si="1"/>
        <v>222.72952853598014</v>
      </c>
      <c r="AB12" s="403"/>
    </row>
    <row r="13" spans="1:28" ht="42" customHeight="1" thickBot="1">
      <c r="A13" s="386" t="s">
        <v>397</v>
      </c>
      <c r="B13" s="214">
        <v>1</v>
      </c>
      <c r="C13" s="400">
        <v>8.5</v>
      </c>
      <c r="D13" s="400">
        <v>8.5</v>
      </c>
      <c r="E13" s="400"/>
      <c r="F13" s="401">
        <v>1</v>
      </c>
      <c r="G13" s="400">
        <v>8.5</v>
      </c>
      <c r="H13" s="274">
        <v>6.5</v>
      </c>
      <c r="I13" s="274">
        <v>1.5</v>
      </c>
      <c r="J13" s="274"/>
      <c r="K13" s="274"/>
      <c r="L13" s="274">
        <v>0.5</v>
      </c>
      <c r="M13" s="274"/>
      <c r="N13" s="274"/>
      <c r="O13" s="274">
        <v>4.7</v>
      </c>
      <c r="P13" s="274"/>
      <c r="Q13" s="274">
        <v>4.7</v>
      </c>
      <c r="R13" s="274"/>
      <c r="S13" s="402">
        <v>1</v>
      </c>
      <c r="T13" s="274">
        <v>4.4</v>
      </c>
      <c r="U13" s="274">
        <v>17.9</v>
      </c>
      <c r="V13" s="274">
        <v>1.2</v>
      </c>
      <c r="W13" s="274">
        <v>16.7</v>
      </c>
      <c r="X13" s="274"/>
      <c r="Y13" s="274"/>
      <c r="Z13" s="274">
        <v>17.9</v>
      </c>
      <c r="AA13" s="411">
        <f t="shared" si="1"/>
        <v>380.8510638297872</v>
      </c>
      <c r="AB13" s="403"/>
    </row>
    <row r="14" spans="1:22" s="2" customFormat="1" ht="15" customHeight="1">
      <c r="A14" s="203" t="s">
        <v>379</v>
      </c>
      <c r="B14" s="80"/>
      <c r="C14" s="200"/>
      <c r="D14" s="112"/>
      <c r="E14" s="112"/>
      <c r="F14" s="201"/>
      <c r="G14" s="112"/>
      <c r="H14" s="112"/>
      <c r="I14" s="112"/>
      <c r="J14" s="112"/>
      <c r="K14" s="112"/>
      <c r="L14" s="112"/>
      <c r="M14" s="112"/>
      <c r="N14" s="112"/>
      <c r="O14" s="201"/>
      <c r="P14" s="201"/>
      <c r="Q14" s="201"/>
      <c r="R14" s="201"/>
      <c r="S14" s="201"/>
      <c r="T14" s="201"/>
      <c r="U14" s="201"/>
      <c r="V14" s="202"/>
    </row>
    <row r="15" spans="1:19" s="204" customFormat="1" ht="15" customHeight="1">
      <c r="A15" s="204" t="s">
        <v>380</v>
      </c>
      <c r="B15" s="205"/>
      <c r="F15" s="388"/>
      <c r="H15" s="206"/>
      <c r="S15" s="388"/>
    </row>
    <row r="16" spans="1:19" s="140" customFormat="1" ht="15" customHeight="1">
      <c r="A16" s="602" t="s">
        <v>381</v>
      </c>
      <c r="B16" s="602"/>
      <c r="C16" s="602"/>
      <c r="D16" s="602"/>
      <c r="E16" s="602"/>
      <c r="F16" s="602"/>
      <c r="G16" s="602"/>
      <c r="S16" s="389"/>
    </row>
  </sheetData>
  <sheetProtection/>
  <mergeCells count="23">
    <mergeCell ref="A1:F1"/>
    <mergeCell ref="S3:S5"/>
    <mergeCell ref="Z3:Z4"/>
    <mergeCell ref="P4:P5"/>
    <mergeCell ref="Q4:Q5"/>
    <mergeCell ref="T3:T4"/>
    <mergeCell ref="L4:L5"/>
    <mergeCell ref="A16:G16"/>
    <mergeCell ref="A2:A5"/>
    <mergeCell ref="C2:N2"/>
    <mergeCell ref="C3:E3"/>
    <mergeCell ref="F3:F5"/>
    <mergeCell ref="G3:G4"/>
    <mergeCell ref="K4:K5"/>
    <mergeCell ref="N4:N5"/>
    <mergeCell ref="B2:B5"/>
    <mergeCell ref="R4:R5"/>
    <mergeCell ref="H3:N3"/>
    <mergeCell ref="M4:M5"/>
    <mergeCell ref="H4:H5"/>
    <mergeCell ref="I4:I5"/>
    <mergeCell ref="J4:J5"/>
    <mergeCell ref="O2:AA2"/>
  </mergeCells>
  <printOptions/>
  <pageMargins left="0.7086614173228347" right="0.7086614173228347" top="0.4724409448818898" bottom="0.7874015748031497" header="0.7086614173228347" footer="0.7874015748031497"/>
  <pageSetup horizontalDpi="600" verticalDpi="600" orientation="landscape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園芸蚕糸課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 </cp:lastModifiedBy>
  <cp:lastPrinted>2010-10-28T09:10:18Z</cp:lastPrinted>
  <dcterms:created xsi:type="dcterms:W3CDTF">1998-02-19T23:46:41Z</dcterms:created>
  <dcterms:modified xsi:type="dcterms:W3CDTF">2010-11-01T02:36:10Z</dcterms:modified>
  <cp:category/>
  <cp:version/>
  <cp:contentType/>
  <cp:contentStatus/>
</cp:coreProperties>
</file>