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erver-m\data\001_総務課\01_総務係\01_財政担当\財政状況等\020306【〆切】財政状況資料集\"/>
    </mc:Choice>
  </mc:AlternateContent>
  <xr:revisionPtr revIDLastSave="0" documentId="13_ncr:1_{5AB8FA18-30AC-403A-B508-D93D96B2DBA8}" xr6:coauthVersionLast="45" xr6:coauthVersionMax="45" xr10:uidLastSave="{00000000-0000-0000-0000-000000000000}"/>
  <bookViews>
    <workbookView xWindow="-120" yWindow="-120" windowWidth="29040" windowHeight="15840" tabRatio="792"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BW34" i="10"/>
  <c r="BW35" i="10" s="1"/>
  <c r="AM34" i="10"/>
  <c r="C34" i="10"/>
  <c r="C35" i="10" s="1"/>
  <c r="BW36" i="10" l="1"/>
  <c r="BW37" i="10" s="1"/>
  <c r="BW38" i="10" s="1"/>
  <c r="BW39" i="10" s="1"/>
  <c r="BW40" i="10" s="1"/>
  <c r="BW41" i="10" s="1"/>
  <c r="BW42"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E34" i="10"/>
  <c r="BE35" i="10" s="1"/>
  <c r="BE36" i="10" s="1"/>
</calcChain>
</file>

<file path=xl/sharedStrings.xml><?xml version="1.0" encoding="utf-8"?>
<sst xmlns="http://schemas.openxmlformats.org/spreadsheetml/2006/main" count="1133" uniqueCount="595">
  <si>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</si>
  <si>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</si>
  <si>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</si>
  <si>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</si>
  <si>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</si>
  <si>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</si>
  <si>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</si>
  <si>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</si>
  <si>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</si>
  <si>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</si>
  <si>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</si>
  <si>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</si>
  <si>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</si>
  <si>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</si>
  <si>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</si>
  <si>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</si>
  <si>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</si>
  <si>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</si>
  <si>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</si>
  <si>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</si>
  <si>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</si>
  <si>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</si>
  <si>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</si>
  <si>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</si>
  <si>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</si>
  <si>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</si>
  <si>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</si>
  <si>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</si>
  <si>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</si>
  <si>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</si>
  <si>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</si>
  <si>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</si>
  <si>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</si>
  <si>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</si>
  <si>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</si>
  <si>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</si>
  <si>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</si>
  <si>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</si>
  <si>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</si>
  <si>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</si>
  <si>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</si>
  <si>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</si>
  <si>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</si>
  <si>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</si>
  <si>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</si>
  <si>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</si>
  <si>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</si>
  <si>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</si>
  <si>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</si>
  <si>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</si>
  <si>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</si>
  <si>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</si>
  <si>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</si>
  <si>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</si>
  <si>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</si>
  <si>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</si>
  <si>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</si>
  <si>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</si>
  <si>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</si>
  <si>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</si>
  <si>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</si>
  <si>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</si>
  <si>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</si>
  <si>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</si>
  <si>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</si>
  <si>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</si>
  <si>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</si>
  <si>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</si>
  <si>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</si>
  <si>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</si>
  <si>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</si>
  <si>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</si>
  <si>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</si>
  <si>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</si>
  <si>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</si>
  <si>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</si>
  <si>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</si>
  <si>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</si>
  <si>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</si>
  <si>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</si>
  <si>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</si>
  <si>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</si>
  <si>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</si>
  <si>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</si>
  <si>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</si>
  <si>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</si>
  <si>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</si>
  <si>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</si>
  <si>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</si>
  <si>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</si>
  <si>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</si>
  <si>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</si>
  <si>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</si>
  <si>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</si>
  <si>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</si>
  <si>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</si>
  <si>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</si>
  <si>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</si>
  <si>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</si>
  <si>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</si>
  <si>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</si>
  <si>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</si>
  <si>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</si>
  <si>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</si>
  <si>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</si>
  <si>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</si>
  <si>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</si>
  <si>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</si>
  <si>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</si>
  <si>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</si>
  <si>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</si>
  <si>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</si>
  <si>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</si>
  <si>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</si>
  <si>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</si>
  <si>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</si>
  <si>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</si>
  <si>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</si>
  <si>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</si>
  <si>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</si>
  <si>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</si>
  <si>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</si>
  <si>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</si>
  <si>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</si>
  <si>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</si>
  <si>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</si>
  <si>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</si>
  <si>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</si>
  <si>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</si>
  <si>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</si>
  <si>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</si>
  <si>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</si>
  <si>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</si>
  <si>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</si>
  <si>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</si>
  <si>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</si>
  <si>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</si>
  <si>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</si>
  <si>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</si>
  <si>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</si>
  <si>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</si>
  <si>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</si>
  <si>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</si>
  <si>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</si>
  <si>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</si>
  <si>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</si>
  <si>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</si>
  <si>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</si>
  <si>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</si>
  <si>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</si>
  <si>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</si>
  <si>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</si>
  <si>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</si>
  <si>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</si>
  <si>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</si>
  <si>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</si>
  <si>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</si>
  <si>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</si>
  <si>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</si>
  <si>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</si>
  <si>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</si>
  <si>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</si>
  <si>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</si>
  <si>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</si>
  <si>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</si>
  <si>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</si>
  <si>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</si>
  <si>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</si>
  <si>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</si>
  <si>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</si>
  <si>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</si>
  <si>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</si>
  <si>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</si>
  <si>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</si>
  <si>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</si>
  <si>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</si>
  <si>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</si>
  <si>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</si>
  <si>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</si>
  <si>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</si>
  <si>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</si>
  <si>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</si>
  <si>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</si>
  <si>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</si>
  <si>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</si>
  <si>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</si>
  <si>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</si>
  <si>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</si>
  <si>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</si>
  <si>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</si>
  <si>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</si>
  <si>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</si>
  <si>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</si>
  <si>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</si>
  <si>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</si>
  <si>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</si>
  <si>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</si>
  <si>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</si>
  <si>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</si>
  <si>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</si>
  <si>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</si>
  <si>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</si>
  <si>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</si>
  <si>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</si>
  <si>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</si>
  <si>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</si>
  <si>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</si>
  <si>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</si>
  <si>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</si>
  <si>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</si>
  <si>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</si>
  <si>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</si>
  <si>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</si>
  <si>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</si>
  <si>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福島県三島町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</si>
  <si>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</si>
  <si>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</si>
  <si>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</si>
  <si>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</si>
  <si>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</si>
  <si>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</si>
  <si>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</si>
  <si>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</si>
  <si>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</si>
  <si>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</si>
  <si>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</si>
  <si>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</si>
  <si>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</si>
  <si>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</si>
  <si>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</si>
  <si>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</si>
  <si>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</si>
  <si>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</si>
  <si>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</si>
  <si>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</si>
  <si>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</si>
  <si>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</si>
  <si>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</si>
  <si>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</si>
  <si>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</si>
  <si>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</si>
  <si>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</si>
  <si>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</si>
  <si>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</si>
  <si>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</si>
  <si>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</si>
  <si>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</si>
  <si>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</si>
  <si>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</si>
  <si>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</si>
  <si>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</si>
  <si>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</si>
  <si>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</si>
  <si>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</si>
  <si>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</si>
  <si>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</si>
  <si>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</si>
  <si>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</si>
  <si>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</si>
  <si>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</si>
  <si>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</si>
  <si>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</si>
  <si>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</si>
  <si>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</si>
  <si>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</si>
  <si>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</si>
  <si>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</si>
  <si>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</si>
  <si>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</si>
  <si>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</si>
  <si>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</si>
  <si>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</si>
  <si>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</si>
  <si>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</si>
  <si>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</si>
  <si>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</si>
  <si>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</si>
  <si>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</si>
  <si>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</si>
  <si>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</si>
  <si>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</si>
  <si>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</si>
  <si>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</si>
  <si>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</si>
  <si>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</si>
  <si>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</si>
  <si>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</si>
  <si>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</si>
  <si>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</si>
  <si>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</si>
  <si>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</si>
  <si>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</si>
  <si>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</si>
  <si>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</si>
  <si>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</si>
  <si>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</si>
  <si>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</si>
  <si>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</si>
  <si>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</si>
  <si>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</si>
  <si>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</si>
  <si>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</si>
  <si>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</si>
  <si>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</si>
  <si>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</si>
  <si>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</si>
  <si>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</si>
  <si>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</si>
  <si>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</si>
  <si>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</si>
  <si>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</si>
  <si>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</si>
  <si>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</si>
  <si>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</si>
  <si>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</si>
  <si>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</si>
  <si>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</si>
  <si>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</si>
  <si>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</si>
  <si>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</si>
  <si>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</si>
  <si>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</si>
  <si>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</si>
  <si>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</si>
  <si>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</si>
  <si>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</si>
  <si>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</si>
  <si>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</si>
  <si>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</si>
  <si>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</si>
  <si>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</si>
  <si>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</si>
  <si>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</si>
  <si>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</si>
  <si>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</si>
  <si>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</si>
  <si>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</si>
  <si>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</si>
  <si>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</si>
  <si>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</si>
  <si>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</si>
  <si>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</si>
  <si>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</si>
  <si>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</si>
  <si>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</si>
  <si>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</si>
  <si>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</si>
  <si>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</si>
  <si>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</si>
  <si>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</si>
  <si>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</si>
  <si>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</si>
  <si>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</si>
  <si>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</si>
  <si>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</si>
  <si>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</si>
  <si>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</si>
  <si>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</si>
  <si>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</si>
  <si>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</si>
  <si>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</si>
  <si>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</si>
  <si>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</si>
  <si>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福島県三島町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</si>
  <si>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</si>
  <si>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</si>
  <si>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</si>
  <si>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</si>
  <si>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</si>
  <si>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</si>
  <si>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</si>
  <si>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</si>
  <si>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</si>
  <si>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</si>
  <si>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</si>
  <si>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</si>
  <si>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</si>
  <si>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</si>
  <si>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</si>
  <si>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</si>
  <si>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</si>
  <si>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</si>
  <si>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</si>
  <si>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</si>
  <si>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三島町路線バス事業特別会計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</si>
  <si>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</si>
  <si>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</si>
  <si>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</si>
  <si>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</si>
  <si>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</si>
  <si>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</si>
  <si>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</si>
  <si>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</si>
  <si>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</si>
  <si>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</si>
  <si>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</si>
  <si>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</si>
  <si>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</si>
  <si>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三島町国民健康保険特別会計</t>
    <phoneticPr fontId="5"/>
  </si>
  <si>
    <t>三島町介護保険特別会計</t>
    <phoneticPr fontId="5"/>
  </si>
  <si>
    <t>三島町後期高齢者医療特別会計</t>
    <phoneticPr fontId="5"/>
  </si>
  <si>
    <t>三島町簡易水道事業特別会計</t>
    <phoneticPr fontId="5"/>
  </si>
  <si>
    <t>法非適用企業</t>
    <phoneticPr fontId="5"/>
  </si>
  <si>
    <t>三島町農業集落排水事業特別会計</t>
    <phoneticPr fontId="5"/>
  </si>
  <si>
    <t>法非適用企業</t>
    <phoneticPr fontId="5"/>
  </si>
  <si>
    <t>三島町戸別合併処理浄化槽事業特別会計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</si>
  <si>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</si>
  <si>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</si>
  <si>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</si>
  <si>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</si>
  <si>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</si>
  <si>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</si>
  <si>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</si>
  <si>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</si>
  <si>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</si>
  <si>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</si>
  <si>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</si>
  <si>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</si>
  <si>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</si>
  <si>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</si>
  <si>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</si>
  <si>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</si>
  <si>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</si>
  <si>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</si>
  <si>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</si>
  <si>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</si>
  <si>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</si>
  <si>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</si>
  <si>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</si>
  <si>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</si>
  <si>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</si>
  <si>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</si>
  <si>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</si>
  <si>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</si>
  <si>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</si>
  <si>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</si>
  <si>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</si>
  <si>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</si>
  <si>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</si>
  <si>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</si>
  <si>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</si>
  <si>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</si>
  <si>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</si>
  <si>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</si>
  <si>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</si>
  <si>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</si>
  <si>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</si>
  <si>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</si>
  <si>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</si>
  <si>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</si>
  <si>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</si>
  <si>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</si>
  <si>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</si>
  <si>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</si>
  <si>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</si>
  <si>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</si>
  <si>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</si>
  <si>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</si>
  <si>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</si>
  <si>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</si>
  <si>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</si>
  <si>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</si>
  <si>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</si>
  <si>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</si>
  <si>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</si>
  <si>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</si>
  <si>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</si>
  <si>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</si>
  <si>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</si>
  <si>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</si>
  <si>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</si>
  <si>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</si>
  <si>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</si>
  <si>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</si>
  <si>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</si>
  <si>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</si>
  <si>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</si>
  <si>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</si>
  <si>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</si>
  <si>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</si>
  <si>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</si>
  <si>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</si>
  <si>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</si>
  <si>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</si>
  <si>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</si>
  <si>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</si>
  <si>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</si>
  <si>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</si>
  <si>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</si>
  <si>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</si>
  <si>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</si>
  <si>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</si>
  <si>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</si>
  <si>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</si>
  <si>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</si>
  <si>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</si>
  <si>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</si>
  <si>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</si>
  <si>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</si>
  <si>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</si>
  <si>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</si>
  <si>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</si>
  <si>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</si>
  <si>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</si>
  <si>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</si>
  <si>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</si>
  <si>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</si>
  <si>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</si>
  <si>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</si>
  <si>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</si>
  <si>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</si>
  <si>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</si>
  <si>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</si>
  <si>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</si>
  <si>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</si>
  <si>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</si>
  <si>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</si>
  <si>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</si>
  <si>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</si>
  <si>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</si>
  <si>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</si>
  <si>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</si>
  <si>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</si>
  <si>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</si>
  <si>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</si>
  <si>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</si>
  <si>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</si>
  <si>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</si>
  <si>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</si>
  <si>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</si>
  <si>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</si>
  <si>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</si>
  <si>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</si>
  <si>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</si>
  <si>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</si>
  <si>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</si>
  <si>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</si>
  <si>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</si>
  <si>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</si>
  <si>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</si>
  <si>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</si>
  <si>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</si>
  <si>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</si>
  <si>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</si>
  <si>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</si>
  <si>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</si>
  <si>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</si>
  <si>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</si>
  <si>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2.95</t>
  </si>
  <si>
    <t>▲ 4.40</t>
  </si>
  <si>
    <t>▲ 0.70</t>
  </si>
  <si>
    <t>一般会計</t>
  </si>
  <si>
    <t>三島町介護保険特別会計</t>
  </si>
  <si>
    <t>三島町簡易水道事業特別会計</t>
  </si>
  <si>
    <t>三島町国民健康保険特別会計</t>
  </si>
  <si>
    <t>三島町農業集落排水事業特別会計</t>
  </si>
  <si>
    <t>三島町路線バス事業特別会計</t>
  </si>
  <si>
    <t>三島町後期高齢者医療特別会計</t>
  </si>
  <si>
    <t>三島町戸別合併処理浄化槽事業特別会計</t>
  </si>
  <si>
    <t>その他会計（赤字）</t>
  </si>
  <si>
    <t>その他会計（黒字）</t>
  </si>
  <si>
    <t>H25末</t>
    <phoneticPr fontId="5"/>
  </si>
  <si>
    <t>H26末</t>
    <phoneticPr fontId="5"/>
  </si>
  <si>
    <t>H27末</t>
    <phoneticPr fontId="5"/>
  </si>
  <si>
    <t>H28末</t>
    <phoneticPr fontId="5"/>
  </si>
  <si>
    <t>H29末</t>
    <phoneticPr fontId="5"/>
  </si>
  <si>
    <t>会津桐タンス株式会社</t>
    <rPh sb="0" eb="2">
      <t>アイヅ</t>
    </rPh>
    <rPh sb="2" eb="3">
      <t>キリ</t>
    </rPh>
    <rPh sb="6" eb="8">
      <t>カブシキ</t>
    </rPh>
    <rPh sb="8" eb="10">
      <t>カイシャ</t>
    </rPh>
    <phoneticPr fontId="2"/>
  </si>
  <si>
    <t>桐の里産業</t>
    <phoneticPr fontId="2"/>
  </si>
  <si>
    <t>会津若松地方広域市町村圏整備組合（一般会計）</t>
  </si>
  <si>
    <t>　　　〃　（会津若松地方水道用水供給事業会計）</t>
  </si>
  <si>
    <t>福島県市町村総合事務組合（一般会計）</t>
  </si>
  <si>
    <t>　　　〃　（消防補償等特別会計）</t>
  </si>
  <si>
    <t>　　　〃　（消防賞じゅつ金特別会計）</t>
  </si>
  <si>
    <t>　　　〃　（非常勤職員公務災害補償特別会計）</t>
  </si>
  <si>
    <t>　　　〃　（自治会館管理特別会計）</t>
  </si>
  <si>
    <t>福島県後期高齢者医療広域連合（一般会計）</t>
  </si>
  <si>
    <t>　　　〃　（後期高齢者医療特別会計）</t>
  </si>
  <si>
    <t>-</t>
    <phoneticPr fontId="2"/>
  </si>
  <si>
    <t>公共施設整備基金</t>
    <rPh sb="0" eb="2">
      <t>コウキョウ</t>
    </rPh>
    <rPh sb="2" eb="4">
      <t>シセツ</t>
    </rPh>
    <rPh sb="4" eb="6">
      <t>セイビ</t>
    </rPh>
    <rPh sb="6" eb="8">
      <t>キキン</t>
    </rPh>
    <phoneticPr fontId="2"/>
  </si>
  <si>
    <t>まちづくり基金</t>
    <rPh sb="5" eb="7">
      <t>キキン</t>
    </rPh>
    <phoneticPr fontId="2"/>
  </si>
  <si>
    <t>福祉基金</t>
    <rPh sb="0" eb="2">
      <t>フクシ</t>
    </rPh>
    <rPh sb="2" eb="4">
      <t>キキン</t>
    </rPh>
    <phoneticPr fontId="2"/>
  </si>
  <si>
    <t>ふるさと納税基金</t>
    <rPh sb="4" eb="6">
      <t>ノウゼイ</t>
    </rPh>
    <rPh sb="6" eb="8">
      <t>キキン</t>
    </rPh>
    <phoneticPr fontId="2"/>
  </si>
  <si>
    <t>生活工芸運動振興基金</t>
    <rPh sb="0" eb="2">
      <t>セイカツ</t>
    </rPh>
    <rPh sb="2" eb="4">
      <t>コウゲイ</t>
    </rPh>
    <rPh sb="4" eb="6">
      <t>ウンドウ</t>
    </rPh>
    <rPh sb="6" eb="8">
      <t>シンコウ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</si>
  <si>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</si>
  <si>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</si>
  <si>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</si>
  <si>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</si>
  <si>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</si>
  <si>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</si>
  <si>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</si>
  <si>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</si>
  <si>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</si>
  <si>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</si>
  <si>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</si>
  <si>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28年度から毎年建設してきた町営住宅や、令和元年度から2年度に実施している防災行政無線改修などの財源として、多額の起債を行ったことにより地方債残高が増加し、今後の実質公債費比率は上昇傾向となる。将来負担比率は算定されていないが、地方交付税を中心とする依存財源に頼り、町税等の自主財源の増加が見込めない当町においては、財政負担の軽減に主眼を置いた事業実施の必要性が増している。</t>
    <rPh sb="1" eb="3">
      <t>ヘイセイ</t>
    </rPh>
    <rPh sb="5" eb="7">
      <t>ネンド</t>
    </rPh>
    <rPh sb="9" eb="11">
      <t>マイトシ</t>
    </rPh>
    <rPh sb="11" eb="13">
      <t>ケンセツ</t>
    </rPh>
    <rPh sb="17" eb="19">
      <t>チョウエイ</t>
    </rPh>
    <rPh sb="19" eb="21">
      <t>ジュウタク</t>
    </rPh>
    <rPh sb="23" eb="25">
      <t>レイワ</t>
    </rPh>
    <rPh sb="25" eb="27">
      <t>ガンネン</t>
    </rPh>
    <rPh sb="27" eb="28">
      <t>ド</t>
    </rPh>
    <rPh sb="31" eb="33">
      <t>ネンド</t>
    </rPh>
    <rPh sb="34" eb="36">
      <t>ジッシ</t>
    </rPh>
    <rPh sb="40" eb="42">
      <t>ボウサイ</t>
    </rPh>
    <rPh sb="42" eb="44">
      <t>ギョウセイ</t>
    </rPh>
    <rPh sb="44" eb="46">
      <t>ムセン</t>
    </rPh>
    <rPh sb="46" eb="48">
      <t>カイシュウ</t>
    </rPh>
    <rPh sb="51" eb="53">
      <t>ザイゲン</t>
    </rPh>
    <rPh sb="57" eb="59">
      <t>タガク</t>
    </rPh>
    <rPh sb="60" eb="62">
      <t>キサイ</t>
    </rPh>
    <rPh sb="63" eb="64">
      <t>オコナ</t>
    </rPh>
    <rPh sb="71" eb="74">
      <t>チホウサイ</t>
    </rPh>
    <rPh sb="74" eb="76">
      <t>ザンダカ</t>
    </rPh>
    <rPh sb="77" eb="79">
      <t>ゾウカ</t>
    </rPh>
    <rPh sb="81" eb="83">
      <t>コンゴ</t>
    </rPh>
    <rPh sb="84" eb="86">
      <t>ジッシツ</t>
    </rPh>
    <rPh sb="86" eb="89">
      <t>コウサイヒ</t>
    </rPh>
    <rPh sb="89" eb="91">
      <t>ヒリツ</t>
    </rPh>
    <rPh sb="92" eb="94">
      <t>ジョウショウ</t>
    </rPh>
    <rPh sb="94" eb="96">
      <t>ケイコウ</t>
    </rPh>
    <rPh sb="100" eb="102">
      <t>ショウライ</t>
    </rPh>
    <rPh sb="102" eb="104">
      <t>フタン</t>
    </rPh>
    <rPh sb="104" eb="106">
      <t>ヒリツ</t>
    </rPh>
    <rPh sb="107" eb="109">
      <t>サンテイ</t>
    </rPh>
    <rPh sb="117" eb="119">
      <t>チホウ</t>
    </rPh>
    <rPh sb="119" eb="122">
      <t>コウフゼイ</t>
    </rPh>
    <rPh sb="123" eb="125">
      <t>チュウシン</t>
    </rPh>
    <rPh sb="128" eb="130">
      <t>イゾン</t>
    </rPh>
    <rPh sb="130" eb="132">
      <t>ザイゲン</t>
    </rPh>
    <rPh sb="133" eb="134">
      <t>タヨ</t>
    </rPh>
    <rPh sb="136" eb="138">
      <t>チョウゼイ</t>
    </rPh>
    <rPh sb="138" eb="139">
      <t>トウ</t>
    </rPh>
    <rPh sb="140" eb="142">
      <t>ジシュ</t>
    </rPh>
    <rPh sb="142" eb="144">
      <t>ザイゲン</t>
    </rPh>
    <rPh sb="145" eb="147">
      <t>ゾウカ</t>
    </rPh>
    <rPh sb="148" eb="150">
      <t>ミコ</t>
    </rPh>
    <rPh sb="153" eb="155">
      <t>トウチョウ</t>
    </rPh>
    <rPh sb="161" eb="165">
      <t>ザイセイフタン</t>
    </rPh>
    <rPh sb="166" eb="168">
      <t>ケイゲン</t>
    </rPh>
    <rPh sb="169" eb="171">
      <t>シュガン</t>
    </rPh>
    <rPh sb="172" eb="173">
      <t>オ</t>
    </rPh>
    <rPh sb="175" eb="177">
      <t>ジギョウ</t>
    </rPh>
    <rPh sb="177" eb="179">
      <t>ジッシ</t>
    </rPh>
    <rPh sb="180" eb="183">
      <t>ヒツヨウセイ</t>
    </rPh>
    <rPh sb="184" eb="185">
      <t>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</si>
</sst>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177" fontId="12" fillId="0" borderId="21" xfId="5" applyNumberFormat="1" applyFont="1" applyBorder="1" applyAlignment="1" applyProtection="1">
      <alignment horizontal="right" vertical="center" shrinkToFit="1"/>
      <protection locked="0"/>
    </xf>
    <xf numFmtId="177" fontId="12" fillId="0" borderId="22" xfId="5" applyNumberFormat="1" applyFont="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F166FA9-6978-4400-8B5F-24687327564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9C59-4AA3-9EE6-9DCBA3888A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258246</c:v>
                </c:pt>
                <c:pt idx="1">
                  <c:v>250207</c:v>
                </c:pt>
                <c:pt idx="2">
                  <c:v>415493</c:v>
                </c:pt>
                <c:pt idx="3">
                  <c:v>515959</c:v>
                </c:pt>
                <c:pt idx="4">
                  <c:v>320758</c:v>
                </c:pt>
              </c:numCache>
            </c:numRef>
          </c:val>
          <c:smooth val="0"/>
          <c:extLst>
            <c:ext xmlns:c16="http://schemas.microsoft.com/office/drawing/2014/chart" uri="{C3380CC4-5D6E-409C-BE32-E72D297353CC}">
              <c16:uniqueId val="{00000001-9C59-4AA3-9EE6-9DCBA3888A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9.83</c:v>
                </c:pt>
                <c:pt idx="1">
                  <c:v>12.36</c:v>
                </c:pt>
                <c:pt idx="2">
                  <c:v>16.09</c:v>
                </c:pt>
                <c:pt idx="3">
                  <c:v>24.29</c:v>
                </c:pt>
                <c:pt idx="4">
                  <c:v>16.100000000000001</c:v>
                </c:pt>
              </c:numCache>
            </c:numRef>
          </c:val>
          <c:extLst>
            <c:ext xmlns:c16="http://schemas.microsoft.com/office/drawing/2014/chart" uri="{C3380CC4-5D6E-409C-BE32-E72D297353CC}">
              <c16:uniqueId val="{00000000-FCD9-4616-9365-3AA608612A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71.56</c:v>
                </c:pt>
                <c:pt idx="1">
                  <c:v>72.25</c:v>
                </c:pt>
                <c:pt idx="2">
                  <c:v>73.14</c:v>
                </c:pt>
                <c:pt idx="3">
                  <c:v>65.64</c:v>
                </c:pt>
                <c:pt idx="4">
                  <c:v>73.37</c:v>
                </c:pt>
              </c:numCache>
            </c:numRef>
          </c:val>
          <c:extLst>
            <c:ext xmlns:c16="http://schemas.microsoft.com/office/drawing/2014/chart" uri="{C3380CC4-5D6E-409C-BE32-E72D297353CC}">
              <c16:uniqueId val="{00000001-FCD9-4616-9365-3AA608612A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-2.95</c:v>
                </c:pt>
                <c:pt idx="1">
                  <c:v>8.02</c:v>
                </c:pt>
                <c:pt idx="2">
                  <c:v>2.17</c:v>
                </c:pt>
                <c:pt idx="3">
                  <c:v>-4.4000000000000004</c:v>
                </c:pt>
                <c:pt idx="4">
                  <c:v>-0.7</c:v>
                </c:pt>
              </c:numCache>
            </c:numRef>
          </c:val>
          <c:smooth val="0"/>
          <c:extLst>
            <c:ext xmlns:c16="http://schemas.microsoft.com/office/drawing/2014/chart" uri="{C3380CC4-5D6E-409C-BE32-E72D297353CC}">
              <c16:uniqueId val="{00000002-FCD9-4616-9365-3AA608612A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65-4C40-A6B3-5369B06278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65-4C40-A6B3-5369B0627810}"/>
            </c:ext>
          </c:extLst>
        </c:ser>
        <c:ser>
          <c:idx val="2"/>
          <c:order val="2"/>
          <c:tx>
            <c:strRef>
              <c:f>データシート!$A$29</c:f>
              <c:strCache>
                <c:ptCount val="1"/>
                <c:pt idx="0">
                  <c:v>三島町戸別合併処理浄化槽事業特別会計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0.71</c:v>
                </c:pt>
                <c:pt idx="2">
                  <c:v>#N/A</c:v>
                </c:pt>
                <c:pt idx="3">
                  <c:v>0.31</c:v>
                </c:pt>
                <c:pt idx="4">
                  <c:v>#N/A</c:v>
                </c:pt>
                <c:pt idx="5">
                  <c:v>0.19</c:v>
                </c:pt>
                <c:pt idx="6">
                  <c:v>#N/A</c:v>
                </c:pt>
                <c:pt idx="7">
                  <c:v>0.23</c:v>
                </c:pt>
                <c:pt idx="8">
                  <c:v>#N/A</c:v>
                </c:pt>
                <c:pt idx="9">
                  <c:v>0.01</c:v>
                </c:pt>
              </c:numCache>
            </c:numRef>
          </c:val>
          <c:extLst>
            <c:ext xmlns:c16="http://schemas.microsoft.com/office/drawing/2014/chart" uri="{C3380CC4-5D6E-409C-BE32-E72D297353CC}">
              <c16:uniqueId val="{00000002-7665-4C40-A6B3-5369B0627810}"/>
            </c:ext>
          </c:extLst>
        </c:ser>
        <c:ser>
          <c:idx val="3"/>
          <c:order val="3"/>
          <c:tx>
            <c:strRef>
              <c:f>データシート!$A$30</c:f>
              <c:strCache>
                <c:ptCount val="1"/>
                <c:pt idx="0">
                  <c:v>三島町後期高齢者医療特別会計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0.03</c:v>
                </c:pt>
                <c:pt idx="8">
                  <c:v>#N/A</c:v>
                </c:pt>
                <c:pt idx="9">
                  <c:v>0.03</c:v>
                </c:pt>
              </c:numCache>
            </c:numRef>
          </c:val>
          <c:extLst>
            <c:ext xmlns:c16="http://schemas.microsoft.com/office/drawing/2014/chart" uri="{C3380CC4-5D6E-409C-BE32-E72D297353CC}">
              <c16:uniqueId val="{00000003-7665-4C40-A6B3-5369B0627810}"/>
            </c:ext>
          </c:extLst>
        </c:ser>
        <c:ser>
          <c:idx val="4"/>
          <c:order val="4"/>
          <c:tx>
            <c:strRef>
              <c:f>データシート!$A$31</c:f>
              <c:strCache>
                <c:ptCount val="1"/>
                <c:pt idx="0">
                  <c:v>三島町路線バス事業特別会計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0.11</c:v>
                </c:pt>
                <c:pt idx="4">
                  <c:v>#N/A</c:v>
                </c:pt>
                <c:pt idx="5">
                  <c:v>0.25</c:v>
                </c:pt>
                <c:pt idx="6">
                  <c:v>#N/A</c:v>
                </c:pt>
                <c:pt idx="7">
                  <c:v>0.17</c:v>
                </c:pt>
                <c:pt idx="8">
                  <c:v>#N/A</c:v>
                </c:pt>
                <c:pt idx="9">
                  <c:v>0.12</c:v>
                </c:pt>
              </c:numCache>
            </c:numRef>
          </c:val>
          <c:extLst>
            <c:ext xmlns:c16="http://schemas.microsoft.com/office/drawing/2014/chart" uri="{C3380CC4-5D6E-409C-BE32-E72D297353CC}">
              <c16:uniqueId val="{00000004-7665-4C40-A6B3-5369B0627810}"/>
            </c:ext>
          </c:extLst>
        </c:ser>
        <c:ser>
          <c:idx val="5"/>
          <c:order val="5"/>
          <c:tx>
            <c:strRef>
              <c:f>データシート!$A$32</c:f>
              <c:strCache>
                <c:ptCount val="1"/>
                <c:pt idx="0">
                  <c:v>三島町農業集落排水事業特別会計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0.16</c:v>
                </c:pt>
                <c:pt idx="4">
                  <c:v>#N/A</c:v>
                </c:pt>
                <c:pt idx="5">
                  <c:v>0.18</c:v>
                </c:pt>
                <c:pt idx="6">
                  <c:v>#N/A</c:v>
                </c:pt>
                <c:pt idx="7">
                  <c:v>0.13</c:v>
                </c:pt>
                <c:pt idx="8">
                  <c:v>#N/A</c:v>
                </c:pt>
                <c:pt idx="9">
                  <c:v>0.14000000000000001</c:v>
                </c:pt>
              </c:numCache>
            </c:numRef>
          </c:val>
          <c:extLst>
            <c:ext xmlns:c16="http://schemas.microsoft.com/office/drawing/2014/chart" uri="{C3380CC4-5D6E-409C-BE32-E72D297353CC}">
              <c16:uniqueId val="{00000005-7665-4C40-A6B3-5369B0627810}"/>
            </c:ext>
          </c:extLst>
        </c:ser>
        <c:ser>
          <c:idx val="6"/>
          <c:order val="6"/>
          <c:tx>
            <c:strRef>
              <c:f>データシート!$A$33</c:f>
              <c:strCache>
                <c:ptCount val="1"/>
                <c:pt idx="0">
                  <c:v>三島町国民健康保険特別会計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2.44</c:v>
                </c:pt>
                <c:pt idx="2">
                  <c:v>#N/A</c:v>
                </c:pt>
                <c:pt idx="3">
                  <c:v>1.71</c:v>
                </c:pt>
                <c:pt idx="4">
                  <c:v>#N/A</c:v>
                </c:pt>
                <c:pt idx="5">
                  <c:v>4.53</c:v>
                </c:pt>
                <c:pt idx="6">
                  <c:v>#N/A</c:v>
                </c:pt>
                <c:pt idx="7">
                  <c:v>0.56000000000000005</c:v>
                </c:pt>
                <c:pt idx="8">
                  <c:v>#N/A</c:v>
                </c:pt>
                <c:pt idx="9">
                  <c:v>0.36</c:v>
                </c:pt>
              </c:numCache>
            </c:numRef>
          </c:val>
          <c:extLst>
            <c:ext xmlns:c16="http://schemas.microsoft.com/office/drawing/2014/chart" uri="{C3380CC4-5D6E-409C-BE32-E72D297353CC}">
              <c16:uniqueId val="{00000006-7665-4C40-A6B3-5369B0627810}"/>
            </c:ext>
          </c:extLst>
        </c:ser>
        <c:ser>
          <c:idx val="7"/>
          <c:order val="7"/>
          <c:tx>
            <c:strRef>
              <c:f>データシート!$A$34</c:f>
              <c:strCache>
                <c:ptCount val="1"/>
                <c:pt idx="0">
                  <c:v>三島町簡易水道事業特別会計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0.36</c:v>
                </c:pt>
                <c:pt idx="2">
                  <c:v>#N/A</c:v>
                </c:pt>
                <c:pt idx="3">
                  <c:v>0.55000000000000004</c:v>
                </c:pt>
                <c:pt idx="4">
                  <c:v>#N/A</c:v>
                </c:pt>
                <c:pt idx="5">
                  <c:v>0.94</c:v>
                </c:pt>
                <c:pt idx="6">
                  <c:v>#N/A</c:v>
                </c:pt>
                <c:pt idx="7">
                  <c:v>0.32</c:v>
                </c:pt>
                <c:pt idx="8">
                  <c:v>#N/A</c:v>
                </c:pt>
                <c:pt idx="9">
                  <c:v>1.21</c:v>
                </c:pt>
              </c:numCache>
            </c:numRef>
          </c:val>
          <c:extLst>
            <c:ext xmlns:c16="http://schemas.microsoft.com/office/drawing/2014/chart" uri="{C3380CC4-5D6E-409C-BE32-E72D297353CC}">
              <c16:uniqueId val="{00000007-7665-4C40-A6B3-5369B0627810}"/>
            </c:ext>
          </c:extLst>
        </c:ser>
        <c:ser>
          <c:idx val="8"/>
          <c:order val="8"/>
          <c:tx>
            <c:strRef>
              <c:f>データシート!$A$35</c:f>
              <c:strCache>
                <c:ptCount val="1"/>
                <c:pt idx="0">
                  <c:v>三島町介護保険特別会計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0.99</c:v>
                </c:pt>
                <c:pt idx="2">
                  <c:v>#N/A</c:v>
                </c:pt>
                <c:pt idx="3">
                  <c:v>0.83</c:v>
                </c:pt>
                <c:pt idx="4">
                  <c:v>#N/A</c:v>
                </c:pt>
                <c:pt idx="5">
                  <c:v>1.44</c:v>
                </c:pt>
                <c:pt idx="6">
                  <c:v>#N/A</c:v>
                </c:pt>
                <c:pt idx="7">
                  <c:v>1.29</c:v>
                </c:pt>
                <c:pt idx="8">
                  <c:v>#N/A</c:v>
                </c:pt>
                <c:pt idx="9">
                  <c:v>1.72</c:v>
                </c:pt>
              </c:numCache>
            </c:numRef>
          </c:val>
          <c:extLst>
            <c:ext xmlns:c16="http://schemas.microsoft.com/office/drawing/2014/chart" uri="{C3380CC4-5D6E-409C-BE32-E72D297353CC}">
              <c16:uniqueId val="{00000008-7665-4C40-A6B3-5369B06278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9.74</c:v>
                </c:pt>
                <c:pt idx="2">
                  <c:v>#N/A</c:v>
                </c:pt>
                <c:pt idx="3">
                  <c:v>12.24</c:v>
                </c:pt>
                <c:pt idx="4">
                  <c:v>#N/A</c:v>
                </c:pt>
                <c:pt idx="5">
                  <c:v>15.83</c:v>
                </c:pt>
                <c:pt idx="6">
                  <c:v>#N/A</c:v>
                </c:pt>
                <c:pt idx="7">
                  <c:v>24.11</c:v>
                </c:pt>
                <c:pt idx="8">
                  <c:v>#N/A</c:v>
                </c:pt>
                <c:pt idx="9">
                  <c:v>16.09</c:v>
                </c:pt>
              </c:numCache>
            </c:numRef>
          </c:val>
          <c:extLst>
            <c:ext xmlns:c16="http://schemas.microsoft.com/office/drawing/2014/chart" uri="{C3380CC4-5D6E-409C-BE32-E72D297353CC}">
              <c16:uniqueId val="{00000009-7665-4C40-A6B3-5369B06278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234</c:v>
                </c:pt>
                <c:pt idx="5">
                  <c:v>221</c:v>
                </c:pt>
                <c:pt idx="8">
                  <c:v>197</c:v>
                </c:pt>
                <c:pt idx="11">
                  <c:v>195</c:v>
                </c:pt>
                <c:pt idx="14">
                  <c:v>203</c:v>
                </c:pt>
              </c:numCache>
            </c:numRef>
          </c:val>
          <c:extLst>
            <c:ext xmlns:c16="http://schemas.microsoft.com/office/drawing/2014/chart" uri="{C3380CC4-5D6E-409C-BE32-E72D297353CC}">
              <c16:uniqueId val="{00000000-E0AC-4A8A-B518-A84ECEA842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AC-4A8A-B518-A84ECEA842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AC-4A8A-B518-A84ECEA842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4</c:v>
                </c:pt>
                <c:pt idx="9">
                  <c:v>4</c:v>
                </c:pt>
                <c:pt idx="12">
                  <c:v>4</c:v>
                </c:pt>
              </c:numCache>
            </c:numRef>
          </c:val>
          <c:extLst>
            <c:ext xmlns:c16="http://schemas.microsoft.com/office/drawing/2014/chart" uri="{C3380CC4-5D6E-409C-BE32-E72D297353CC}">
              <c16:uniqueId val="{00000003-E0AC-4A8A-B518-A84ECEA842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46</c:v>
                </c:pt>
                <c:pt idx="6">
                  <c:v>51</c:v>
                </c:pt>
                <c:pt idx="9">
                  <c:v>59</c:v>
                </c:pt>
                <c:pt idx="12">
                  <c:v>49</c:v>
                </c:pt>
              </c:numCache>
            </c:numRef>
          </c:val>
          <c:extLst>
            <c:ext xmlns:c16="http://schemas.microsoft.com/office/drawing/2014/chart" uri="{C3380CC4-5D6E-409C-BE32-E72D297353CC}">
              <c16:uniqueId val="{00000004-E0AC-4A8A-B518-A84ECEA842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AC-4A8A-B518-A84ECEA842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AC-4A8A-B518-A84ECEA842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222</c:v>
                </c:pt>
                <c:pt idx="3">
                  <c:v>196</c:v>
                </c:pt>
                <c:pt idx="6">
                  <c:v>175</c:v>
                </c:pt>
                <c:pt idx="9">
                  <c:v>172</c:v>
                </c:pt>
                <c:pt idx="12">
                  <c:v>191</c:v>
                </c:pt>
              </c:numCache>
            </c:numRef>
          </c:val>
          <c:extLst>
            <c:ext xmlns:c16="http://schemas.microsoft.com/office/drawing/2014/chart" uri="{C3380CC4-5D6E-409C-BE32-E72D297353CC}">
              <c16:uniqueId val="{00000007-E0AC-4A8A-B518-A84ECEA842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c:v>
                </c:pt>
                <c:pt idx="2">
                  <c:v>#N/A</c:v>
                </c:pt>
                <c:pt idx="3">
                  <c:v>#N/A</c:v>
                </c:pt>
                <c:pt idx="4">
                  <c:v>24</c:v>
                </c:pt>
                <c:pt idx="5">
                  <c:v>#N/A</c:v>
                </c:pt>
                <c:pt idx="6">
                  <c:v>#N/A</c:v>
                </c:pt>
                <c:pt idx="7">
                  <c:v>33</c:v>
                </c:pt>
                <c:pt idx="8">
                  <c:v>#N/A</c:v>
                </c:pt>
                <c:pt idx="9">
                  <c:v>#N/A</c:v>
                </c:pt>
                <c:pt idx="10">
                  <c:v>40</c:v>
                </c:pt>
                <c:pt idx="11">
                  <c:v>#N/A</c:v>
                </c:pt>
                <c:pt idx="12">
                  <c:v>#N/A</c:v>
                </c:pt>
                <c:pt idx="13">
                  <c:v>41</c:v>
                </c:pt>
                <c:pt idx="14">
                  <c:v>#N/A</c:v>
                </c:pt>
              </c:numCache>
            </c:numRef>
          </c:val>
          <c:smooth val="0"/>
          <c:extLst>
            <c:ext xmlns:c16="http://schemas.microsoft.com/office/drawing/2014/chart" uri="{C3380CC4-5D6E-409C-BE32-E72D297353CC}">
              <c16:uniqueId val="{00000008-E0AC-4A8A-B518-A84ECEA842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1966</c:v>
                </c:pt>
                <c:pt idx="5">
                  <c:v>2120</c:v>
                </c:pt>
                <c:pt idx="8">
                  <c:v>2239</c:v>
                </c:pt>
                <c:pt idx="11">
                  <c:v>2629</c:v>
                </c:pt>
                <c:pt idx="14">
                  <c:v>2834</c:v>
                </c:pt>
              </c:numCache>
            </c:numRef>
          </c:val>
          <c:extLst>
            <c:ext xmlns:c16="http://schemas.microsoft.com/office/drawing/2014/chart" uri="{C3380CC4-5D6E-409C-BE32-E72D297353CC}">
              <c16:uniqueId val="{00000000-348D-4B32-9CE0-A922D8394D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c:v>
                </c:pt>
                <c:pt idx="5">
                  <c:v>24</c:v>
                </c:pt>
                <c:pt idx="8">
                  <c:v>20</c:v>
                </c:pt>
                <c:pt idx="11">
                  <c:v>15</c:v>
                </c:pt>
                <c:pt idx="14">
                  <c:v>11</c:v>
                </c:pt>
              </c:numCache>
            </c:numRef>
          </c:val>
          <c:extLst>
            <c:ext xmlns:c16="http://schemas.microsoft.com/office/drawing/2014/chart" uri="{C3380CC4-5D6E-409C-BE32-E72D297353CC}">
              <c16:uniqueId val="{00000001-348D-4B32-9CE0-A922D8394D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1634</c:v>
                </c:pt>
                <c:pt idx="5">
                  <c:v>1786</c:v>
                </c:pt>
                <c:pt idx="8">
                  <c:v>1788</c:v>
                </c:pt>
                <c:pt idx="11">
                  <c:v>1696</c:v>
                </c:pt>
                <c:pt idx="14">
                  <c:v>1828</c:v>
                </c:pt>
              </c:numCache>
            </c:numRef>
          </c:val>
          <c:extLst>
            <c:ext xmlns:c16="http://schemas.microsoft.com/office/drawing/2014/chart" uri="{C3380CC4-5D6E-409C-BE32-E72D297353CC}">
              <c16:uniqueId val="{00000002-348D-4B32-9CE0-A922D8394D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8D-4B32-9CE0-A922D8394D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8D-4B32-9CE0-A922D8394D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D-4B32-9CE0-A922D8394D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366</c:v>
                </c:pt>
                <c:pt idx="3">
                  <c:v>354</c:v>
                </c:pt>
                <c:pt idx="6">
                  <c:v>314</c:v>
                </c:pt>
                <c:pt idx="9">
                  <c:v>261</c:v>
                </c:pt>
                <c:pt idx="12">
                  <c:v>155</c:v>
                </c:pt>
              </c:numCache>
            </c:numRef>
          </c:val>
          <c:extLst>
            <c:ext xmlns:c16="http://schemas.microsoft.com/office/drawing/2014/chart" uri="{C3380CC4-5D6E-409C-BE32-E72D297353CC}">
              <c16:uniqueId val="{00000006-348D-4B32-9CE0-A922D8394D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3</c:v>
                </c:pt>
                <c:pt idx="6">
                  <c:v>4</c:v>
                </c:pt>
                <c:pt idx="9">
                  <c:v>4</c:v>
                </c:pt>
                <c:pt idx="12">
                  <c:v>4</c:v>
                </c:pt>
              </c:numCache>
            </c:numRef>
          </c:val>
          <c:extLst>
            <c:ext xmlns:c16="http://schemas.microsoft.com/office/drawing/2014/chart" uri="{C3380CC4-5D6E-409C-BE32-E72D297353CC}">
              <c16:uniqueId val="{00000007-348D-4B32-9CE0-A922D8394D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527</c:v>
                </c:pt>
                <c:pt idx="3">
                  <c:v>520</c:v>
                </c:pt>
                <c:pt idx="6">
                  <c:v>559</c:v>
                </c:pt>
                <c:pt idx="9">
                  <c:v>631</c:v>
                </c:pt>
                <c:pt idx="12">
                  <c:v>471</c:v>
                </c:pt>
              </c:numCache>
            </c:numRef>
          </c:val>
          <c:extLst>
            <c:ext xmlns:c16="http://schemas.microsoft.com/office/drawing/2014/chart" uri="{C3380CC4-5D6E-409C-BE32-E72D297353CC}">
              <c16:uniqueId val="{00000008-348D-4B32-9CE0-A922D8394D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8D-4B32-9CE0-A922D8394D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1889</c:v>
                </c:pt>
                <c:pt idx="3">
                  <c:v>2040</c:v>
                </c:pt>
                <c:pt idx="6">
                  <c:v>2359</c:v>
                </c:pt>
                <c:pt idx="9">
                  <c:v>2778</c:v>
                </c:pt>
                <c:pt idx="12">
                  <c:v>3020</c:v>
                </c:pt>
              </c:numCache>
            </c:numRef>
          </c:val>
          <c:extLst>
            <c:ext xmlns:c16="http://schemas.microsoft.com/office/drawing/2014/chart" uri="{C3380CC4-5D6E-409C-BE32-E72D297353CC}">
              <c16:uniqueId val="{0000000A-348D-4B32-9CE0-A922D8394D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8D-4B32-9CE0-A922D8394D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951</c:v>
                </c:pt>
                <c:pt idx="1">
                  <c:v>808</c:v>
                </c:pt>
                <c:pt idx="2">
                  <c:v>900</c:v>
                </c:pt>
              </c:numCache>
            </c:numRef>
          </c:val>
          <c:extLst>
            <c:ext xmlns:c16="http://schemas.microsoft.com/office/drawing/2014/chart" uri="{C3380CC4-5D6E-409C-BE32-E72D297353CC}">
              <c16:uniqueId val="{00000000-4441-43E1-A3DE-4D05401E48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239</c:v>
                </c:pt>
                <c:pt idx="1">
                  <c:v>359</c:v>
                </c:pt>
                <c:pt idx="2">
                  <c:v>359</c:v>
                </c:pt>
              </c:numCache>
            </c:numRef>
          </c:val>
          <c:extLst>
            <c:ext xmlns:c16="http://schemas.microsoft.com/office/drawing/2014/chart" uri="{C3380CC4-5D6E-409C-BE32-E72D297353CC}">
              <c16:uniqueId val="{00000001-4441-43E1-A3DE-4D05401E48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696</c:v>
                </c:pt>
                <c:pt idx="1">
                  <c:v>638</c:v>
                </c:pt>
                <c:pt idx="2">
                  <c:v>651</c:v>
                </c:pt>
              </c:numCache>
            </c:numRef>
          </c:val>
          <c:extLst>
            <c:ext xmlns:c16="http://schemas.microsoft.com/office/drawing/2014/chart" uri="{C3380CC4-5D6E-409C-BE32-E72D297353CC}">
              <c16:uniqueId val="{00000002-4441-43E1-A3DE-4D05401E48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{41AF74EC-7BC1-4735-8D44-9DA08D26D189}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F9-4A82-81CD-BD7B94DF58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{E5D4A2C4-4E58-417A-BD6C-6CA91156C489}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F9-4A82-81CD-BD7B94DF58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{796DA2DD-0108-4224-B9C4-0A0577BDF195}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F9-4A82-81CD-BD7B94DF58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{2AC5ECB1-0533-40EF-A838-45E4A8D05876}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F9-4A82-81CD-BD7B94DF58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{C3867E7F-1B83-4B50-8AC6-338B4197DA3B}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F9-4A82-81CD-BD7B94DF58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{81771983-94C3-4B0F-B601-9BC53867B239}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F9-4A82-81CD-BD7B94DF58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{C6D5C188-18B6-44CC-BBE1-28F7F6646480}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F9-4A82-81CD-BD7B94DF58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{6DCDA75F-9A61-4287-B9A6-3AFF16DDC04D}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F9-4A82-81CD-BD7B94DF58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{29EBF094-FF01-4700-9BA1-A1FB302FE307}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F9-4A82-81CD-BD7B94DF58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F9-4A82-81CD-BD7B94DF58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{302B88E2-071D-4B43-AC7D-FF1BE8EA4146}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F9-4A82-81CD-BD7B94DF58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{7650A720-8309-49A0-B3DC-0BC85B3CC001}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F9-4A82-81CD-BD7B94DF58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{8DB9BE84-58C0-46E4-9F69-B5890861220C}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F9-4A82-81CD-BD7B94DF58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{BCF46C4F-3CCB-442B-849D-B273E43A209B}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F9-4A82-81CD-BD7B94DF58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{24420C3B-2172-4E56-ACDB-AF2EB0DEC5FF}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F9-4A82-81CD-BD7B94DF58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{11532576-0C26-42DC-BEB6-988F3A16133E}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F9-4A82-81CD-BD7B94DF58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{736E5C7B-AD06-45D1-BB19-A202CCBA6408}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F9-4A82-81CD-BD7B94DF58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{D318768A-0807-4E38-9D2C-A9A63E66FF73}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F9-4A82-81CD-BD7B94DF58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{16908E4C-351E-40AA-9D3B-FCFF136AE05A}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F9-4A82-81CD-BD7B94DF58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D4F9-4A82-81CD-BD7B94DF589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{89612538-C320-4FA4-A378-1FC9FBFC5BBF}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A7F-42DF-8A9D-3F411BE10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{CABC4758-74A0-4E3E-B0FB-318B2780C27D}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F-42DF-8A9D-3F411BE10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{95F82F68-1902-49A5-87C8-3EAEAF0836FE}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F-42DF-8A9D-3F411BE10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{FE4DA11E-C790-477C-9682-EFD24B784727}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F-42DF-8A9D-3F411BE10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{06A40839-1826-44C5-8120-B8C023F2B6CD}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F-42DF-8A9D-3F411BE1005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{FD98CEE8-F150-401A-9773-C689055237A4}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A7F-42DF-8A9D-3F411BE1005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{E3109B52-8845-44CF-849C-84D4C3C40367}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A7F-42DF-8A9D-3F411BE1005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{68FBD6BD-FE63-4400-9F02-806288D1ACCE}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A7F-42DF-8A9D-3F411BE1005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{C44EEB2C-2B4A-4317-903C-E8820CD1AE10}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A7F-42DF-8A9D-3F411BE10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4.2</c:v>
                </c:pt>
                <c:pt idx="16">
                  <c:v>3.1</c:v>
                </c:pt>
                <c:pt idx="24">
                  <c:v>2.8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7F-42DF-8A9D-3F411BE100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{F72149D8-66B0-486E-9204-5E90A33EF397}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A7F-42DF-8A9D-3F411BE100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{6084EEDA-9262-4FE6-9F32-4003964ADA42}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F-42DF-8A9D-3F411BE10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{8196E725-5DE0-4368-BADF-83969C4E4A08}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F-42DF-8A9D-3F411BE10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{AA7B5BB4-31DD-4C8A-875A-BBD0360B894E}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F-42DF-8A9D-3F411BE10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{E767B728-5704-4DDB-A046-50983E48E66E}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F-42DF-8A9D-3F411BE1005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{8EB8DB19-0492-47DB-AEF8-E8100EB542F4}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A7F-42DF-8A9D-3F411BE1005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{5F1A5173-4DA3-41A0-8ED2-B2C44F79DF18}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A7F-42DF-8A9D-3F411BE1005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{5B2C5009-A53E-4F79-AF48-1D0C28418944}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A7F-42DF-8A9D-3F411BE1005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{53F43842-5BEC-4120-9024-054BED75A49F}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A7F-42DF-8A9D-3F411BE10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7F-42DF-8A9D-3F411BE10050}"/>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公債費においては、平成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償還を実施したことにより、年々減少し健全化が図られてきている。今後も、起債の新規発行においては財政を圧迫しないよう計画的に事業を実施する。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減債基金残高のうち、</a:t>
          </a:r>
          <a:r>
            <a:rPr kumimoji="1" lang="ja-JP" altLang="en-US" sz="1100">
              <a:latin typeface="ＭＳ ゴシック" panose="020B0609070205080204" pitchFamily="49" charset="-128"/>
              <a:ea typeface="ＭＳ ゴシック" panose="020B0609070205080204" pitchFamily="49" charset="-128"/>
            </a:rPr>
            <a:t>実質公債費比率の算定に用いる満期一括償還地方債の償還の財源としての積立額はない。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的資金補償金免除繰上償還により、一時的に地方債現在高は大きく減少し、あわせて財政調整基金等充当可能財源の増加に伴い、将来負担について改善が図られたが、近年投資的事業の増加に伴い地方債の現在高が上昇傾向となっている。今後は、新規起債発行の抑制に努めるなど、財政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福島県三島町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財源調整により減少傾向にあるが、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町債償還を見据えた積立により増加傾向にある。その他特定目的基金については各年度の運用によって増減がある。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町にとっては交付税の動向が財政状況に大きく影響するため、人口減少等に伴う交付税の減や老朽化の進む公共施設等の維持経費、公債費の増加など、将来負担に備えた各種基金の計画的な積立て等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町財政の健全な運営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公共施設の維持修繕を目的とした公共施設整備基金、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産業振興支援・住宅環境整備支援・教育の振興・地域の活性化支援に関する事業を目的とした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高齢者等の保健福祉の増進を目的とした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まちづくりの各種事業を目的とした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生活工芸運動の健全な発展を図る事業を目的とした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生活工芸運動振興基金が上位の積立基金である。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特定目的基金については、各年度において増減があるものの、各目的に基づく計画的かつ適正な運用を図っている。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特定目的基金については、各目的に基づく計画的かつ適正な運用に努める。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投資的事業や施策的事業の増加により財政調整基金は減少傾向にある。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自主財源の乏しい本町にとっては交付税の動向が財政状況に大きく影響するため、人口減少等に伴う交付税の減等に備え健全な財政運営の確保に努める。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近い将来、町</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債の償還が多額になることが見込まれるため、減債基金の積立が増加傾向にある。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投資的事業や施策的事業による起債借入の増加に伴い、地方債償還額の増加が見込まれるため、償還に必要な財源の確保に努める。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C19877-EE8F-4811-AF12-CD4F6A055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610693-E7B9-476D-8473-A0D7BE9E9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5A6EE983-C0C8-4788-8C7E-8B1BB38A8AC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639B3083-BD8A-4316-92E6-C891E6F1B9A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92D462F-1D4A-46C1-A579-A6C992A88DC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C68FA88D-3A30-4C78-8C83-2A5B06D5CCF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BF249064-1A35-4FF3-9DE4-446351E1D6C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157C9AEF-D2F7-4801-B134-A0FD191B24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F7A4A996-D378-4004-BAB9-0303E448C3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E78BF11B-5C18-49DB-B8C6-9F925240C67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767A0E64-430C-4951-8BEB-A93CE74D5D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A49DDEEE-C2D0-48A4-BB9D-CACFBA8300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82FE1E13-B082-459F-B4F8-19A34B5DF3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8551CAEC-7409-4A05-A49B-5CFE495AF2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FEF3079C-0C20-48AE-9DE5-E4EFBD3FBD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E3F545FE-5B4D-41AD-9D78-EAE2BE6EFD7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9805A9CA-A481-43B7-81A6-13D6BFA8F24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50BCB2AC-FC82-4566-A06F-E231AA7B0AE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103C21CC-02B8-4276-975E-0388FDA839C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66D2F2E7-9CDF-4537-A1A0-90CF443B03D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E198D32B-5F57-4C95-BD5F-BE250A7A42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72AF26A0-A7DF-4685-B57D-5082BBAA89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A3AA163-4DC7-4C25-80E8-6082ADA7DA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7C27B64E-4A56-4E01-B757-34EA317975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7C5F67B1-11A2-449F-BBDD-001D94FD82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81E99D55-396A-49EC-A75F-0E794B644B1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E05F11B6-D282-46E9-8865-962220E95B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1E722636-D845-487C-8041-BAAF80C746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AE83E115-AC26-4BC7-A31A-348835651D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EF3376FD-56C5-4A6D-A1D0-53C891228C1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B672F1B4-2F97-4377-AE1B-96C685B0B8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FCAAE028-4F82-48A5-8CF2-1CCE3B5705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E54CCFDE-6CE6-48E3-BF26-9E6D35E1221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57454DAC-AFFF-4750-9A01-EAFC175384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9C1FA20A-CCE9-4A59-B04F-2A94B57141D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2B71FA86-9518-490C-942B-5AE975CF3D7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9D21D8D2-5CD8-4215-84DA-AFAB08F96D6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979F8404-C4A1-4DD9-B40F-FC00679C604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7A4BA403-0498-4B8D-908B-ED3C81B589B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90F2C0D-2925-4190-8D9B-AC1C6D27AB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D175CB8-FA45-4EFD-A1CA-EEE6F61F6F5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48CBAD6E-6554-478C-AF8D-754E307678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87DF96A-F302-444D-9394-B2C66A24580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10AC5AC-A7C3-458E-B921-BB1C31EAC60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2F688D6D-5226-4B8A-9858-F88C85CFD4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EC6F76E-ECEB-4CC8-ACA7-907CBEA4CB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805ED677-EF3C-4210-ADC9-5E38B0B44E3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FB846DA-4FA7-47AB-814D-386CA35B27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5EE7DF07-8A03-411D-8486-5941A49D3A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F9438C06-8BF1-46B0-BD6F-7598ECA6D8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2DE4646-FE5E-4431-ACCC-CE5F30269DC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77329AED-32AE-4FB8-9F2D-8D60625DEF4A}"/>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37C2939B-4351-4395-ABE0-AF2F78370A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DF0757A1-708A-4E3F-ADF2-8D491018E3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a:extLst>
            <a:ext uri="{FF2B5EF4-FFF2-40B4-BE49-F238E27FC236}">
              <a16:creationId xmlns:a16="http://schemas.microsoft.com/office/drawing/2014/main" id="{C78B5F79-175A-4834-B996-A7B1AF1774B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156EA327-B086-4B66-99A2-8D6D384951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3ADA0BEC-4D19-45A7-9755-276EAAFF211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BBD2D9DF-4347-41AF-847E-CD0B629D4C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177A9A73-E4F6-4181-9083-395C8BAB09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033AB9AE-7A05-41A3-90FB-B7ED3FB658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E787360D-4EF8-44FF-B6BC-FD9E417FB91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3F2CF5EF-4362-4A75-A83C-EAB4C56C9B2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40DF63CF-1BCA-4E3C-9B7C-661E6022877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44648BE1-B1E0-47D7-B15B-B65A910C65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59C25275-7187-4E20-8985-B2D87C8E04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の町営住宅建設や防災行政無線改修などの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により多額の起債を行っているため、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地方債の現在高が上昇傾向となっており、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、償還額が増加することから、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起債の抑制</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を図るなど財政負担の軽減に努めていく。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56183FA8-308A-4887-89F4-3DE311934F6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AA39EDB4-044F-4C86-A22B-46D745C55C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0AB0D8CC-70B2-48ED-9251-8A6958F3887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7E8D6463-3786-4469-A76D-3A327C5B5FF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F53D2E0E-0C3B-4505-B39C-682F2C8A848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9CB8F687-4113-4DBB-A530-DA5C38D108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83ED4A00-3469-421C-8BB3-300FCEF2F85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A2E1BA94-9E18-4204-8043-B0DC4DBB380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C6AE5AC3-6AB0-48E6-9571-2E3B30D167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268CDB71-CAB2-451D-9CD0-C4ED6DF7B41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42677C42-39CC-4D5F-B58F-98737A72384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94692F5C-F881-47DA-9946-E04E569B35F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48AABCE3-AEC0-4050-99A9-1B30A3E4D38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434F2B46-C2A3-48EA-B1AC-97E95D14436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19B2BEF1-9CE6-4BF2-99A6-CAF288010E4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1C5201D3-3DDF-4DE1-8595-8BDB5EEB7644}"/>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DAC688A9-84FF-4B63-8064-30EFDC3D566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1BACD0E5-12CA-4D28-8501-B9FD68408A0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85" name="債務償還比率最大値テキスト">
          <a:extLst>
            <a:ext uri="{FF2B5EF4-FFF2-40B4-BE49-F238E27FC236}">
              <a16:creationId xmlns:a16="http://schemas.microsoft.com/office/drawing/2014/main" id="{018CE8D1-6586-4E6B-9D64-6F357F4A10A7}"/>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86" name="直線コネクタ 85">
          <a:extLst>
            <a:ext uri="{FF2B5EF4-FFF2-40B4-BE49-F238E27FC236}">
              <a16:creationId xmlns:a16="http://schemas.microsoft.com/office/drawing/2014/main" id="{2482F837-76F3-4727-8ECD-208BCA3143AD}"/>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87" name="債務償還比率平均値テキスト">
          <a:extLst>
            <a:ext uri="{FF2B5EF4-FFF2-40B4-BE49-F238E27FC236}">
              <a16:creationId xmlns:a16="http://schemas.microsoft.com/office/drawing/2014/main" id="{FDAFBB66-06E2-43AC-B79F-54DCEBD0C035}"/>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88" name="フローチャート: 判断 87">
          <a:extLst>
            <a:ext uri="{FF2B5EF4-FFF2-40B4-BE49-F238E27FC236}">
              <a16:creationId xmlns:a16="http://schemas.microsoft.com/office/drawing/2014/main" id="{037FE69E-3977-4D71-85C8-B567A399ADC5}"/>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89" name="フローチャート: 判断 88">
          <a:extLst>
            <a:ext uri="{FF2B5EF4-FFF2-40B4-BE49-F238E27FC236}">
              <a16:creationId xmlns:a16="http://schemas.microsoft.com/office/drawing/2014/main" id="{403590CD-59E8-49C2-9C98-3D73B0961C6B}"/>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E74431A-C854-4376-9762-C5743C75935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4F11DA8-71EA-4FE9-9CA1-CBF5F3EF7F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CAFCB00-D0ED-4C28-8F5E-FFA9614F17F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3E05B663-6A63-4818-9B0A-AD65C04A059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403A0CC0-2E1C-403F-8265-B05B8C451A0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94142</xdr:rowOff>
    </xdr:from>
    <xdr:to>
      <xdr:col>76</xdr:col>
      <xdr:colOff>73025</xdr:colOff>
      <xdr:row>31</xdr:row>
      <xdr:rowOff>24292</xdr:rowOff>
    </xdr:to>
    <xdr:sp macro="" textlink="">
      <xdr:nvSpPr>
        <xdr:cNvPr id="95" name="楕円 94">
          <a:extLst>
            <a:ext uri="{FF2B5EF4-FFF2-40B4-BE49-F238E27FC236}">
              <a16:creationId xmlns:a16="http://schemas.microsoft.com/office/drawing/2014/main" id="{AB9728E2-7C20-4445-AEDA-AA58AF96FC0C}"/>
            </a:ext>
          </a:extLst>
        </xdr:cNvPr>
        <xdr:cNvSpPr/>
      </xdr:nvSpPr>
      <xdr:spPr>
        <a:xfrm>
          <a:off x="14744700" y="6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117019</xdr:rowOff>
    </xdr:from>
    <xdr:ext cx="469744" cy="259045"/>
    <xdr:sp macro="" textlink="">
      <xdr:nvSpPr>
        <xdr:cNvPr id="96" name="債務償還比率該当値テキスト">
          <a:extLst>
            <a:ext uri="{FF2B5EF4-FFF2-40B4-BE49-F238E27FC236}">
              <a16:creationId xmlns:a16="http://schemas.microsoft.com/office/drawing/2014/main" id="{7A64A97D-E1DC-434C-8E26-2715B6914FBA}"/>
            </a:ext>
          </a:extLst>
        </xdr:cNvPr>
        <xdr:cNvSpPr txBox="1"/>
      </xdr:nvSpPr>
      <xdr:spPr>
        <a:xfrm>
          <a:off x="14846300" y="586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125688</xdr:rowOff>
    </xdr:from>
    <xdr:to>
      <xdr:col>72</xdr:col>
      <xdr:colOff>123825</xdr:colOff>
      <xdr:row>31</xdr:row>
      <xdr:rowOff>55838</xdr:rowOff>
    </xdr:to>
    <xdr:sp macro="" textlink="">
      <xdr:nvSpPr>
        <xdr:cNvPr id="97" name="楕円 96">
          <a:extLst>
            <a:ext uri="{FF2B5EF4-FFF2-40B4-BE49-F238E27FC236}">
              <a16:creationId xmlns:a16="http://schemas.microsoft.com/office/drawing/2014/main" id="{0CFE2B31-01AE-4E75-BBAF-B3BA71ECEFE2}"/>
            </a:ext>
          </a:extLst>
        </xdr:cNvPr>
        <xdr:cNvSpPr/>
      </xdr:nvSpPr>
      <xdr:spPr>
        <a:xfrm>
          <a:off x="14033500" y="6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144942</xdr:rowOff>
    </xdr:from>
    <xdr:to>
      <xdr:col>76</xdr:col>
      <xdr:colOff>22225</xdr:colOff>
      <xdr:row>31</xdr:row>
      <xdr:rowOff>5038</xdr:rowOff>
    </xdr:to>
    <xdr:cxnSp macro="">
      <xdr:nvCxnSpPr>
        <xdr:cNvPr id="98" name="直線コネクタ 97">
          <a:extLst>
            <a:ext uri="{FF2B5EF4-FFF2-40B4-BE49-F238E27FC236}">
              <a16:creationId xmlns:a16="http://schemas.microsoft.com/office/drawing/2014/main" id="{3D46EDC5-9145-4182-8F3E-B5B13C82262C}"/>
            </a:ext>
          </a:extLst>
        </xdr:cNvPr>
        <xdr:cNvCxnSpPr/>
      </xdr:nvCxnSpPr>
      <xdr:spPr>
        <a:xfrm flipV="1">
          <a:off x="14084300" y="6059967"/>
          <a:ext cx="711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99" name="n_1aveValue債務償還比率">
          <a:extLst>
            <a:ext uri="{FF2B5EF4-FFF2-40B4-BE49-F238E27FC236}">
              <a16:creationId xmlns:a16="http://schemas.microsoft.com/office/drawing/2014/main" id="{2EB1CBCA-0908-47D0-AC1F-680C26405F64}"/>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72365</xdr:rowOff>
    </xdr:from>
    <xdr:ext cx="469744" cy="259045"/>
    <xdr:sp macro="" textlink="">
      <xdr:nvSpPr>
        <xdr:cNvPr id="100" name="n_1mainValue債務償還比率">
          <a:extLst>
            <a:ext uri="{FF2B5EF4-FFF2-40B4-BE49-F238E27FC236}">
              <a16:creationId xmlns:a16="http://schemas.microsoft.com/office/drawing/2014/main" id="{BBA18257-67EA-46A2-9FC1-81CB54273030}"/>
            </a:ext>
          </a:extLst>
        </xdr:cNvPr>
        <xdr:cNvSpPr txBox="1"/>
      </xdr:nvSpPr>
      <xdr:spPr>
        <a:xfrm>
          <a:off x="13836727" y="5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a:extLst>
            <a:ext uri="{FF2B5EF4-FFF2-40B4-BE49-F238E27FC236}">
              <a16:creationId xmlns:a16="http://schemas.microsoft.com/office/drawing/2014/main" id="{150B9DB6-F552-4261-9732-4CA1FC6CBF1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a:extLst>
            <a:ext uri="{FF2B5EF4-FFF2-40B4-BE49-F238E27FC236}">
              <a16:creationId xmlns:a16="http://schemas.microsoft.com/office/drawing/2014/main" id="{EA318964-01A0-4477-9375-042D47E3A9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a:extLst>
            <a:ext uri="{FF2B5EF4-FFF2-40B4-BE49-F238E27FC236}">
              <a16:creationId xmlns:a16="http://schemas.microsoft.com/office/drawing/2014/main" id="{BBA33AEE-A669-4ABB-974D-6AEA6EAFA6F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a:extLst>
            <a:ext uri="{FF2B5EF4-FFF2-40B4-BE49-F238E27FC236}">
              <a16:creationId xmlns:a16="http://schemas.microsoft.com/office/drawing/2014/main" id="{F04C3B5B-0E45-4187-B31D-8589BD61D096}"/>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a:extLst>
            <a:ext uri="{FF2B5EF4-FFF2-40B4-BE49-F238E27FC236}">
              <a16:creationId xmlns:a16="http://schemas.microsoft.com/office/drawing/2014/main" id="{BACCDC7E-0A4B-4EE9-9A5E-245133672C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a:extLst>
            <a:ext uri="{FF2B5EF4-FFF2-40B4-BE49-F238E27FC236}">
              <a16:creationId xmlns:a16="http://schemas.microsoft.com/office/drawing/2014/main" id="{4F876AE1-5786-4B41-8F2D-60F6021517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9DFF11-013F-4133-AEA5-A4B613CBF5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CE4628-E358-4124-BF85-86314639DC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087F49-28D8-44D1-A133-9DC4D74D50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D24BDB-419F-4B02-BB4A-CBD70D9F12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8669CA-35C8-4815-8931-196FA5B289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B58D1D-8BA2-4390-A06F-103932A61D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D6BBF7-7CB9-4F8E-B122-2BA2E31837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6C6B2C-965A-4E65-A701-A570272B71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A4C7F5-9618-4553-8BC9-DE54D3D94A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FB548A-1A1E-44DF-828D-9036163AA3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45F066-C311-4D2B-A2D1-EF914BC11F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18524A-17CF-4C65-A786-A925BCD3F2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1473D8-0F21-486B-BC76-C6F8BD5C49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47D78C-5AE1-4788-892C-4B25CE0763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105671-2E63-4B66-976B-9961B75C44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3D72AE-77E8-4951-AF89-98604CDBCC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0DA89F7-0DBC-4BB6-8205-AED5514501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3C67A507-6DC0-411B-A049-EE3F837B45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61D57D6-3F04-4DA0-A053-E8A0CDCA235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4CD3283B-F86C-4CFE-BAD0-FCB57C6C65F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D95604E-5C7B-470C-8579-2756ED5595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955864B2-8B5F-477B-B49F-DE07A5AAAC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3DA3A85-8CAA-4883-99B4-59E1122988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82097B-3370-49F6-B644-1B62FC5921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328F9A-DC06-49C9-B9F5-F6DE240468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4BC83C-8A2D-44A3-9220-ECB59F2DE2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C3A192-0414-4A0C-A21E-690215170F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D71CEB-EB87-4D61-929E-80E7C25301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7E7B88-5E82-466E-88C8-1D0E191C40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1053D4-6148-45A7-B05B-D0471C5A96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661DD6-7836-430F-A3CF-31D637A0F3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1ADF39-72D8-4625-956D-B0D8B87709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4E88C2-A13D-4F43-967F-6527303A1B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E1B7E2-5711-47D5-816C-65F32B0669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9B6BF5-3A9F-455B-A86B-47EDB0FC40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AA6367-8A3B-4AFB-BAF0-5496A9C245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C42AA-52A4-4CE3-B5BB-A0220DDE44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465144-2B0E-4DD7-B9A9-41E60888D8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428AC7-A16F-49B1-BF36-2A2893DAA67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CDFAA45-E6C9-45C6-8F52-29B4E6994C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47A0AC89-E483-4A2F-BA88-7744BE4B0A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889CE6AE-4EEE-4C8B-893D-46CC10C414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D2AC58B7-4B5A-4A23-ACB3-B2BB20EFBFA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9C8FAEEE-802E-4D3F-9B6D-2D7D2B9FCB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A0C64309-131D-4BFD-9BB9-3AA4C1B639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D96B9C1E-3F20-4EC9-9D33-CBE884F45C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人口の減少や全国平均を上回る高齢化率に加え、町内に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主要な</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産業がないこと等により、財政基盤が弱く類似団体平均を大幅に下回っている。窓口業務の民間委託等によ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る歳出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の徹底的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した削減とともに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行財政改革の推進を継続しつつ行政の効率化に努めることにより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今後も財政の健全化を図る。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a:solidFill>
                <a:schemeClr val="dk1"/>
              </a:solidFill>
              <a:effectLst/>
              <a:latin typeface="ＭＳ ゴシック" panose="020B0609070205080204" pitchFamily="49" charset="-128"/>
              <a:ea typeface="ＭＳ ゴシック" panose="020B0609070205080204" pitchFamily="49" charset="-128"/>
              <a:cs typeface="+mn-cs"/>
            </a:rPr>
            <a:t>　保育士等の補充による人件費及び償還開始による公債費の増加に伴い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収支比率が高くなっている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町有施設等の維持管理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経費や近年の住宅建設等の</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投資的事業</a:t>
          </a:r>
          <a:r>
            <a:rPr lang="ja-JP" altLang="en-US" sz="1100" b="0">
              <a:solidFill>
                <a:schemeClr val="dk1"/>
              </a:solidFill>
              <a:effectLst/>
              <a:latin typeface="ＭＳ ゴシック" panose="020B0609070205080204" pitchFamily="49" charset="-128"/>
              <a:ea typeface="ＭＳ ゴシック" panose="020B0609070205080204" pitchFamily="49" charset="-128"/>
              <a:cs typeface="+mn-cs"/>
            </a:rPr>
            <a:t>に伴う公債費の増加が見込まれるため、事務事業の見直しを図るとともに、投資的事業の抑制に努め経常経費の削減を図る。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65</xdr:row>
      <xdr:rowOff>36830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7356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64</xdr:row>
      <xdr:rowOff>762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0330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73406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88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64</xdr:row>
      <xdr:rowOff>92456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888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108983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94505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１人当たりの金額が類似団体平均を上回っているのは、主に人件費が要因となっている。これは、保育所・生活工芸館等の施設運営を直営で行っているため、今後は民間で実施可能な部分について、指定管理者制度の導入等に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委託化を進め、コストの低減を図っていく方針である。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84427</xdr:rowOff>
    </xdr:from>
    <xdr:to>
      <xdr:col>23</xdr:col>
      <xdr:colOff>133350</xdr:colOff>
      <xdr:row>83</xdr:row>
      <xdr:rowOff>95740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14777"/>
          <a:ext cx="8382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62238</xdr:rowOff>
    </xdr:from>
    <xdr:to>
      <xdr:col>19</xdr:col>
      <xdr:colOff>133350</xdr:colOff>
      <xdr:row>83</xdr:row>
      <xdr:rowOff>84427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92588"/>
          <a:ext cx="889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58186</xdr:rowOff>
    </xdr:from>
    <xdr:to>
      <xdr:col>15</xdr:col>
      <xdr:colOff>82550</xdr:colOff>
      <xdr:row>83</xdr:row>
      <xdr:rowOff>62238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88536"/>
          <a:ext cx="8890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27060</xdr:rowOff>
    </xdr:from>
    <xdr:to>
      <xdr:col>11</xdr:col>
      <xdr:colOff>31750</xdr:colOff>
      <xdr:row>83</xdr:row>
      <xdr:rowOff>58186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57410"/>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44940</xdr:rowOff>
    </xdr:from>
    <xdr:to>
      <xdr:col>23</xdr:col>
      <xdr:colOff>184150</xdr:colOff>
      <xdr:row>83</xdr:row>
      <xdr:rowOff>146540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17017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33627</xdr:rowOff>
    </xdr:from>
    <xdr:to>
      <xdr:col>19</xdr:col>
      <xdr:colOff>184150</xdr:colOff>
      <xdr:row>83</xdr:row>
      <xdr:rowOff>135227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120004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11438</xdr:rowOff>
    </xdr:from>
    <xdr:to>
      <xdr:col>15</xdr:col>
      <xdr:colOff>133350</xdr:colOff>
      <xdr:row>83</xdr:row>
      <xdr:rowOff>113038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97815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2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7386</xdr:rowOff>
    </xdr:from>
    <xdr:to>
      <xdr:col>11</xdr:col>
      <xdr:colOff>82550</xdr:colOff>
      <xdr:row>83</xdr:row>
      <xdr:rowOff>108986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93763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2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147710</xdr:rowOff>
    </xdr:from>
    <xdr:to>
      <xdr:col>7</xdr:col>
      <xdr:colOff>31750</xdr:colOff>
      <xdr:row>83</xdr:row>
      <xdr:rowOff>77860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62637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数値は高い状態にあるため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、今後も継続し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給与の適正化に努める。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88</xdr:row>
      <xdr:rowOff>96520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04899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113537</xdr:rowOff>
    </xdr:from>
    <xdr:to>
      <xdr:col>77</xdr:col>
      <xdr:colOff>44450</xdr:colOff>
      <xdr:row>88</xdr:row>
      <xdr:rowOff>96520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029687"/>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113537</xdr:rowOff>
    </xdr:from>
    <xdr:to>
      <xdr:col>72</xdr:col>
      <xdr:colOff>203200</xdr:colOff>
      <xdr:row>88</xdr:row>
      <xdr:rowOff>38608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02968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48261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2620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62737</xdr:rowOff>
    </xdr:from>
    <xdr:to>
      <xdr:col>73</xdr:col>
      <xdr:colOff>44450</xdr:colOff>
      <xdr:row>87</xdr:row>
      <xdr:rowOff>164337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149114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保育士等の補充により職員数が一時的に増加しているため、組織体制の見直しを図るとともに、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自治体規模に見合った適正な人員配置に努める。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30696</xdr:rowOff>
    </xdr:from>
    <xdr:to>
      <xdr:col>81</xdr:col>
      <xdr:colOff>44450</xdr:colOff>
      <xdr:row>62</xdr:row>
      <xdr:rowOff>89091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660596"/>
          <a:ext cx="8382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30455</xdr:rowOff>
    </xdr:from>
    <xdr:to>
      <xdr:col>77</xdr:col>
      <xdr:colOff>44450</xdr:colOff>
      <xdr:row>62</xdr:row>
      <xdr:rowOff>30696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66035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159436</xdr:rowOff>
    </xdr:from>
    <xdr:to>
      <xdr:col>72</xdr:col>
      <xdr:colOff>203200</xdr:colOff>
      <xdr:row>62</xdr:row>
      <xdr:rowOff>30455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617886"/>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143028</xdr:rowOff>
    </xdr:from>
    <xdr:to>
      <xdr:col>68</xdr:col>
      <xdr:colOff>152400</xdr:colOff>
      <xdr:row>61</xdr:row>
      <xdr:rowOff>159436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6014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38291</xdr:rowOff>
    </xdr:from>
    <xdr:to>
      <xdr:col>81</xdr:col>
      <xdr:colOff>95250</xdr:colOff>
      <xdr:row>62</xdr:row>
      <xdr:rowOff>139891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6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10368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6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151346</xdr:rowOff>
    </xdr:from>
    <xdr:to>
      <xdr:col>77</xdr:col>
      <xdr:colOff>95250</xdr:colOff>
      <xdr:row>62</xdr:row>
      <xdr:rowOff>81496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66273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9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151105</xdr:rowOff>
    </xdr:from>
    <xdr:to>
      <xdr:col>73</xdr:col>
      <xdr:colOff>44450</xdr:colOff>
      <xdr:row>62</xdr:row>
      <xdr:rowOff>81255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66032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108636</xdr:rowOff>
    </xdr:from>
    <xdr:to>
      <xdr:col>68</xdr:col>
      <xdr:colOff>203200</xdr:colOff>
      <xdr:row>62</xdr:row>
      <xdr:rowOff>38786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23563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92228</xdr:rowOff>
    </xdr:from>
    <xdr:to>
      <xdr:col>64</xdr:col>
      <xdr:colOff>152400</xdr:colOff>
      <xdr:row>62</xdr:row>
      <xdr:rowOff>22378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5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32555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近年の住宅建設等の</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投資的事業に伴う公債費の増加が見込まれるため、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年度に策定した公債費負担適正化計画に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沿った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、大型投資的事業の取捨選択により、年間の起債の新規発行額を抑制し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健全化に努める。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80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145627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62654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が減少傾向にあるなか、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近年の住宅建設等の</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投資的事業に伴う公債費の増加が見込まれるため、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今後も公債費等義務的経費の削減</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とともに徹底した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行財政改革を進め、財政の健全化に努める。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類似団体平均と比較すると、人件費に係る経常収支比率は高い状況となっており、県内平均と比較しても高い比率を示している。近年の推移をみると、退職不補充に取り組んできた数年前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は類似団体等と同水準まで改善されていたが、近年の職員の増員等により増加傾向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。今後も職員の適正な人員配置について見直しを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図り、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継続し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130810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3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80010</xdr:rowOff>
    </xdr:from>
    <xdr:to>
      <xdr:col>15</xdr:col>
      <xdr:colOff>149225</xdr:colOff>
      <xdr:row>37</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物件費に係る経常収支比率は、他団体と比べると高い状況となっており、これは各種施設の老朽化等に伴う修繕費等の増加と維持管理に伴う需用費の増によるもので、今後も各種施設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の維持管理の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見直しを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図り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、コスト削減効果が出るよう努める。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27940</xdr:rowOff>
    </xdr:from>
    <xdr:to>
      <xdr:col>82</xdr:col>
      <xdr:colOff>107950</xdr:colOff>
      <xdr:row>17</xdr:row>
      <xdr:rowOff>73660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42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27940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77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22860</xdr:rowOff>
    </xdr:from>
    <xdr:to>
      <xdr:col>82</xdr:col>
      <xdr:colOff>158750</xdr:colOff>
      <xdr:row>17</xdr:row>
      <xdr:rowOff>124460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166387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148590</xdr:rowOff>
    </xdr:from>
    <xdr:to>
      <xdr:col>78</xdr:col>
      <xdr:colOff>120650</xdr:colOff>
      <xdr:row>17</xdr:row>
      <xdr:rowOff>78740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63517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7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と比べ低い水準にあるが、要因としては経常経費に対</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する扶助</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の割合が小さい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上回り、主な要因としては特別会計への繰出金の増加があげられる。特に、高齢化に伴う介護保険事業特別会計等が増加傾向にあり、今後ますます大きな負担となることが危惧されるが、他の特別会計も含め適正な運営を行えるよう保険税の適正化等の取り組みにより財政基盤の強化を図り、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の削減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81280</xdr:rowOff>
    </xdr:from>
    <xdr:to>
      <xdr:col>82</xdr:col>
      <xdr:colOff>107950</xdr:colOff>
      <xdr:row>59</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968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104140</xdr:rowOff>
    </xdr:from>
    <xdr:to>
      <xdr:col>78</xdr:col>
      <xdr:colOff>69850</xdr:colOff>
      <xdr:row>59</xdr:row>
      <xdr:rowOff>161290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19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75565</xdr:rowOff>
    </xdr:from>
    <xdr:to>
      <xdr:col>73</xdr:col>
      <xdr:colOff>180975</xdr:colOff>
      <xdr:row>59</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91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75565</xdr:rowOff>
    </xdr:from>
    <xdr:to>
      <xdr:col>69</xdr:col>
      <xdr:colOff>92075</xdr:colOff>
      <xdr:row>60</xdr:row>
      <xdr:rowOff>144145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9111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30480</xdr:rowOff>
    </xdr:from>
    <xdr:to>
      <xdr:col>82</xdr:col>
      <xdr:colOff>158750</xdr:colOff>
      <xdr:row>59</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2557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53340</xdr:rowOff>
    </xdr:from>
    <xdr:to>
      <xdr:col>74</xdr:col>
      <xdr:colOff>31750</xdr:colOff>
      <xdr:row>59</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24765</xdr:rowOff>
    </xdr:from>
    <xdr:to>
      <xdr:col>69</xdr:col>
      <xdr:colOff>142875</xdr:colOff>
      <xdr:row>59</xdr:row>
      <xdr:rowOff>126365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93345</xdr:rowOff>
    </xdr:from>
    <xdr:to>
      <xdr:col>65</xdr:col>
      <xdr:colOff>53975</xdr:colOff>
      <xdr:row>61</xdr:row>
      <xdr:rowOff>23495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8272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6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補助費等に係る経常経費を大きく占めているものは、一部事務組合等への支出であるが、類似団体と比較すると比較的低い割合となっているため、その他の補助金等も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含めて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40132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843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11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近年の住宅建設等の</a:t>
          </a:r>
          <a:r>
            <a:rPr lang="ja-JP" altLang="ja-JP" sz="1100" b="0">
              <a:solidFill>
                <a:schemeClr val="dk1"/>
              </a:solidFill>
              <a:effectLst/>
              <a:latin typeface="ＭＳ ゴシック" panose="020B0609070205080204" pitchFamily="49" charset="-128"/>
              <a:ea typeface="ＭＳ ゴシック" panose="020B0609070205080204" pitchFamily="49" charset="-128"/>
              <a:cs typeface="+mn-cs"/>
            </a:rPr>
            <a:t>投資的事業に伴う公債費の増加が見込まれるため、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投資的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事業の必要性や優先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等を見極めながら、新規起債発行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の抑制</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83565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074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5842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78</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34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公債費以外に係る経常収支比率は、類似団体と比較</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増加傾向にあるため、今後も行財政改革を継続的に遂行し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、人件費をはじめとした各費目の歳出削減に努め、健全財政を目指す。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79</xdr:row>
      <xdr:rowOff>20320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658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71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78</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181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33627</xdr:rowOff>
    </xdr:from>
    <xdr:to>
      <xdr:col>29</xdr:col>
      <xdr:colOff>127000</xdr:colOff>
      <xdr:row>16</xdr:row>
      <xdr:rowOff>74983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24452"/>
          <a:ext cx="647700" cy="4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74983</xdr:rowOff>
    </xdr:from>
    <xdr:to>
      <xdr:col>26</xdr:col>
      <xdr:colOff>50800</xdr:colOff>
      <xdr:row>16</xdr:row>
      <xdr:rowOff>115328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65808"/>
          <a:ext cx="698500" cy="4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115328</xdr:rowOff>
    </xdr:from>
    <xdr:to>
      <xdr:col>22</xdr:col>
      <xdr:colOff>114300</xdr:colOff>
      <xdr:row>16</xdr:row>
      <xdr:rowOff>154668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06153"/>
          <a:ext cx="698500" cy="3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154668</xdr:rowOff>
    </xdr:from>
    <xdr:to>
      <xdr:col>18</xdr:col>
      <xdr:colOff>177800</xdr:colOff>
      <xdr:row>16</xdr:row>
      <xdr:rowOff>165664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45493"/>
          <a:ext cx="698500" cy="1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154277</xdr:rowOff>
    </xdr:from>
    <xdr:to>
      <xdr:col>29</xdr:col>
      <xdr:colOff>177800</xdr:colOff>
      <xdr:row>16</xdr:row>
      <xdr:rowOff>84427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7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170804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1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24183</xdr:rowOff>
    </xdr:from>
    <xdr:to>
      <xdr:col>26</xdr:col>
      <xdr:colOff>101600</xdr:colOff>
      <xdr:row>16</xdr:row>
      <xdr:rowOff>125783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135960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64528</xdr:rowOff>
    </xdr:from>
    <xdr:to>
      <xdr:col>22</xdr:col>
      <xdr:colOff>165100</xdr:colOff>
      <xdr:row>16</xdr:row>
      <xdr:rowOff>166128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4855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103868</xdr:rowOff>
    </xdr:from>
    <xdr:to>
      <xdr:col>19</xdr:col>
      <xdr:colOff>38100</xdr:colOff>
      <xdr:row>17</xdr:row>
      <xdr:rowOff>34018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9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44195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6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114864</xdr:rowOff>
    </xdr:from>
    <xdr:to>
      <xdr:col>15</xdr:col>
      <xdr:colOff>101600</xdr:colOff>
      <xdr:row>17</xdr:row>
      <xdr:rowOff>45014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29791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99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31179</xdr:rowOff>
    </xdr:from>
    <xdr:to>
      <xdr:col>29</xdr:col>
      <xdr:colOff>127000</xdr:colOff>
      <xdr:row>36</xdr:row>
      <xdr:rowOff>47782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84429"/>
          <a:ext cx="647700" cy="1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47782</xdr:rowOff>
    </xdr:from>
    <xdr:to>
      <xdr:col>26</xdr:col>
      <xdr:colOff>50800</xdr:colOff>
      <xdr:row>36</xdr:row>
      <xdr:rowOff>79626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01032"/>
          <a:ext cx="698500" cy="3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79626</xdr:rowOff>
    </xdr:from>
    <xdr:to>
      <xdr:col>22</xdr:col>
      <xdr:colOff>114300</xdr:colOff>
      <xdr:row>36</xdr:row>
      <xdr:rowOff>122908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32876"/>
          <a:ext cx="6985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25075</xdr:rowOff>
    </xdr:from>
    <xdr:to>
      <xdr:col>18</xdr:col>
      <xdr:colOff>177800</xdr:colOff>
      <xdr:row>36</xdr:row>
      <xdr:rowOff>122908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78325"/>
          <a:ext cx="698500" cy="9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323279</xdr:rowOff>
    </xdr:from>
    <xdr:to>
      <xdr:col>29</xdr:col>
      <xdr:colOff>177800</xdr:colOff>
      <xdr:row>36</xdr:row>
      <xdr:rowOff>81979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3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295356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0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339882</xdr:rowOff>
    </xdr:from>
    <xdr:to>
      <xdr:col>26</xdr:col>
      <xdr:colOff>101600</xdr:colOff>
      <xdr:row>36</xdr:row>
      <xdr:rowOff>98582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5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83359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28826</xdr:rowOff>
    </xdr:from>
    <xdr:to>
      <xdr:col>22</xdr:col>
      <xdr:colOff>165100</xdr:colOff>
      <xdr:row>36</xdr:row>
      <xdr:rowOff>130426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8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115203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72108</xdr:rowOff>
    </xdr:from>
    <xdr:to>
      <xdr:col>19</xdr:col>
      <xdr:colOff>38100</xdr:colOff>
      <xdr:row>37</xdr:row>
      <xdr:rowOff>2258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2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158485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317175</xdr:rowOff>
    </xdr:from>
    <xdr:to>
      <xdr:col>15</xdr:col>
      <xdr:colOff>101600</xdr:colOff>
      <xdr:row>36</xdr:row>
      <xdr:rowOff>75875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2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60652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24054</xdr:rowOff>
    </xdr:from>
    <xdr:to>
      <xdr:col>24</xdr:col>
      <xdr:colOff>63500</xdr:colOff>
      <xdr:row>37</xdr:row>
      <xdr:rowOff>69605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67704"/>
          <a:ext cx="8382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69605</xdr:rowOff>
    </xdr:from>
    <xdr:to>
      <xdr:col>19</xdr:col>
      <xdr:colOff>177800</xdr:colOff>
      <xdr:row>37</xdr:row>
      <xdr:rowOff>77606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32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77606</xdr:rowOff>
    </xdr:from>
    <xdr:to>
      <xdr:col>15</xdr:col>
      <xdr:colOff>50800</xdr:colOff>
      <xdr:row>37</xdr:row>
      <xdr:rowOff>96903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1256"/>
          <a:ext cx="8890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96903</xdr:rowOff>
    </xdr:from>
    <xdr:to>
      <xdr:col>10</xdr:col>
      <xdr:colOff>114300</xdr:colOff>
      <xdr:row>37</xdr:row>
      <xdr:rowOff>115863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055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161507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144704</xdr:rowOff>
    </xdr:from>
    <xdr:to>
      <xdr:col>24</xdr:col>
      <xdr:colOff>114300</xdr:colOff>
      <xdr:row>37</xdr:row>
      <xdr:rowOff>74854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167581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6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18805</xdr:rowOff>
    </xdr:from>
    <xdr:to>
      <xdr:col>20</xdr:col>
      <xdr:colOff>38100</xdr:colOff>
      <xdr:row>37</xdr:row>
      <xdr:rowOff>120405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136932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3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26806</xdr:rowOff>
    </xdr:from>
    <xdr:to>
      <xdr:col>15</xdr:col>
      <xdr:colOff>101600</xdr:colOff>
      <xdr:row>37</xdr:row>
      <xdr:rowOff>128406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144933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46103</xdr:rowOff>
    </xdr:from>
    <xdr:to>
      <xdr:col>10</xdr:col>
      <xdr:colOff>165100</xdr:colOff>
      <xdr:row>37</xdr:row>
      <xdr:rowOff>147703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164230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65063</xdr:rowOff>
    </xdr:from>
    <xdr:to>
      <xdr:col>6</xdr:col>
      <xdr:colOff>38100</xdr:colOff>
      <xdr:row>37</xdr:row>
      <xdr:rowOff>166663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11740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8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21262</xdr:rowOff>
    </xdr:from>
    <xdr:to>
      <xdr:col>24</xdr:col>
      <xdr:colOff>63500</xdr:colOff>
      <xdr:row>57</xdr:row>
      <xdr:rowOff>30096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93912"/>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30096</xdr:rowOff>
    </xdr:from>
    <xdr:to>
      <xdr:col>19</xdr:col>
      <xdr:colOff>177800</xdr:colOff>
      <xdr:row>57</xdr:row>
      <xdr:rowOff>32782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0274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19282</xdr:rowOff>
    </xdr:from>
    <xdr:to>
      <xdr:col>15</xdr:col>
      <xdr:colOff>50800</xdr:colOff>
      <xdr:row>57</xdr:row>
      <xdr:rowOff>32782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791932"/>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19282</xdr:rowOff>
    </xdr:from>
    <xdr:to>
      <xdr:col>10</xdr:col>
      <xdr:colOff>114300</xdr:colOff>
      <xdr:row>57</xdr:row>
      <xdr:rowOff>87017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91932"/>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160697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141912</xdr:rowOff>
    </xdr:from>
    <xdr:to>
      <xdr:col>24</xdr:col>
      <xdr:colOff>114300</xdr:colOff>
      <xdr:row>57</xdr:row>
      <xdr:rowOff>72062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164789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9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150746</xdr:rowOff>
    </xdr:from>
    <xdr:to>
      <xdr:col>20</xdr:col>
      <xdr:colOff>38100</xdr:colOff>
      <xdr:row>57</xdr:row>
      <xdr:rowOff>80896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97423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153432</xdr:rowOff>
    </xdr:from>
    <xdr:to>
      <xdr:col>15</xdr:col>
      <xdr:colOff>101600</xdr:colOff>
      <xdr:row>57</xdr:row>
      <xdr:rowOff>83582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100109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2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139932</xdr:rowOff>
    </xdr:from>
    <xdr:to>
      <xdr:col>10</xdr:col>
      <xdr:colOff>165100</xdr:colOff>
      <xdr:row>57</xdr:row>
      <xdr:rowOff>70082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86609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1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36217</xdr:rowOff>
    </xdr:from>
    <xdr:to>
      <xdr:col>6</xdr:col>
      <xdr:colOff>38100</xdr:colOff>
      <xdr:row>57</xdr:row>
      <xdr:rowOff>137817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154344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153949</xdr:rowOff>
    </xdr:from>
    <xdr:to>
      <xdr:col>24</xdr:col>
      <xdr:colOff>63500</xdr:colOff>
      <xdr:row>76</xdr:row>
      <xdr:rowOff>85179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012699"/>
          <a:ext cx="838200" cy="10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153949</xdr:rowOff>
    </xdr:from>
    <xdr:to>
      <xdr:col>19</xdr:col>
      <xdr:colOff>177800</xdr:colOff>
      <xdr:row>76</xdr:row>
      <xdr:rowOff>94959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012699"/>
          <a:ext cx="889000" cy="1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94959</xdr:rowOff>
    </xdr:from>
    <xdr:to>
      <xdr:col>15</xdr:col>
      <xdr:colOff>50800</xdr:colOff>
      <xdr:row>76</xdr:row>
      <xdr:rowOff>135979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12515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72593</xdr:rowOff>
    </xdr:from>
    <xdr:to>
      <xdr:col>10</xdr:col>
      <xdr:colOff>114300</xdr:colOff>
      <xdr:row>76</xdr:row>
      <xdr:rowOff>135979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931343"/>
          <a:ext cx="889000" cy="2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34379</xdr:rowOff>
    </xdr:from>
    <xdr:to>
      <xdr:col>24</xdr:col>
      <xdr:colOff>114300</xdr:colOff>
      <xdr:row>76</xdr:row>
      <xdr:rowOff>135979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57256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103150</xdr:rowOff>
    </xdr:from>
    <xdr:to>
      <xdr:col>20</xdr:col>
      <xdr:colOff>38100</xdr:colOff>
      <xdr:row>76</xdr:row>
      <xdr:rowOff>33300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49827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7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44159</xdr:rowOff>
    </xdr:from>
    <xdr:to>
      <xdr:col>15</xdr:col>
      <xdr:colOff>101600</xdr:colOff>
      <xdr:row>76</xdr:row>
      <xdr:rowOff>145759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162285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85179</xdr:rowOff>
    </xdr:from>
    <xdr:to>
      <xdr:col>10</xdr:col>
      <xdr:colOff>165100</xdr:colOff>
      <xdr:row>77</xdr:row>
      <xdr:rowOff>15329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31856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21793</xdr:rowOff>
    </xdr:from>
    <xdr:to>
      <xdr:col>6</xdr:col>
      <xdr:colOff>38100</xdr:colOff>
      <xdr:row>75</xdr:row>
      <xdr:rowOff>123393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139920</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6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139409</xdr:rowOff>
    </xdr:from>
    <xdr:to>
      <xdr:col>24</xdr:col>
      <xdr:colOff>63500</xdr:colOff>
      <xdr:row>98</xdr:row>
      <xdr:rowOff>146190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41509"/>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16269</xdr:rowOff>
    </xdr:from>
    <xdr:to>
      <xdr:col>19</xdr:col>
      <xdr:colOff>177800</xdr:colOff>
      <xdr:row>98</xdr:row>
      <xdr:rowOff>139409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818369"/>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16269</xdr:rowOff>
    </xdr:from>
    <xdr:to>
      <xdr:col>15</xdr:col>
      <xdr:colOff>50800</xdr:colOff>
      <xdr:row>99</xdr:row>
      <xdr:rowOff>1715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1836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825</xdr:rowOff>
    </xdr:from>
    <xdr:to>
      <xdr:col>10</xdr:col>
      <xdr:colOff>114300</xdr:colOff>
      <xdr:row>99</xdr:row>
      <xdr:rowOff>1715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74375"/>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95390</xdr:rowOff>
    </xdr:from>
    <xdr:to>
      <xdr:col>24</xdr:col>
      <xdr:colOff>114300</xdr:colOff>
      <xdr:row>99</xdr:row>
      <xdr:rowOff>25540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10317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88609</xdr:rowOff>
    </xdr:from>
    <xdr:to>
      <xdr:col>20</xdr:col>
      <xdr:colOff>38100</xdr:colOff>
      <xdr:row>99</xdr:row>
      <xdr:rowOff>18759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136919</xdr:rowOff>
    </xdr:from>
    <xdr:to>
      <xdr:col>15</xdr:col>
      <xdr:colOff>101600</xdr:colOff>
      <xdr:row>98</xdr:row>
      <xdr:rowOff>67069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58196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122365</xdr:rowOff>
    </xdr:from>
    <xdr:to>
      <xdr:col>10</xdr:col>
      <xdr:colOff>165100</xdr:colOff>
      <xdr:row>99</xdr:row>
      <xdr:rowOff>52515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43642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121475</xdr:rowOff>
    </xdr:from>
    <xdr:to>
      <xdr:col>6</xdr:col>
      <xdr:colOff>38100</xdr:colOff>
      <xdr:row>99</xdr:row>
      <xdr:rowOff>51625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42752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25916</xdr:rowOff>
    </xdr:from>
    <xdr:to>
      <xdr:col>55</xdr:col>
      <xdr:colOff>0</xdr:colOff>
      <xdr:row>37</xdr:row>
      <xdr:rowOff>42738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9566"/>
          <a:ext cx="8382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42738</xdr:rowOff>
    </xdr:from>
    <xdr:to>
      <xdr:col>50</xdr:col>
      <xdr:colOff>114300</xdr:colOff>
      <xdr:row>37</xdr:row>
      <xdr:rowOff>93102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86388"/>
          <a:ext cx="889000" cy="5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82854</xdr:rowOff>
    </xdr:from>
    <xdr:to>
      <xdr:col>45</xdr:col>
      <xdr:colOff>177800</xdr:colOff>
      <xdr:row>37</xdr:row>
      <xdr:rowOff>93102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26504"/>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82854</xdr:rowOff>
    </xdr:from>
    <xdr:to>
      <xdr:col>41</xdr:col>
      <xdr:colOff>50800</xdr:colOff>
      <xdr:row>37</xdr:row>
      <xdr:rowOff>160261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26504"/>
          <a:ext cx="8890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146566</xdr:rowOff>
    </xdr:from>
    <xdr:to>
      <xdr:col>55</xdr:col>
      <xdr:colOff>50800</xdr:colOff>
      <xdr:row>37</xdr:row>
      <xdr:rowOff>76716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124993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9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163388</xdr:rowOff>
    </xdr:from>
    <xdr:to>
      <xdr:col>50</xdr:col>
      <xdr:colOff>165100</xdr:colOff>
      <xdr:row>37</xdr:row>
      <xdr:rowOff>93538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84665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2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42302</xdr:rowOff>
    </xdr:from>
    <xdr:to>
      <xdr:col>46</xdr:col>
      <xdr:colOff>38100</xdr:colOff>
      <xdr:row>37</xdr:row>
      <xdr:rowOff>143902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135028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7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32054</xdr:rowOff>
    </xdr:from>
    <xdr:to>
      <xdr:col>41</xdr:col>
      <xdr:colOff>101600</xdr:colOff>
      <xdr:row>37</xdr:row>
      <xdr:rowOff>133654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124781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6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109461</xdr:rowOff>
    </xdr:from>
    <xdr:to>
      <xdr:col>36</xdr:col>
      <xdr:colOff>165100</xdr:colOff>
      <xdr:row>38</xdr:row>
      <xdr:rowOff>39611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30738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73430</xdr:rowOff>
    </xdr:from>
    <xdr:to>
      <xdr:col>55</xdr:col>
      <xdr:colOff>0</xdr:colOff>
      <xdr:row>57</xdr:row>
      <xdr:rowOff>13537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74630"/>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73430</xdr:rowOff>
    </xdr:from>
    <xdr:to>
      <xdr:col>50</xdr:col>
      <xdr:colOff>114300</xdr:colOff>
      <xdr:row>56</xdr:row>
      <xdr:rowOff>130846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74630"/>
          <a:ext cx="8890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130846</xdr:rowOff>
    </xdr:from>
    <xdr:to>
      <xdr:col>45</xdr:col>
      <xdr:colOff>177800</xdr:colOff>
      <xdr:row>57</xdr:row>
      <xdr:rowOff>53856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32046"/>
          <a:ext cx="8890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49262</xdr:rowOff>
    </xdr:from>
    <xdr:to>
      <xdr:col>41</xdr:col>
      <xdr:colOff>50800</xdr:colOff>
      <xdr:row>57</xdr:row>
      <xdr:rowOff>53856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2191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134187</xdr:rowOff>
    </xdr:from>
    <xdr:to>
      <xdr:col>55</xdr:col>
      <xdr:colOff>50800</xdr:colOff>
      <xdr:row>57</xdr:row>
      <xdr:rowOff>64337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157064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8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22630</xdr:rowOff>
    </xdr:from>
    <xdr:to>
      <xdr:col>50</xdr:col>
      <xdr:colOff>165100</xdr:colOff>
      <xdr:row>56</xdr:row>
      <xdr:rowOff>124230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140757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39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80046</xdr:rowOff>
    </xdr:from>
    <xdr:to>
      <xdr:col>46</xdr:col>
      <xdr:colOff>38100</xdr:colOff>
      <xdr:row>57</xdr:row>
      <xdr:rowOff>10196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26723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5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3056</xdr:rowOff>
    </xdr:from>
    <xdr:to>
      <xdr:col>41</xdr:col>
      <xdr:colOff>101600</xdr:colOff>
      <xdr:row>57</xdr:row>
      <xdr:rowOff>104656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121183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5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169912</xdr:rowOff>
    </xdr:from>
    <xdr:to>
      <xdr:col>36</xdr:col>
      <xdr:colOff>165100</xdr:colOff>
      <xdr:row>57</xdr:row>
      <xdr:rowOff>100062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91189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6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14663</xdr:rowOff>
    </xdr:from>
    <xdr:to>
      <xdr:col>55</xdr:col>
      <xdr:colOff>0</xdr:colOff>
      <xdr:row>79</xdr:row>
      <xdr:rowOff>41771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59213"/>
          <a:ext cx="8382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1305</xdr:rowOff>
    </xdr:from>
    <xdr:to>
      <xdr:col>50</xdr:col>
      <xdr:colOff>114300</xdr:colOff>
      <xdr:row>79</xdr:row>
      <xdr:rowOff>14663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45855"/>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1305</xdr:rowOff>
    </xdr:from>
    <xdr:to>
      <xdr:col>45</xdr:col>
      <xdr:colOff>177800</xdr:colOff>
      <xdr:row>79</xdr:row>
      <xdr:rowOff>39371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45855"/>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8595</xdr:rowOff>
    </xdr:from>
    <xdr:to>
      <xdr:col>41</xdr:col>
      <xdr:colOff>50800</xdr:colOff>
      <xdr:row>79</xdr:row>
      <xdr:rowOff>39371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81695"/>
          <a:ext cx="889000" cy="2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95842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162421</xdr:rowOff>
    </xdr:from>
    <xdr:to>
      <xdr:col>55</xdr:col>
      <xdr:colOff>50800</xdr:colOff>
      <xdr:row>79</xdr:row>
      <xdr:rowOff>92571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77348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135313</xdr:rowOff>
    </xdr:from>
    <xdr:to>
      <xdr:col>50</xdr:col>
      <xdr:colOff>165100</xdr:colOff>
      <xdr:row>79</xdr:row>
      <xdr:rowOff>65463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56590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121955</xdr:rowOff>
    </xdr:from>
    <xdr:to>
      <xdr:col>46</xdr:col>
      <xdr:colOff>38100</xdr:colOff>
      <xdr:row>79</xdr:row>
      <xdr:rowOff>52105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43232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160021</xdr:rowOff>
    </xdr:from>
    <xdr:to>
      <xdr:col>41</xdr:col>
      <xdr:colOff>101600</xdr:colOff>
      <xdr:row>79</xdr:row>
      <xdr:rowOff>90171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81298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129245</xdr:rowOff>
    </xdr:from>
    <xdr:to>
      <xdr:col>36</xdr:col>
      <xdr:colOff>165100</xdr:colOff>
      <xdr:row>78</xdr:row>
      <xdr:rowOff>59395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75922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0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114672</xdr:rowOff>
    </xdr:from>
    <xdr:to>
      <xdr:col>55</xdr:col>
      <xdr:colOff>0</xdr:colOff>
      <xdr:row>97</xdr:row>
      <xdr:rowOff>16790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73872"/>
          <a:ext cx="838200" cy="7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114672</xdr:rowOff>
    </xdr:from>
    <xdr:to>
      <xdr:col>50</xdr:col>
      <xdr:colOff>114300</xdr:colOff>
      <xdr:row>96</xdr:row>
      <xdr:rowOff>170414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73872"/>
          <a:ext cx="889000" cy="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170414</xdr:rowOff>
    </xdr:from>
    <xdr:to>
      <xdr:col>45</xdr:col>
      <xdr:colOff>177800</xdr:colOff>
      <xdr:row>97</xdr:row>
      <xdr:rowOff>67690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29614"/>
          <a:ext cx="8890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67690</xdr:rowOff>
    </xdr:from>
    <xdr:to>
      <xdr:col>41</xdr:col>
      <xdr:colOff>50800</xdr:colOff>
      <xdr:row>97</xdr:row>
      <xdr:rowOff>142549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98340"/>
          <a:ext cx="889000" cy="7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137440</xdr:rowOff>
    </xdr:from>
    <xdr:to>
      <xdr:col>55</xdr:col>
      <xdr:colOff>50800</xdr:colOff>
      <xdr:row>97</xdr:row>
      <xdr:rowOff>67590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160317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63872</xdr:rowOff>
    </xdr:from>
    <xdr:to>
      <xdr:col>50</xdr:col>
      <xdr:colOff>165100</xdr:colOff>
      <xdr:row>96</xdr:row>
      <xdr:rowOff>165472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10549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119614</xdr:rowOff>
    </xdr:from>
    <xdr:to>
      <xdr:col>46</xdr:col>
      <xdr:colOff>38100</xdr:colOff>
      <xdr:row>97</xdr:row>
      <xdr:rowOff>49764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66291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5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16890</xdr:rowOff>
    </xdr:from>
    <xdr:to>
      <xdr:col>41</xdr:col>
      <xdr:colOff>101600</xdr:colOff>
      <xdr:row>97</xdr:row>
      <xdr:rowOff>118490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135017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2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91749</xdr:rowOff>
    </xdr:from>
    <xdr:to>
      <xdr:col>36</xdr:col>
      <xdr:colOff>165100</xdr:colOff>
      <xdr:row>98</xdr:row>
      <xdr:rowOff>21899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70032</xdr:rowOff>
    </xdr:from>
    <xdr:to>
      <xdr:col>85</xdr:col>
      <xdr:colOff>127000</xdr:colOff>
      <xdr:row>39</xdr:row>
      <xdr:rowOff>95569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56582"/>
          <a:ext cx="8382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39875</xdr:rowOff>
    </xdr:from>
    <xdr:to>
      <xdr:col>81</xdr:col>
      <xdr:colOff>50800</xdr:colOff>
      <xdr:row>39</xdr:row>
      <xdr:rowOff>95569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26425"/>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39875</xdr:rowOff>
    </xdr:from>
    <xdr:to>
      <xdr:col>76</xdr:col>
      <xdr:colOff>114300</xdr:colOff>
      <xdr:row>39</xdr:row>
      <xdr:rowOff>66651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6425"/>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66651</xdr:rowOff>
    </xdr:from>
    <xdr:to>
      <xdr:col>71</xdr:col>
      <xdr:colOff>177800</xdr:colOff>
      <xdr:row>39</xdr:row>
      <xdr:rowOff>82676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53201"/>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19232</xdr:rowOff>
    </xdr:from>
    <xdr:to>
      <xdr:col>85</xdr:col>
      <xdr:colOff>177800</xdr:colOff>
      <xdr:row>39</xdr:row>
      <xdr:rowOff>120832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150059</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44769</xdr:rowOff>
    </xdr:from>
    <xdr:to>
      <xdr:col>81</xdr:col>
      <xdr:colOff>101600</xdr:colOff>
      <xdr:row>39</xdr:row>
      <xdr:rowOff>146369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137496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2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160525</xdr:rowOff>
    </xdr:from>
    <xdr:to>
      <xdr:col>76</xdr:col>
      <xdr:colOff>165100</xdr:colOff>
      <xdr:row>39</xdr:row>
      <xdr:rowOff>90675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107202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45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15851</xdr:rowOff>
    </xdr:from>
    <xdr:to>
      <xdr:col>72</xdr:col>
      <xdr:colOff>38100</xdr:colOff>
      <xdr:row>39</xdr:row>
      <xdr:rowOff>117451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133978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31876</xdr:rowOff>
    </xdr:from>
    <xdr:to>
      <xdr:col>67</xdr:col>
      <xdr:colOff>101600</xdr:colOff>
      <xdr:row>39</xdr:row>
      <xdr:rowOff>133476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124603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114722</xdr:rowOff>
    </xdr:from>
    <xdr:to>
      <xdr:col>85</xdr:col>
      <xdr:colOff>127000</xdr:colOff>
      <xdr:row>76</xdr:row>
      <xdr:rowOff>169197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44922"/>
          <a:ext cx="8382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169197</xdr:rowOff>
    </xdr:from>
    <xdr:to>
      <xdr:col>81</xdr:col>
      <xdr:colOff>50800</xdr:colOff>
      <xdr:row>77</xdr:row>
      <xdr:rowOff>498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99397"/>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135813</xdr:rowOff>
    </xdr:from>
    <xdr:to>
      <xdr:col>76</xdr:col>
      <xdr:colOff>114300</xdr:colOff>
      <xdr:row>77</xdr:row>
      <xdr:rowOff>498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166013"/>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93442</xdr:rowOff>
    </xdr:from>
    <xdr:to>
      <xdr:col>71</xdr:col>
      <xdr:colOff>177800</xdr:colOff>
      <xdr:row>76</xdr:row>
      <xdr:rowOff>135813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123642"/>
          <a:ext cx="889000" cy="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63922</xdr:rowOff>
    </xdr:from>
    <xdr:to>
      <xdr:col>85</xdr:col>
      <xdr:colOff>177800</xdr:colOff>
      <xdr:row>76</xdr:row>
      <xdr:rowOff>165522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86799</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118397</xdr:rowOff>
    </xdr:from>
    <xdr:to>
      <xdr:col>81</xdr:col>
      <xdr:colOff>101600</xdr:colOff>
      <xdr:row>77</xdr:row>
      <xdr:rowOff>48547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39674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2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121148</xdr:rowOff>
    </xdr:from>
    <xdr:to>
      <xdr:col>76</xdr:col>
      <xdr:colOff>165100</xdr:colOff>
      <xdr:row>77</xdr:row>
      <xdr:rowOff>51298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42425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24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85013</xdr:rowOff>
    </xdr:from>
    <xdr:to>
      <xdr:col>72</xdr:col>
      <xdr:colOff>38100</xdr:colOff>
      <xdr:row>77</xdr:row>
      <xdr:rowOff>15163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6290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320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42642</xdr:rowOff>
    </xdr:from>
    <xdr:to>
      <xdr:col>67</xdr:col>
      <xdr:colOff>101600</xdr:colOff>
      <xdr:row>76</xdr:row>
      <xdr:rowOff>144242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135369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16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3228</xdr:rowOff>
    </xdr:from>
    <xdr:to>
      <xdr:col>85</xdr:col>
      <xdr:colOff>127000</xdr:colOff>
      <xdr:row>98</xdr:row>
      <xdr:rowOff>6632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05328"/>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3228</xdr:rowOff>
    </xdr:from>
    <xdr:to>
      <xdr:col>81</xdr:col>
      <xdr:colOff>50800</xdr:colOff>
      <xdr:row>98</xdr:row>
      <xdr:rowOff>38736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05328"/>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23504</xdr:rowOff>
    </xdr:from>
    <xdr:to>
      <xdr:col>76</xdr:col>
      <xdr:colOff>114300</xdr:colOff>
      <xdr:row>98</xdr:row>
      <xdr:rowOff>38736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25604"/>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23504</xdr:rowOff>
    </xdr:from>
    <xdr:to>
      <xdr:col>71</xdr:col>
      <xdr:colOff>177800</xdr:colOff>
      <xdr:row>98</xdr:row>
      <xdr:rowOff>49989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25604"/>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12217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127282</xdr:rowOff>
    </xdr:from>
    <xdr:to>
      <xdr:col>85</xdr:col>
      <xdr:colOff>177800</xdr:colOff>
      <xdr:row>98</xdr:row>
      <xdr:rowOff>57432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150159</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123878</xdr:rowOff>
    </xdr:from>
    <xdr:to>
      <xdr:col>81</xdr:col>
      <xdr:colOff>101600</xdr:colOff>
      <xdr:row>98</xdr:row>
      <xdr:rowOff>54028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70555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52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159386</xdr:rowOff>
    </xdr:from>
    <xdr:to>
      <xdr:col>76</xdr:col>
      <xdr:colOff>165100</xdr:colOff>
      <xdr:row>98</xdr:row>
      <xdr:rowOff>89536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106063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56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144154</xdr:rowOff>
    </xdr:from>
    <xdr:to>
      <xdr:col>72</xdr:col>
      <xdr:colOff>38100</xdr:colOff>
      <xdr:row>98</xdr:row>
      <xdr:rowOff>74304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90831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55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170639</xdr:rowOff>
    </xdr:from>
    <xdr:to>
      <xdr:col>67</xdr:col>
      <xdr:colOff>101600</xdr:colOff>
      <xdr:row>98</xdr:row>
      <xdr:rowOff>100789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117316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137116</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2216"/>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76904</xdr:rowOff>
    </xdr:from>
    <xdr:to>
      <xdr:col>102</xdr:col>
      <xdr:colOff>114300</xdr:colOff>
      <xdr:row>38</xdr:row>
      <xdr:rowOff>137116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92004"/>
          <a:ext cx="8890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86316</xdr:rowOff>
    </xdr:from>
    <xdr:to>
      <xdr:col>102</xdr:col>
      <xdr:colOff>165100</xdr:colOff>
      <xdr:row>39</xdr:row>
      <xdr:rowOff>16466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7593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26104</xdr:rowOff>
    </xdr:from>
    <xdr:to>
      <xdr:col>98</xdr:col>
      <xdr:colOff>38100</xdr:colOff>
      <xdr:row>38</xdr:row>
      <xdr:rowOff>127704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144230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75546</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19646"/>
          <a:ext cx="8890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24746</xdr:rowOff>
    </xdr:from>
    <xdr:to>
      <xdr:col>98</xdr:col>
      <xdr:colOff>38100</xdr:colOff>
      <xdr:row>58</xdr:row>
      <xdr:rowOff>126346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117473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125225</xdr:rowOff>
    </xdr:from>
    <xdr:to>
      <xdr:col>116</xdr:col>
      <xdr:colOff>63500</xdr:colOff>
      <xdr:row>75</xdr:row>
      <xdr:rowOff>30507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12525"/>
          <a:ext cx="8382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125225</xdr:rowOff>
    </xdr:from>
    <xdr:to>
      <xdr:col>111</xdr:col>
      <xdr:colOff>177800</xdr:colOff>
      <xdr:row>75</xdr:row>
      <xdr:rowOff>231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12525"/>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231</xdr:rowOff>
    </xdr:from>
    <xdr:to>
      <xdr:col>107</xdr:col>
      <xdr:colOff>50800</xdr:colOff>
      <xdr:row>75</xdr:row>
      <xdr:rowOff>48493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58981"/>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48493</xdr:rowOff>
    </xdr:from>
    <xdr:to>
      <xdr:col>102</xdr:col>
      <xdr:colOff>114300</xdr:colOff>
      <xdr:row>75</xdr:row>
      <xdr:rowOff>71038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07243"/>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151157</xdr:rowOff>
    </xdr:from>
    <xdr:to>
      <xdr:col>116</xdr:col>
      <xdr:colOff>114300</xdr:colOff>
      <xdr:row>75</xdr:row>
      <xdr:rowOff>81307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2584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68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74425</xdr:rowOff>
    </xdr:from>
    <xdr:to>
      <xdr:col>112</xdr:col>
      <xdr:colOff>38100</xdr:colOff>
      <xdr:row>75</xdr:row>
      <xdr:rowOff>4575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21102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53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120881</xdr:rowOff>
    </xdr:from>
    <xdr:to>
      <xdr:col>107</xdr:col>
      <xdr:colOff>101600</xdr:colOff>
      <xdr:row>75</xdr:row>
      <xdr:rowOff>51031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67558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8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169143</xdr:rowOff>
    </xdr:from>
    <xdr:to>
      <xdr:col>102</xdr:col>
      <xdr:colOff>165100</xdr:colOff>
      <xdr:row>75</xdr:row>
      <xdr:rowOff>99293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115820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20238</xdr:rowOff>
    </xdr:from>
    <xdr:to>
      <xdr:col>98</xdr:col>
      <xdr:colOff>38100</xdr:colOff>
      <xdr:row>75</xdr:row>
      <xdr:rowOff>121838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138365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5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歳出決算総額は、住民一人あたり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1,442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千円となっている。項目別にみると、人件費が住民一人当たり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227,912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円、維持補修費が住民一人当たり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37,293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円、繰出金が住民一人当たり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136,383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円で、類似団体の平均と比較してコストが高い状況となっている。継続して実施している行財政改革の一環として、特に経常経費の削減に重点を置き、今後も取り組んでいく必要がある。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福島県三島町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1,639
1,630
90.81
2,577,035
2,362,965
197,588
1,227,333
3,020,252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80166</xdr:rowOff>
    </xdr:from>
    <xdr:to>
      <xdr:col>24</xdr:col>
      <xdr:colOff>63500</xdr:colOff>
      <xdr:row>37</xdr:row>
      <xdr:rowOff>89588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23816"/>
          <a:ext cx="8382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89588</xdr:rowOff>
    </xdr:from>
    <xdr:to>
      <xdr:col>19</xdr:col>
      <xdr:colOff>177800</xdr:colOff>
      <xdr:row>37</xdr:row>
      <xdr:rowOff>112709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33238"/>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84575</xdr:rowOff>
    </xdr:from>
    <xdr:to>
      <xdr:col>15</xdr:col>
      <xdr:colOff>50800</xdr:colOff>
      <xdr:row>37</xdr:row>
      <xdr:rowOff>112709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28225"/>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83252</xdr:rowOff>
    </xdr:from>
    <xdr:to>
      <xdr:col>10</xdr:col>
      <xdr:colOff>114300</xdr:colOff>
      <xdr:row>37</xdr:row>
      <xdr:rowOff>84575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690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153346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29366</xdr:rowOff>
    </xdr:from>
    <xdr:to>
      <xdr:col>24</xdr:col>
      <xdr:colOff>114300</xdr:colOff>
      <xdr:row>37</xdr:row>
      <xdr:rowOff>130966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52243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38788</xdr:rowOff>
    </xdr:from>
    <xdr:to>
      <xdr:col>20</xdr:col>
      <xdr:colOff>38100</xdr:colOff>
      <xdr:row>37</xdr:row>
      <xdr:rowOff>140388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156915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61909</xdr:rowOff>
    </xdr:from>
    <xdr:to>
      <xdr:col>15</xdr:col>
      <xdr:colOff>101600</xdr:colOff>
      <xdr:row>37</xdr:row>
      <xdr:rowOff>163509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33775</xdr:rowOff>
    </xdr:from>
    <xdr:to>
      <xdr:col>10</xdr:col>
      <xdr:colOff>165100</xdr:colOff>
      <xdr:row>37</xdr:row>
      <xdr:rowOff>135375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151902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32452</xdr:rowOff>
    </xdr:from>
    <xdr:to>
      <xdr:col>6</xdr:col>
      <xdr:colOff>38100</xdr:colOff>
      <xdr:row>37</xdr:row>
      <xdr:rowOff>134052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150579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5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895</xdr:rowOff>
    </xdr:from>
    <xdr:to>
      <xdr:col>24</xdr:col>
      <xdr:colOff>63500</xdr:colOff>
      <xdr:row>57</xdr:row>
      <xdr:rowOff>17445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73545"/>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17445</xdr:rowOff>
    </xdr:from>
    <xdr:to>
      <xdr:col>19</xdr:col>
      <xdr:colOff>177800</xdr:colOff>
      <xdr:row>57</xdr:row>
      <xdr:rowOff>20610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90095"/>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20610</xdr:rowOff>
    </xdr:from>
    <xdr:to>
      <xdr:col>15</xdr:col>
      <xdr:colOff>50800</xdr:colOff>
      <xdr:row>57</xdr:row>
      <xdr:rowOff>63666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93260"/>
          <a:ext cx="889000" cy="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63666</xdr:rowOff>
    </xdr:from>
    <xdr:to>
      <xdr:col>10</xdr:col>
      <xdr:colOff>114300</xdr:colOff>
      <xdr:row>57</xdr:row>
      <xdr:rowOff>117442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36316"/>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61363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121545</xdr:rowOff>
    </xdr:from>
    <xdr:to>
      <xdr:col>24</xdr:col>
      <xdr:colOff>114300</xdr:colOff>
      <xdr:row>57</xdr:row>
      <xdr:rowOff>51695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144422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7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138095</xdr:rowOff>
    </xdr:from>
    <xdr:to>
      <xdr:col>20</xdr:col>
      <xdr:colOff>38100</xdr:colOff>
      <xdr:row>57</xdr:row>
      <xdr:rowOff>68245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84772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1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141260</xdr:rowOff>
    </xdr:from>
    <xdr:to>
      <xdr:col>15</xdr:col>
      <xdr:colOff>101600</xdr:colOff>
      <xdr:row>57</xdr:row>
      <xdr:rowOff>71410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87937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1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12866</xdr:rowOff>
    </xdr:from>
    <xdr:to>
      <xdr:col>10</xdr:col>
      <xdr:colOff>165100</xdr:colOff>
      <xdr:row>57</xdr:row>
      <xdr:rowOff>114466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130993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6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66642</xdr:rowOff>
    </xdr:from>
    <xdr:to>
      <xdr:col>6</xdr:col>
      <xdr:colOff>38100</xdr:colOff>
      <xdr:row>57</xdr:row>
      <xdr:rowOff>168242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13319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1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143098</xdr:rowOff>
    </xdr:from>
    <xdr:to>
      <xdr:col>24</xdr:col>
      <xdr:colOff>63500</xdr:colOff>
      <xdr:row>76</xdr:row>
      <xdr:rowOff>57663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1848"/>
          <a:ext cx="838200" cy="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67912</xdr:rowOff>
    </xdr:from>
    <xdr:to>
      <xdr:col>19</xdr:col>
      <xdr:colOff>177800</xdr:colOff>
      <xdr:row>76</xdr:row>
      <xdr:rowOff>57663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26662"/>
          <a:ext cx="889000" cy="1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67912</xdr:rowOff>
    </xdr:from>
    <xdr:to>
      <xdr:col>15</xdr:col>
      <xdr:colOff>50800</xdr:colOff>
      <xdr:row>76</xdr:row>
      <xdr:rowOff>96114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26662"/>
          <a:ext cx="889000" cy="19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138771</xdr:rowOff>
    </xdr:from>
    <xdr:to>
      <xdr:col>10</xdr:col>
      <xdr:colOff>114300</xdr:colOff>
      <xdr:row>76</xdr:row>
      <xdr:rowOff>96114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654621"/>
          <a:ext cx="889000" cy="4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38058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92298</xdr:rowOff>
    </xdr:from>
    <xdr:to>
      <xdr:col>24</xdr:col>
      <xdr:colOff>114300</xdr:colOff>
      <xdr:row>76</xdr:row>
      <xdr:rowOff>22448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70725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6863</xdr:rowOff>
    </xdr:from>
    <xdr:to>
      <xdr:col>20</xdr:col>
      <xdr:colOff>38100</xdr:colOff>
      <xdr:row>76</xdr:row>
      <xdr:rowOff>108463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99590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17112</xdr:rowOff>
    </xdr:from>
    <xdr:to>
      <xdr:col>15</xdr:col>
      <xdr:colOff>101600</xdr:colOff>
      <xdr:row>75</xdr:row>
      <xdr:rowOff>118712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7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109839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6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45314</xdr:rowOff>
    </xdr:from>
    <xdr:to>
      <xdr:col>10</xdr:col>
      <xdr:colOff>165100</xdr:colOff>
      <xdr:row>76</xdr:row>
      <xdr:rowOff>146914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138041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87971</xdr:rowOff>
    </xdr:from>
    <xdr:to>
      <xdr:col>6</xdr:col>
      <xdr:colOff>38100</xdr:colOff>
      <xdr:row>74</xdr:row>
      <xdr:rowOff>18121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34648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37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34491</xdr:rowOff>
    </xdr:from>
    <xdr:to>
      <xdr:col>24</xdr:col>
      <xdr:colOff>63500</xdr:colOff>
      <xdr:row>98</xdr:row>
      <xdr:rowOff>62385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36591"/>
          <a:ext cx="838200" cy="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34491</xdr:rowOff>
    </xdr:from>
    <xdr:to>
      <xdr:col>19</xdr:col>
      <xdr:colOff>177800</xdr:colOff>
      <xdr:row>98</xdr:row>
      <xdr:rowOff>59148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6591"/>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59148</xdr:rowOff>
    </xdr:from>
    <xdr:to>
      <xdr:col>15</xdr:col>
      <xdr:colOff>50800</xdr:colOff>
      <xdr:row>98</xdr:row>
      <xdr:rowOff>77614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1248"/>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70284</xdr:rowOff>
    </xdr:from>
    <xdr:to>
      <xdr:col>10</xdr:col>
      <xdr:colOff>114300</xdr:colOff>
      <xdr:row>98</xdr:row>
      <xdr:rowOff>77614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72384"/>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11585</xdr:rowOff>
    </xdr:from>
    <xdr:to>
      <xdr:col>24</xdr:col>
      <xdr:colOff>114300</xdr:colOff>
      <xdr:row>98</xdr:row>
      <xdr:rowOff>113185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155141</xdr:rowOff>
    </xdr:from>
    <xdr:to>
      <xdr:col>20</xdr:col>
      <xdr:colOff>38100</xdr:colOff>
      <xdr:row>98</xdr:row>
      <xdr:rowOff>85291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101818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8348</xdr:rowOff>
    </xdr:from>
    <xdr:to>
      <xdr:col>15</xdr:col>
      <xdr:colOff>101600</xdr:colOff>
      <xdr:row>98</xdr:row>
      <xdr:rowOff>109948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101075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26814</xdr:rowOff>
    </xdr:from>
    <xdr:to>
      <xdr:col>10</xdr:col>
      <xdr:colOff>165100</xdr:colOff>
      <xdr:row>98</xdr:row>
      <xdr:rowOff>128414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119541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19484</xdr:rowOff>
    </xdr:from>
    <xdr:to>
      <xdr:col>6</xdr:col>
      <xdr:colOff>38100</xdr:colOff>
      <xdr:row>98</xdr:row>
      <xdr:rowOff>121084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112211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33147</xdr:rowOff>
    </xdr:from>
    <xdr:to>
      <xdr:col>55</xdr:col>
      <xdr:colOff>0</xdr:colOff>
      <xdr:row>35</xdr:row>
      <xdr:rowOff>142875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3389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131318</xdr:rowOff>
    </xdr:from>
    <xdr:to>
      <xdr:col>50</xdr:col>
      <xdr:colOff>114300</xdr:colOff>
      <xdr:row>35</xdr:row>
      <xdr:rowOff>142875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13206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58166</xdr:rowOff>
    </xdr:from>
    <xdr:to>
      <xdr:col>45</xdr:col>
      <xdr:colOff>177800</xdr:colOff>
      <xdr:row>35</xdr:row>
      <xdr:rowOff>131318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887466"/>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58166</xdr:rowOff>
    </xdr:from>
    <xdr:to>
      <xdr:col>41</xdr:col>
      <xdr:colOff>50800</xdr:colOff>
      <xdr:row>34</xdr:row>
      <xdr:rowOff>108966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887466"/>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129430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153797</xdr:rowOff>
    </xdr:from>
    <xdr:to>
      <xdr:col>55</xdr:col>
      <xdr:colOff>50800</xdr:colOff>
      <xdr:row>35</xdr:row>
      <xdr:rowOff>83947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5224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3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92075</xdr:rowOff>
    </xdr:from>
    <xdr:to>
      <xdr:col>50</xdr:col>
      <xdr:colOff>165100</xdr:colOff>
      <xdr:row>36</xdr:row>
      <xdr:rowOff>22225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38752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80518</xdr:rowOff>
    </xdr:from>
    <xdr:to>
      <xdr:col>46</xdr:col>
      <xdr:colOff>38100</xdr:colOff>
      <xdr:row>36</xdr:row>
      <xdr:rowOff>10668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27195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7366</xdr:rowOff>
    </xdr:from>
    <xdr:to>
      <xdr:col>41</xdr:col>
      <xdr:colOff>101600</xdr:colOff>
      <xdr:row>34</xdr:row>
      <xdr:rowOff>108966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125493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6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58166</xdr:rowOff>
    </xdr:from>
    <xdr:to>
      <xdr:col>36</xdr:col>
      <xdr:colOff>165100</xdr:colOff>
      <xdr:row>34</xdr:row>
      <xdr:rowOff>159766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8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4843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138537</xdr:rowOff>
    </xdr:from>
    <xdr:to>
      <xdr:col>55</xdr:col>
      <xdr:colOff>0</xdr:colOff>
      <xdr:row>58</xdr:row>
      <xdr:rowOff>165246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82637"/>
          <a:ext cx="8382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127132</xdr:rowOff>
    </xdr:from>
    <xdr:to>
      <xdr:col>50</xdr:col>
      <xdr:colOff>114300</xdr:colOff>
      <xdr:row>58</xdr:row>
      <xdr:rowOff>138537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71232"/>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127132</xdr:rowOff>
    </xdr:from>
    <xdr:to>
      <xdr:col>45</xdr:col>
      <xdr:colOff>177800</xdr:colOff>
      <xdr:row>58</xdr:row>
      <xdr:rowOff>168933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123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163389</xdr:rowOff>
    </xdr:from>
    <xdr:to>
      <xdr:col>41</xdr:col>
      <xdr:colOff>50800</xdr:colOff>
      <xdr:row>58</xdr:row>
      <xdr:rowOff>168933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0748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114446</xdr:rowOff>
    </xdr:from>
    <xdr:to>
      <xdr:col>55</xdr:col>
      <xdr:colOff>50800</xdr:colOff>
      <xdr:row>59</xdr:row>
      <xdr:rowOff>44596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87737</xdr:rowOff>
    </xdr:from>
    <xdr:to>
      <xdr:col>50</xdr:col>
      <xdr:colOff>165100</xdr:colOff>
      <xdr:row>59</xdr:row>
      <xdr:rowOff>17887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9014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76332</xdr:rowOff>
    </xdr:from>
    <xdr:to>
      <xdr:col>46</xdr:col>
      <xdr:colOff>38100</xdr:colOff>
      <xdr:row>59</xdr:row>
      <xdr:rowOff>6482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23009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118133</xdr:rowOff>
    </xdr:from>
    <xdr:to>
      <xdr:col>41</xdr:col>
      <xdr:colOff>101600</xdr:colOff>
      <xdr:row>59</xdr:row>
      <xdr:rowOff>48283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39410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112589</xdr:rowOff>
    </xdr:from>
    <xdr:to>
      <xdr:col>36</xdr:col>
      <xdr:colOff>165100</xdr:colOff>
      <xdr:row>59</xdr:row>
      <xdr:rowOff>42739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33866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35123</xdr:rowOff>
    </xdr:from>
    <xdr:to>
      <xdr:col>55</xdr:col>
      <xdr:colOff>0</xdr:colOff>
      <xdr:row>77</xdr:row>
      <xdr:rowOff>112173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722423"/>
          <a:ext cx="838200" cy="5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35123</xdr:rowOff>
    </xdr:from>
    <xdr:to>
      <xdr:col>50</xdr:col>
      <xdr:colOff>114300</xdr:colOff>
      <xdr:row>77</xdr:row>
      <xdr:rowOff>133947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722423"/>
          <a:ext cx="889000" cy="6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133947</xdr:rowOff>
    </xdr:from>
    <xdr:to>
      <xdr:col>45</xdr:col>
      <xdr:colOff>177800</xdr:colOff>
      <xdr:row>77</xdr:row>
      <xdr:rowOff>138134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35597"/>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138134</xdr:rowOff>
    </xdr:from>
    <xdr:to>
      <xdr:col>41</xdr:col>
      <xdr:colOff>50800</xdr:colOff>
      <xdr:row>78</xdr:row>
      <xdr:rowOff>33184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39784"/>
          <a:ext cx="8890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61373</xdr:rowOff>
    </xdr:from>
    <xdr:to>
      <xdr:col>55</xdr:col>
      <xdr:colOff>50800</xdr:colOff>
      <xdr:row>77</xdr:row>
      <xdr:rowOff>162973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84250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155773</xdr:rowOff>
    </xdr:from>
    <xdr:to>
      <xdr:col>50</xdr:col>
      <xdr:colOff>165100</xdr:colOff>
      <xdr:row>74</xdr:row>
      <xdr:rowOff>85923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102450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44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83147</xdr:rowOff>
    </xdr:from>
    <xdr:to>
      <xdr:col>46</xdr:col>
      <xdr:colOff>38100</xdr:colOff>
      <xdr:row>78</xdr:row>
      <xdr:rowOff>13297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29824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87334</xdr:rowOff>
    </xdr:from>
    <xdr:to>
      <xdr:col>41</xdr:col>
      <xdr:colOff>101600</xdr:colOff>
      <xdr:row>78</xdr:row>
      <xdr:rowOff>17484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34011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153834</xdr:rowOff>
    </xdr:from>
    <xdr:to>
      <xdr:col>36</xdr:col>
      <xdr:colOff>165100</xdr:colOff>
      <xdr:row>78</xdr:row>
      <xdr:rowOff>83984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142523</xdr:rowOff>
    </xdr:from>
    <xdr:to>
      <xdr:col>55</xdr:col>
      <xdr:colOff>0</xdr:colOff>
      <xdr:row>94</xdr:row>
      <xdr:rowOff>50691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087373"/>
          <a:ext cx="8382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30669</xdr:rowOff>
    </xdr:from>
    <xdr:to>
      <xdr:col>50</xdr:col>
      <xdr:colOff>114300</xdr:colOff>
      <xdr:row>94</xdr:row>
      <xdr:rowOff>50691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75519"/>
          <a:ext cx="889000" cy="19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30669</xdr:rowOff>
    </xdr:from>
    <xdr:to>
      <xdr:col>45</xdr:col>
      <xdr:colOff>177800</xdr:colOff>
      <xdr:row>93</xdr:row>
      <xdr:rowOff>138233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975519"/>
          <a:ext cx="889000" cy="1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138233</xdr:rowOff>
    </xdr:from>
    <xdr:to>
      <xdr:col>41</xdr:col>
      <xdr:colOff>50800</xdr:colOff>
      <xdr:row>94</xdr:row>
      <xdr:rowOff>100354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083083"/>
          <a:ext cx="889000" cy="1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33830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49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91723</xdr:rowOff>
    </xdr:from>
    <xdr:to>
      <xdr:col>55</xdr:col>
      <xdr:colOff>50800</xdr:colOff>
      <xdr:row>94</xdr:row>
      <xdr:rowOff>21873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0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114600</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88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171341</xdr:rowOff>
    </xdr:from>
    <xdr:to>
      <xdr:col>50</xdr:col>
      <xdr:colOff>165100</xdr:colOff>
      <xdr:row>94</xdr:row>
      <xdr:rowOff>101491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118018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8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151319</xdr:rowOff>
    </xdr:from>
    <xdr:to>
      <xdr:col>46</xdr:col>
      <xdr:colOff>38100</xdr:colOff>
      <xdr:row>93</xdr:row>
      <xdr:rowOff>81469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97996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69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87433</xdr:rowOff>
    </xdr:from>
    <xdr:to>
      <xdr:col>41</xdr:col>
      <xdr:colOff>101600</xdr:colOff>
      <xdr:row>94</xdr:row>
      <xdr:rowOff>17583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34110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80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49554</xdr:rowOff>
    </xdr:from>
    <xdr:to>
      <xdr:col>36</xdr:col>
      <xdr:colOff>165100</xdr:colOff>
      <xdr:row>94</xdr:row>
      <xdr:rowOff>151154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167681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9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154679</xdr:rowOff>
    </xdr:from>
    <xdr:to>
      <xdr:col>85</xdr:col>
      <xdr:colOff>127000</xdr:colOff>
      <xdr:row>36</xdr:row>
      <xdr:rowOff>65851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55429"/>
          <a:ext cx="8382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65851</xdr:rowOff>
    </xdr:from>
    <xdr:to>
      <xdr:col>81</xdr:col>
      <xdr:colOff>50800</xdr:colOff>
      <xdr:row>36</xdr:row>
      <xdr:rowOff>93697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38051"/>
          <a:ext cx="8890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48935</xdr:rowOff>
    </xdr:from>
    <xdr:to>
      <xdr:col>76</xdr:col>
      <xdr:colOff>114300</xdr:colOff>
      <xdr:row>36</xdr:row>
      <xdr:rowOff>93697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21135"/>
          <a:ext cx="8890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48935</xdr:rowOff>
    </xdr:from>
    <xdr:to>
      <xdr:col>71</xdr:col>
      <xdr:colOff>177800</xdr:colOff>
      <xdr:row>36</xdr:row>
      <xdr:rowOff>105573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21135"/>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103879</xdr:rowOff>
    </xdr:from>
    <xdr:to>
      <xdr:col>85</xdr:col>
      <xdr:colOff>177800</xdr:colOff>
      <xdr:row>36</xdr:row>
      <xdr:rowOff>34029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126756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15051</xdr:rowOff>
    </xdr:from>
    <xdr:to>
      <xdr:col>81</xdr:col>
      <xdr:colOff>101600</xdr:colOff>
      <xdr:row>36</xdr:row>
      <xdr:rowOff>116651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133178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42897</xdr:rowOff>
    </xdr:from>
    <xdr:to>
      <xdr:col>76</xdr:col>
      <xdr:colOff>165100</xdr:colOff>
      <xdr:row>36</xdr:row>
      <xdr:rowOff>144497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169585</xdr:rowOff>
    </xdr:from>
    <xdr:to>
      <xdr:col>72</xdr:col>
      <xdr:colOff>38100</xdr:colOff>
      <xdr:row>36</xdr:row>
      <xdr:rowOff>99735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90862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54773</xdr:rowOff>
    </xdr:from>
    <xdr:to>
      <xdr:col>67</xdr:col>
      <xdr:colOff>101600</xdr:colOff>
      <xdr:row>36</xdr:row>
      <xdr:rowOff>156373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137767</xdr:rowOff>
    </xdr:from>
    <xdr:to>
      <xdr:col>85</xdr:col>
      <xdr:colOff>127000</xdr:colOff>
      <xdr:row>58</xdr:row>
      <xdr:rowOff>74502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10417"/>
          <a:ext cx="838200" cy="1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137767</xdr:rowOff>
    </xdr:from>
    <xdr:to>
      <xdr:col>81</xdr:col>
      <xdr:colOff>50800</xdr:colOff>
      <xdr:row>58</xdr:row>
      <xdr:rowOff>83897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10417"/>
          <a:ext cx="889000" cy="1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83897</xdr:rowOff>
    </xdr:from>
    <xdr:to>
      <xdr:col>76</xdr:col>
      <xdr:colOff>114300</xdr:colOff>
      <xdr:row>58</xdr:row>
      <xdr:rowOff>93418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27997"/>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93418</xdr:rowOff>
    </xdr:from>
    <xdr:to>
      <xdr:col>71</xdr:col>
      <xdr:colOff>177800</xdr:colOff>
      <xdr:row>58</xdr:row>
      <xdr:rowOff>102836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37518"/>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23702</xdr:rowOff>
    </xdr:from>
    <xdr:to>
      <xdr:col>85</xdr:col>
      <xdr:colOff>177800</xdr:colOff>
      <xdr:row>58</xdr:row>
      <xdr:rowOff>125302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110079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86967</xdr:rowOff>
    </xdr:from>
    <xdr:to>
      <xdr:col>81</xdr:col>
      <xdr:colOff>101600</xdr:colOff>
      <xdr:row>58</xdr:row>
      <xdr:rowOff>17117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33644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63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33097</xdr:rowOff>
    </xdr:from>
    <xdr:to>
      <xdr:col>76</xdr:col>
      <xdr:colOff>165100</xdr:colOff>
      <xdr:row>58</xdr:row>
      <xdr:rowOff>134697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125824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42618</xdr:rowOff>
    </xdr:from>
    <xdr:to>
      <xdr:col>72</xdr:col>
      <xdr:colOff>38100</xdr:colOff>
      <xdr:row>58</xdr:row>
      <xdr:rowOff>144218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135345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52036</xdr:rowOff>
    </xdr:from>
    <xdr:to>
      <xdr:col>67</xdr:col>
      <xdr:colOff>101600</xdr:colOff>
      <xdr:row>58</xdr:row>
      <xdr:rowOff>153636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144763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8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70033</xdr:rowOff>
    </xdr:from>
    <xdr:to>
      <xdr:col>85</xdr:col>
      <xdr:colOff>127000</xdr:colOff>
      <xdr:row>79</xdr:row>
      <xdr:rowOff>95569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14583"/>
          <a:ext cx="838200" cy="2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39875</xdr:rowOff>
    </xdr:from>
    <xdr:to>
      <xdr:col>81</xdr:col>
      <xdr:colOff>50800</xdr:colOff>
      <xdr:row>79</xdr:row>
      <xdr:rowOff>95569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84425"/>
          <a:ext cx="889000" cy="5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39875</xdr:rowOff>
    </xdr:from>
    <xdr:to>
      <xdr:col>76</xdr:col>
      <xdr:colOff>114300</xdr:colOff>
      <xdr:row>79</xdr:row>
      <xdr:rowOff>66650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84425"/>
          <a:ext cx="8890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66650</xdr:rowOff>
    </xdr:from>
    <xdr:to>
      <xdr:col>71</xdr:col>
      <xdr:colOff>177800</xdr:colOff>
      <xdr:row>79</xdr:row>
      <xdr:rowOff>82676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11200"/>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19233</xdr:rowOff>
    </xdr:from>
    <xdr:to>
      <xdr:col>85</xdr:col>
      <xdr:colOff>177800</xdr:colOff>
      <xdr:row>79</xdr:row>
      <xdr:rowOff>120833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150060</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44769</xdr:rowOff>
    </xdr:from>
    <xdr:to>
      <xdr:col>81</xdr:col>
      <xdr:colOff>101600</xdr:colOff>
      <xdr:row>79</xdr:row>
      <xdr:rowOff>146369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137496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160525</xdr:rowOff>
    </xdr:from>
    <xdr:to>
      <xdr:col>76</xdr:col>
      <xdr:colOff>165100</xdr:colOff>
      <xdr:row>79</xdr:row>
      <xdr:rowOff>90675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107202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30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15850</xdr:rowOff>
    </xdr:from>
    <xdr:to>
      <xdr:col>72</xdr:col>
      <xdr:colOff>38100</xdr:colOff>
      <xdr:row>79</xdr:row>
      <xdr:rowOff>117450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133977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33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31876</xdr:rowOff>
    </xdr:from>
    <xdr:to>
      <xdr:col>67</xdr:col>
      <xdr:colOff>101600</xdr:colOff>
      <xdr:row>79</xdr:row>
      <xdr:rowOff>133476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7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124603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114722</xdr:rowOff>
    </xdr:from>
    <xdr:to>
      <xdr:col>85</xdr:col>
      <xdr:colOff>127000</xdr:colOff>
      <xdr:row>96</xdr:row>
      <xdr:rowOff>169197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73922"/>
          <a:ext cx="8382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169197</xdr:rowOff>
    </xdr:from>
    <xdr:to>
      <xdr:col>81</xdr:col>
      <xdr:colOff>50800</xdr:colOff>
      <xdr:row>97</xdr:row>
      <xdr:rowOff>498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28397"/>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135813</xdr:rowOff>
    </xdr:from>
    <xdr:to>
      <xdr:col>76</xdr:col>
      <xdr:colOff>114300</xdr:colOff>
      <xdr:row>97</xdr:row>
      <xdr:rowOff>498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95013"/>
          <a:ext cx="889000" cy="3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93442</xdr:rowOff>
    </xdr:from>
    <xdr:to>
      <xdr:col>71</xdr:col>
      <xdr:colOff>177800</xdr:colOff>
      <xdr:row>96</xdr:row>
      <xdr:rowOff>135813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52642"/>
          <a:ext cx="889000" cy="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63922</xdr:rowOff>
    </xdr:from>
    <xdr:to>
      <xdr:col>85</xdr:col>
      <xdr:colOff>177800</xdr:colOff>
      <xdr:row>96</xdr:row>
      <xdr:rowOff>165522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86799</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7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118397</xdr:rowOff>
    </xdr:from>
    <xdr:to>
      <xdr:col>81</xdr:col>
      <xdr:colOff>101600</xdr:colOff>
      <xdr:row>97</xdr:row>
      <xdr:rowOff>48547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39674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6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121148</xdr:rowOff>
    </xdr:from>
    <xdr:to>
      <xdr:col>76</xdr:col>
      <xdr:colOff>165100</xdr:colOff>
      <xdr:row>97</xdr:row>
      <xdr:rowOff>51298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42425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6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85013</xdr:rowOff>
    </xdr:from>
    <xdr:to>
      <xdr:col>72</xdr:col>
      <xdr:colOff>38100</xdr:colOff>
      <xdr:row>97</xdr:row>
      <xdr:rowOff>15163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6290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6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42642</xdr:rowOff>
    </xdr:from>
    <xdr:to>
      <xdr:col>67</xdr:col>
      <xdr:colOff>101600</xdr:colOff>
      <xdr:row>96</xdr:row>
      <xdr:rowOff>144242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135369</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59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総務費が住民一人当たり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507,159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円、土木費が住民一人当たり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244,259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と比較すると高いコストとなっているが、これは投資的事業や施策的事業の影響が大きい。今後も、住宅建設をはじめとした若者定住対策事に係る投資的事業や継続してコストの発生する情報通信施設関連事業や町の事特色ある事業である生活工芸や交流センター等の施設管理における経費が継続することが想定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前年度からの繰越金（剰余金）を財政調整基金等に積立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今後の財政運営に備えたことにより、財政調整基金については平成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900,472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千円の残高となった。また、自主財源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乏しい当町</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地方交付税の影響を大きく受けるため、特に地方交付税の増減に伴い、実質収支においても変動する傾向にある。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各会計においても赤字は発生しておらず、連結実質赤字比率についても赤字にはなっていない。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row>
        <row r="75">
          <cell r="BP75">
            <v>6.1</v>
          </cell>
          <cell r="BX75">
            <v>4.2</v>
          </cell>
          <cell r="CF75">
            <v>3.1</v>
          </cell>
          <cell r="CN75">
            <v>2.8</v>
          </cell>
          <cell r="CV75">
            <v>3.5</v>
          </cell>
        </row>
        <row r="77">
          <cell r="AN77" t="str">
            <v>類似団体内平均値</v>
          </cell>
          <cell r="BP77">
            <v>0</v>
          </cell>
          <cell r="BX77">
            <v>0</v>
          </cell>
          <cell r="CF77">
            <v>0</v>
          </cell>
          <cell r="CN77">
            <v>0</v>
          </cell>
          <cell r="CV77">
            <v>0</v>
          </cell>
        </row>
        <row r="79">
          <cell r="BP79">
            <v>7.7</v>
          </cell>
          <cell r="BX79">
            <v>7.2</v>
          </cell>
          <cell r="CF79">
            <v>6</v>
          </cell>
          <cell r="CN79">
            <v>5.6</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55" zoomScaleNormal="55"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1"/>
      <c r="DK3" s="181"/>
      <c r="DL3" s="181"/>
      <c r="DM3" s="181"/>
      <c r="DN3" s="181"/>
      <c r="DO3" s="181"/>
    </row>
    <row r="4" spans="1:119" ht="18.75" customHeight="1" x14ac:dyDescent="0.15">
      <c r="A4" s="182"/>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2577035</v>
      </c>
      <c r="BO4" s="392"/>
      <c r="BP4" s="392"/>
      <c r="BQ4" s="392"/>
      <c r="BR4" s="392"/>
      <c r="BS4" s="392"/>
      <c r="BT4" s="392"/>
      <c r="BU4" s="393"/>
      <c r="BV4" s="391">
        <v>3010020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16.100000000000001</v>
      </c>
      <c r="CU4" s="398"/>
      <c r="CV4" s="398"/>
      <c r="CW4" s="398"/>
      <c r="CX4" s="398"/>
      <c r="CY4" s="398"/>
      <c r="CZ4" s="398"/>
      <c r="DA4" s="399"/>
      <c r="DB4" s="397">
        <v>24.3</v>
      </c>
      <c r="DC4" s="398"/>
      <c r="DD4" s="398"/>
      <c r="DE4" s="398"/>
      <c r="DF4" s="398"/>
      <c r="DG4" s="398"/>
      <c r="DH4" s="398"/>
      <c r="DI4" s="399"/>
      <c r="DJ4" s="181"/>
      <c r="DK4" s="181"/>
      <c r="DL4" s="181"/>
      <c r="DM4" s="181"/>
      <c r="DN4" s="181"/>
      <c r="DO4" s="181"/>
    </row>
    <row r="5" spans="1:119" ht="18.75" customHeight="1" x14ac:dyDescent="0.15">
      <c r="A5" s="182"/>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2362965</v>
      </c>
      <c r="BO5" s="429"/>
      <c r="BP5" s="429"/>
      <c r="BQ5" s="429"/>
      <c r="BR5" s="429"/>
      <c r="BS5" s="429"/>
      <c r="BT5" s="429"/>
      <c r="BU5" s="430"/>
      <c r="BV5" s="428">
        <v>2702501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v>
      </c>
      <c r="CU5" s="426"/>
      <c r="CV5" s="426"/>
      <c r="CW5" s="426"/>
      <c r="CX5" s="426"/>
      <c r="CY5" s="426"/>
      <c r="CZ5" s="426"/>
      <c r="DA5" s="427"/>
      <c r="DB5" s="425">
        <v>88.7</v>
      </c>
      <c r="DC5" s="426"/>
      <c r="DD5" s="426"/>
      <c r="DE5" s="426"/>
      <c r="DF5" s="426"/>
      <c r="DG5" s="426"/>
      <c r="DH5" s="426"/>
      <c r="DI5" s="427"/>
      <c r="DJ5" s="181"/>
      <c r="DK5" s="181"/>
      <c r="DL5" s="181"/>
      <c r="DM5" s="181"/>
      <c r="DN5" s="181"/>
      <c r="DO5" s="181"/>
    </row>
    <row r="6" spans="1:119" ht="18.75" customHeight="1" x14ac:dyDescent="0.15">
      <c r="A6" s="182"/>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214070</v>
      </c>
      <c r="BO6" s="429"/>
      <c r="BP6" s="429"/>
      <c r="BQ6" s="429"/>
      <c r="BR6" s="429"/>
      <c r="BS6" s="429"/>
      <c r="BT6" s="429"/>
      <c r="BU6" s="430"/>
      <c r="BV6" s="428">
        <v>307519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96.6</v>
      </c>
      <c r="CU6" s="466"/>
      <c r="CV6" s="466"/>
      <c r="CW6" s="466"/>
      <c r="CX6" s="466"/>
      <c r="CY6" s="466"/>
      <c r="CZ6" s="466"/>
      <c r="DA6" s="467"/>
      <c r="DB6" s="465">
        <v>92.1</v>
      </c>
      <c r="DC6" s="466"/>
      <c r="DD6" s="466"/>
      <c r="DE6" s="466"/>
      <c r="DF6" s="466"/>
      <c r="DG6" s="466"/>
      <c r="DH6" s="466"/>
      <c r="DI6" s="467"/>
      <c r="DJ6" s="181"/>
      <c r="DK6" s="181"/>
      <c r="DL6" s="181"/>
      <c r="DM6" s="181"/>
      <c r="DN6" s="181"/>
      <c r="DO6" s="181"/>
    </row>
    <row r="7" spans="1:119" ht="18.75" customHeight="1" x14ac:dyDescent="0.15">
      <c r="A7" s="182"/>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16482</v>
      </c>
      <c r="BO7" s="429"/>
      <c r="BP7" s="429"/>
      <c r="BQ7" s="429"/>
      <c r="BR7" s="429"/>
      <c r="BS7" s="429"/>
      <c r="BT7" s="429"/>
      <c r="BU7" s="430"/>
      <c r="BV7" s="428">
        <v>8629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1227333</v>
      </c>
      <c r="CU7" s="429"/>
      <c r="CV7" s="429"/>
      <c r="CW7" s="429"/>
      <c r="CX7" s="429"/>
      <c r="CY7" s="429"/>
      <c r="CZ7" s="429"/>
      <c r="DA7" s="430"/>
      <c r="DB7" s="428">
        <v>1230578</v>
      </c>
      <c r="DC7" s="429"/>
      <c r="DD7" s="429"/>
      <c r="DE7" s="429"/>
      <c r="DF7" s="429"/>
      <c r="DG7" s="429"/>
      <c r="DH7" s="429"/>
      <c r="DI7" s="430"/>
      <c r="DJ7" s="181"/>
      <c r="DK7" s="181"/>
      <c r="DL7" s="181"/>
      <c r="DM7" s="181"/>
      <c r="DN7" s="181"/>
      <c r="DO7" s="181"/>
    </row>
    <row r="8" spans="1:119" ht="18.75" customHeight="1" thickBot="1" x14ac:dyDescent="0.2">
      <c r="A8" s="182"/>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197588</v>
      </c>
      <c r="BO8" s="429"/>
      <c r="BP8" s="429"/>
      <c r="BQ8" s="429"/>
      <c r="BR8" s="429"/>
      <c r="BS8" s="429"/>
      <c r="BT8" s="429"/>
      <c r="BU8" s="430"/>
      <c r="BV8" s="428">
        <v>298890</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0.15</v>
      </c>
      <c r="CU8" s="469"/>
      <c r="CV8" s="469"/>
      <c r="CW8" s="469"/>
      <c r="CX8" s="469"/>
      <c r="CY8" s="469"/>
      <c r="CZ8" s="469"/>
      <c r="DA8" s="470"/>
      <c r="DB8" s="468">
        <v>0.14000000000000001</v>
      </c>
      <c r="DC8" s="469"/>
      <c r="DD8" s="469"/>
      <c r="DE8" s="469"/>
      <c r="DF8" s="469"/>
      <c r="DG8" s="469"/>
      <c r="DH8" s="469"/>
      <c r="DI8" s="470"/>
      <c r="DJ8" s="181"/>
      <c r="DK8" s="181"/>
      <c r="DL8" s="181"/>
      <c r="DM8" s="181"/>
      <c r="DN8" s="181"/>
      <c r="DO8" s="181"/>
    </row>
    <row r="9" spans="1:119" ht="18.75" customHeight="1" thickBot="1" x14ac:dyDescent="0.2">
      <c r="A9" s="182"/>
      <c r="B9" s="422" t="s">
        <v>112</v>
      </c>
      <c r="C9" s="423"/>
      <c r="D9" s="423"/>
      <c r="E9" s="423"/>
      <c r="F9" s="423"/>
      <c r="G9" s="423"/>
      <c r="H9" s="423"/>
      <c r="I9" s="423"/>
      <c r="J9" s="423"/>
      <c r="K9" s="471"/>
      <c r="L9" s="472" t="s">
        <v>113</v>
      </c>
      <c r="M9" s="473"/>
      <c r="N9" s="473"/>
      <c r="O9" s="473"/>
      <c r="P9" s="473"/>
      <c r="Q9" s="474"/>
      <c r="R9" s="475">
        <v>1668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-101302</v>
      </c>
      <c r="BO9" s="429"/>
      <c r="BP9" s="429"/>
      <c r="BQ9" s="429"/>
      <c r="BR9" s="429"/>
      <c r="BS9" s="429"/>
      <c r="BT9" s="429"/>
      <c r="BU9" s="430"/>
      <c r="BV9" s="428">
        <v>89575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9.5</v>
      </c>
      <c r="CU9" s="426"/>
      <c r="CV9" s="426"/>
      <c r="CW9" s="426"/>
      <c r="CX9" s="426"/>
      <c r="CY9" s="426"/>
      <c r="CZ9" s="426"/>
      <c r="DA9" s="427"/>
      <c r="DB9" s="425">
        <v>8.1</v>
      </c>
      <c r="DC9" s="426"/>
      <c r="DD9" s="426"/>
      <c r="DE9" s="426"/>
      <c r="DF9" s="426"/>
      <c r="DG9" s="426"/>
      <c r="DH9" s="426"/>
      <c r="DI9" s="427"/>
      <c r="DJ9" s="181"/>
      <c r="DK9" s="181"/>
      <c r="DL9" s="181"/>
      <c r="DM9" s="181"/>
      <c r="DN9" s="181"/>
      <c r="DO9" s="181"/>
    </row>
    <row r="10" spans="1:119" ht="18.75" customHeight="1" thickBot="1" x14ac:dyDescent="0.2">
      <c r="A10" s="182"/>
      <c r="B10" s="422"/>
      <c r="C10" s="423"/>
      <c r="D10" s="423"/>
      <c r="E10" s="423"/>
      <c r="F10" s="423"/>
      <c r="G10" s="423"/>
      <c r="H10" s="423"/>
      <c r="I10" s="423"/>
      <c r="J10" s="423"/>
      <c r="K10" s="471"/>
      <c r="L10" s="478" t="s">
        <v>118</v>
      </c>
      <c r="M10" s="458"/>
      <c r="N10" s="458"/>
      <c r="O10" s="458"/>
      <c r="P10" s="458"/>
      <c r="Q10" s="459"/>
      <c r="R10" s="479">
        <v>1926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120197</v>
      </c>
      <c r="BO10" s="429"/>
      <c r="BP10" s="429"/>
      <c r="BQ10" s="429"/>
      <c r="BR10" s="429"/>
      <c r="BS10" s="429"/>
      <c r="BT10" s="429"/>
      <c r="BU10" s="430"/>
      <c r="BV10" s="428">
        <v>120341</v>
      </c>
      <c r="BW10" s="429"/>
      <c r="BX10" s="429"/>
      <c r="BY10" s="429"/>
      <c r="BZ10" s="429"/>
      <c r="CA10" s="429"/>
      <c r="CB10" s="429"/>
      <c r="CC10" s="430"/>
      <c r="CD10" s="186" t="s">
        <v>122</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1"/>
      <c r="DK11" s="181"/>
      <c r="DL11" s="181"/>
      <c r="DM11" s="181"/>
      <c r="DN11" s="181"/>
      <c r="DO11" s="181"/>
    </row>
    <row r="12" spans="1:119" ht="18.75" customHeight="1" x14ac:dyDescent="0.15">
      <c r="A12" s="182"/>
      <c r="B12" s="488" t="s">
        <v>131</v>
      </c>
      <c r="C12" s="489"/>
      <c r="D12" s="489"/>
      <c r="E12" s="489"/>
      <c r="F12" s="489"/>
      <c r="G12" s="489"/>
      <c r="H12" s="489"/>
      <c r="I12" s="489"/>
      <c r="J12" s="489"/>
      <c r="K12" s="490"/>
      <c r="L12" s="497" t="s">
        <v>132</v>
      </c>
      <c r="M12" s="498"/>
      <c r="N12" s="498"/>
      <c r="O12" s="498"/>
      <c r="P12" s="498"/>
      <c r="Q12" s="499"/>
      <c r="R12" s="500">
        <v>1639</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93</v>
      </c>
      <c r="AV12" s="461"/>
      <c r="AW12" s="461"/>
      <c r="AX12" s="461"/>
      <c r="AY12" s="462" t="s">
        <v>136</v>
      </c>
      <c r="AZ12" s="463"/>
      <c r="BA12" s="463"/>
      <c r="BB12" s="463"/>
      <c r="BC12" s="463"/>
      <c r="BD12" s="463"/>
      <c r="BE12" s="463"/>
      <c r="BF12" s="463"/>
      <c r="BG12" s="463"/>
      <c r="BH12" s="463"/>
      <c r="BI12" s="463"/>
      <c r="BJ12" s="463"/>
      <c r="BK12" s="463"/>
      <c r="BL12" s="463"/>
      <c r="BM12" s="464"/>
      <c r="BN12" s="428">
        <v>27500</v>
      </c>
      <c r="BO12" s="429"/>
      <c r="BP12" s="429"/>
      <c r="BQ12" s="429"/>
      <c r="BR12" s="429"/>
      <c r="BS12" s="429"/>
      <c r="BT12" s="429"/>
      <c r="BU12" s="430"/>
      <c r="BV12" s="428">
        <v>264000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1"/>
      <c r="DK12" s="181"/>
      <c r="DL12" s="181"/>
      <c r="DM12" s="181"/>
      <c r="DN12" s="181"/>
      <c r="DO12" s="181"/>
    </row>
    <row r="13" spans="1:119" ht="18.75" customHeight="1" x14ac:dyDescent="0.15">
      <c r="A13" s="182"/>
      <c r="B13" s="491"/>
      <c r="C13" s="492"/>
      <c r="D13" s="492"/>
      <c r="E13" s="492"/>
      <c r="F13" s="492"/>
      <c r="G13" s="492"/>
      <c r="H13" s="492"/>
      <c r="I13" s="492"/>
      <c r="J13" s="492"/>
      <c r="K13" s="493"/>
      <c r="L13" s="192"/>
      <c r="M13" s="516" t="s">
        <v>140</v>
      </c>
      <c r="N13" s="517"/>
      <c r="O13" s="517"/>
      <c r="P13" s="517"/>
      <c r="Q13" s="518"/>
      <c r="R13" s="509">
        <v>1630</v>
      </c>
      <c r="S13" s="510"/>
      <c r="T13" s="510"/>
      <c r="U13" s="510"/>
      <c r="V13" s="511"/>
      <c r="W13" s="444" t="s">
        <v>141</v>
      </c>
      <c r="X13" s="445"/>
      <c r="Y13" s="445"/>
      <c r="Z13" s="445"/>
      <c r="AA13" s="445"/>
      <c r="AB13" s="435"/>
      <c r="AC13" s="479">
        <v>96</v>
      </c>
      <c r="AD13" s="480"/>
      <c r="AE13" s="480"/>
      <c r="AF13" s="480"/>
      <c r="AG13" s="519"/>
      <c r="AH13" s="479">
        <v>100</v>
      </c>
      <c r="AI13" s="480"/>
      <c r="AJ13" s="480"/>
      <c r="AK13" s="480"/>
      <c r="AL13" s="481"/>
      <c r="AM13" s="457" t="s">
        <v>142</v>
      </c>
      <c r="AN13" s="458"/>
      <c r="AO13" s="458"/>
      <c r="AP13" s="458"/>
      <c r="AQ13" s="458"/>
      <c r="AR13" s="458"/>
      <c r="AS13" s="458"/>
      <c r="AT13" s="459"/>
      <c r="AU13" s="460" t="s">
        <v>126</v>
      </c>
      <c r="AV13" s="461"/>
      <c r="AW13" s="461"/>
      <c r="AX13" s="461"/>
      <c r="AY13" s="462" t="s">
        <v>143</v>
      </c>
      <c r="AZ13" s="463"/>
      <c r="BA13" s="463"/>
      <c r="BB13" s="463"/>
      <c r="BC13" s="463"/>
      <c r="BD13" s="463"/>
      <c r="BE13" s="463"/>
      <c r="BF13" s="463"/>
      <c r="BG13" s="463"/>
      <c r="BH13" s="463"/>
      <c r="BI13" s="463"/>
      <c r="BJ13" s="463"/>
      <c r="BK13" s="463"/>
      <c r="BL13" s="463"/>
      <c r="BM13" s="464"/>
      <c r="BN13" s="428">
        <v>-8605</v>
      </c>
      <c r="BO13" s="429"/>
      <c r="BP13" s="429"/>
      <c r="BQ13" s="429"/>
      <c r="BR13" s="429"/>
      <c r="BS13" s="429"/>
      <c r="BT13" s="429"/>
      <c r="BU13" s="430"/>
      <c r="BV13" s="428">
        <v>-54084</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3.5</v>
      </c>
      <c r="CU13" s="426"/>
      <c r="CV13" s="426"/>
      <c r="CW13" s="426"/>
      <c r="CX13" s="426"/>
      <c r="CY13" s="426"/>
      <c r="CZ13" s="426"/>
      <c r="DA13" s="427"/>
      <c r="DB13" s="425">
        <v>2.8</v>
      </c>
      <c r="DC13" s="426"/>
      <c r="DD13" s="426"/>
      <c r="DE13" s="426"/>
      <c r="DF13" s="426"/>
      <c r="DG13" s="426"/>
      <c r="DH13" s="426"/>
      <c r="DI13" s="427"/>
      <c r="DJ13" s="181"/>
      <c r="DK13" s="181"/>
      <c r="DL13" s="181"/>
      <c r="DM13" s="181"/>
      <c r="DN13" s="181"/>
      <c r="DO13" s="181"/>
    </row>
    <row r="14" spans="1:119" ht="18.75" customHeight="1" thickBot="1" x14ac:dyDescent="0.2">
      <c r="A14" s="182"/>
      <c r="B14" s="491"/>
      <c r="C14" s="492"/>
      <c r="D14" s="492"/>
      <c r="E14" s="492"/>
      <c r="F14" s="492"/>
      <c r="G14" s="492"/>
      <c r="H14" s="492"/>
      <c r="I14" s="492"/>
      <c r="J14" s="492"/>
      <c r="K14" s="493"/>
      <c r="L14" s="506" t="s">
        <v>145</v>
      </c>
      <c r="M14" s="507"/>
      <c r="N14" s="507"/>
      <c r="O14" s="507"/>
      <c r="P14" s="507"/>
      <c r="Q14" s="508"/>
      <c r="R14" s="509">
        <v>1678</v>
      </c>
      <c r="S14" s="510"/>
      <c r="T14" s="510"/>
      <c r="U14" s="510"/>
      <c r="V14" s="511"/>
      <c r="W14" s="418"/>
      <c r="X14" s="419"/>
      <c r="Y14" s="419"/>
      <c r="Z14" s="419"/>
      <c r="AA14" s="419"/>
      <c r="AB14" s="408"/>
      <c r="AC14" s="512">
        <v>13.8</v>
      </c>
      <c r="AD14" s="513"/>
      <c r="AE14" s="513"/>
      <c r="AF14" s="513"/>
      <c r="AG14" s="514"/>
      <c r="AH14" s="512">
        <v>13.7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138</v>
      </c>
      <c r="DC14" s="524"/>
      <c r="DD14" s="524"/>
      <c r="DE14" s="524"/>
      <c r="DF14" s="524"/>
      <c r="DG14" s="524"/>
      <c r="DH14" s="524"/>
      <c r="DI14" s="525"/>
      <c r="DJ14" s="181"/>
      <c r="DK14" s="181"/>
      <c r="DL14" s="181"/>
      <c r="DM14" s="181"/>
      <c r="DN14" s="181"/>
      <c r="DO14" s="181"/>
    </row>
    <row r="15" spans="1:119" ht="18.75" customHeight="1" x14ac:dyDescent="0.15">
      <c r="A15" s="182"/>
      <c r="B15" s="491"/>
      <c r="C15" s="492"/>
      <c r="D15" s="492"/>
      <c r="E15" s="492"/>
      <c r="F15" s="492"/>
      <c r="G15" s="492"/>
      <c r="H15" s="492"/>
      <c r="I15" s="492"/>
      <c r="J15" s="492"/>
      <c r="K15" s="493"/>
      <c r="L15" s="192"/>
      <c r="M15" s="516" t="s">
        <v>147</v>
      </c>
      <c r="N15" s="517"/>
      <c r="O15" s="517"/>
      <c r="P15" s="517"/>
      <c r="Q15" s="518"/>
      <c r="R15" s="509">
        <v>1672</v>
      </c>
      <c r="S15" s="510"/>
      <c r="T15" s="510"/>
      <c r="U15" s="510"/>
      <c r="V15" s="511"/>
      <c r="W15" s="444" t="s">
        <v>148</v>
      </c>
      <c r="X15" s="445"/>
      <c r="Y15" s="445"/>
      <c r="Z15" s="445"/>
      <c r="AA15" s="445"/>
      <c r="AB15" s="435"/>
      <c r="AC15" s="479">
        <v>173</v>
      </c>
      <c r="AD15" s="480"/>
      <c r="AE15" s="480"/>
      <c r="AF15" s="480"/>
      <c r="AG15" s="519"/>
      <c r="AH15" s="479">
        <v>206</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181441</v>
      </c>
      <c r="BO15" s="392"/>
      <c r="BP15" s="392"/>
      <c r="BQ15" s="392"/>
      <c r="BR15" s="392"/>
      <c r="BS15" s="392"/>
      <c r="BT15" s="392"/>
      <c r="BU15" s="393"/>
      <c r="BV15" s="391">
        <v>173808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24.8</v>
      </c>
      <c r="AD16" s="513"/>
      <c r="AE16" s="513"/>
      <c r="AF16" s="513"/>
      <c r="AG16" s="514"/>
      <c r="AH16" s="512">
        <v>28.2</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1133531</v>
      </c>
      <c r="BO16" s="429"/>
      <c r="BP16" s="429"/>
      <c r="BQ16" s="429"/>
      <c r="BR16" s="429"/>
      <c r="BS16" s="429"/>
      <c r="BT16" s="429"/>
      <c r="BU16" s="430"/>
      <c r="BV16" s="428">
        <v>1139395</v>
      </c>
      <c r="BW16" s="429"/>
      <c r="BX16" s="429"/>
      <c r="BY16" s="429"/>
      <c r="BZ16" s="429"/>
      <c r="CA16" s="429"/>
      <c r="CB16" s="429"/>
      <c r="CC16" s="430"/>
      <c r="CD16" s="196"/>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1"/>
      <c r="DK16" s="181"/>
      <c r="DL16" s="181"/>
      <c r="DM16" s="181"/>
      <c r="DN16" s="181"/>
      <c r="DO16" s="181"/>
    </row>
    <row r="17" spans="1:119" ht="18.75" customHeight="1" thickBot="1" x14ac:dyDescent="0.2">
      <c r="A17" s="182"/>
      <c r="B17" s="494"/>
      <c r="C17" s="495"/>
      <c r="D17" s="495"/>
      <c r="E17" s="495"/>
      <c r="F17" s="495"/>
      <c r="G17" s="495"/>
      <c r="H17" s="495"/>
      <c r="I17" s="495"/>
      <c r="J17" s="495"/>
      <c r="K17" s="496"/>
      <c r="L17" s="197"/>
      <c r="M17" s="532" t="s">
        <v>154</v>
      </c>
      <c r="N17" s="533"/>
      <c r="O17" s="533"/>
      <c r="P17" s="533"/>
      <c r="Q17" s="534"/>
      <c r="R17" s="529" t="s">
        <v>155</v>
      </c>
      <c r="S17" s="530"/>
      <c r="T17" s="530"/>
      <c r="U17" s="530"/>
      <c r="V17" s="531"/>
      <c r="W17" s="444" t="s">
        <v>156</v>
      </c>
      <c r="X17" s="445"/>
      <c r="Y17" s="445"/>
      <c r="Z17" s="445"/>
      <c r="AA17" s="445"/>
      <c r="AB17" s="435"/>
      <c r="AC17" s="479">
        <v>428</v>
      </c>
      <c r="AD17" s="480"/>
      <c r="AE17" s="480"/>
      <c r="AF17" s="480"/>
      <c r="AG17" s="519"/>
      <c r="AH17" s="479">
        <v>424</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229512</v>
      </c>
      <c r="BO17" s="429"/>
      <c r="BP17" s="429"/>
      <c r="BQ17" s="429"/>
      <c r="BR17" s="429"/>
      <c r="BS17" s="429"/>
      <c r="BT17" s="429"/>
      <c r="BU17" s="430"/>
      <c r="BV17" s="428">
        <v>219788</v>
      </c>
      <c r="BW17" s="429"/>
      <c r="BX17" s="429"/>
      <c r="BY17" s="429"/>
      <c r="BZ17" s="429"/>
      <c r="CA17" s="429"/>
      <c r="CB17" s="429"/>
      <c r="CC17" s="430"/>
      <c r="CD17" s="196"/>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1"/>
      <c r="DK17" s="181"/>
      <c r="DL17" s="181"/>
      <c r="DM17" s="181"/>
      <c r="DN17" s="181"/>
      <c r="DO17" s="181"/>
    </row>
    <row r="18" spans="1:119" ht="18.75" customHeight="1" thickBot="1" x14ac:dyDescent="0.2">
      <c r="A18" s="182"/>
      <c r="B18" s="539" t="s">
        <v>158</v>
      </c>
      <c r="C18" s="471"/>
      <c r="D18" s="471"/>
      <c r="E18" s="540"/>
      <c r="F18" s="540"/>
      <c r="G18" s="540"/>
      <c r="H18" s="540"/>
      <c r="I18" s="540"/>
      <c r="J18" s="540"/>
      <c r="K18" s="540"/>
      <c r="L18" s="541">
        <v>90.81</v>
      </c>
      <c r="M18" s="541"/>
      <c r="N18" s="541"/>
      <c r="O18" s="541"/>
      <c r="P18" s="541"/>
      <c r="Q18" s="541"/>
      <c r="R18" s="542"/>
      <c r="S18" s="542"/>
      <c r="T18" s="542"/>
      <c r="U18" s="542"/>
      <c r="V18" s="543"/>
      <c r="W18" s="446"/>
      <c r="X18" s="447"/>
      <c r="Y18" s="447"/>
      <c r="Z18" s="447"/>
      <c r="AA18" s="447"/>
      <c r="AB18" s="438"/>
      <c r="AC18" s="544">
        <v>61.4</v>
      </c>
      <c r="AD18" s="545"/>
      <c r="AE18" s="545"/>
      <c r="AF18" s="545"/>
      <c r="AG18" s="546"/>
      <c r="AH18" s="544">
        <v>58.1</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1133784</v>
      </c>
      <c r="BO18" s="429"/>
      <c r="BP18" s="429"/>
      <c r="BQ18" s="429"/>
      <c r="BR18" s="429"/>
      <c r="BS18" s="429"/>
      <c r="BT18" s="429"/>
      <c r="BU18" s="430"/>
      <c r="BV18" s="428">
        <v>1091188</v>
      </c>
      <c r="BW18" s="429"/>
      <c r="BX18" s="429"/>
      <c r="BY18" s="429"/>
      <c r="BZ18" s="429"/>
      <c r="CA18" s="429"/>
      <c r="CB18" s="429"/>
      <c r="CC18" s="430"/>
      <c r="CD18" s="196"/>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1"/>
      <c r="DK18" s="181"/>
      <c r="DL18" s="181"/>
      <c r="DM18" s="181"/>
      <c r="DN18" s="181"/>
      <c r="DO18" s="181"/>
    </row>
    <row r="19" spans="1:119" ht="18.75" customHeight="1" thickBot="1" x14ac:dyDescent="0.2">
      <c r="A19" s="182"/>
      <c r="B19" s="539" t="s">
        <v>160</v>
      </c>
      <c r="C19" s="471"/>
      <c r="D19" s="471"/>
      <c r="E19" s="540"/>
      <c r="F19" s="540"/>
      <c r="G19" s="540"/>
      <c r="H19" s="540"/>
      <c r="I19" s="540"/>
      <c r="J19" s="540"/>
      <c r="K19" s="540"/>
      <c r="L19" s="548">
        <v>18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1953569</v>
      </c>
      <c r="BO19" s="429"/>
      <c r="BP19" s="429"/>
      <c r="BQ19" s="429"/>
      <c r="BR19" s="429"/>
      <c r="BS19" s="429"/>
      <c r="BT19" s="429"/>
      <c r="BU19" s="430"/>
      <c r="BV19" s="428">
        <v>2072407</v>
      </c>
      <c r="BW19" s="429"/>
      <c r="BX19" s="429"/>
      <c r="BY19" s="429"/>
      <c r="BZ19" s="429"/>
      <c r="CA19" s="429"/>
      <c r="CB19" s="429"/>
      <c r="CC19" s="430"/>
      <c r="CD19" s="196"/>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1"/>
      <c r="DK19" s="181"/>
      <c r="DL19" s="181"/>
      <c r="DM19" s="181"/>
      <c r="DN19" s="181"/>
      <c r="DO19" s="181"/>
    </row>
    <row r="20" spans="1:119" ht="18.75" customHeight="1" thickBot="1" x14ac:dyDescent="0.2">
      <c r="A20" s="182"/>
      <c r="B20" s="539" t="s">
        <v>162</v>
      </c>
      <c r="C20" s="471"/>
      <c r="D20" s="471"/>
      <c r="E20" s="540"/>
      <c r="F20" s="540"/>
      <c r="G20" s="540"/>
      <c r="H20" s="540"/>
      <c r="I20" s="540"/>
      <c r="J20" s="540"/>
      <c r="K20" s="540"/>
      <c r="L20" s="548">
        <v>674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196"/>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1"/>
      <c r="DK20" s="181"/>
      <c r="DL20" s="181"/>
      <c r="DM20" s="181"/>
      <c r="DN20" s="181"/>
      <c r="DO20" s="181"/>
    </row>
    <row r="21" spans="1:119" ht="18.75" customHeight="1" x14ac:dyDescent="0.15">
      <c r="A21" s="182"/>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196"/>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1"/>
      <c r="DK21" s="181"/>
      <c r="DL21" s="181"/>
      <c r="DM21" s="181"/>
      <c r="DN21" s="181"/>
      <c r="DO21" s="181"/>
    </row>
    <row r="22" spans="1:119" ht="18.75" customHeight="1" thickBot="1" x14ac:dyDescent="0.2">
      <c r="A22" s="182"/>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196"/>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1"/>
      <c r="DK22" s="181"/>
      <c r="DL22" s="181"/>
      <c r="DM22" s="181"/>
      <c r="DN22" s="181"/>
      <c r="DO22" s="181"/>
    </row>
    <row r="23" spans="1:119" ht="18.75" customHeight="1" x14ac:dyDescent="0.15">
      <c r="A23" s="182"/>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3020252</v>
      </c>
      <c r="BO23" s="429"/>
      <c r="BP23" s="429"/>
      <c r="BQ23" s="429"/>
      <c r="BR23" s="429"/>
      <c r="BS23" s="429"/>
      <c r="BT23" s="429"/>
      <c r="BU23" s="430"/>
      <c r="BV23" s="428">
        <v>2778342</v>
      </c>
      <c r="BW23" s="429"/>
      <c r="BX23" s="429"/>
      <c r="BY23" s="429"/>
      <c r="BZ23" s="429"/>
      <c r="CA23" s="429"/>
      <c r="CB23" s="429"/>
      <c r="CC23" s="430"/>
      <c r="CD23" s="196"/>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1"/>
      <c r="DK23" s="181"/>
      <c r="DL23" s="181"/>
      <c r="DM23" s="181"/>
      <c r="DN23" s="181"/>
      <c r="DO23" s="181"/>
    </row>
    <row r="24" spans="1:119" ht="18.75" customHeight="1" thickBot="1" x14ac:dyDescent="0.2">
      <c r="A24" s="182"/>
      <c r="B24" s="565"/>
      <c r="C24" s="566"/>
      <c r="D24" s="567"/>
      <c r="E24" s="478" t="s">
        <v>171</v>
      </c>
      <c r="F24" s="458"/>
      <c r="G24" s="458"/>
      <c r="H24" s="458"/>
      <c r="I24" s="458"/>
      <c r="J24" s="458"/>
      <c r="K24" s="459"/>
      <c r="L24" s="479">
        <v>1</v>
      </c>
      <c r="M24" s="480"/>
      <c r="N24" s="480"/>
      <c r="O24" s="480"/>
      <c r="P24" s="519"/>
      <c r="Q24" s="479">
        <v>6940</v>
      </c>
      <c r="R24" s="480"/>
      <c r="S24" s="480"/>
      <c r="T24" s="480"/>
      <c r="U24" s="480"/>
      <c r="V24" s="519"/>
      <c r="W24" s="578"/>
      <c r="X24" s="566"/>
      <c r="Y24" s="567"/>
      <c r="Z24" s="478" t="s">
        <v>172</v>
      </c>
      <c r="AA24" s="458"/>
      <c r="AB24" s="458"/>
      <c r="AC24" s="458"/>
      <c r="AD24" s="458"/>
      <c r="AE24" s="458"/>
      <c r="AF24" s="458"/>
      <c r="AG24" s="459"/>
      <c r="AH24" s="479">
        <v>44</v>
      </c>
      <c r="AI24" s="480"/>
      <c r="AJ24" s="480"/>
      <c r="AK24" s="480"/>
      <c r="AL24" s="519"/>
      <c r="AM24" s="479">
        <v>132176</v>
      </c>
      <c r="AN24" s="480"/>
      <c r="AO24" s="480"/>
      <c r="AP24" s="480"/>
      <c r="AQ24" s="480"/>
      <c r="AR24" s="519"/>
      <c r="AS24" s="479">
        <v>3004</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2484275</v>
      </c>
      <c r="BO24" s="429"/>
      <c r="BP24" s="429"/>
      <c r="BQ24" s="429"/>
      <c r="BR24" s="429"/>
      <c r="BS24" s="429"/>
      <c r="BT24" s="429"/>
      <c r="BU24" s="430"/>
      <c r="BV24" s="428">
        <v>2293167</v>
      </c>
      <c r="BW24" s="429"/>
      <c r="BX24" s="429"/>
      <c r="BY24" s="429"/>
      <c r="BZ24" s="429"/>
      <c r="CA24" s="429"/>
      <c r="CB24" s="429"/>
      <c r="CC24" s="430"/>
      <c r="CD24" s="196"/>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1"/>
      <c r="DK24" s="181"/>
      <c r="DL24" s="181"/>
      <c r="DM24" s="181"/>
      <c r="DN24" s="181"/>
      <c r="DO24" s="181"/>
    </row>
    <row r="25" spans="1:119" s="181" customFormat="1" ht="18.75" customHeight="1" x14ac:dyDescent="0.15">
      <c r="A25" s="182"/>
      <c r="B25" s="565"/>
      <c r="C25" s="566"/>
      <c r="D25" s="567"/>
      <c r="E25" s="478" t="s">
        <v>174</v>
      </c>
      <c r="F25" s="458"/>
      <c r="G25" s="458"/>
      <c r="H25" s="458"/>
      <c r="I25" s="458"/>
      <c r="J25" s="458"/>
      <c r="K25" s="459"/>
      <c r="L25" s="479">
        <v>1</v>
      </c>
      <c r="M25" s="480"/>
      <c r="N25" s="480"/>
      <c r="O25" s="480"/>
      <c r="P25" s="519"/>
      <c r="Q25" s="479">
        <v>5590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130</v>
      </c>
      <c r="AN25" s="480"/>
      <c r="AO25" s="480"/>
      <c r="AP25" s="480"/>
      <c r="AQ25" s="480"/>
      <c r="AR25" s="519"/>
      <c r="AS25" s="479" t="s">
        <v>138</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130</v>
      </c>
      <c r="BO25" s="392"/>
      <c r="BP25" s="392"/>
      <c r="BQ25" s="392"/>
      <c r="BR25" s="392"/>
      <c r="BS25" s="392"/>
      <c r="BT25" s="392"/>
      <c r="BU25" s="393"/>
      <c r="BV25" s="391" t="s">
        <v>138</v>
      </c>
      <c r="BW25" s="392"/>
      <c r="BX25" s="392"/>
      <c r="BY25" s="392"/>
      <c r="BZ25" s="392"/>
      <c r="CA25" s="392"/>
      <c r="CB25" s="392"/>
      <c r="CC25" s="393"/>
      <c r="CD25" s="196"/>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1" customFormat="1" ht="18.75" customHeight="1" x14ac:dyDescent="0.15">
      <c r="A26" s="182"/>
      <c r="B26" s="565"/>
      <c r="C26" s="566"/>
      <c r="D26" s="567"/>
      <c r="E26" s="478" t="s">
        <v>177</v>
      </c>
      <c r="F26" s="458"/>
      <c r="G26" s="458"/>
      <c r="H26" s="458"/>
      <c r="I26" s="458"/>
      <c r="J26" s="458"/>
      <c r="K26" s="459"/>
      <c r="L26" s="479">
        <v>1</v>
      </c>
      <c r="M26" s="480"/>
      <c r="N26" s="480"/>
      <c r="O26" s="480"/>
      <c r="P26" s="519"/>
      <c r="Q26" s="479">
        <v>5270</v>
      </c>
      <c r="R26" s="480"/>
      <c r="S26" s="480"/>
      <c r="T26" s="480"/>
      <c r="U26" s="480"/>
      <c r="V26" s="519"/>
      <c r="W26" s="578"/>
      <c r="X26" s="566"/>
      <c r="Y26" s="567"/>
      <c r="Z26" s="478" t="s">
        <v>178</v>
      </c>
      <c r="AA26" s="588"/>
      <c r="AB26" s="588"/>
      <c r="AC26" s="588"/>
      <c r="AD26" s="588"/>
      <c r="AE26" s="588"/>
      <c r="AF26" s="588"/>
      <c r="AG26" s="589"/>
      <c r="AH26" s="479">
        <v>1</v>
      </c>
      <c r="AI26" s="480"/>
      <c r="AJ26" s="480"/>
      <c r="AK26" s="480"/>
      <c r="AL26" s="519"/>
      <c r="AM26" s="479" t="s">
        <v>179</v>
      </c>
      <c r="AN26" s="480"/>
      <c r="AO26" s="480"/>
      <c r="AP26" s="480"/>
      <c r="AQ26" s="480"/>
      <c r="AR26" s="519"/>
      <c r="AS26" s="479" t="s">
        <v>179</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196"/>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2"/>
      <c r="B27" s="565"/>
      <c r="C27" s="566"/>
      <c r="D27" s="567"/>
      <c r="E27" s="478" t="s">
        <v>181</v>
      </c>
      <c r="F27" s="458"/>
      <c r="G27" s="458"/>
      <c r="H27" s="458"/>
      <c r="I27" s="458"/>
      <c r="J27" s="458"/>
      <c r="K27" s="459"/>
      <c r="L27" s="479">
        <v>1</v>
      </c>
      <c r="M27" s="480"/>
      <c r="N27" s="480"/>
      <c r="O27" s="480"/>
      <c r="P27" s="519"/>
      <c r="Q27" s="479">
        <v>2250</v>
      </c>
      <c r="R27" s="480"/>
      <c r="S27" s="480"/>
      <c r="T27" s="480"/>
      <c r="U27" s="480"/>
      <c r="V27" s="519"/>
      <c r="W27" s="578"/>
      <c r="X27" s="566"/>
      <c r="Y27" s="567"/>
      <c r="Z27" s="478" t="s">
        <v>182</v>
      </c>
      <c r="AA27" s="458"/>
      <c r="AB27" s="458"/>
      <c r="AC27" s="458"/>
      <c r="AD27" s="458"/>
      <c r="AE27" s="458"/>
      <c r="AF27" s="458"/>
      <c r="AG27" s="459"/>
      <c r="AH27" s="479" t="s">
        <v>138</v>
      </c>
      <c r="AI27" s="480"/>
      <c r="AJ27" s="480"/>
      <c r="AK27" s="480"/>
      <c r="AL27" s="519"/>
      <c r="AM27" s="479" t="s">
        <v>130</v>
      </c>
      <c r="AN27" s="480"/>
      <c r="AO27" s="480"/>
      <c r="AP27" s="480"/>
      <c r="AQ27" s="480"/>
      <c r="AR27" s="519"/>
      <c r="AS27" s="479" t="s">
        <v>138</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39000</v>
      </c>
      <c r="BO27" s="602"/>
      <c r="BP27" s="602"/>
      <c r="BQ27" s="602"/>
      <c r="BR27" s="602"/>
      <c r="BS27" s="602"/>
      <c r="BT27" s="602"/>
      <c r="BU27" s="603"/>
      <c r="BV27" s="601">
        <v>39000</v>
      </c>
      <c r="BW27" s="602"/>
      <c r="BX27" s="602"/>
      <c r="BY27" s="602"/>
      <c r="BZ27" s="602"/>
      <c r="CA27" s="602"/>
      <c r="CB27" s="602"/>
      <c r="CC27" s="603"/>
      <c r="CD27" s="198"/>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1"/>
      <c r="DK27" s="181"/>
      <c r="DL27" s="181"/>
      <c r="DM27" s="181"/>
      <c r="DN27" s="181"/>
      <c r="DO27" s="181"/>
    </row>
    <row r="28" spans="1:119" ht="18.75" customHeight="1" x14ac:dyDescent="0.15">
      <c r="A28" s="182"/>
      <c r="B28" s="565"/>
      <c r="C28" s="566"/>
      <c r="D28" s="567"/>
      <c r="E28" s="478" t="s">
        <v>184</v>
      </c>
      <c r="F28" s="458"/>
      <c r="G28" s="458"/>
      <c r="H28" s="458"/>
      <c r="I28" s="458"/>
      <c r="J28" s="458"/>
      <c r="K28" s="459"/>
      <c r="L28" s="479">
        <v>1</v>
      </c>
      <c r="M28" s="480"/>
      <c r="N28" s="480"/>
      <c r="O28" s="480"/>
      <c r="P28" s="519"/>
      <c r="Q28" s="479">
        <v>1840</v>
      </c>
      <c r="R28" s="480"/>
      <c r="S28" s="480"/>
      <c r="T28" s="480"/>
      <c r="U28" s="480"/>
      <c r="V28" s="519"/>
      <c r="W28" s="578"/>
      <c r="X28" s="566"/>
      <c r="Y28" s="567"/>
      <c r="Z28" s="478" t="s">
        <v>185</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900472</v>
      </c>
      <c r="BO28" s="392"/>
      <c r="BP28" s="392"/>
      <c r="BQ28" s="392"/>
      <c r="BR28" s="392"/>
      <c r="BS28" s="392"/>
      <c r="BT28" s="392"/>
      <c r="BU28" s="393"/>
      <c r="BV28" s="391">
        <v>807775</v>
      </c>
      <c r="BW28" s="392"/>
      <c r="BX28" s="392"/>
      <c r="BY28" s="392"/>
      <c r="BZ28" s="392"/>
      <c r="CA28" s="392"/>
      <c r="CB28" s="392"/>
      <c r="CC28" s="393"/>
      <c r="CD28" s="196"/>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1"/>
      <c r="DK28" s="181"/>
      <c r="DL28" s="181"/>
      <c r="DM28" s="181"/>
      <c r="DN28" s="181"/>
      <c r="DO28" s="181"/>
    </row>
    <row r="29" spans="1:119" ht="18.75" customHeight="1" x14ac:dyDescent="0.15">
      <c r="A29" s="182"/>
      <c r="B29" s="565"/>
      <c r="C29" s="566"/>
      <c r="D29" s="567"/>
      <c r="E29" s="478" t="s">
        <v>187</v>
      </c>
      <c r="F29" s="458"/>
      <c r="G29" s="458"/>
      <c r="H29" s="458"/>
      <c r="I29" s="458"/>
      <c r="J29" s="458"/>
      <c r="K29" s="459"/>
      <c r="L29" s="479">
        <v>6</v>
      </c>
      <c r="M29" s="480"/>
      <c r="N29" s="480"/>
      <c r="O29" s="480"/>
      <c r="P29" s="519"/>
      <c r="Q29" s="479">
        <v>1660</v>
      </c>
      <c r="R29" s="480"/>
      <c r="S29" s="480"/>
      <c r="T29" s="480"/>
      <c r="U29" s="480"/>
      <c r="V29" s="519"/>
      <c r="W29" s="579"/>
      <c r="X29" s="580"/>
      <c r="Y29" s="581"/>
      <c r="Z29" s="478" t="s">
        <v>188</v>
      </c>
      <c r="AA29" s="458"/>
      <c r="AB29" s="458"/>
      <c r="AC29" s="458"/>
      <c r="AD29" s="458"/>
      <c r="AE29" s="458"/>
      <c r="AF29" s="458"/>
      <c r="AG29" s="459"/>
      <c r="AH29" s="479">
        <v>44</v>
      </c>
      <c r="AI29" s="480"/>
      <c r="AJ29" s="480"/>
      <c r="AK29" s="480"/>
      <c r="AL29" s="519"/>
      <c r="AM29" s="479">
        <v>132176</v>
      </c>
      <c r="AN29" s="480"/>
      <c r="AO29" s="480"/>
      <c r="AP29" s="480"/>
      <c r="AQ29" s="480"/>
      <c r="AR29" s="519"/>
      <c r="AS29" s="479">
        <v>3004</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358803</v>
      </c>
      <c r="BO29" s="429"/>
      <c r="BP29" s="429"/>
      <c r="BQ29" s="429"/>
      <c r="BR29" s="429"/>
      <c r="BS29" s="429"/>
      <c r="BT29" s="429"/>
      <c r="BU29" s="430"/>
      <c r="BV29" s="428">
        <v>358741</v>
      </c>
      <c r="BW29" s="429"/>
      <c r="BX29" s="429"/>
      <c r="BY29" s="429"/>
      <c r="BZ29" s="429"/>
      <c r="CA29" s="429"/>
      <c r="CB29" s="429"/>
      <c r="CC29" s="430"/>
      <c r="CD29" s="198"/>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1"/>
      <c r="DK29" s="181"/>
      <c r="DL29" s="181"/>
      <c r="DM29" s="181"/>
      <c r="DN29" s="181"/>
      <c r="DO29" s="181"/>
    </row>
    <row r="30" spans="1:119" ht="18.75" customHeight="1" thickBot="1" x14ac:dyDescent="0.2">
      <c r="A30" s="182"/>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97.1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650543</v>
      </c>
      <c r="BO30" s="602"/>
      <c r="BP30" s="602"/>
      <c r="BQ30" s="602"/>
      <c r="BR30" s="602"/>
      <c r="BS30" s="602"/>
      <c r="BT30" s="602"/>
      <c r="BU30" s="603"/>
      <c r="BV30" s="601">
        <v>638382</v>
      </c>
      <c r="BW30" s="602"/>
      <c r="BX30" s="602"/>
      <c r="BY30" s="602"/>
      <c r="BZ30" s="602"/>
      <c r="CA30" s="602"/>
      <c r="CB30" s="602"/>
      <c r="CC30" s="603"/>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191</v>
      </c>
      <c r="D32" s="209"/>
      <c r="E32" s="209"/>
      <c r="F32" s="206"/>
      <c r="G32" s="206"/>
      <c r="H32" s="206"/>
      <c r="I32" s="206"/>
      <c r="J32" s="206"/>
      <c r="K32" s="206"/>
      <c r="L32" s="206"/>
      <c r="M32" s="206"/>
      <c r="N32" s="206"/>
      <c r="O32" s="206"/>
      <c r="P32" s="206"/>
      <c r="Q32" s="206"/>
      <c r="R32" s="206"/>
      <c r="S32" s="206"/>
      <c r="T32" s="206"/>
      <c r="U32" s="206" t="s">
        <v>192</v>
      </c>
      <c r="V32" s="206"/>
      <c r="W32" s="206"/>
      <c r="X32" s="206"/>
      <c r="Y32" s="206"/>
      <c r="Z32" s="206"/>
      <c r="AA32" s="206"/>
      <c r="AB32" s="206"/>
      <c r="AC32" s="206"/>
      <c r="AD32" s="206"/>
      <c r="AE32" s="206"/>
      <c r="AF32" s="206"/>
      <c r="AG32" s="206"/>
      <c r="AH32" s="206"/>
      <c r="AI32" s="206"/>
      <c r="AJ32" s="206"/>
      <c r="AK32" s="206"/>
      <c r="AL32" s="206"/>
      <c r="AM32" s="210" t="s">
        <v>193</v>
      </c>
      <c r="AN32" s="206"/>
      <c r="AO32" s="206"/>
      <c r="AP32" s="206"/>
      <c r="AQ32" s="206"/>
      <c r="AR32" s="206"/>
      <c r="AS32" s="210"/>
      <c r="AT32" s="210"/>
      <c r="AU32" s="210"/>
      <c r="AV32" s="210"/>
      <c r="AW32" s="210"/>
      <c r="AX32" s="210"/>
      <c r="AY32" s="210"/>
      <c r="AZ32" s="210"/>
      <c r="BA32" s="210"/>
      <c r="BB32" s="206"/>
      <c r="BC32" s="210"/>
      <c r="BD32" s="206"/>
      <c r="BE32" s="210" t="s">
        <v>194</v>
      </c>
      <c r="BF32" s="206"/>
      <c r="BG32" s="206"/>
      <c r="BH32" s="206"/>
      <c r="BI32" s="206"/>
      <c r="BJ32" s="210"/>
      <c r="BK32" s="210"/>
      <c r="BL32" s="210"/>
      <c r="BM32" s="210"/>
      <c r="BN32" s="210"/>
      <c r="BO32" s="210"/>
      <c r="BP32" s="210"/>
      <c r="BQ32" s="210"/>
      <c r="BR32" s="206"/>
      <c r="BS32" s="206"/>
      <c r="BT32" s="206"/>
      <c r="BU32" s="206"/>
      <c r="BV32" s="206"/>
      <c r="BW32" s="206" t="s">
        <v>195</v>
      </c>
      <c r="BX32" s="206"/>
      <c r="BY32" s="206"/>
      <c r="BZ32" s="206"/>
      <c r="CA32" s="206"/>
      <c r="CB32" s="210"/>
      <c r="CC32" s="210"/>
      <c r="CD32" s="210"/>
      <c r="CE32" s="210"/>
      <c r="CF32" s="210"/>
      <c r="CG32" s="210"/>
      <c r="CH32" s="210"/>
      <c r="CI32" s="210"/>
      <c r="CJ32" s="210"/>
      <c r="CK32" s="210"/>
      <c r="CL32" s="210"/>
      <c r="CM32" s="210"/>
      <c r="CN32" s="210"/>
      <c r="CO32" s="210" t="s">
        <v>196</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52" t="s">
        <v>197</v>
      </c>
      <c r="D33" s="452"/>
      <c r="E33" s="417" t="s">
        <v>198</v>
      </c>
      <c r="F33" s="417"/>
      <c r="G33" s="417"/>
      <c r="H33" s="417"/>
      <c r="I33" s="417"/>
      <c r="J33" s="417"/>
      <c r="K33" s="417"/>
      <c r="L33" s="417"/>
      <c r="M33" s="417"/>
      <c r="N33" s="417"/>
      <c r="O33" s="417"/>
      <c r="P33" s="417"/>
      <c r="Q33" s="417"/>
      <c r="R33" s="417"/>
      <c r="S33" s="417"/>
      <c r="T33" s="211"/>
      <c r="U33" s="452" t="s">
        <v>199</v>
      </c>
      <c r="V33" s="452"/>
      <c r="W33" s="417" t="s">
        <v>198</v>
      </c>
      <c r="X33" s="417"/>
      <c r="Y33" s="417"/>
      <c r="Z33" s="417"/>
      <c r="AA33" s="417"/>
      <c r="AB33" s="417"/>
      <c r="AC33" s="417"/>
      <c r="AD33" s="417"/>
      <c r="AE33" s="417"/>
      <c r="AF33" s="417"/>
      <c r="AG33" s="417"/>
      <c r="AH33" s="417"/>
      <c r="AI33" s="417"/>
      <c r="AJ33" s="417"/>
      <c r="AK33" s="417"/>
      <c r="AL33" s="211"/>
      <c r="AM33" s="452" t="s">
        <v>199</v>
      </c>
      <c r="AN33" s="452"/>
      <c r="AO33" s="417" t="s">
        <v>198</v>
      </c>
      <c r="AP33" s="417"/>
      <c r="AQ33" s="417"/>
      <c r="AR33" s="417"/>
      <c r="AS33" s="417"/>
      <c r="AT33" s="417"/>
      <c r="AU33" s="417"/>
      <c r="AV33" s="417"/>
      <c r="AW33" s="417"/>
      <c r="AX33" s="417"/>
      <c r="AY33" s="417"/>
      <c r="AZ33" s="417"/>
      <c r="BA33" s="417"/>
      <c r="BB33" s="417"/>
      <c r="BC33" s="417"/>
      <c r="BD33" s="212"/>
      <c r="BE33" s="417" t="s">
        <v>200</v>
      </c>
      <c r="BF33" s="417"/>
      <c r="BG33" s="417" t="s">
        <v>201</v>
      </c>
      <c r="BH33" s="417"/>
      <c r="BI33" s="417"/>
      <c r="BJ33" s="417"/>
      <c r="BK33" s="417"/>
      <c r="BL33" s="417"/>
      <c r="BM33" s="417"/>
      <c r="BN33" s="417"/>
      <c r="BO33" s="417"/>
      <c r="BP33" s="417"/>
      <c r="BQ33" s="417"/>
      <c r="BR33" s="417"/>
      <c r="BS33" s="417"/>
      <c r="BT33" s="417"/>
      <c r="BU33" s="417"/>
      <c r="BV33" s="212"/>
      <c r="BW33" s="452" t="s">
        <v>200</v>
      </c>
      <c r="BX33" s="452"/>
      <c r="BY33" s="417" t="s">
        <v>202</v>
      </c>
      <c r="BZ33" s="417"/>
      <c r="CA33" s="417"/>
      <c r="CB33" s="417"/>
      <c r="CC33" s="417"/>
      <c r="CD33" s="417"/>
      <c r="CE33" s="417"/>
      <c r="CF33" s="417"/>
      <c r="CG33" s="417"/>
      <c r="CH33" s="417"/>
      <c r="CI33" s="417"/>
      <c r="CJ33" s="417"/>
      <c r="CK33" s="417"/>
      <c r="CL33" s="417"/>
      <c r="CM33" s="417"/>
      <c r="CN33" s="211"/>
      <c r="CO33" s="452" t="s">
        <v>199</v>
      </c>
      <c r="CP33" s="452"/>
      <c r="CQ33" s="417" t="s">
        <v>203</v>
      </c>
      <c r="CR33" s="417"/>
      <c r="CS33" s="417"/>
      <c r="CT33" s="417"/>
      <c r="CU33" s="417"/>
      <c r="CV33" s="417"/>
      <c r="CW33" s="417"/>
      <c r="CX33" s="417"/>
      <c r="CY33" s="417"/>
      <c r="CZ33" s="417"/>
      <c r="DA33" s="417"/>
      <c r="DB33" s="417"/>
      <c r="DC33" s="417"/>
      <c r="DD33" s="417"/>
      <c r="DE33" s="417"/>
      <c r="DF33" s="211"/>
      <c r="DG33" s="613" t="s">
        <v>204</v>
      </c>
      <c r="DH33" s="613"/>
      <c r="DI33" s="213"/>
      <c r="DJ33" s="181"/>
      <c r="DK33" s="181"/>
      <c r="DL33" s="181"/>
      <c r="DM33" s="181"/>
      <c r="DN33" s="181"/>
      <c r="DO33" s="181"/>
    </row>
    <row r="34" spans="1:119" ht="32.25" customHeight="1" x14ac:dyDescent="0.15">
      <c r="A34" s="182"/>
      <c r="B34" s="20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09"/>
      <c r="U34" s="614">
        <f>IF(W34="","",MAX(C34:D43)+1)</f>
        <v>3</v>
      </c>
      <c r="V34" s="614"/>
      <c r="W34" s="615" t="str">
        <f>IF('各会計、関係団体の財政状況及び健全化判断比率'!B28="","",'各会計、関係団体の財政状況及び健全化判断比率'!B28)</f>
        <v>三島町国民健康保険特別会計</v>
      </c>
      <c r="X34" s="615"/>
      <c r="Y34" s="615"/>
      <c r="Z34" s="615"/>
      <c r="AA34" s="615"/>
      <c r="AB34" s="615"/>
      <c r="AC34" s="615"/>
      <c r="AD34" s="615"/>
      <c r="AE34" s="615"/>
      <c r="AF34" s="615"/>
      <c r="AG34" s="615"/>
      <c r="AH34" s="615"/>
      <c r="AI34" s="615"/>
      <c r="AJ34" s="615"/>
      <c r="AK34" s="615"/>
      <c r="AL34" s="209"/>
      <c r="AM34" s="614" t="str">
        <f>IF(AO34="","",MAX(C34:D43,U34:V43)+1)</f>
        <v/>
      </c>
      <c r="AN34" s="614"/>
      <c r="AO34" s="615"/>
      <c r="AP34" s="615"/>
      <c r="AQ34" s="615"/>
      <c r="AR34" s="615"/>
      <c r="AS34" s="615"/>
      <c r="AT34" s="615"/>
      <c r="AU34" s="615"/>
      <c r="AV34" s="615"/>
      <c r="AW34" s="615"/>
      <c r="AX34" s="615"/>
      <c r="AY34" s="615"/>
      <c r="AZ34" s="615"/>
      <c r="BA34" s="615"/>
      <c r="BB34" s="615"/>
      <c r="BC34" s="615"/>
      <c r="BD34" s="209"/>
      <c r="BE34" s="614">
        <f>IF(BG34="","",MAX(C34:D43,U34:V43,AM34:AN43)+1)</f>
        <v>6</v>
      </c>
      <c r="BF34" s="614"/>
      <c r="BG34" s="615" t="str">
        <f>IF('各会計、関係団体の財政状況及び健全化判断比率'!B31="","",'各会計、関係団体の財政状況及び健全化判断比率'!B31)</f>
        <v>三島町簡易水道事業特別会計</v>
      </c>
      <c r="BH34" s="615"/>
      <c r="BI34" s="615"/>
      <c r="BJ34" s="615"/>
      <c r="BK34" s="615"/>
      <c r="BL34" s="615"/>
      <c r="BM34" s="615"/>
      <c r="BN34" s="615"/>
      <c r="BO34" s="615"/>
      <c r="BP34" s="615"/>
      <c r="BQ34" s="615"/>
      <c r="BR34" s="615"/>
      <c r="BS34" s="615"/>
      <c r="BT34" s="615"/>
      <c r="BU34" s="615"/>
      <c r="BV34" s="209"/>
      <c r="BW34" s="614">
        <f>IF(BY34="","",MAX(C34:D43,U34:V43,AM34:AN43,BE34:BF43)+1)</f>
        <v>9</v>
      </c>
      <c r="BX34" s="614"/>
      <c r="BY34" s="615" t="str">
        <f>IF('各会計、関係団体の財政状況及び健全化判断比率'!B68="","",'各会計、関係団体の財政状況及び健全化判断比率'!B68)</f>
        <v>会津若松地方広域市町村圏整備組合（一般会計）</v>
      </c>
      <c r="BZ34" s="615"/>
      <c r="CA34" s="615"/>
      <c r="CB34" s="615"/>
      <c r="CC34" s="615"/>
      <c r="CD34" s="615"/>
      <c r="CE34" s="615"/>
      <c r="CF34" s="615"/>
      <c r="CG34" s="615"/>
      <c r="CH34" s="615"/>
      <c r="CI34" s="615"/>
      <c r="CJ34" s="615"/>
      <c r="CK34" s="615"/>
      <c r="CL34" s="615"/>
      <c r="CM34" s="615"/>
      <c r="CN34" s="209"/>
      <c r="CO34" s="614">
        <f>IF(CQ34="","",MAX(C34:D43,U34:V43,AM34:AN43,BE34:BF43,BW34:BX43)+1)</f>
        <v>18</v>
      </c>
      <c r="CP34" s="614"/>
      <c r="CQ34" s="615" t="str">
        <f>IF('各会計、関係団体の財政状況及び健全化判断比率'!BS7="","",'各会計、関係団体の財政状況及び健全化判断比率'!BS7)</f>
        <v>会津桐タンス株式会社</v>
      </c>
      <c r="CR34" s="615"/>
      <c r="CS34" s="615"/>
      <c r="CT34" s="615"/>
      <c r="CU34" s="615"/>
      <c r="CV34" s="615"/>
      <c r="CW34" s="615"/>
      <c r="CX34" s="615"/>
      <c r="CY34" s="615"/>
      <c r="CZ34" s="615"/>
      <c r="DA34" s="615"/>
      <c r="DB34" s="615"/>
      <c r="DC34" s="615"/>
      <c r="DD34" s="615"/>
      <c r="DE34" s="615"/>
      <c r="DF34" s="206"/>
      <c r="DG34" s="616" t="str">
        <f>IF('各会計、関係団体の財政状況及び健全化判断比率'!BR7="","",'各会計、関係団体の財政状況及び健全化判断比率'!BR7)</f>
        <v/>
      </c>
      <c r="DH34" s="616"/>
      <c r="DI34" s="213"/>
      <c r="DJ34" s="181"/>
      <c r="DK34" s="181"/>
      <c r="DL34" s="181"/>
      <c r="DM34" s="181"/>
      <c r="DN34" s="181"/>
      <c r="DO34" s="181"/>
    </row>
    <row r="35" spans="1:119" ht="32.25" customHeight="1" x14ac:dyDescent="0.15">
      <c r="A35" s="182"/>
      <c r="B35" s="208"/>
      <c r="C35" s="614">
        <f>IF(E35="","",C34+1)</f>
        <v>2</v>
      </c>
      <c r="D35" s="614"/>
      <c r="E35" s="615" t="str">
        <f>IF('各会計、関係団体の財政状況及び健全化判断比率'!B8="","",'各会計、関係団体の財政状況及び健全化判断比率'!B8)</f>
        <v>三島町路線バス事業特別会計</v>
      </c>
      <c r="F35" s="615"/>
      <c r="G35" s="615"/>
      <c r="H35" s="615"/>
      <c r="I35" s="615"/>
      <c r="J35" s="615"/>
      <c r="K35" s="615"/>
      <c r="L35" s="615"/>
      <c r="M35" s="615"/>
      <c r="N35" s="615"/>
      <c r="O35" s="615"/>
      <c r="P35" s="615"/>
      <c r="Q35" s="615"/>
      <c r="R35" s="615"/>
      <c r="S35" s="615"/>
      <c r="T35" s="209"/>
      <c r="U35" s="614">
        <f>IF(W35="","",U34+1)</f>
        <v>4</v>
      </c>
      <c r="V35" s="614"/>
      <c r="W35" s="615" t="str">
        <f>IF('各会計、関係団体の財政状況及び健全化判断比率'!B29="","",'各会計、関係団体の財政状況及び健全化判断比率'!B29)</f>
        <v>三島町介護保険特別会計</v>
      </c>
      <c r="X35" s="615"/>
      <c r="Y35" s="615"/>
      <c r="Z35" s="615"/>
      <c r="AA35" s="615"/>
      <c r="AB35" s="615"/>
      <c r="AC35" s="615"/>
      <c r="AD35" s="615"/>
      <c r="AE35" s="615"/>
      <c r="AF35" s="615"/>
      <c r="AG35" s="615"/>
      <c r="AH35" s="615"/>
      <c r="AI35" s="615"/>
      <c r="AJ35" s="615"/>
      <c r="AK35" s="615"/>
      <c r="AL35" s="209"/>
      <c r="AM35" s="614" t="str">
        <f t="shared" ref="AM35:AM43" si="0">IF(AO35="","",AM34+1)</f>
        <v/>
      </c>
      <c r="AN35" s="614"/>
      <c r="AO35" s="615"/>
      <c r="AP35" s="615"/>
      <c r="AQ35" s="615"/>
      <c r="AR35" s="615"/>
      <c r="AS35" s="615"/>
      <c r="AT35" s="615"/>
      <c r="AU35" s="615"/>
      <c r="AV35" s="615"/>
      <c r="AW35" s="615"/>
      <c r="AX35" s="615"/>
      <c r="AY35" s="615"/>
      <c r="AZ35" s="615"/>
      <c r="BA35" s="615"/>
      <c r="BB35" s="615"/>
      <c r="BC35" s="615"/>
      <c r="BD35" s="209"/>
      <c r="BE35" s="614">
        <f t="shared" ref="BE35:BE43" si="1">IF(BG35="","",BE34+1)</f>
        <v>7</v>
      </c>
      <c r="BF35" s="614"/>
      <c r="BG35" s="615" t="str">
        <f>IF('各会計、関係団体の財政状況及び健全化判断比率'!B32="","",'各会計、関係団体の財政状況及び健全化判断比率'!B32)</f>
        <v>三島町農業集落排水事業特別会計</v>
      </c>
      <c r="BH35" s="615"/>
      <c r="BI35" s="615"/>
      <c r="BJ35" s="615"/>
      <c r="BK35" s="615"/>
      <c r="BL35" s="615"/>
      <c r="BM35" s="615"/>
      <c r="BN35" s="615"/>
      <c r="BO35" s="615"/>
      <c r="BP35" s="615"/>
      <c r="BQ35" s="615"/>
      <c r="BR35" s="615"/>
      <c r="BS35" s="615"/>
      <c r="BT35" s="615"/>
      <c r="BU35" s="615"/>
      <c r="BV35" s="209"/>
      <c r="BW35" s="614">
        <f t="shared" ref="BW35:BW43" si="2">IF(BY35="","",BW34+1)</f>
        <v>10</v>
      </c>
      <c r="BX35" s="614"/>
      <c r="BY35" s="615" t="str">
        <f>IF('各会計、関係団体の財政状況及び健全化判断比率'!B69="","",'各会計、関係団体の財政状況及び健全化判断比率'!B69)</f>
        <v>　　　〃　（会津若松地方水道用水供給事業会計）</v>
      </c>
      <c r="BZ35" s="615"/>
      <c r="CA35" s="615"/>
      <c r="CB35" s="615"/>
      <c r="CC35" s="615"/>
      <c r="CD35" s="615"/>
      <c r="CE35" s="615"/>
      <c r="CF35" s="615"/>
      <c r="CG35" s="615"/>
      <c r="CH35" s="615"/>
      <c r="CI35" s="615"/>
      <c r="CJ35" s="615"/>
      <c r="CK35" s="615"/>
      <c r="CL35" s="615"/>
      <c r="CM35" s="615"/>
      <c r="CN35" s="209"/>
      <c r="CO35" s="614">
        <f t="shared" ref="CO35:CO43" si="3">IF(CQ35="","",CO34+1)</f>
        <v>19</v>
      </c>
      <c r="CP35" s="614"/>
      <c r="CQ35" s="615" t="str">
        <f>IF('各会計、関係団体の財政状況及び健全化判断比率'!BS8="","",'各会計、関係団体の財政状況及び健全化判断比率'!BS8)</f>
        <v>桐の里産業</v>
      </c>
      <c r="CR35" s="615"/>
      <c r="CS35" s="615"/>
      <c r="CT35" s="615"/>
      <c r="CU35" s="615"/>
      <c r="CV35" s="615"/>
      <c r="CW35" s="615"/>
      <c r="CX35" s="615"/>
      <c r="CY35" s="615"/>
      <c r="CZ35" s="615"/>
      <c r="DA35" s="615"/>
      <c r="DB35" s="615"/>
      <c r="DC35" s="615"/>
      <c r="DD35" s="615"/>
      <c r="DE35" s="615"/>
      <c r="DF35" s="206"/>
      <c r="DG35" s="616" t="str">
        <f>IF('各会計、関係団体の財政状況及び健全化判断比率'!BR8="","",'各会計、関係団体の財政状況及び健全化判断比率'!BR8)</f>
        <v/>
      </c>
      <c r="DH35" s="616"/>
      <c r="DI35" s="213"/>
      <c r="DJ35" s="181"/>
      <c r="DK35" s="181"/>
      <c r="DL35" s="181"/>
      <c r="DM35" s="181"/>
      <c r="DN35" s="181"/>
      <c r="DO35" s="181"/>
    </row>
    <row r="36" spans="1:119" ht="32.25" customHeight="1" x14ac:dyDescent="0.15">
      <c r="A36" s="182"/>
      <c r="B36" s="20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09"/>
      <c r="U36" s="614">
        <f t="shared" ref="U36:U43" si="4">IF(W36="","",U35+1)</f>
        <v>5</v>
      </c>
      <c r="V36" s="614"/>
      <c r="W36" s="615" t="str">
        <f>IF('各会計、関係団体の財政状況及び健全化判断比率'!B30="","",'各会計、関係団体の財政状況及び健全化判断比率'!B30)</f>
        <v>三島町後期高齢者医療特別会計</v>
      </c>
      <c r="X36" s="615"/>
      <c r="Y36" s="615"/>
      <c r="Z36" s="615"/>
      <c r="AA36" s="615"/>
      <c r="AB36" s="615"/>
      <c r="AC36" s="615"/>
      <c r="AD36" s="615"/>
      <c r="AE36" s="615"/>
      <c r="AF36" s="615"/>
      <c r="AG36" s="615"/>
      <c r="AH36" s="615"/>
      <c r="AI36" s="615"/>
      <c r="AJ36" s="615"/>
      <c r="AK36" s="615"/>
      <c r="AL36" s="209"/>
      <c r="AM36" s="614" t="str">
        <f t="shared" si="0"/>
        <v/>
      </c>
      <c r="AN36" s="614"/>
      <c r="AO36" s="615"/>
      <c r="AP36" s="615"/>
      <c r="AQ36" s="615"/>
      <c r="AR36" s="615"/>
      <c r="AS36" s="615"/>
      <c r="AT36" s="615"/>
      <c r="AU36" s="615"/>
      <c r="AV36" s="615"/>
      <c r="AW36" s="615"/>
      <c r="AX36" s="615"/>
      <c r="AY36" s="615"/>
      <c r="AZ36" s="615"/>
      <c r="BA36" s="615"/>
      <c r="BB36" s="615"/>
      <c r="BC36" s="615"/>
      <c r="BD36" s="209"/>
      <c r="BE36" s="614">
        <f t="shared" si="1"/>
        <v>8</v>
      </c>
      <c r="BF36" s="614"/>
      <c r="BG36" s="615" t="str">
        <f>IF('各会計、関係団体の財政状況及び健全化判断比率'!B33="","",'各会計、関係団体の財政状況及び健全化判断比率'!B33)</f>
        <v>三島町戸別合併処理浄化槽事業特別会計</v>
      </c>
      <c r="BH36" s="615"/>
      <c r="BI36" s="615"/>
      <c r="BJ36" s="615"/>
      <c r="BK36" s="615"/>
      <c r="BL36" s="615"/>
      <c r="BM36" s="615"/>
      <c r="BN36" s="615"/>
      <c r="BO36" s="615"/>
      <c r="BP36" s="615"/>
      <c r="BQ36" s="615"/>
      <c r="BR36" s="615"/>
      <c r="BS36" s="615"/>
      <c r="BT36" s="615"/>
      <c r="BU36" s="615"/>
      <c r="BV36" s="209"/>
      <c r="BW36" s="614">
        <f t="shared" si="2"/>
        <v>11</v>
      </c>
      <c r="BX36" s="614"/>
      <c r="BY36" s="615" t="str">
        <f>IF('各会計、関係団体の財政状況及び健全化判断比率'!B70="","",'各会計、関係団体の財政状況及び健全化判断比率'!B70)</f>
        <v>福島県市町村総合事務組合（一般会計）</v>
      </c>
      <c r="BZ36" s="615"/>
      <c r="CA36" s="615"/>
      <c r="CB36" s="615"/>
      <c r="CC36" s="615"/>
      <c r="CD36" s="615"/>
      <c r="CE36" s="615"/>
      <c r="CF36" s="615"/>
      <c r="CG36" s="615"/>
      <c r="CH36" s="615"/>
      <c r="CI36" s="615"/>
      <c r="CJ36" s="615"/>
      <c r="CK36" s="615"/>
      <c r="CL36" s="615"/>
      <c r="CM36" s="615"/>
      <c r="CN36" s="20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06"/>
      <c r="DG36" s="616" t="str">
        <f>IF('各会計、関係団体の財政状況及び健全化判断比率'!BR9="","",'各会計、関係団体の財政状況及び健全化判断比率'!BR9)</f>
        <v/>
      </c>
      <c r="DH36" s="616"/>
      <c r="DI36" s="213"/>
      <c r="DJ36" s="181"/>
      <c r="DK36" s="181"/>
      <c r="DL36" s="181"/>
      <c r="DM36" s="181"/>
      <c r="DN36" s="181"/>
      <c r="DO36" s="181"/>
    </row>
    <row r="37" spans="1:119" ht="32.25" customHeight="1" x14ac:dyDescent="0.15">
      <c r="A37" s="182"/>
      <c r="B37" s="20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09"/>
      <c r="U37" s="614" t="str">
        <f t="shared" si="4"/>
        <v/>
      </c>
      <c r="V37" s="614"/>
      <c r="W37" s="615"/>
      <c r="X37" s="615"/>
      <c r="Y37" s="615"/>
      <c r="Z37" s="615"/>
      <c r="AA37" s="615"/>
      <c r="AB37" s="615"/>
      <c r="AC37" s="615"/>
      <c r="AD37" s="615"/>
      <c r="AE37" s="615"/>
      <c r="AF37" s="615"/>
      <c r="AG37" s="615"/>
      <c r="AH37" s="615"/>
      <c r="AI37" s="615"/>
      <c r="AJ37" s="615"/>
      <c r="AK37" s="615"/>
      <c r="AL37" s="209"/>
      <c r="AM37" s="614" t="str">
        <f t="shared" si="0"/>
        <v/>
      </c>
      <c r="AN37" s="614"/>
      <c r="AO37" s="615"/>
      <c r="AP37" s="615"/>
      <c r="AQ37" s="615"/>
      <c r="AR37" s="615"/>
      <c r="AS37" s="615"/>
      <c r="AT37" s="615"/>
      <c r="AU37" s="615"/>
      <c r="AV37" s="615"/>
      <c r="AW37" s="615"/>
      <c r="AX37" s="615"/>
      <c r="AY37" s="615"/>
      <c r="AZ37" s="615"/>
      <c r="BA37" s="615"/>
      <c r="BB37" s="615"/>
      <c r="BC37" s="615"/>
      <c r="BD37" s="209"/>
      <c r="BE37" s="614" t="str">
        <f t="shared" si="1"/>
        <v/>
      </c>
      <c r="BF37" s="614"/>
      <c r="BG37" s="615"/>
      <c r="BH37" s="615"/>
      <c r="BI37" s="615"/>
      <c r="BJ37" s="615"/>
      <c r="BK37" s="615"/>
      <c r="BL37" s="615"/>
      <c r="BM37" s="615"/>
      <c r="BN37" s="615"/>
      <c r="BO37" s="615"/>
      <c r="BP37" s="615"/>
      <c r="BQ37" s="615"/>
      <c r="BR37" s="615"/>
      <c r="BS37" s="615"/>
      <c r="BT37" s="615"/>
      <c r="BU37" s="615"/>
      <c r="BV37" s="209"/>
      <c r="BW37" s="614">
        <f t="shared" si="2"/>
        <v>12</v>
      </c>
      <c r="BX37" s="614"/>
      <c r="BY37" s="615" t="str">
        <f>IF('各会計、関係団体の財政状況及び健全化判断比率'!B71="","",'各会計、関係団体の財政状況及び健全化判断比率'!B71)</f>
        <v>　　　〃　（消防補償等特別会計）</v>
      </c>
      <c r="BZ37" s="615"/>
      <c r="CA37" s="615"/>
      <c r="CB37" s="615"/>
      <c r="CC37" s="615"/>
      <c r="CD37" s="615"/>
      <c r="CE37" s="615"/>
      <c r="CF37" s="615"/>
      <c r="CG37" s="615"/>
      <c r="CH37" s="615"/>
      <c r="CI37" s="615"/>
      <c r="CJ37" s="615"/>
      <c r="CK37" s="615"/>
      <c r="CL37" s="615"/>
      <c r="CM37" s="615"/>
      <c r="CN37" s="20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06"/>
      <c r="DG37" s="616" t="str">
        <f>IF('各会計、関係団体の財政状況及び健全化判断比率'!BR10="","",'各会計、関係団体の財政状況及び健全化判断比率'!BR10)</f>
        <v/>
      </c>
      <c r="DH37" s="616"/>
      <c r="DI37" s="213"/>
      <c r="DJ37" s="181"/>
      <c r="DK37" s="181"/>
      <c r="DL37" s="181"/>
      <c r="DM37" s="181"/>
      <c r="DN37" s="181"/>
      <c r="DO37" s="181"/>
    </row>
    <row r="38" spans="1:119" ht="32.25" customHeight="1" x14ac:dyDescent="0.15">
      <c r="A38" s="182"/>
      <c r="B38" s="20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09"/>
      <c r="U38" s="614" t="str">
        <f t="shared" si="4"/>
        <v/>
      </c>
      <c r="V38" s="614"/>
      <c r="W38" s="615"/>
      <c r="X38" s="615"/>
      <c r="Y38" s="615"/>
      <c r="Z38" s="615"/>
      <c r="AA38" s="615"/>
      <c r="AB38" s="615"/>
      <c r="AC38" s="615"/>
      <c r="AD38" s="615"/>
      <c r="AE38" s="615"/>
      <c r="AF38" s="615"/>
      <c r="AG38" s="615"/>
      <c r="AH38" s="615"/>
      <c r="AI38" s="615"/>
      <c r="AJ38" s="615"/>
      <c r="AK38" s="615"/>
      <c r="AL38" s="209"/>
      <c r="AM38" s="614" t="str">
        <f t="shared" si="0"/>
        <v/>
      </c>
      <c r="AN38" s="614"/>
      <c r="AO38" s="615"/>
      <c r="AP38" s="615"/>
      <c r="AQ38" s="615"/>
      <c r="AR38" s="615"/>
      <c r="AS38" s="615"/>
      <c r="AT38" s="615"/>
      <c r="AU38" s="615"/>
      <c r="AV38" s="615"/>
      <c r="AW38" s="615"/>
      <c r="AX38" s="615"/>
      <c r="AY38" s="615"/>
      <c r="AZ38" s="615"/>
      <c r="BA38" s="615"/>
      <c r="BB38" s="615"/>
      <c r="BC38" s="615"/>
      <c r="BD38" s="209"/>
      <c r="BE38" s="614" t="str">
        <f t="shared" si="1"/>
        <v/>
      </c>
      <c r="BF38" s="614"/>
      <c r="BG38" s="615"/>
      <c r="BH38" s="615"/>
      <c r="BI38" s="615"/>
      <c r="BJ38" s="615"/>
      <c r="BK38" s="615"/>
      <c r="BL38" s="615"/>
      <c r="BM38" s="615"/>
      <c r="BN38" s="615"/>
      <c r="BO38" s="615"/>
      <c r="BP38" s="615"/>
      <c r="BQ38" s="615"/>
      <c r="BR38" s="615"/>
      <c r="BS38" s="615"/>
      <c r="BT38" s="615"/>
      <c r="BU38" s="615"/>
      <c r="BV38" s="209"/>
      <c r="BW38" s="614">
        <f t="shared" si="2"/>
        <v>13</v>
      </c>
      <c r="BX38" s="614"/>
      <c r="BY38" s="615" t="str">
        <f>IF('各会計、関係団体の財政状況及び健全化判断比率'!B72="","",'各会計、関係団体の財政状況及び健全化判断比率'!B72)</f>
        <v>　　　〃　（消防賞じゅつ金特別会計）</v>
      </c>
      <c r="BZ38" s="615"/>
      <c r="CA38" s="615"/>
      <c r="CB38" s="615"/>
      <c r="CC38" s="615"/>
      <c r="CD38" s="615"/>
      <c r="CE38" s="615"/>
      <c r="CF38" s="615"/>
      <c r="CG38" s="615"/>
      <c r="CH38" s="615"/>
      <c r="CI38" s="615"/>
      <c r="CJ38" s="615"/>
      <c r="CK38" s="615"/>
      <c r="CL38" s="615"/>
      <c r="CM38" s="615"/>
      <c r="CN38" s="20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06"/>
      <c r="DG38" s="616" t="str">
        <f>IF('各会計、関係団体の財政状況及び健全化判断比率'!BR11="","",'各会計、関係団体の財政状況及び健全化判断比率'!BR11)</f>
        <v/>
      </c>
      <c r="DH38" s="616"/>
      <c r="DI38" s="213"/>
      <c r="DJ38" s="181"/>
      <c r="DK38" s="181"/>
      <c r="DL38" s="181"/>
      <c r="DM38" s="181"/>
      <c r="DN38" s="181"/>
      <c r="DO38" s="181"/>
    </row>
    <row r="39" spans="1:119" ht="32.25" customHeight="1" x14ac:dyDescent="0.15">
      <c r="A39" s="182"/>
      <c r="B39" s="20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09"/>
      <c r="U39" s="614" t="str">
        <f t="shared" si="4"/>
        <v/>
      </c>
      <c r="V39" s="614"/>
      <c r="W39" s="615"/>
      <c r="X39" s="615"/>
      <c r="Y39" s="615"/>
      <c r="Z39" s="615"/>
      <c r="AA39" s="615"/>
      <c r="AB39" s="615"/>
      <c r="AC39" s="615"/>
      <c r="AD39" s="615"/>
      <c r="AE39" s="615"/>
      <c r="AF39" s="615"/>
      <c r="AG39" s="615"/>
      <c r="AH39" s="615"/>
      <c r="AI39" s="615"/>
      <c r="AJ39" s="615"/>
      <c r="AK39" s="615"/>
      <c r="AL39" s="209"/>
      <c r="AM39" s="614" t="str">
        <f t="shared" si="0"/>
        <v/>
      </c>
      <c r="AN39" s="614"/>
      <c r="AO39" s="615"/>
      <c r="AP39" s="615"/>
      <c r="AQ39" s="615"/>
      <c r="AR39" s="615"/>
      <c r="AS39" s="615"/>
      <c r="AT39" s="615"/>
      <c r="AU39" s="615"/>
      <c r="AV39" s="615"/>
      <c r="AW39" s="615"/>
      <c r="AX39" s="615"/>
      <c r="AY39" s="615"/>
      <c r="AZ39" s="615"/>
      <c r="BA39" s="615"/>
      <c r="BB39" s="615"/>
      <c r="BC39" s="615"/>
      <c r="BD39" s="209"/>
      <c r="BE39" s="614" t="str">
        <f t="shared" si="1"/>
        <v/>
      </c>
      <c r="BF39" s="614"/>
      <c r="BG39" s="615"/>
      <c r="BH39" s="615"/>
      <c r="BI39" s="615"/>
      <c r="BJ39" s="615"/>
      <c r="BK39" s="615"/>
      <c r="BL39" s="615"/>
      <c r="BM39" s="615"/>
      <c r="BN39" s="615"/>
      <c r="BO39" s="615"/>
      <c r="BP39" s="615"/>
      <c r="BQ39" s="615"/>
      <c r="BR39" s="615"/>
      <c r="BS39" s="615"/>
      <c r="BT39" s="615"/>
      <c r="BU39" s="615"/>
      <c r="BV39" s="209"/>
      <c r="BW39" s="614">
        <f t="shared" si="2"/>
        <v>14</v>
      </c>
      <c r="BX39" s="614"/>
      <c r="BY39" s="615" t="str">
        <f>IF('各会計、関係団体の財政状況及び健全化判断比率'!B73="","",'各会計、関係団体の財政状況及び健全化判断比率'!B73)</f>
        <v>　　　〃　（非常勤職員公務災害補償特別会計）</v>
      </c>
      <c r="BZ39" s="615"/>
      <c r="CA39" s="615"/>
      <c r="CB39" s="615"/>
      <c r="CC39" s="615"/>
      <c r="CD39" s="615"/>
      <c r="CE39" s="615"/>
      <c r="CF39" s="615"/>
      <c r="CG39" s="615"/>
      <c r="CH39" s="615"/>
      <c r="CI39" s="615"/>
      <c r="CJ39" s="615"/>
      <c r="CK39" s="615"/>
      <c r="CL39" s="615"/>
      <c r="CM39" s="615"/>
      <c r="CN39" s="20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06"/>
      <c r="DG39" s="616" t="str">
        <f>IF('各会計、関係団体の財政状況及び健全化判断比率'!BR12="","",'各会計、関係団体の財政状況及び健全化判断比率'!BR12)</f>
        <v/>
      </c>
      <c r="DH39" s="616"/>
      <c r="DI39" s="213"/>
      <c r="DJ39" s="181"/>
      <c r="DK39" s="181"/>
      <c r="DL39" s="181"/>
      <c r="DM39" s="181"/>
      <c r="DN39" s="181"/>
      <c r="DO39" s="181"/>
    </row>
    <row r="40" spans="1:119" ht="32.25" customHeight="1" x14ac:dyDescent="0.15">
      <c r="A40" s="182"/>
      <c r="B40" s="20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09"/>
      <c r="U40" s="614" t="str">
        <f t="shared" si="4"/>
        <v/>
      </c>
      <c r="V40" s="614"/>
      <c r="W40" s="615"/>
      <c r="X40" s="615"/>
      <c r="Y40" s="615"/>
      <c r="Z40" s="615"/>
      <c r="AA40" s="615"/>
      <c r="AB40" s="615"/>
      <c r="AC40" s="615"/>
      <c r="AD40" s="615"/>
      <c r="AE40" s="615"/>
      <c r="AF40" s="615"/>
      <c r="AG40" s="615"/>
      <c r="AH40" s="615"/>
      <c r="AI40" s="615"/>
      <c r="AJ40" s="615"/>
      <c r="AK40" s="615"/>
      <c r="AL40" s="209"/>
      <c r="AM40" s="614" t="str">
        <f t="shared" si="0"/>
        <v/>
      </c>
      <c r="AN40" s="614"/>
      <c r="AO40" s="615"/>
      <c r="AP40" s="615"/>
      <c r="AQ40" s="615"/>
      <c r="AR40" s="615"/>
      <c r="AS40" s="615"/>
      <c r="AT40" s="615"/>
      <c r="AU40" s="615"/>
      <c r="AV40" s="615"/>
      <c r="AW40" s="615"/>
      <c r="AX40" s="615"/>
      <c r="AY40" s="615"/>
      <c r="AZ40" s="615"/>
      <c r="BA40" s="615"/>
      <c r="BB40" s="615"/>
      <c r="BC40" s="615"/>
      <c r="BD40" s="209"/>
      <c r="BE40" s="614" t="str">
        <f t="shared" si="1"/>
        <v/>
      </c>
      <c r="BF40" s="614"/>
      <c r="BG40" s="615"/>
      <c r="BH40" s="615"/>
      <c r="BI40" s="615"/>
      <c r="BJ40" s="615"/>
      <c r="BK40" s="615"/>
      <c r="BL40" s="615"/>
      <c r="BM40" s="615"/>
      <c r="BN40" s="615"/>
      <c r="BO40" s="615"/>
      <c r="BP40" s="615"/>
      <c r="BQ40" s="615"/>
      <c r="BR40" s="615"/>
      <c r="BS40" s="615"/>
      <c r="BT40" s="615"/>
      <c r="BU40" s="615"/>
      <c r="BV40" s="209"/>
      <c r="BW40" s="614">
        <f t="shared" si="2"/>
        <v>15</v>
      </c>
      <c r="BX40" s="614"/>
      <c r="BY40" s="615" t="str">
        <f>IF('各会計、関係団体の財政状況及び健全化判断比率'!B74="","",'各会計、関係団体の財政状況及び健全化判断比率'!B74)</f>
        <v>　　　〃　（自治会館管理特別会計）</v>
      </c>
      <c r="BZ40" s="615"/>
      <c r="CA40" s="615"/>
      <c r="CB40" s="615"/>
      <c r="CC40" s="615"/>
      <c r="CD40" s="615"/>
      <c r="CE40" s="615"/>
      <c r="CF40" s="615"/>
      <c r="CG40" s="615"/>
      <c r="CH40" s="615"/>
      <c r="CI40" s="615"/>
      <c r="CJ40" s="615"/>
      <c r="CK40" s="615"/>
      <c r="CL40" s="615"/>
      <c r="CM40" s="615"/>
      <c r="CN40" s="20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06"/>
      <c r="DG40" s="616" t="str">
        <f>IF('各会計、関係団体の財政状況及び健全化判断比率'!BR13="","",'各会計、関係団体の財政状況及び健全化判断比率'!BR13)</f>
        <v/>
      </c>
      <c r="DH40" s="616"/>
      <c r="DI40" s="213"/>
      <c r="DJ40" s="181"/>
      <c r="DK40" s="181"/>
      <c r="DL40" s="181"/>
      <c r="DM40" s="181"/>
      <c r="DN40" s="181"/>
      <c r="DO40" s="181"/>
    </row>
    <row r="41" spans="1:119" ht="32.25" customHeight="1" x14ac:dyDescent="0.15">
      <c r="A41" s="182"/>
      <c r="B41" s="20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09"/>
      <c r="U41" s="614" t="str">
        <f t="shared" si="4"/>
        <v/>
      </c>
      <c r="V41" s="614"/>
      <c r="W41" s="615"/>
      <c r="X41" s="615"/>
      <c r="Y41" s="615"/>
      <c r="Z41" s="615"/>
      <c r="AA41" s="615"/>
      <c r="AB41" s="615"/>
      <c r="AC41" s="615"/>
      <c r="AD41" s="615"/>
      <c r="AE41" s="615"/>
      <c r="AF41" s="615"/>
      <c r="AG41" s="615"/>
      <c r="AH41" s="615"/>
      <c r="AI41" s="615"/>
      <c r="AJ41" s="615"/>
      <c r="AK41" s="615"/>
      <c r="AL41" s="209"/>
      <c r="AM41" s="614" t="str">
        <f t="shared" si="0"/>
        <v/>
      </c>
      <c r="AN41" s="614"/>
      <c r="AO41" s="615"/>
      <c r="AP41" s="615"/>
      <c r="AQ41" s="615"/>
      <c r="AR41" s="615"/>
      <c r="AS41" s="615"/>
      <c r="AT41" s="615"/>
      <c r="AU41" s="615"/>
      <c r="AV41" s="615"/>
      <c r="AW41" s="615"/>
      <c r="AX41" s="615"/>
      <c r="AY41" s="615"/>
      <c r="AZ41" s="615"/>
      <c r="BA41" s="615"/>
      <c r="BB41" s="615"/>
      <c r="BC41" s="615"/>
      <c r="BD41" s="209"/>
      <c r="BE41" s="614" t="str">
        <f t="shared" si="1"/>
        <v/>
      </c>
      <c r="BF41" s="614"/>
      <c r="BG41" s="615"/>
      <c r="BH41" s="615"/>
      <c r="BI41" s="615"/>
      <c r="BJ41" s="615"/>
      <c r="BK41" s="615"/>
      <c r="BL41" s="615"/>
      <c r="BM41" s="615"/>
      <c r="BN41" s="615"/>
      <c r="BO41" s="615"/>
      <c r="BP41" s="615"/>
      <c r="BQ41" s="615"/>
      <c r="BR41" s="615"/>
      <c r="BS41" s="615"/>
      <c r="BT41" s="615"/>
      <c r="BU41" s="615"/>
      <c r="BV41" s="209"/>
      <c r="BW41" s="614">
        <f t="shared" si="2"/>
        <v>16</v>
      </c>
      <c r="BX41" s="614"/>
      <c r="BY41" s="615" t="str">
        <f>IF('各会計、関係団体の財政状況及び健全化判断比率'!B75="","",'各会計、関係団体の財政状況及び健全化判断比率'!B75)</f>
        <v>福島県後期高齢者医療広域連合（一般会計）</v>
      </c>
      <c r="BZ41" s="615"/>
      <c r="CA41" s="615"/>
      <c r="CB41" s="615"/>
      <c r="CC41" s="615"/>
      <c r="CD41" s="615"/>
      <c r="CE41" s="615"/>
      <c r="CF41" s="615"/>
      <c r="CG41" s="615"/>
      <c r="CH41" s="615"/>
      <c r="CI41" s="615"/>
      <c r="CJ41" s="615"/>
      <c r="CK41" s="615"/>
      <c r="CL41" s="615"/>
      <c r="CM41" s="615"/>
      <c r="CN41" s="20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06"/>
      <c r="DG41" s="616" t="str">
        <f>IF('各会計、関係団体の財政状況及び健全化判断比率'!BR14="","",'各会計、関係団体の財政状況及び健全化判断比率'!BR14)</f>
        <v/>
      </c>
      <c r="DH41" s="616"/>
      <c r="DI41" s="213"/>
      <c r="DJ41" s="181"/>
      <c r="DK41" s="181"/>
      <c r="DL41" s="181"/>
      <c r="DM41" s="181"/>
      <c r="DN41" s="181"/>
      <c r="DO41" s="181"/>
    </row>
    <row r="42" spans="1:119" ht="32.25" customHeight="1" x14ac:dyDescent="0.15">
      <c r="A42" s="181"/>
      <c r="B42" s="20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09"/>
      <c r="U42" s="614" t="str">
        <f t="shared" si="4"/>
        <v/>
      </c>
      <c r="V42" s="614"/>
      <c r="W42" s="615"/>
      <c r="X42" s="615"/>
      <c r="Y42" s="615"/>
      <c r="Z42" s="615"/>
      <c r="AA42" s="615"/>
      <c r="AB42" s="615"/>
      <c r="AC42" s="615"/>
      <c r="AD42" s="615"/>
      <c r="AE42" s="615"/>
      <c r="AF42" s="615"/>
      <c r="AG42" s="615"/>
      <c r="AH42" s="615"/>
      <c r="AI42" s="615"/>
      <c r="AJ42" s="615"/>
      <c r="AK42" s="615"/>
      <c r="AL42" s="209"/>
      <c r="AM42" s="614" t="str">
        <f t="shared" si="0"/>
        <v/>
      </c>
      <c r="AN42" s="614"/>
      <c r="AO42" s="615"/>
      <c r="AP42" s="615"/>
      <c r="AQ42" s="615"/>
      <c r="AR42" s="615"/>
      <c r="AS42" s="615"/>
      <c r="AT42" s="615"/>
      <c r="AU42" s="615"/>
      <c r="AV42" s="615"/>
      <c r="AW42" s="615"/>
      <c r="AX42" s="615"/>
      <c r="AY42" s="615"/>
      <c r="AZ42" s="615"/>
      <c r="BA42" s="615"/>
      <c r="BB42" s="615"/>
      <c r="BC42" s="615"/>
      <c r="BD42" s="209"/>
      <c r="BE42" s="614" t="str">
        <f t="shared" si="1"/>
        <v/>
      </c>
      <c r="BF42" s="614"/>
      <c r="BG42" s="615"/>
      <c r="BH42" s="615"/>
      <c r="BI42" s="615"/>
      <c r="BJ42" s="615"/>
      <c r="BK42" s="615"/>
      <c r="BL42" s="615"/>
      <c r="BM42" s="615"/>
      <c r="BN42" s="615"/>
      <c r="BO42" s="615"/>
      <c r="BP42" s="615"/>
      <c r="BQ42" s="615"/>
      <c r="BR42" s="615"/>
      <c r="BS42" s="615"/>
      <c r="BT42" s="615"/>
      <c r="BU42" s="615"/>
      <c r="BV42" s="209"/>
      <c r="BW42" s="614">
        <f t="shared" si="2"/>
        <v>17</v>
      </c>
      <c r="BX42" s="614"/>
      <c r="BY42" s="615" t="str">
        <f>IF('各会計、関係団体の財政状況及び健全化判断比率'!B76="","",'各会計、関係団体の財政状況及び健全化判断比率'!B76)</f>
        <v>　　　〃　（後期高齢者医療特別会計）</v>
      </c>
      <c r="BZ42" s="615"/>
      <c r="CA42" s="615"/>
      <c r="CB42" s="615"/>
      <c r="CC42" s="615"/>
      <c r="CD42" s="615"/>
      <c r="CE42" s="615"/>
      <c r="CF42" s="615"/>
      <c r="CG42" s="615"/>
      <c r="CH42" s="615"/>
      <c r="CI42" s="615"/>
      <c r="CJ42" s="615"/>
      <c r="CK42" s="615"/>
      <c r="CL42" s="615"/>
      <c r="CM42" s="615"/>
      <c r="CN42" s="20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06"/>
      <c r="DG42" s="616" t="str">
        <f>IF('各会計、関係団体の財政状況及び健全化判断比率'!BR15="","",'各会計、関係団体の財政状況及び健全化判断比率'!BR15)</f>
        <v/>
      </c>
      <c r="DH42" s="616"/>
      <c r="DI42" s="213"/>
      <c r="DJ42" s="181"/>
      <c r="DK42" s="181"/>
      <c r="DL42" s="181"/>
      <c r="DM42" s="181"/>
      <c r="DN42" s="181"/>
      <c r="DO42" s="181"/>
    </row>
    <row r="43" spans="1:119" ht="32.25" customHeight="1" x14ac:dyDescent="0.15">
      <c r="A43" s="181"/>
      <c r="B43" s="20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09"/>
      <c r="U43" s="614" t="str">
        <f t="shared" si="4"/>
        <v/>
      </c>
      <c r="V43" s="614"/>
      <c r="W43" s="615"/>
      <c r="X43" s="615"/>
      <c r="Y43" s="615"/>
      <c r="Z43" s="615"/>
      <c r="AA43" s="615"/>
      <c r="AB43" s="615"/>
      <c r="AC43" s="615"/>
      <c r="AD43" s="615"/>
      <c r="AE43" s="615"/>
      <c r="AF43" s="615"/>
      <c r="AG43" s="615"/>
      <c r="AH43" s="615"/>
      <c r="AI43" s="615"/>
      <c r="AJ43" s="615"/>
      <c r="AK43" s="615"/>
      <c r="AL43" s="209"/>
      <c r="AM43" s="614" t="str">
        <f t="shared" si="0"/>
        <v/>
      </c>
      <c r="AN43" s="614"/>
      <c r="AO43" s="615"/>
      <c r="AP43" s="615"/>
      <c r="AQ43" s="615"/>
      <c r="AR43" s="615"/>
      <c r="AS43" s="615"/>
      <c r="AT43" s="615"/>
      <c r="AU43" s="615"/>
      <c r="AV43" s="615"/>
      <c r="AW43" s="615"/>
      <c r="AX43" s="615"/>
      <c r="AY43" s="615"/>
      <c r="AZ43" s="615"/>
      <c r="BA43" s="615"/>
      <c r="BB43" s="615"/>
      <c r="BC43" s="615"/>
      <c r="BD43" s="209"/>
      <c r="BE43" s="614" t="str">
        <f t="shared" si="1"/>
        <v/>
      </c>
      <c r="BF43" s="614"/>
      <c r="BG43" s="615"/>
      <c r="BH43" s="615"/>
      <c r="BI43" s="615"/>
      <c r="BJ43" s="615"/>
      <c r="BK43" s="615"/>
      <c r="BL43" s="615"/>
      <c r="BM43" s="615"/>
      <c r="BN43" s="615"/>
      <c r="BO43" s="615"/>
      <c r="BP43" s="615"/>
      <c r="BQ43" s="615"/>
      <c r="BR43" s="615"/>
      <c r="BS43" s="615"/>
      <c r="BT43" s="615"/>
      <c r="BU43" s="615"/>
      <c r="BV43" s="20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0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06"/>
      <c r="DG43" s="616" t="str">
        <f>IF('各会計、関係団体の財政状況及び健全化判断比率'!BR16="","",'各会計、関係団体の財政状況及び健全化判断比率'!BR16)</f>
        <v/>
      </c>
      <c r="DH43" s="616"/>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205</v>
      </c>
      <c r="C46" s="181"/>
      <c r="D46" s="181"/>
      <c r="E46" s="181" t="s">
        <v>206</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207</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208</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209</v>
      </c>
    </row>
    <row r="50" spans="5:5" x14ac:dyDescent="0.15">
      <c r="E50" s="183" t="s">
        <v>210</v>
      </c>
    </row>
    <row r="51" spans="5:5" x14ac:dyDescent="0.15">
      <c r="E51" s="183" t="s">
        <v>211</v>
      </c>
    </row>
    <row r="52" spans="5:5" x14ac:dyDescent="0.15">
      <c r="E52" s="183"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EfWclKwR7FQemsawMHxLDrHdd/7eRKlvuEYHh/hQ2akni+i4Y2LO5aLs5O75YD/aWHn/H1HWkL+WDgh/nr1Fg==" saltValue="Y3+YU9xT7ocOn+MYuzQm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06" t="s">
        <v>551</v>
      </c>
      <c r="D34" s="1206"/>
      <c r="E34" s="1207"/>
      <c r="F34" s="32">
        <v>9.74</v>
      </c>
      <c r="G34" s="33">
        <v>12.24</v>
      </c>
      <c r="H34" s="33">
        <v>15.83</v>
      </c>
      <c r="I34" s="33">
        <v>24.11</v>
      </c>
      <c r="J34" s="34">
        <v>16.09</v>
      </c>
      <c r="K34" s="22"/>
      <c r="L34" s="22"/>
      <c r="M34" s="22"/>
      <c r="N34" s="22"/>
      <c r="O34" s="22"/>
      <c r="P34" s="22"/>
    </row>
    <row r="35" spans="1:16" ht="39" customHeight="1" x14ac:dyDescent="0.15">
      <c r="A35" s="22"/>
      <c r="B35" s="35"/>
      <c r="C35" s="1200" t="s">
        <v>552</v>
      </c>
      <c r="D35" s="1201"/>
      <c r="E35" s="1202"/>
      <c r="F35" s="36">
        <v>0.99</v>
      </c>
      <c r="G35" s="37">
        <v>0.83</v>
      </c>
      <c r="H35" s="37">
        <v>1.44</v>
      </c>
      <c r="I35" s="37">
        <v>1.29</v>
      </c>
      <c r="J35" s="38">
        <v>1.72</v>
      </c>
      <c r="K35" s="22"/>
      <c r="L35" s="22"/>
      <c r="M35" s="22"/>
      <c r="N35" s="22"/>
      <c r="O35" s="22"/>
      <c r="P35" s="22"/>
    </row>
    <row r="36" spans="1:16" ht="39" customHeight="1" x14ac:dyDescent="0.15">
      <c r="A36" s="22"/>
      <c r="B36" s="35"/>
      <c r="C36" s="1200" t="s">
        <v>553</v>
      </c>
      <c r="D36" s="1201"/>
      <c r="E36" s="1202"/>
      <c r="F36" s="36">
        <v>0.36</v>
      </c>
      <c r="G36" s="37">
        <v>0.55000000000000004</v>
      </c>
      <c r="H36" s="37">
        <v>0.94</v>
      </c>
      <c r="I36" s="37">
        <v>0.32</v>
      </c>
      <c r="J36" s="38">
        <v>1.21</v>
      </c>
      <c r="K36" s="22"/>
      <c r="L36" s="22"/>
      <c r="M36" s="22"/>
      <c r="N36" s="22"/>
      <c r="O36" s="22"/>
      <c r="P36" s="22"/>
    </row>
    <row r="37" spans="1:16" ht="39" customHeight="1" x14ac:dyDescent="0.15">
      <c r="A37" s="22"/>
      <c r="B37" s="35"/>
      <c r="C37" s="1200" t="s">
        <v>554</v>
      </c>
      <c r="D37" s="1201"/>
      <c r="E37" s="1202"/>
      <c r="F37" s="36">
        <v>2.44</v>
      </c>
      <c r="G37" s="37">
        <v>1.71</v>
      </c>
      <c r="H37" s="37">
        <v>4.53</v>
      </c>
      <c r="I37" s="37">
        <v>0.56000000000000005</v>
      </c>
      <c r="J37" s="38">
        <v>0.36</v>
      </c>
      <c r="K37" s="22"/>
      <c r="L37" s="22"/>
      <c r="M37" s="22"/>
      <c r="N37" s="22"/>
      <c r="O37" s="22"/>
      <c r="P37" s="22"/>
    </row>
    <row r="38" spans="1:16" ht="39" customHeight="1" x14ac:dyDescent="0.15">
      <c r="A38" s="22"/>
      <c r="B38" s="35"/>
      <c r="C38" s="1200" t="s">
        <v>555</v>
      </c>
      <c r="D38" s="1201"/>
      <c r="E38" s="1202"/>
      <c r="F38" s="36">
        <v>0.06</v>
      </c>
      <c r="G38" s="37">
        <v>0.16</v>
      </c>
      <c r="H38" s="37">
        <v>0.18</v>
      </c>
      <c r="I38" s="37">
        <v>0.13</v>
      </c>
      <c r="J38" s="38">
        <v>0.14000000000000001</v>
      </c>
      <c r="K38" s="22"/>
      <c r="L38" s="22"/>
      <c r="M38" s="22"/>
      <c r="N38" s="22"/>
      <c r="O38" s="22"/>
      <c r="P38" s="22"/>
    </row>
    <row r="39" spans="1:16" ht="39" customHeight="1" x14ac:dyDescent="0.15">
      <c r="A39" s="22"/>
      <c r="B39" s="35"/>
      <c r="C39" s="1200" t="s">
        <v>556</v>
      </c>
      <c r="D39" s="1201"/>
      <c r="E39" s="1202"/>
      <c r="F39" s="36">
        <v>0.08</v>
      </c>
      <c r="G39" s="37">
        <v>0.11</v>
      </c>
      <c r="H39" s="37">
        <v>0.25</v>
      </c>
      <c r="I39" s="37">
        <v>0.17</v>
      </c>
      <c r="J39" s="38">
        <v>0.12</v>
      </c>
      <c r="K39" s="22"/>
      <c r="L39" s="22"/>
      <c r="M39" s="22"/>
      <c r="N39" s="22"/>
      <c r="O39" s="22"/>
      <c r="P39" s="22"/>
    </row>
    <row r="40" spans="1:16" ht="39" customHeight="1" x14ac:dyDescent="0.15">
      <c r="A40" s="22"/>
      <c r="B40" s="35"/>
      <c r="C40" s="1200" t="s">
        <v>557</v>
      </c>
      <c r="D40" s="1201"/>
      <c r="E40" s="1202"/>
      <c r="F40" s="36">
        <v>0.01</v>
      </c>
      <c r="G40" s="37">
        <v>0.02</v>
      </c>
      <c r="H40" s="37">
        <v>0.01</v>
      </c>
      <c r="I40" s="37">
        <v>0.03</v>
      </c>
      <c r="J40" s="38">
        <v>0.03</v>
      </c>
      <c r="K40" s="22"/>
      <c r="L40" s="22"/>
      <c r="M40" s="22"/>
      <c r="N40" s="22"/>
      <c r="O40" s="22"/>
      <c r="P40" s="22"/>
    </row>
    <row r="41" spans="1:16" ht="39" customHeight="1" x14ac:dyDescent="0.15">
      <c r="A41" s="22"/>
      <c r="B41" s="35"/>
      <c r="C41" s="1200" t="s">
        <v>558</v>
      </c>
      <c r="D41" s="1201"/>
      <c r="E41" s="1202"/>
      <c r="F41" s="36">
        <v>0.71</v>
      </c>
      <c r="G41" s="37">
        <v>0.31</v>
      </c>
      <c r="H41" s="37">
        <v>0.19</v>
      </c>
      <c r="I41" s="37">
        <v>0.23</v>
      </c>
      <c r="J41" s="38">
        <v>0.01</v>
      </c>
      <c r="K41" s="22"/>
      <c r="L41" s="22"/>
      <c r="M41" s="22"/>
      <c r="N41" s="22"/>
      <c r="O41" s="22"/>
      <c r="P41" s="22"/>
    </row>
    <row r="42" spans="1:16" ht="39" customHeight="1" x14ac:dyDescent="0.15">
      <c r="A42" s="22"/>
      <c r="B42" s="39"/>
      <c r="C42" s="1200" t="s">
        <v>559</v>
      </c>
      <c r="D42" s="1201"/>
      <c r="E42" s="1202"/>
      <c r="F42" s="36" t="s">
        <v>501</v>
      </c>
      <c r="G42" s="37" t="s">
        <v>501</v>
      </c>
      <c r="H42" s="37" t="s">
        <v>501</v>
      </c>
      <c r="I42" s="37" t="s">
        <v>501</v>
      </c>
      <c r="J42" s="38" t="s">
        <v>501</v>
      </c>
      <c r="K42" s="22"/>
      <c r="L42" s="22"/>
      <c r="M42" s="22"/>
      <c r="N42" s="22"/>
      <c r="O42" s="22"/>
      <c r="P42" s="22"/>
    </row>
    <row r="43" spans="1:16" ht="39" customHeight="1" thickBot="1" x14ac:dyDescent="0.2">
      <c r="A43" s="22"/>
      <c r="B43" s="40"/>
      <c r="C43" s="1203" t="s">
        <v>560</v>
      </c>
      <c r="D43" s="1204"/>
      <c r="E43" s="1205"/>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j4YS9J05b11ZjnGjrLtSA54+HxiVmYAwgbAXTpB+yfLZNXUCvUPEMVxr7oa9ON5t15EDBKdqGvzpHyrvOxkZg==" saltValue="J+t8a8yVOa7Wbk/GRTkt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7"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222</v>
      </c>
      <c r="L45" s="60">
        <v>196</v>
      </c>
      <c r="M45" s="60">
        <v>175</v>
      </c>
      <c r="N45" s="60">
        <v>172</v>
      </c>
      <c r="O45" s="61">
        <v>191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501</v>
      </c>
      <c r="L46" s="64" t="s">
        <v>501</v>
      </c>
      <c r="M46" s="64" t="s">
        <v>501</v>
      </c>
      <c r="N46" s="64" t="s">
        <v>501</v>
      </c>
      <c r="O46" s="65" t="s">
        <v>501</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501</v>
      </c>
      <c r="L47" s="64" t="s">
        <v>501</v>
      </c>
      <c r="M47" s="64" t="s">
        <v>501</v>
      </c>
      <c r="N47" s="64" t="s">
        <v>501</v>
      </c>
      <c r="O47" s="65" t="s">
        <v>501</v>
      </c>
      <c r="P47" s="48"/>
      <c r="Q47" s="48"/>
      <c r="R47" s="48"/>
      <c r="S47" s="48"/>
      <c r="T47" s="48"/>
      <c r="U47" s="48"/>
    </row>
    <row r="48" spans="1:21" ht="30.75" customHeight="1" x14ac:dyDescent="0.15">
      <c r="A48" s="48"/>
      <c r="B48" s="1210"/>
      <c r="C48" s="1211"/>
      <c r="D48" s="62"/>
      <c r="E48" s="1216" t="s">
        <v>15</v>
      </c>
      <c r="F48" s="1216"/>
      <c r="G48" s="1216"/>
      <c r="H48" s="1216"/>
      <c r="I48" s="1216"/>
      <c r="J48" s="1217"/>
      <c r="K48" s="63">
        <v>55</v>
      </c>
      <c r="L48" s="64">
        <v>46</v>
      </c>
      <c r="M48" s="64">
        <v>51</v>
      </c>
      <c r="N48" s="64">
        <v>59</v>
      </c>
      <c r="O48" s="65">
        <v>49</v>
      </c>
      <c r="P48" s="48"/>
      <c r="Q48" s="48"/>
      <c r="R48" s="48"/>
      <c r="S48" s="48"/>
      <c r="T48" s="48"/>
      <c r="U48" s="48"/>
    </row>
    <row r="49" spans="1:21" ht="30.75" customHeight="1" x14ac:dyDescent="0.15">
      <c r="A49" s="48"/>
      <c r="B49" s="1210"/>
      <c r="C49" s="1211"/>
      <c r="D49" s="62"/>
      <c r="E49" s="1216" t="s">
        <v>16</v>
      </c>
      <c r="F49" s="1216"/>
      <c r="G49" s="1216"/>
      <c r="H49" s="1216"/>
      <c r="I49" s="1216"/>
      <c r="J49" s="1217"/>
      <c r="K49" s="63">
        <v>3</v>
      </c>
      <c r="L49" s="64">
        <v>3</v>
      </c>
      <c r="M49" s="64">
        <v>4</v>
      </c>
      <c r="N49" s="64">
        <v>4</v>
      </c>
      <c r="O49" s="65">
        <v>4</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501</v>
      </c>
      <c r="L50" s="64" t="s">
        <v>501</v>
      </c>
      <c r="M50" s="64" t="s">
        <v>501</v>
      </c>
      <c r="N50" s="64" t="s">
        <v>501</v>
      </c>
      <c r="O50" s="65" t="s">
        <v>501</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501</v>
      </c>
      <c r="L51" s="64" t="s">
        <v>501</v>
      </c>
      <c r="M51" s="64" t="s">
        <v>501</v>
      </c>
      <c r="N51" s="64" t="s">
        <v>501</v>
      </c>
      <c r="O51" s="65" t="s">
        <v>501</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234</v>
      </c>
      <c r="L52" s="64">
        <v>221</v>
      </c>
      <c r="M52" s="64">
        <v>197</v>
      </c>
      <c r="N52" s="64">
        <v>195</v>
      </c>
      <c r="O52" s="65">
        <v>203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46</v>
      </c>
      <c r="L53" s="69">
        <v>24</v>
      </c>
      <c r="M53" s="69">
        <v>33</v>
      </c>
      <c r="N53" s="69">
        <v>40</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577</v>
      </c>
      <c r="L57" s="83" t="s">
        <v>577</v>
      </c>
      <c r="M57" s="83" t="s">
        <v>577</v>
      </c>
      <c r="N57" s="83" t="s">
        <v>577</v>
      </c>
      <c r="O57" s="84" t="s">
        <v>577</v>
      </c>
    </row>
    <row r="58" spans="1:21" ht="31.5" customHeight="1" thickBot="1" x14ac:dyDescent="0.2">
      <c r="B58" s="1226"/>
      <c r="C58" s="1227"/>
      <c r="D58" s="1231" t="s">
        <v>27</v>
      </c>
      <c r="E58" s="1232"/>
      <c r="F58" s="1232"/>
      <c r="G58" s="1232"/>
      <c r="H58" s="1232"/>
      <c r="I58" s="1232"/>
      <c r="J58" s="1233"/>
      <c r="K58" s="85" t="s">
        <v>577</v>
      </c>
      <c r="L58" s="86" t="s">
        <v>577</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mpl2B+wAfmFVbnBtA9i5n3YBUNF54J+ZuuQPbHoSgrAX/c78AvLlA+7vQJynSoQ9YZaunNTplw5IDcAmTrulA==" saltValue="NK+zXTgSUystJmYLZzCC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85" zoomScaleNormal="85"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34" t="s">
        <v>30</v>
      </c>
      <c r="C41" s="1235"/>
      <c r="D41" s="101"/>
      <c r="E41" s="1240" t="s">
        <v>31</v>
      </c>
      <c r="F41" s="1240"/>
      <c r="G41" s="1240"/>
      <c r="H41" s="1241"/>
      <c r="I41" s="102">
        <v>1889</v>
      </c>
      <c r="J41" s="103">
        <v>2040</v>
      </c>
      <c r="K41" s="103">
        <v>2359</v>
      </c>
      <c r="L41" s="103">
        <v>2778</v>
      </c>
      <c r="M41" s="104">
        <v>3020</v>
      </c>
    </row>
    <row r="42" spans="2:13" ht="27.75" customHeight="1" x14ac:dyDescent="0.15">
      <c r="B42" s="1236"/>
      <c r="C42" s="1237"/>
      <c r="D42" s="105"/>
      <c r="E42" s="1242" t="s">
        <v>32</v>
      </c>
      <c r="F42" s="1242"/>
      <c r="G42" s="1242"/>
      <c r="H42" s="1243"/>
      <c r="I42" s="106" t="s">
        <v>501</v>
      </c>
      <c r="J42" s="107" t="s">
        <v>501</v>
      </c>
      <c r="K42" s="107" t="s">
        <v>501</v>
      </c>
      <c r="L42" s="107" t="s">
        <v>501</v>
      </c>
      <c r="M42" s="108" t="s">
        <v>501</v>
      </c>
    </row>
    <row r="43" spans="2:13" ht="27.75" customHeight="1" x14ac:dyDescent="0.15">
      <c r="B43" s="1236"/>
      <c r="C43" s="1237"/>
      <c r="D43" s="105"/>
      <c r="E43" s="1242" t="s">
        <v>33</v>
      </c>
      <c r="F43" s="1242"/>
      <c r="G43" s="1242"/>
      <c r="H43" s="1243"/>
      <c r="I43" s="106">
        <v>527</v>
      </c>
      <c r="J43" s="107">
        <v>520</v>
      </c>
      <c r="K43" s="107">
        <v>559</v>
      </c>
      <c r="L43" s="107">
        <v>631</v>
      </c>
      <c r="M43" s="108">
        <v>471</v>
      </c>
    </row>
    <row r="44" spans="2:13" ht="27.75" customHeight="1" x14ac:dyDescent="0.15">
      <c r="B44" s="1236"/>
      <c r="C44" s="1237"/>
      <c r="D44" s="105"/>
      <c r="E44" s="1242" t="s">
        <v>34</v>
      </c>
      <c r="F44" s="1242"/>
      <c r="G44" s="1242"/>
      <c r="H44" s="1243"/>
      <c r="I44" s="106">
        <v>3</v>
      </c>
      <c r="J44" s="107">
        <v>3</v>
      </c>
      <c r="K44" s="107">
        <v>4</v>
      </c>
      <c r="L44" s="107">
        <v>4</v>
      </c>
      <c r="M44" s="108">
        <v>4</v>
      </c>
    </row>
    <row r="45" spans="2:13" ht="27.75" customHeight="1" x14ac:dyDescent="0.15">
      <c r="B45" s="1236"/>
      <c r="C45" s="1237"/>
      <c r="D45" s="105"/>
      <c r="E45" s="1242" t="s">
        <v>35</v>
      </c>
      <c r="F45" s="1242"/>
      <c r="G45" s="1242"/>
      <c r="H45" s="1243"/>
      <c r="I45" s="106">
        <v>366</v>
      </c>
      <c r="J45" s="107">
        <v>354</v>
      </c>
      <c r="K45" s="107">
        <v>314</v>
      </c>
      <c r="L45" s="107">
        <v>261</v>
      </c>
      <c r="M45" s="108">
        <v>155</v>
      </c>
    </row>
    <row r="46" spans="2:13" ht="27.75" customHeight="1" x14ac:dyDescent="0.15">
      <c r="B46" s="1236"/>
      <c r="C46" s="1237"/>
      <c r="D46" s="109"/>
      <c r="E46" s="1242" t="s">
        <v>36</v>
      </c>
      <c r="F46" s="1242"/>
      <c r="G46" s="1242"/>
      <c r="H46" s="1243"/>
      <c r="I46" s="106" t="s">
        <v>501</v>
      </c>
      <c r="J46" s="107" t="s">
        <v>501</v>
      </c>
      <c r="K46" s="107" t="s">
        <v>501</v>
      </c>
      <c r="L46" s="107" t="s">
        <v>501</v>
      </c>
      <c r="M46" s="108" t="s">
        <v>501</v>
      </c>
    </row>
    <row r="47" spans="2:13" ht="27.75" customHeight="1" x14ac:dyDescent="0.15">
      <c r="B47" s="1236"/>
      <c r="C47" s="1237"/>
      <c r="D47" s="110"/>
      <c r="E47" s="1244" t="s">
        <v>37</v>
      </c>
      <c r="F47" s="1245"/>
      <c r="G47" s="1245"/>
      <c r="H47" s="1246"/>
      <c r="I47" s="106" t="s">
        <v>501</v>
      </c>
      <c r="J47" s="107" t="s">
        <v>501</v>
      </c>
      <c r="K47" s="107" t="s">
        <v>501</v>
      </c>
      <c r="L47" s="107" t="s">
        <v>501</v>
      </c>
      <c r="M47" s="108" t="s">
        <v>501</v>
      </c>
    </row>
    <row r="48" spans="2:13" ht="27.75" customHeight="1" x14ac:dyDescent="0.15">
      <c r="B48" s="1236"/>
      <c r="C48" s="1237"/>
      <c r="D48" s="105"/>
      <c r="E48" s="1242" t="s">
        <v>38</v>
      </c>
      <c r="F48" s="1242"/>
      <c r="G48" s="1242"/>
      <c r="H48" s="1243"/>
      <c r="I48" s="106" t="s">
        <v>501</v>
      </c>
      <c r="J48" s="107" t="s">
        <v>501</v>
      </c>
      <c r="K48" s="107" t="s">
        <v>501</v>
      </c>
      <c r="L48" s="107" t="s">
        <v>501</v>
      </c>
      <c r="M48" s="108" t="s">
        <v>501</v>
      </c>
    </row>
    <row r="49" spans="2:13" ht="27.75" customHeight="1" x14ac:dyDescent="0.15">
      <c r="B49" s="1238"/>
      <c r="C49" s="1239"/>
      <c r="D49" s="105"/>
      <c r="E49" s="1242" t="s">
        <v>39</v>
      </c>
      <c r="F49" s="1242"/>
      <c r="G49" s="1242"/>
      <c r="H49" s="1243"/>
      <c r="I49" s="106" t="s">
        <v>501</v>
      </c>
      <c r="J49" s="107" t="s">
        <v>501</v>
      </c>
      <c r="K49" s="107" t="s">
        <v>501</v>
      </c>
      <c r="L49" s="107" t="s">
        <v>501</v>
      </c>
      <c r="M49" s="108" t="s">
        <v>501</v>
      </c>
    </row>
    <row r="50" spans="2:13" ht="27.75" customHeight="1" x14ac:dyDescent="0.15">
      <c r="B50" s="1247" t="s">
        <v>40</v>
      </c>
      <c r="C50" s="1248"/>
      <c r="D50" s="111"/>
      <c r="E50" s="1242" t="s">
        <v>41</v>
      </c>
      <c r="F50" s="1242"/>
      <c r="G50" s="1242"/>
      <c r="H50" s="1243"/>
      <c r="I50" s="106">
        <v>1634</v>
      </c>
      <c r="J50" s="107">
        <v>1786</v>
      </c>
      <c r="K50" s="107">
        <v>1788</v>
      </c>
      <c r="L50" s="107">
        <v>1696</v>
      </c>
      <c r="M50" s="108">
        <v>1828</v>
      </c>
    </row>
    <row r="51" spans="2:13" ht="27.75" customHeight="1" x14ac:dyDescent="0.15">
      <c r="B51" s="1236"/>
      <c r="C51" s="1237"/>
      <c r="D51" s="105"/>
      <c r="E51" s="1242" t="s">
        <v>42</v>
      </c>
      <c r="F51" s="1242"/>
      <c r="G51" s="1242"/>
      <c r="H51" s="1243"/>
      <c r="I51" s="106">
        <v>28</v>
      </c>
      <c r="J51" s="107">
        <v>24</v>
      </c>
      <c r="K51" s="107">
        <v>20</v>
      </c>
      <c r="L51" s="107">
        <v>15</v>
      </c>
      <c r="M51" s="108">
        <v>11</v>
      </c>
    </row>
    <row r="52" spans="2:13" ht="27.75" customHeight="1" x14ac:dyDescent="0.15">
      <c r="B52" s="1238"/>
      <c r="C52" s="1239"/>
      <c r="D52" s="105"/>
      <c r="E52" s="1242" t="s">
        <v>43</v>
      </c>
      <c r="F52" s="1242"/>
      <c r="G52" s="1242"/>
      <c r="H52" s="1243"/>
      <c r="I52" s="106">
        <v>1966</v>
      </c>
      <c r="J52" s="107">
        <v>2120</v>
      </c>
      <c r="K52" s="107">
        <v>2239</v>
      </c>
      <c r="L52" s="107">
        <v>2629</v>
      </c>
      <c r="M52" s="108">
        <v>2834</v>
      </c>
    </row>
    <row r="53" spans="2:13" ht="27.75" customHeight="1" thickBot="1" x14ac:dyDescent="0.2">
      <c r="B53" s="1249" t="s">
        <v>44</v>
      </c>
      <c r="C53" s="1250"/>
      <c r="D53" s="112"/>
      <c r="E53" s="1251" t="s">
        <v>45</v>
      </c>
      <c r="F53" s="1251"/>
      <c r="G53" s="1251"/>
      <c r="H53" s="1252"/>
      <c r="I53" s="113">
        <v>-844</v>
      </c>
      <c r="J53" s="114">
        <v>-1014</v>
      </c>
      <c r="K53" s="114">
        <v>-810</v>
      </c>
      <c r="L53" s="114">
        <v>-666</v>
      </c>
      <c r="M53" s="115">
        <v>-1023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p2Ch4PxQAyKyPlYrgvzDG9eawefp5pkLweHXeYQ5hnes3F+o+gaBM2qIbsydgM3gmDzAL1yqZ2pM9HXDh1Irg==" saltValue="CknRjLe2h1lpOCmmuEdf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40" zoomScaleNormal="4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61" t="s">
        <v>48</v>
      </c>
      <c r="D55" s="1261"/>
      <c r="E55" s="1262"/>
      <c r="F55" s="127">
        <v>951</v>
      </c>
      <c r="G55" s="127">
        <v>808</v>
      </c>
      <c r="H55" s="128">
        <v>900</v>
      </c>
    </row>
    <row r="56" spans="2:8" ht="52.5" customHeight="1" x14ac:dyDescent="0.15">
      <c r="B56" s="129"/>
      <c r="C56" s="1263" t="s">
        <v>49</v>
      </c>
      <c r="D56" s="1263"/>
      <c r="E56" s="1264"/>
      <c r="F56" s="130">
        <v>239</v>
      </c>
      <c r="G56" s="130">
        <v>359</v>
      </c>
      <c r="H56" s="131">
        <v>359</v>
      </c>
    </row>
    <row r="57" spans="2:8" ht="53.25" customHeight="1" x14ac:dyDescent="0.15">
      <c r="B57" s="129"/>
      <c r="C57" s="1265" t="s">
        <v>50</v>
      </c>
      <c r="D57" s="1265"/>
      <c r="E57" s="1266"/>
      <c r="F57" s="132">
        <v>696</v>
      </c>
      <c r="G57" s="132">
        <v>638</v>
      </c>
      <c r="H57" s="133">
        <v>651</v>
      </c>
    </row>
    <row r="58" spans="2:8" ht="45.75" customHeight="1" x14ac:dyDescent="0.15">
      <c r="B58" s="134"/>
      <c r="C58" s="1253" t="s">
        <v>578</v>
      </c>
      <c r="D58" s="1254"/>
      <c r="E58" s="1255"/>
      <c r="F58" s="381">
        <v>424</v>
      </c>
      <c r="G58" s="381">
        <v>355</v>
      </c>
      <c r="H58" s="382">
        <v>386</v>
      </c>
    </row>
    <row r="59" spans="2:8" ht="45.75" customHeight="1" x14ac:dyDescent="0.15">
      <c r="B59" s="134"/>
      <c r="C59" s="1253" t="s">
        <v>579</v>
      </c>
      <c r="D59" s="1254"/>
      <c r="E59" s="1255"/>
      <c r="F59" s="381">
        <v>131</v>
      </c>
      <c r="G59" s="381">
        <v>137</v>
      </c>
      <c r="H59" s="382">
        <v>123</v>
      </c>
    </row>
    <row r="60" spans="2:8" ht="45.75" customHeight="1" x14ac:dyDescent="0.15">
      <c r="B60" s="134"/>
      <c r="C60" s="1253" t="s">
        <v>580</v>
      </c>
      <c r="D60" s="1254"/>
      <c r="E60" s="1255"/>
      <c r="F60" s="381">
        <v>119</v>
      </c>
      <c r="G60" s="381">
        <v>119</v>
      </c>
      <c r="H60" s="382">
        <v>119</v>
      </c>
    </row>
    <row r="61" spans="2:8" ht="45.75" customHeight="1" x14ac:dyDescent="0.15">
      <c r="B61" s="134"/>
      <c r="C61" s="1253" t="s">
        <v>581</v>
      </c>
      <c r="D61" s="1254"/>
      <c r="E61" s="1255"/>
      <c r="F61" s="381">
        <v>7</v>
      </c>
      <c r="G61" s="381">
        <v>12</v>
      </c>
      <c r="H61" s="382">
        <v>5</v>
      </c>
    </row>
    <row r="62" spans="2:8" ht="45.75" customHeight="1" thickBot="1" x14ac:dyDescent="0.2">
      <c r="B62" s="135"/>
      <c r="C62" s="1256" t="s">
        <v>582</v>
      </c>
      <c r="D62" s="1257"/>
      <c r="E62" s="1258"/>
      <c r="F62" s="383">
        <v>9</v>
      </c>
      <c r="G62" s="383">
        <v>9</v>
      </c>
      <c r="H62" s="384">
        <v>9</v>
      </c>
    </row>
    <row r="63" spans="2:8" ht="52.5" customHeight="1" thickBot="1" x14ac:dyDescent="0.2">
      <c r="B63" s="136"/>
      <c r="C63" s="1259" t="s">
        <v>51</v>
      </c>
      <c r="D63" s="1259"/>
      <c r="E63" s="1260"/>
      <c r="F63" s="137">
        <v>1886</v>
      </c>
      <c r="G63" s="137">
        <v>1805</v>
      </c>
      <c r="H63" s="138">
        <v>1910</v>
      </c>
    </row>
    <row r="64" spans="2:8" ht="15" customHeight="1" x14ac:dyDescent="0.15"/>
    <row r="65" ht="0" hidden="1" customHeight="1" x14ac:dyDescent="0.15"/>
    <row r="66" ht="0" hidden="1" customHeight="1" x14ac:dyDescent="0.15"/>
  </sheetData>
  <sheetProtection algorithmName="SHA-512" hashValue="GsffFx7xaUD8FVAH2/BkN06YNap3C+N3LIiy/f6eurZYjtTR7wLAveitu0MIpQ6G9Y16iirCeXzSxWX5BTukBQ==" saltValue="2oof0y2x/roEZ82d8qLu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264C-D724-41B3-B0EA-949079368B20}">
  <sheetPr>
    <pageSetUpPr fitToPage="1"/>
  </sheetPr>
  <dimension ref="A1:WZM191"/>
  <sheetViews>
    <sheetView showGridLines="0" tabSelected="1" zoomScale="55" zoomScaleNormal="55" zoomScaleSheetLayoutView="55" workbookViewId="0">
      <selection activeCell="CQ10" sqref="CQ1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86"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87"/>
      <c r="DG10" s="287"/>
      <c r="DH10" s="287"/>
      <c r="DI10" s="287"/>
      <c r="DJ10" s="287"/>
      <c r="DK10" s="287"/>
      <c r="DL10" s="287"/>
      <c r="DM10" s="287"/>
      <c r="DN10" s="287"/>
      <c r="DO10" s="287"/>
      <c r="DP10" s="287"/>
      <c r="DQ10" s="287"/>
      <c r="DR10" s="287"/>
      <c r="DS10" s="287"/>
      <c r="DT10" s="287"/>
      <c r="DU10" s="287"/>
      <c r="DV10" s="287"/>
      <c r="DW10" s="287"/>
      <c r="EM10" s="286" t="s">
        <v>583</v>
      </c>
    </row>
    <row r="11" spans="1:143" s="286"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87"/>
      <c r="DG12" s="287"/>
      <c r="DH12" s="287"/>
      <c r="DI12" s="287"/>
      <c r="DJ12" s="287"/>
      <c r="DK12" s="287"/>
      <c r="DL12" s="287"/>
      <c r="DM12" s="287"/>
      <c r="DN12" s="287"/>
      <c r="DO12" s="287"/>
      <c r="DP12" s="287"/>
      <c r="DQ12" s="287"/>
      <c r="DR12" s="287"/>
      <c r="DS12" s="287"/>
      <c r="DT12" s="287"/>
      <c r="DU12" s="287"/>
      <c r="DV12" s="287"/>
      <c r="DW12" s="287"/>
      <c r="EM12" s="286" t="s">
        <v>583</v>
      </c>
    </row>
    <row r="13" spans="1:143" s="286"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543</v>
      </c>
      <c r="BQ50" s="1301"/>
      <c r="BR50" s="1301"/>
      <c r="BS50" s="1301"/>
      <c r="BT50" s="1301"/>
      <c r="BU50" s="1301"/>
      <c r="BV50" s="1301"/>
      <c r="BW50" s="1301"/>
      <c r="BX50" s="1301" t="s">
        <v>544</v>
      </c>
      <c r="BY50" s="1301"/>
      <c r="BZ50" s="1301"/>
      <c r="CA50" s="1301"/>
      <c r="CB50" s="1301"/>
      <c r="CC50" s="1301"/>
      <c r="CD50" s="1301"/>
      <c r="CE50" s="1301"/>
      <c r="CF50" s="1301" t="s">
        <v>545</v>
      </c>
      <c r="CG50" s="1301"/>
      <c r="CH50" s="1301"/>
      <c r="CI50" s="1301"/>
      <c r="CJ50" s="1301"/>
      <c r="CK50" s="1301"/>
      <c r="CL50" s="1301"/>
      <c r="CM50" s="1301"/>
      <c r="CN50" s="1301" t="s">
        <v>546</v>
      </c>
      <c r="CO50" s="1301"/>
      <c r="CP50" s="1301"/>
      <c r="CQ50" s="1301"/>
      <c r="CR50" s="1301"/>
      <c r="CS50" s="1301"/>
      <c r="CT50" s="1301"/>
      <c r="CU50" s="1301"/>
      <c r="CV50" s="1301" t="s">
        <v>547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588</v>
      </c>
      <c r="AO51" s="1305"/>
      <c r="AP51" s="1305"/>
      <c r="AQ51" s="1305"/>
      <c r="AR51" s="1305"/>
      <c r="AS51" s="1305"/>
      <c r="AT51" s="1305"/>
      <c r="AU51" s="1305"/>
      <c r="AV51" s="1305"/>
      <c r="AW51" s="1305"/>
      <c r="AX51" s="1305"/>
      <c r="AY51" s="1305"/>
      <c r="AZ51" s="1305"/>
      <c r="BA51" s="1305"/>
      <c r="BB51" s="1305" t="s">
        <v>589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591</v>
      </c>
      <c r="AO55" s="1301"/>
      <c r="AP55" s="1301"/>
      <c r="AQ55" s="1301"/>
      <c r="AR55" s="1301"/>
      <c r="AS55" s="1301"/>
      <c r="AT55" s="1301"/>
      <c r="AU55" s="1301"/>
      <c r="AV55" s="1301"/>
      <c r="AW55" s="1301"/>
      <c r="AX55" s="1301"/>
      <c r="AY55" s="1301"/>
      <c r="AZ55" s="1301"/>
      <c r="BA55" s="1301"/>
      <c r="BB55" s="1305" t="s">
        <v>589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592</v>
      </c>
    </row>
    <row r="64" spans="1:109" x14ac:dyDescent="0.15">
      <c r="B64" s="1276"/>
      <c r="G64" s="1283"/>
      <c r="I64" s="1317"/>
      <c r="J64" s="1317"/>
      <c r="K64" s="1317"/>
      <c r="L64" s="1317"/>
      <c r="M64" s="1317"/>
      <c r="N64" s="1318"/>
      <c r="AM64" s="1283"/>
      <c r="AN64" s="1283" t="s">
        <v>585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9" s="1277" customFormat="1" x14ac:dyDescent="0.15">
      <c r="B65" s="1276"/>
      <c r="C65" s="1269"/>
      <c r="D65" s="1269"/>
      <c r="E65" s="1269"/>
      <c r="F65" s="1269"/>
      <c r="G65" s="1269"/>
      <c r="H65" s="1269"/>
      <c r="I65" s="1269"/>
      <c r="J65" s="1269"/>
      <c r="K65" s="1269"/>
      <c r="L65" s="1269"/>
      <c r="M65" s="1269"/>
      <c r="N65" s="1269"/>
      <c r="O65" s="1269"/>
      <c r="P65" s="1269"/>
      <c r="Q65" s="1269"/>
      <c r="R65" s="1269"/>
      <c r="S65" s="1269"/>
      <c r="T65" s="1269"/>
      <c r="U65" s="1269"/>
      <c r="V65" s="1269"/>
      <c r="W65" s="1269"/>
      <c r="X65" s="1269"/>
      <c r="Y65" s="1269"/>
      <c r="Z65" s="1269"/>
      <c r="AA65" s="1269"/>
      <c r="AB65" s="1269"/>
      <c r="AC65" s="1269"/>
      <c r="AD65" s="1269"/>
      <c r="AE65" s="1269"/>
      <c r="AF65" s="1269"/>
      <c r="AG65" s="1269"/>
      <c r="AH65" s="1269"/>
      <c r="AI65" s="1269"/>
      <c r="AJ65" s="1269"/>
      <c r="AK65" s="1269"/>
      <c r="AL65" s="1269"/>
      <c r="AM65" s="1269"/>
      <c r="AN65" s="1285" t="s">
        <v>594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c r="DE65" s="1276"/>
    </row>
    <row r="66" spans="2:109" s="1277" customFormat="1" x14ac:dyDescent="0.15">
      <c r="B66" s="1276"/>
      <c r="C66" s="1269"/>
      <c r="D66" s="1269"/>
      <c r="E66" s="1269"/>
      <c r="F66" s="1269"/>
      <c r="G66" s="1269"/>
      <c r="H66" s="1269"/>
      <c r="I66" s="1269"/>
      <c r="J66" s="1269"/>
      <c r="K66" s="1269"/>
      <c r="L66" s="1269"/>
      <c r="M66" s="1269"/>
      <c r="N66" s="1269"/>
      <c r="O66" s="1269"/>
      <c r="P66" s="1269"/>
      <c r="Q66" s="1269"/>
      <c r="R66" s="1269"/>
      <c r="S66" s="1269"/>
      <c r="T66" s="1269"/>
      <c r="U66" s="1269"/>
      <c r="V66" s="1269"/>
      <c r="W66" s="1269"/>
      <c r="X66" s="1269"/>
      <c r="Y66" s="1269"/>
      <c r="Z66" s="1269"/>
      <c r="AA66" s="1269"/>
      <c r="AB66" s="1269"/>
      <c r="AC66" s="1269"/>
      <c r="AD66" s="1269"/>
      <c r="AE66" s="1269"/>
      <c r="AF66" s="1269"/>
      <c r="AG66" s="1269"/>
      <c r="AH66" s="1269"/>
      <c r="AI66" s="1269"/>
      <c r="AJ66" s="1269"/>
      <c r="AK66" s="1269"/>
      <c r="AL66" s="1269"/>
      <c r="AM66" s="1269"/>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c r="DE66" s="1276"/>
    </row>
    <row r="67" spans="2:109" s="1277" customFormat="1" x14ac:dyDescent="0.15">
      <c r="B67" s="1276"/>
      <c r="C67" s="1269"/>
      <c r="D67" s="1269"/>
      <c r="E67" s="1269"/>
      <c r="F67" s="1269"/>
      <c r="G67" s="1269"/>
      <c r="H67" s="1269"/>
      <c r="I67" s="1269"/>
      <c r="J67" s="1269"/>
      <c r="K67" s="1269"/>
      <c r="L67" s="1269"/>
      <c r="M67" s="1269"/>
      <c r="N67" s="1269"/>
      <c r="O67" s="1269"/>
      <c r="P67" s="1269"/>
      <c r="Q67" s="1269"/>
      <c r="R67" s="1269"/>
      <c r="S67" s="1269"/>
      <c r="T67" s="1269"/>
      <c r="U67" s="1269"/>
      <c r="V67" s="1269"/>
      <c r="W67" s="1269"/>
      <c r="X67" s="1269"/>
      <c r="Y67" s="1269"/>
      <c r="Z67" s="1269"/>
      <c r="AA67" s="1269"/>
      <c r="AB67" s="1269"/>
      <c r="AC67" s="1269"/>
      <c r="AD67" s="1269"/>
      <c r="AE67" s="1269"/>
      <c r="AF67" s="1269"/>
      <c r="AG67" s="1269"/>
      <c r="AH67" s="1269"/>
      <c r="AI67" s="1269"/>
      <c r="AJ67" s="1269"/>
      <c r="AK67" s="1269"/>
      <c r="AL67" s="1269"/>
      <c r="AM67" s="1269"/>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c r="DE67" s="1276"/>
    </row>
    <row r="68" spans="2:109" s="1277" customFormat="1" x14ac:dyDescent="0.15">
      <c r="B68" s="1276"/>
      <c r="C68" s="1269"/>
      <c r="D68" s="1269"/>
      <c r="E68" s="1269"/>
      <c r="F68" s="1269"/>
      <c r="G68" s="1269"/>
      <c r="H68" s="1269"/>
      <c r="I68" s="1269"/>
      <c r="J68" s="1269"/>
      <c r="K68" s="1269"/>
      <c r="L68" s="1269"/>
      <c r="M68" s="1269"/>
      <c r="N68" s="1269"/>
      <c r="O68" s="1269"/>
      <c r="P68" s="1269"/>
      <c r="Q68" s="1269"/>
      <c r="R68" s="1269"/>
      <c r="S68" s="1269"/>
      <c r="T68" s="1269"/>
      <c r="U68" s="1269"/>
      <c r="V68" s="1269"/>
      <c r="W68" s="1269"/>
      <c r="X68" s="1269"/>
      <c r="Y68" s="1269"/>
      <c r="Z68" s="1269"/>
      <c r="AA68" s="1269"/>
      <c r="AB68" s="1269"/>
      <c r="AC68" s="1269"/>
      <c r="AD68" s="1269"/>
      <c r="AE68" s="1269"/>
      <c r="AF68" s="1269"/>
      <c r="AG68" s="1269"/>
      <c r="AH68" s="1269"/>
      <c r="AI68" s="1269"/>
      <c r="AJ68" s="1269"/>
      <c r="AK68" s="1269"/>
      <c r="AL68" s="1269"/>
      <c r="AM68" s="1269"/>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c r="DE68" s="1276"/>
    </row>
    <row r="69" spans="2:109" s="1277" customFormat="1" x14ac:dyDescent="0.15">
      <c r="B69" s="1276"/>
      <c r="C69" s="1269"/>
      <c r="D69" s="1269"/>
      <c r="E69" s="1269"/>
      <c r="F69" s="1269"/>
      <c r="G69" s="1269"/>
      <c r="H69" s="1269"/>
      <c r="I69" s="1269"/>
      <c r="J69" s="1269"/>
      <c r="K69" s="1269"/>
      <c r="L69" s="1269"/>
      <c r="M69" s="1269"/>
      <c r="N69" s="1269"/>
      <c r="O69" s="1269"/>
      <c r="P69" s="1269"/>
      <c r="Q69" s="1269"/>
      <c r="R69" s="1269"/>
      <c r="S69" s="1269"/>
      <c r="T69" s="1269"/>
      <c r="U69" s="1269"/>
      <c r="V69" s="1269"/>
      <c r="W69" s="1269"/>
      <c r="X69" s="1269"/>
      <c r="Y69" s="1269"/>
      <c r="Z69" s="1269"/>
      <c r="AA69" s="1269"/>
      <c r="AB69" s="1269"/>
      <c r="AC69" s="1269"/>
      <c r="AD69" s="1269"/>
      <c r="AE69" s="1269"/>
      <c r="AF69" s="1269"/>
      <c r="AG69" s="1269"/>
      <c r="AH69" s="1269"/>
      <c r="AI69" s="1269"/>
      <c r="AJ69" s="1269"/>
      <c r="AK69" s="1269"/>
      <c r="AL69" s="1269"/>
      <c r="AM69" s="1269"/>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c r="DE69" s="1276"/>
    </row>
    <row r="70" spans="2:109" s="1277" customFormat="1" x14ac:dyDescent="0.15">
      <c r="B70" s="1276"/>
      <c r="C70" s="1269"/>
      <c r="D70" s="1269"/>
      <c r="E70" s="1269"/>
      <c r="F70" s="1269"/>
      <c r="G70" s="1269"/>
      <c r="H70" s="1319"/>
      <c r="I70" s="1319"/>
      <c r="J70" s="1320"/>
      <c r="K70" s="1320"/>
      <c r="L70" s="1321"/>
      <c r="M70" s="1320"/>
      <c r="N70" s="1321"/>
      <c r="O70" s="1269"/>
      <c r="P70" s="1269"/>
      <c r="Q70" s="1269"/>
      <c r="R70" s="1269"/>
      <c r="S70" s="1269"/>
      <c r="T70" s="1269"/>
      <c r="U70" s="1269"/>
      <c r="V70" s="1269"/>
      <c r="W70" s="1269"/>
      <c r="X70" s="1269"/>
      <c r="Y70" s="1269"/>
      <c r="Z70" s="1269"/>
      <c r="AA70" s="1269"/>
      <c r="AB70" s="1269"/>
      <c r="AC70" s="1269"/>
      <c r="AD70" s="1269"/>
      <c r="AE70" s="1269"/>
      <c r="AF70" s="1269"/>
      <c r="AG70" s="1269"/>
      <c r="AH70" s="1269"/>
      <c r="AI70" s="1269"/>
      <c r="AJ70" s="1269"/>
      <c r="AK70" s="1269"/>
      <c r="AL70" s="1269"/>
      <c r="AM70" s="1269"/>
      <c r="AN70" s="1294"/>
      <c r="AO70" s="1294"/>
      <c r="AP70" s="1294"/>
      <c r="AQ70" s="1269"/>
      <c r="AR70" s="1269"/>
      <c r="AS70" s="1269"/>
      <c r="AT70" s="1269"/>
      <c r="AU70" s="1269"/>
      <c r="AV70" s="1269"/>
      <c r="AW70" s="1269"/>
      <c r="AX70" s="1269"/>
      <c r="AY70" s="1269"/>
      <c r="AZ70" s="1294"/>
      <c r="BA70" s="1294"/>
      <c r="BB70" s="1294"/>
      <c r="BC70" s="1269"/>
      <c r="BD70" s="1269"/>
      <c r="BE70" s="1269"/>
      <c r="BF70" s="1269"/>
      <c r="BG70" s="1269"/>
      <c r="BH70" s="1269"/>
      <c r="BI70" s="1269"/>
      <c r="BJ70" s="1269"/>
      <c r="BK70" s="1269"/>
      <c r="BL70" s="1294"/>
      <c r="BM70" s="1294"/>
      <c r="BN70" s="1294"/>
      <c r="BO70" s="1269"/>
      <c r="BP70" s="1269"/>
      <c r="BQ70" s="1269"/>
      <c r="BR70" s="1269"/>
      <c r="BS70" s="1269"/>
      <c r="BT70" s="1269"/>
      <c r="BU70" s="1269"/>
      <c r="BV70" s="1269"/>
      <c r="BW70" s="1269"/>
      <c r="BX70" s="1294"/>
      <c r="BY70" s="1294"/>
      <c r="BZ70" s="1294"/>
      <c r="CA70" s="1269"/>
      <c r="CB70" s="1269"/>
      <c r="CC70" s="1269"/>
      <c r="CD70" s="1269"/>
      <c r="CE70" s="1269"/>
      <c r="CF70" s="1269"/>
      <c r="CG70" s="1269"/>
      <c r="CH70" s="1269"/>
      <c r="CI70" s="1269"/>
      <c r="CJ70" s="1294"/>
      <c r="CK70" s="1294"/>
      <c r="CL70" s="1294"/>
      <c r="CM70" s="1269"/>
      <c r="CN70" s="1269"/>
      <c r="CO70" s="1269"/>
      <c r="CP70" s="1269"/>
      <c r="CQ70" s="1269"/>
      <c r="CR70" s="1269"/>
      <c r="CS70" s="1269"/>
      <c r="CT70" s="1269"/>
      <c r="CU70" s="1269"/>
      <c r="CV70" s="1294"/>
      <c r="CW70" s="1294"/>
      <c r="CX70" s="1294"/>
      <c r="CY70" s="1269"/>
      <c r="CZ70" s="1269"/>
      <c r="DA70" s="1269"/>
      <c r="DB70" s="1269"/>
      <c r="DC70" s="1269"/>
      <c r="DE70" s="1276"/>
    </row>
    <row r="71" spans="2:109" s="1277" customFormat="1" x14ac:dyDescent="0.15">
      <c r="B71" s="1276"/>
      <c r="C71" s="1269"/>
      <c r="D71" s="1269"/>
      <c r="E71" s="1269"/>
      <c r="F71" s="1269"/>
      <c r="G71" s="1322"/>
      <c r="H71" s="1269"/>
      <c r="I71" s="1323"/>
      <c r="J71" s="1320"/>
      <c r="K71" s="1320"/>
      <c r="L71" s="1321"/>
      <c r="M71" s="1320"/>
      <c r="N71" s="1321"/>
      <c r="O71" s="1269"/>
      <c r="P71" s="1269"/>
      <c r="Q71" s="1269"/>
      <c r="R71" s="1269"/>
      <c r="S71" s="1269"/>
      <c r="T71" s="1269"/>
      <c r="U71" s="1269"/>
      <c r="V71" s="1269"/>
      <c r="W71" s="1269"/>
      <c r="X71" s="1269"/>
      <c r="Y71" s="1269"/>
      <c r="Z71" s="1269"/>
      <c r="AA71" s="1269"/>
      <c r="AB71" s="1269"/>
      <c r="AC71" s="1269"/>
      <c r="AD71" s="1269"/>
      <c r="AE71" s="1269"/>
      <c r="AF71" s="1269"/>
      <c r="AG71" s="1269"/>
      <c r="AH71" s="1269"/>
      <c r="AI71" s="1269"/>
      <c r="AJ71" s="1269"/>
      <c r="AK71" s="1269"/>
      <c r="AL71" s="1269"/>
      <c r="AM71" s="1322"/>
      <c r="AN71" s="1269" t="s">
        <v>587</v>
      </c>
      <c r="AO71" s="1269"/>
      <c r="AP71" s="1269"/>
      <c r="AQ71" s="1269"/>
      <c r="AR71" s="1269"/>
      <c r="AS71" s="1269"/>
      <c r="AT71" s="1269"/>
      <c r="AU71" s="1269"/>
      <c r="AV71" s="1269"/>
      <c r="AW71" s="1269"/>
      <c r="AX71" s="1269"/>
      <c r="AY71" s="1269"/>
      <c r="AZ71" s="1269"/>
      <c r="BA71" s="1269"/>
      <c r="BB71" s="1269"/>
      <c r="BC71" s="1269"/>
      <c r="BD71" s="1269"/>
      <c r="BE71" s="1269"/>
      <c r="BF71" s="1269"/>
      <c r="BG71" s="1269"/>
      <c r="BH71" s="1269"/>
      <c r="BI71" s="1269"/>
      <c r="BJ71" s="1269"/>
      <c r="BK71" s="1269"/>
      <c r="BL71" s="1269"/>
      <c r="BM71" s="1269"/>
      <c r="BN71" s="1269"/>
      <c r="BO71" s="1269"/>
      <c r="BP71" s="1269"/>
      <c r="BQ71" s="1269"/>
      <c r="BR71" s="1269"/>
      <c r="BS71" s="1269"/>
      <c r="BT71" s="1269"/>
      <c r="BU71" s="1269"/>
      <c r="BV71" s="1269"/>
      <c r="BW71" s="1269"/>
      <c r="BX71" s="1269"/>
      <c r="BY71" s="1269"/>
      <c r="BZ71" s="1269"/>
      <c r="CA71" s="1269"/>
      <c r="CB71" s="1269"/>
      <c r="CC71" s="1269"/>
      <c r="CD71" s="1269"/>
      <c r="CE71" s="1269"/>
      <c r="CF71" s="1269"/>
      <c r="CG71" s="1269"/>
      <c r="CH71" s="1269"/>
      <c r="CI71" s="1269"/>
      <c r="CJ71" s="1269"/>
      <c r="CK71" s="1269"/>
      <c r="CL71" s="1269"/>
      <c r="CM71" s="1269"/>
      <c r="CN71" s="1269"/>
      <c r="CO71" s="1269"/>
      <c r="CP71" s="1269"/>
      <c r="CQ71" s="1269"/>
      <c r="CR71" s="1269"/>
      <c r="CS71" s="1269"/>
      <c r="CT71" s="1269"/>
      <c r="CU71" s="1269"/>
      <c r="CV71" s="1269"/>
      <c r="CW71" s="1269"/>
      <c r="CX71" s="1269"/>
      <c r="CY71" s="1269"/>
      <c r="CZ71" s="1269"/>
      <c r="DA71" s="1269"/>
      <c r="DB71" s="1269"/>
      <c r="DC71" s="1269"/>
      <c r="DE71" s="1276"/>
    </row>
    <row r="72" spans="2:109" s="1277" customFormat="1" x14ac:dyDescent="0.15">
      <c r="B72" s="1276"/>
      <c r="C72" s="1269"/>
      <c r="D72" s="1269"/>
      <c r="E72" s="1269"/>
      <c r="F72" s="1269"/>
      <c r="G72" s="1295"/>
      <c r="H72" s="1295"/>
      <c r="I72" s="1295"/>
      <c r="J72" s="1295"/>
      <c r="K72" s="1296"/>
      <c r="L72" s="1296"/>
      <c r="M72" s="1297"/>
      <c r="N72" s="1297"/>
      <c r="O72" s="1269"/>
      <c r="P72" s="1269"/>
      <c r="Q72" s="1269"/>
      <c r="R72" s="1269"/>
      <c r="S72" s="1269"/>
      <c r="T72" s="1269"/>
      <c r="U72" s="1269"/>
      <c r="V72" s="1269"/>
      <c r="W72" s="1269"/>
      <c r="X72" s="1269"/>
      <c r="Y72" s="1269"/>
      <c r="Z72" s="1269"/>
      <c r="AA72" s="1269"/>
      <c r="AB72" s="1269"/>
      <c r="AC72" s="1269"/>
      <c r="AD72" s="1269"/>
      <c r="AE72" s="1269"/>
      <c r="AF72" s="1269"/>
      <c r="AG72" s="1269"/>
      <c r="AH72" s="1269"/>
      <c r="AI72" s="1269"/>
      <c r="AJ72" s="1269"/>
      <c r="AK72" s="1269"/>
      <c r="AL72" s="1269"/>
      <c r="AM72" s="1269"/>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543</v>
      </c>
      <c r="BQ72" s="1301"/>
      <c r="BR72" s="1301"/>
      <c r="BS72" s="1301"/>
      <c r="BT72" s="1301"/>
      <c r="BU72" s="1301"/>
      <c r="BV72" s="1301"/>
      <c r="BW72" s="1301"/>
      <c r="BX72" s="1301" t="s">
        <v>544</v>
      </c>
      <c r="BY72" s="1301"/>
      <c r="BZ72" s="1301"/>
      <c r="CA72" s="1301"/>
      <c r="CB72" s="1301"/>
      <c r="CC72" s="1301"/>
      <c r="CD72" s="1301"/>
      <c r="CE72" s="1301"/>
      <c r="CF72" s="1301" t="s">
        <v>545</v>
      </c>
      <c r="CG72" s="1301"/>
      <c r="CH72" s="1301"/>
      <c r="CI72" s="1301"/>
      <c r="CJ72" s="1301"/>
      <c r="CK72" s="1301"/>
      <c r="CL72" s="1301"/>
      <c r="CM72" s="1301"/>
      <c r="CN72" s="1301" t="s">
        <v>546</v>
      </c>
      <c r="CO72" s="1301"/>
      <c r="CP72" s="1301"/>
      <c r="CQ72" s="1301"/>
      <c r="CR72" s="1301"/>
      <c r="CS72" s="1301"/>
      <c r="CT72" s="1301"/>
      <c r="CU72" s="1301"/>
      <c r="CV72" s="1301" t="s">
        <v>547</v>
      </c>
      <c r="CW72" s="1301"/>
      <c r="CX72" s="1301"/>
      <c r="CY72" s="1301"/>
      <c r="CZ72" s="1301"/>
      <c r="DA72" s="1301"/>
      <c r="DB72" s="1301"/>
      <c r="DC72" s="1301"/>
      <c r="DE72" s="1276"/>
    </row>
    <row r="73" spans="2:109" s="1277" customFormat="1" x14ac:dyDescent="0.15">
      <c r="B73" s="1276"/>
      <c r="C73" s="1269"/>
      <c r="D73" s="1269"/>
      <c r="E73" s="1269"/>
      <c r="F73" s="1269"/>
      <c r="G73" s="1302"/>
      <c r="H73" s="1302"/>
      <c r="I73" s="1302"/>
      <c r="J73" s="1302"/>
      <c r="K73" s="1324"/>
      <c r="L73" s="1324"/>
      <c r="M73" s="1324"/>
      <c r="N73" s="1324"/>
      <c r="O73" s="1269"/>
      <c r="P73" s="1269"/>
      <c r="Q73" s="1269"/>
      <c r="R73" s="1269"/>
      <c r="S73" s="1269"/>
      <c r="T73" s="1269"/>
      <c r="U73" s="1269"/>
      <c r="V73" s="1269"/>
      <c r="W73" s="1269"/>
      <c r="X73" s="1269"/>
      <c r="Y73" s="1269"/>
      <c r="Z73" s="1269"/>
      <c r="AA73" s="1269"/>
      <c r="AB73" s="1269"/>
      <c r="AC73" s="1269"/>
      <c r="AD73" s="1269"/>
      <c r="AE73" s="1269"/>
      <c r="AF73" s="1269"/>
      <c r="AG73" s="1269"/>
      <c r="AH73" s="1269"/>
      <c r="AI73" s="1269"/>
      <c r="AJ73" s="1269"/>
      <c r="AK73" s="1269"/>
      <c r="AL73" s="1269"/>
      <c r="AM73" s="1294"/>
      <c r="AN73" s="1305" t="s">
        <v>588</v>
      </c>
      <c r="AO73" s="1305"/>
      <c r="AP73" s="1305"/>
      <c r="AQ73" s="1305"/>
      <c r="AR73" s="1305"/>
      <c r="AS73" s="1305"/>
      <c r="AT73" s="1305"/>
      <c r="AU73" s="1305"/>
      <c r="AV73" s="1305"/>
      <c r="AW73" s="1305"/>
      <c r="AX73" s="1305"/>
      <c r="AY73" s="1305"/>
      <c r="AZ73" s="1305"/>
      <c r="BA73" s="1305"/>
      <c r="BB73" s="1305" t="s">
        <v>589</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c r="DE73" s="1276"/>
    </row>
    <row r="74" spans="2:109" s="1277" customFormat="1" x14ac:dyDescent="0.15">
      <c r="B74" s="1276"/>
      <c r="C74" s="1269"/>
      <c r="D74" s="1269"/>
      <c r="E74" s="1269"/>
      <c r="F74" s="1269"/>
      <c r="G74" s="1302"/>
      <c r="H74" s="1302"/>
      <c r="I74" s="1302"/>
      <c r="J74" s="1302"/>
      <c r="K74" s="1324"/>
      <c r="L74" s="1324"/>
      <c r="M74" s="1324"/>
      <c r="N74" s="1324"/>
      <c r="O74" s="1269"/>
      <c r="P74" s="1269"/>
      <c r="Q74" s="1269"/>
      <c r="R74" s="1269"/>
      <c r="S74" s="1269"/>
      <c r="T74" s="1269"/>
      <c r="U74" s="1269"/>
      <c r="V74" s="1269"/>
      <c r="W74" s="1269"/>
      <c r="X74" s="1269"/>
      <c r="Y74" s="1269"/>
      <c r="Z74" s="1269"/>
      <c r="AA74" s="1269"/>
      <c r="AB74" s="1269"/>
      <c r="AC74" s="1269"/>
      <c r="AD74" s="1269"/>
      <c r="AE74" s="1269"/>
      <c r="AF74" s="1269"/>
      <c r="AG74" s="1269"/>
      <c r="AH74" s="1269"/>
      <c r="AI74" s="1269"/>
      <c r="AJ74" s="1269"/>
      <c r="AK74" s="1269"/>
      <c r="AL74" s="1269"/>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c r="DE74" s="1276"/>
    </row>
    <row r="75" spans="2:109" s="1277" customFormat="1" x14ac:dyDescent="0.15">
      <c r="B75" s="1276"/>
      <c r="C75" s="1269"/>
      <c r="D75" s="1269"/>
      <c r="E75" s="1269"/>
      <c r="F75" s="1269"/>
      <c r="G75" s="1302"/>
      <c r="H75" s="1302"/>
      <c r="I75" s="1295"/>
      <c r="J75" s="1295"/>
      <c r="K75" s="1304"/>
      <c r="L75" s="1304"/>
      <c r="M75" s="1304"/>
      <c r="N75" s="1304"/>
      <c r="O75" s="1269"/>
      <c r="P75" s="1269"/>
      <c r="Q75" s="1269"/>
      <c r="R75" s="1269"/>
      <c r="S75" s="1269"/>
      <c r="T75" s="1269"/>
      <c r="U75" s="1269"/>
      <c r="V75" s="1269"/>
      <c r="W75" s="1269"/>
      <c r="X75" s="1269"/>
      <c r="Y75" s="1269"/>
      <c r="Z75" s="1269"/>
      <c r="AA75" s="1269"/>
      <c r="AB75" s="1269"/>
      <c r="AC75" s="1269"/>
      <c r="AD75" s="1269"/>
      <c r="AE75" s="1269"/>
      <c r="AF75" s="1269"/>
      <c r="AG75" s="1269"/>
      <c r="AH75" s="1269"/>
      <c r="AI75" s="1269"/>
      <c r="AJ75" s="1269"/>
      <c r="AK75" s="1269"/>
      <c r="AL75" s="1269"/>
      <c r="AM75" s="1294"/>
      <c r="AN75" s="1305"/>
      <c r="AO75" s="1305"/>
      <c r="AP75" s="1305"/>
      <c r="AQ75" s="1305"/>
      <c r="AR75" s="1305"/>
      <c r="AS75" s="1305"/>
      <c r="AT75" s="1305"/>
      <c r="AU75" s="1305"/>
      <c r="AV75" s="1305"/>
      <c r="AW75" s="1305"/>
      <c r="AX75" s="1305"/>
      <c r="AY75" s="1305"/>
      <c r="AZ75" s="1305"/>
      <c r="BA75" s="1305"/>
      <c r="BB75" s="1305" t="s">
        <v>593</v>
      </c>
      <c r="BC75" s="1305"/>
      <c r="BD75" s="1305"/>
      <c r="BE75" s="1305"/>
      <c r="BF75" s="1305"/>
      <c r="BG75" s="1305"/>
      <c r="BH75" s="1305"/>
      <c r="BI75" s="1305"/>
      <c r="BJ75" s="1305"/>
      <c r="BK75" s="1305"/>
      <c r="BL75" s="1305"/>
      <c r="BM75" s="1305"/>
      <c r="BN75" s="1305"/>
      <c r="BO75" s="1305"/>
      <c r="BP75" s="1307">
        <v>6.1</v>
      </c>
      <c r="BQ75" s="1307"/>
      <c r="BR75" s="1307"/>
      <c r="BS75" s="1307"/>
      <c r="BT75" s="1307"/>
      <c r="BU75" s="1307"/>
      <c r="BV75" s="1307"/>
      <c r="BW75" s="1307"/>
      <c r="BX75" s="1307">
        <v>4.2</v>
      </c>
      <c r="BY75" s="1307"/>
      <c r="BZ75" s="1307"/>
      <c r="CA75" s="1307"/>
      <c r="CB75" s="1307"/>
      <c r="CC75" s="1307"/>
      <c r="CD75" s="1307"/>
      <c r="CE75" s="1307"/>
      <c r="CF75" s="1307">
        <v>3.1</v>
      </c>
      <c r="CG75" s="1307"/>
      <c r="CH75" s="1307"/>
      <c r="CI75" s="1307"/>
      <c r="CJ75" s="1307"/>
      <c r="CK75" s="1307"/>
      <c r="CL75" s="1307"/>
      <c r="CM75" s="1307"/>
      <c r="CN75" s="1307">
        <v>2.8</v>
      </c>
      <c r="CO75" s="1307"/>
      <c r="CP75" s="1307"/>
      <c r="CQ75" s="1307"/>
      <c r="CR75" s="1307"/>
      <c r="CS75" s="1307"/>
      <c r="CT75" s="1307"/>
      <c r="CU75" s="1307"/>
      <c r="CV75" s="1307">
        <v>3.5</v>
      </c>
      <c r="CW75" s="1307"/>
      <c r="CX75" s="1307"/>
      <c r="CY75" s="1307"/>
      <c r="CZ75" s="1307"/>
      <c r="DA75" s="1307"/>
      <c r="DB75" s="1307"/>
      <c r="DC75" s="1307"/>
      <c r="DE75" s="1276"/>
    </row>
    <row r="76" spans="2:109" s="1277" customFormat="1" x14ac:dyDescent="0.15">
      <c r="B76" s="1276"/>
      <c r="C76" s="1269"/>
      <c r="D76" s="1269"/>
      <c r="E76" s="1269"/>
      <c r="F76" s="1269"/>
      <c r="G76" s="1302"/>
      <c r="H76" s="1302"/>
      <c r="I76" s="1295"/>
      <c r="J76" s="1295"/>
      <c r="K76" s="1304"/>
      <c r="L76" s="1304"/>
      <c r="M76" s="1304"/>
      <c r="N76" s="1304"/>
      <c r="O76" s="1269"/>
      <c r="P76" s="1269"/>
      <c r="Q76" s="1269"/>
      <c r="R76" s="1269"/>
      <c r="S76" s="1269"/>
      <c r="T76" s="1269"/>
      <c r="U76" s="1269"/>
      <c r="V76" s="1269"/>
      <c r="W76" s="1269"/>
      <c r="X76" s="1269"/>
      <c r="Y76" s="1269"/>
      <c r="Z76" s="1269"/>
      <c r="AA76" s="1269"/>
      <c r="AB76" s="1269"/>
      <c r="AC76" s="1269"/>
      <c r="AD76" s="1269"/>
      <c r="AE76" s="1269"/>
      <c r="AF76" s="1269"/>
      <c r="AG76" s="1269"/>
      <c r="AH76" s="1269"/>
      <c r="AI76" s="1269"/>
      <c r="AJ76" s="1269"/>
      <c r="AK76" s="1269"/>
      <c r="AL76" s="1269"/>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c r="DE76" s="1276"/>
    </row>
    <row r="77" spans="2:109" s="1277" customFormat="1" x14ac:dyDescent="0.15">
      <c r="B77" s="1276"/>
      <c r="C77" s="1269"/>
      <c r="D77" s="1269"/>
      <c r="E77" s="1269"/>
      <c r="F77" s="1269"/>
      <c r="G77" s="1295"/>
      <c r="H77" s="1295"/>
      <c r="I77" s="1295"/>
      <c r="J77" s="1295"/>
      <c r="K77" s="1324"/>
      <c r="L77" s="1324"/>
      <c r="M77" s="1324"/>
      <c r="N77" s="1324"/>
      <c r="O77" s="1269"/>
      <c r="P77" s="1269"/>
      <c r="Q77" s="1269"/>
      <c r="R77" s="1269"/>
      <c r="S77" s="1269"/>
      <c r="T77" s="1269"/>
      <c r="U77" s="1269"/>
      <c r="V77" s="1269"/>
      <c r="W77" s="1269"/>
      <c r="X77" s="1269"/>
      <c r="Y77" s="1269"/>
      <c r="Z77" s="1269"/>
      <c r="AA77" s="1269"/>
      <c r="AB77" s="1269"/>
      <c r="AC77" s="1269"/>
      <c r="AD77" s="1269"/>
      <c r="AE77" s="1269"/>
      <c r="AF77" s="1269"/>
      <c r="AG77" s="1269"/>
      <c r="AH77" s="1269"/>
      <c r="AI77" s="1269"/>
      <c r="AJ77" s="1269"/>
      <c r="AK77" s="1269"/>
      <c r="AL77" s="1269"/>
      <c r="AM77" s="1269"/>
      <c r="AN77" s="1301" t="s">
        <v>591</v>
      </c>
      <c r="AO77" s="1301"/>
      <c r="AP77" s="1301"/>
      <c r="AQ77" s="1301"/>
      <c r="AR77" s="1301"/>
      <c r="AS77" s="1301"/>
      <c r="AT77" s="1301"/>
      <c r="AU77" s="1301"/>
      <c r="AV77" s="1301"/>
      <c r="AW77" s="1301"/>
      <c r="AX77" s="1301"/>
      <c r="AY77" s="1301"/>
      <c r="AZ77" s="1301"/>
      <c r="BA77" s="1301"/>
      <c r="BB77" s="1305" t="s">
        <v>589</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c r="DE77" s="1276"/>
    </row>
    <row r="78" spans="2:109" s="1277" customFormat="1" x14ac:dyDescent="0.15">
      <c r="B78" s="1276"/>
      <c r="C78" s="1269"/>
      <c r="D78" s="1269"/>
      <c r="E78" s="1269"/>
      <c r="F78" s="1269"/>
      <c r="G78" s="1295"/>
      <c r="H78" s="1295"/>
      <c r="I78" s="1295"/>
      <c r="J78" s="1295"/>
      <c r="K78" s="1324"/>
      <c r="L78" s="1324"/>
      <c r="M78" s="1324"/>
      <c r="N78" s="1324"/>
      <c r="O78" s="1269"/>
      <c r="P78" s="1269"/>
      <c r="Q78" s="1269"/>
      <c r="R78" s="1269"/>
      <c r="S78" s="1269"/>
      <c r="T78" s="1269"/>
      <c r="U78" s="1269"/>
      <c r="V78" s="1269"/>
      <c r="W78" s="1269"/>
      <c r="X78" s="1269"/>
      <c r="Y78" s="1269"/>
      <c r="Z78" s="1269"/>
      <c r="AA78" s="1269"/>
      <c r="AB78" s="1269"/>
      <c r="AC78" s="1269"/>
      <c r="AD78" s="1269"/>
      <c r="AE78" s="1269"/>
      <c r="AF78" s="1269"/>
      <c r="AG78" s="1269"/>
      <c r="AH78" s="1269"/>
      <c r="AI78" s="1269"/>
      <c r="AJ78" s="1269"/>
      <c r="AK78" s="1269"/>
      <c r="AL78" s="1269"/>
      <c r="AM78" s="1269"/>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c r="DE78" s="1276"/>
    </row>
    <row r="79" spans="2:109" s="1277" customFormat="1" x14ac:dyDescent="0.15">
      <c r="B79" s="1276"/>
      <c r="C79" s="1269"/>
      <c r="D79" s="1269"/>
      <c r="E79" s="1269"/>
      <c r="F79" s="1269"/>
      <c r="G79" s="1295"/>
      <c r="H79" s="1295"/>
      <c r="I79" s="1309"/>
      <c r="J79" s="1309"/>
      <c r="K79" s="1325"/>
      <c r="L79" s="1325"/>
      <c r="M79" s="1325"/>
      <c r="N79" s="1325"/>
      <c r="O79" s="1269"/>
      <c r="P79" s="1269"/>
      <c r="Q79" s="1269"/>
      <c r="R79" s="1269"/>
      <c r="S79" s="1269"/>
      <c r="T79" s="1269"/>
      <c r="U79" s="1269"/>
      <c r="V79" s="1269"/>
      <c r="W79" s="1269"/>
      <c r="X79" s="1269"/>
      <c r="Y79" s="1269"/>
      <c r="Z79" s="1269"/>
      <c r="AA79" s="1269"/>
      <c r="AB79" s="1269"/>
      <c r="AC79" s="1269"/>
      <c r="AD79" s="1269"/>
      <c r="AE79" s="1269"/>
      <c r="AF79" s="1269"/>
      <c r="AG79" s="1269"/>
      <c r="AH79" s="1269"/>
      <c r="AI79" s="1269"/>
      <c r="AJ79" s="1269"/>
      <c r="AK79" s="1269"/>
      <c r="AL79" s="1269"/>
      <c r="AM79" s="1269"/>
      <c r="AN79" s="1301"/>
      <c r="AO79" s="1301"/>
      <c r="AP79" s="1301"/>
      <c r="AQ79" s="1301"/>
      <c r="AR79" s="1301"/>
      <c r="AS79" s="1301"/>
      <c r="AT79" s="1301"/>
      <c r="AU79" s="1301"/>
      <c r="AV79" s="1301"/>
      <c r="AW79" s="1301"/>
      <c r="AX79" s="1301"/>
      <c r="AY79" s="1301"/>
      <c r="AZ79" s="1301"/>
      <c r="BA79" s="1301"/>
      <c r="BB79" s="1305" t="s">
        <v>593</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c r="DE79" s="1276"/>
    </row>
    <row r="80" spans="2:109" s="1277" customFormat="1" x14ac:dyDescent="0.15">
      <c r="B80" s="1276"/>
      <c r="C80" s="1269"/>
      <c r="D80" s="1269"/>
      <c r="E80" s="1269"/>
      <c r="F80" s="1269"/>
      <c r="G80" s="1295"/>
      <c r="H80" s="1295"/>
      <c r="I80" s="1309"/>
      <c r="J80" s="1309"/>
      <c r="K80" s="1325"/>
      <c r="L80" s="1325"/>
      <c r="M80" s="1325"/>
      <c r="N80" s="1325"/>
      <c r="O80" s="1269"/>
      <c r="P80" s="1269"/>
      <c r="Q80" s="1269"/>
      <c r="R80" s="1269"/>
      <c r="S80" s="1269"/>
      <c r="T80" s="1269"/>
      <c r="U80" s="1269"/>
      <c r="V80" s="1269"/>
      <c r="W80" s="1269"/>
      <c r="X80" s="1269"/>
      <c r="Y80" s="1269"/>
      <c r="Z80" s="1269"/>
      <c r="AA80" s="1269"/>
      <c r="AB80" s="1269"/>
      <c r="AC80" s="1269"/>
      <c r="AD80" s="1269"/>
      <c r="AE80" s="1269"/>
      <c r="AF80" s="1269"/>
      <c r="AG80" s="1269"/>
      <c r="AH80" s="1269"/>
      <c r="AI80" s="1269"/>
      <c r="AJ80" s="1269"/>
      <c r="AK80" s="1269"/>
      <c r="AL80" s="1269"/>
      <c r="AM80" s="1269"/>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c r="DE80" s="1276"/>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e4oSpKohXyV43J2PAhDieRY883aL12IKKqZUV1VV3Xwp+J69+0OXfLPXM34oEHAhSb5o6i4cNY/SeiBbSAYdA==" saltValue="l5liw6yY2uu44alQa+qX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F9D4-9828-40A1-AFD0-EB9E66EB8BB7}">
  <sheetPr>
    <pageSetUpPr fitToPage="1"/>
  </sheetPr>
  <dimension ref="A1:DR135"/>
  <sheetViews>
    <sheetView showGridLines="0" zoomScale="25" zoomScaleNormal="25"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yHxmusUDE0oIGbZ6yCLIdxEruLVWHMnG2INBUug/Buo52VTdIJwkTtRnXL/rMB6Ung80Veey2Jp8iJI9v+tXg==" saltValue="SkndUI2TQFzb5t34usNs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3DDCC-1270-4D07-ADB4-1B934092F9C9}">
  <sheetPr>
    <pageSetUpPr fitToPage="1"/>
  </sheetPr>
  <dimension ref="A1:DR135"/>
  <sheetViews>
    <sheetView showGridLines="0" zoomScale="25" zoomScaleNormal="25"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E8HJDCStB+QIltOK8fn3wi3mVH1f/SkvaxjnbEWvD6KuIoCPlrHrDkJsIuY5IgzKMOGbzEPNZH4+w8sHGIFrw==" saltValue="Sjjg2zVLNhI9QBXVRhGS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540</v>
      </c>
      <c r="G2" s="152"/>
      <c r="H2" s="153"/>
    </row>
    <row r="3" spans="1:8" x14ac:dyDescent="0.15">
      <c r="A3" s="149" t="s">
        <v>533</v>
      </c>
      <c r="B3" s="154"/>
      <c r="C3" s="155"/>
      <c r="D3" s="156">
        <v>258246</v>
      </c>
      <c r="E3" s="157"/>
      <c r="F3" s="158">
        <v>288550</v>
      </c>
      <c r="G3" s="159"/>
      <c r="H3" s="160"/>
    </row>
    <row r="4" spans="1:8" x14ac:dyDescent="0.15">
      <c r="A4" s="161"/>
      <c r="B4" s="162"/>
      <c r="C4" s="163"/>
      <c r="D4" s="164">
        <v>130655</v>
      </c>
      <c r="E4" s="165"/>
      <c r="F4" s="166">
        <v>141525</v>
      </c>
      <c r="G4" s="167"/>
      <c r="H4" s="168"/>
    </row>
    <row r="5" spans="1:8" x14ac:dyDescent="0.15">
      <c r="A5" s="149" t="s">
        <v>535</v>
      </c>
      <c r="B5" s="154"/>
      <c r="C5" s="155"/>
      <c r="D5" s="156">
        <v>250207</v>
      </c>
      <c r="E5" s="157"/>
      <c r="F5" s="158">
        <v>245039</v>
      </c>
      <c r="G5" s="159"/>
      <c r="H5" s="160"/>
    </row>
    <row r="6" spans="1:8" x14ac:dyDescent="0.15">
      <c r="A6" s="161"/>
      <c r="B6" s="162"/>
      <c r="C6" s="163"/>
      <c r="D6" s="164">
        <v>61099</v>
      </c>
      <c r="E6" s="165"/>
      <c r="F6" s="166">
        <v>108922</v>
      </c>
      <c r="G6" s="167"/>
      <c r="H6" s="168"/>
    </row>
    <row r="7" spans="1:8" x14ac:dyDescent="0.15">
      <c r="A7" s="149" t="s">
        <v>536</v>
      </c>
      <c r="B7" s="154"/>
      <c r="C7" s="155"/>
      <c r="D7" s="156">
        <v>415493</v>
      </c>
      <c r="E7" s="157"/>
      <c r="F7" s="158">
        <v>237994</v>
      </c>
      <c r="G7" s="159"/>
      <c r="H7" s="160"/>
    </row>
    <row r="8" spans="1:8" x14ac:dyDescent="0.15">
      <c r="A8" s="161"/>
      <c r="B8" s="162"/>
      <c r="C8" s="163"/>
      <c r="D8" s="164">
        <v>117117</v>
      </c>
      <c r="E8" s="165"/>
      <c r="F8" s="166">
        <v>110361</v>
      </c>
      <c r="G8" s="167"/>
      <c r="H8" s="168"/>
    </row>
    <row r="9" spans="1:8" x14ac:dyDescent="0.15">
      <c r="A9" s="149" t="s">
        <v>537</v>
      </c>
      <c r="B9" s="154"/>
      <c r="C9" s="155"/>
      <c r="D9" s="156">
        <v>515959</v>
      </c>
      <c r="E9" s="157"/>
      <c r="F9" s="158">
        <v>267911</v>
      </c>
      <c r="G9" s="159"/>
      <c r="H9" s="160"/>
    </row>
    <row r="10" spans="1:8" x14ac:dyDescent="0.15">
      <c r="A10" s="161"/>
      <c r="B10" s="162"/>
      <c r="C10" s="163"/>
      <c r="D10" s="164">
        <v>155583</v>
      </c>
      <c r="E10" s="165"/>
      <c r="F10" s="166">
        <v>106425</v>
      </c>
      <c r="G10" s="167"/>
      <c r="H10" s="168"/>
    </row>
    <row r="11" spans="1:8" x14ac:dyDescent="0.15">
      <c r="A11" s="149" t="s">
        <v>538</v>
      </c>
      <c r="B11" s="154"/>
      <c r="C11" s="155"/>
      <c r="D11" s="156">
        <v>320758</v>
      </c>
      <c r="E11" s="157"/>
      <c r="F11" s="158">
        <v>228215</v>
      </c>
      <c r="G11" s="159"/>
      <c r="H11" s="160"/>
    </row>
    <row r="12" spans="1:8" x14ac:dyDescent="0.15">
      <c r="A12" s="161"/>
      <c r="B12" s="162"/>
      <c r="C12" s="169"/>
      <c r="D12" s="164">
        <v>238275</v>
      </c>
      <c r="E12" s="165"/>
      <c r="F12" s="166">
        <v>117571</v>
      </c>
      <c r="G12" s="167"/>
      <c r="H12" s="168"/>
    </row>
    <row r="13" spans="1:8" x14ac:dyDescent="0.15">
      <c r="A13" s="149"/>
      <c r="B13" s="154"/>
      <c r="C13" s="170"/>
      <c r="D13" s="171">
        <v>352133</v>
      </c>
      <c r="E13" s="172"/>
      <c r="F13" s="173">
        <v>253542</v>
      </c>
      <c r="G13" s="174"/>
      <c r="H13" s="160"/>
    </row>
    <row r="14" spans="1:8" x14ac:dyDescent="0.15">
      <c r="A14" s="161"/>
      <c r="B14" s="162"/>
      <c r="C14" s="163"/>
      <c r="D14" s="164">
        <v>140546</v>
      </c>
      <c r="E14" s="165"/>
      <c r="F14" s="166">
        <v>116961</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9.83</v>
      </c>
      <c r="C19" s="175">
        <f>ROUND(VALUE(SUBSTITUTE(実質収支比率等に係る経年分析!G$48,"▲","-")),2)</f>
        <v>12.36</v>
      </c>
      <c r="D19" s="175">
        <f>ROUND(VALUE(SUBSTITUTE(実質収支比率等に係る経年分析!H$48,"▲","-")),2)</f>
        <v>16.09</v>
      </c>
      <c r="E19" s="175">
        <f>ROUND(VALUE(SUBSTITUTE(実質収支比率等に係る経年分析!I$48,"▲","-")),2)</f>
        <v>24.29</v>
      </c>
      <c r="F19" s="175">
        <f>ROUND(VALUE(SUBSTITUTE(実質収支比率等に係る経年分析!J$48,"▲","-")),2)</f>
        <v>16.100000000000001</v>
      </c>
    </row>
    <row r="20" spans="1:11" x14ac:dyDescent="0.15">
      <c r="A20" s="175" t="s">
        <v>55</v>
      </c>
      <c r="B20" s="175">
        <f>ROUND(VALUE(SUBSTITUTE(実質収支比率等に係る経年分析!F$47,"▲","-")),2)</f>
        <v>71.56</v>
      </c>
      <c r="C20" s="175">
        <f>ROUND(VALUE(SUBSTITUTE(実質収支比率等に係る経年分析!G$47,"▲","-")),2)</f>
        <v>72.25</v>
      </c>
      <c r="D20" s="175">
        <f>ROUND(VALUE(SUBSTITUTE(実質収支比率等に係る経年分析!H$47,"▲","-")),2)</f>
        <v>73.14</v>
      </c>
      <c r="E20" s="175">
        <f>ROUND(VALUE(SUBSTITUTE(実質収支比率等に係る経年分析!I$47,"▲","-")),2)</f>
        <v>65.64</v>
      </c>
      <c r="F20" s="175">
        <f>ROUND(VALUE(SUBSTITUTE(実質収支比率等に係る経年分析!J$47,"▲","-")),2)</f>
        <v>73.37</v>
      </c>
    </row>
    <row r="21" spans="1:11" x14ac:dyDescent="0.15">
      <c r="A21" s="175" t="s">
        <v>56</v>
      </c>
      <c r="B21" s="175">
        <f>IF(ISNUMBER(VALUE(SUBSTITUTE(実質収支比率等に係る経年分析!F$49,"▲","-"))),ROUND(VALUE(SUBSTITUTE(実質収支比率等に係る経年分析!F$49,"▲","-")),2),NA())</f>
        <v>-2.95</v>
      </c>
      <c r="C21" s="175">
        <f>IF(ISNUMBER(VALUE(SUBSTITUTE(実質収支比率等に係る経年分析!G$49,"▲","-"))),ROUND(VALUE(SUBSTITUTE(実質収支比率等に係る経年分析!G$49,"▲","-")),2),NA())</f>
        <v>8.02</v>
      </c>
      <c r="D21" s="175">
        <f>IF(ISNUMBER(VALUE(SUBSTITUTE(実質収支比率等に係る経年分析!H$49,"▲","-"))),ROUND(VALUE(SUBSTITUTE(実質収支比率等に係る経年分析!H$49,"▲","-")),2),NA())</f>
        <v>2.17</v>
      </c>
      <c r="E21" s="175">
        <f>IF(ISNUMBER(VALUE(SUBSTITUTE(実質収支比率等に係る経年分析!I$49,"▲","-"))),ROUND(VALUE(SUBSTITUTE(実質収支比率等に係る経年分析!I$49,"▲","-")),2),NA())</f>
        <v>-4.4000000000000004</v>
      </c>
      <c r="F21" s="175">
        <f>IF(ISNUMBER(VALUE(SUBSTITUTE(実質収支比率等に係る経年分析!J$49,"▲","-"))),ROUND(VALUE(SUBSTITUTE(実質収支比率等に係る経年分析!J$49,"▲","-")),2),NA())</f>
        <v>-0.7</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#VALUE!</v>
      </c>
      <c r="C27" s="176" t="e">
        <f>IF(ROUND(VALUE(SUBSTITUTE(連結実質赤字比率に係る赤字・黒字の構成分析!F$43,"▲", "-")), 2) &gt;= 0, ABS(ROUND(VALUE(SUBSTITUTE(連結実質赤字比率に係る赤字・黒字の構成分析!F$43,"▲", "-")), 2)), NA())</f>
        <v>#VALUE!</v>
      </c>
      <c r="D27" s="176" t="e">
        <f>IF(ROUND(VALUE(SUBSTITUTE(連結実質赤字比率に係る赤字・黒字の構成分析!G$43,"▲", "-")), 2) &lt; 0, ABS(ROUND(VALUE(SUBSTITUTE(連結実質赤字比率に係る赤字・黒字の構成分析!G$43,"▲", "-")), 2)), NA())</f>
        <v>#VALUE!</v>
      </c>
      <c r="E27" s="176" t="e">
        <f>IF(ROUND(VALUE(SUBSTITUTE(連結実質赤字比率に係る赤字・黒字の構成分析!G$43,"▲", "-")), 2) &gt;= 0, ABS(ROUND(VALUE(SUBSTITUTE(連結実質赤字比率に係る赤字・黒字の構成分析!G$43,"▲", "-")), 2)), NA())</f>
        <v>#VALUE!</v>
      </c>
      <c r="F27" s="176" t="e">
        <f>IF(ROUND(VALUE(SUBSTITUTE(連結実質赤字比率に係る赤字・黒字の構成分析!H$43,"▲", "-")), 2) &lt; 0, ABS(ROUND(VALUE(SUBSTITUTE(連結実質赤字比率に係る赤字・黒字の構成分析!H$43,"▲", "-")), 2)), NA())</f>
        <v>#VALUE!</v>
      </c>
      <c r="G27" s="176" t="e">
        <f>IF(ROUND(VALUE(SUBSTITUTE(連結実質赤字比率に係る赤字・黒字の構成分析!H$43,"▲", "-")), 2) &gt;= 0, ABS(ROUND(VALUE(SUBSTITUTE(連結実質赤字比率に係る赤字・黒字の構成分析!H$43,"▲", "-")), 2)), NA())</f>
        <v>#VALUE!</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三島町戸別合併処理浄化槽事業特別会計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0.71</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0.31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0.19</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0.23</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0.01</v>
      </c>
    </row>
    <row r="30" spans="1:11" x14ac:dyDescent="0.15">
      <c r="A30" s="176" t="str">
        <f>IF(連結実質赤字比率に係る赤字・黒字の構成分析!C$40="",NA(),連結実質赤字比率に係る赤字・黒字の構成分析!C$40)</f>
        <v>三島町後期高齢者医療特別会計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0.01</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0.02</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0.01</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0.03</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0.03</v>
      </c>
    </row>
    <row r="31" spans="1:11" x14ac:dyDescent="0.15">
      <c r="A31" s="176" t="str">
        <f>IF(連結実質赤字比率に係る赤字・黒字の構成分析!C$39="",NA(),連結実質赤字比率に係る赤字・黒字の構成分析!C$39)</f>
        <v>三島町路線バス事業特別会計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0.08</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0.11</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0.25</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0.17</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0.12</v>
      </c>
    </row>
    <row r="32" spans="1:11" x14ac:dyDescent="0.15">
      <c r="A32" s="176" t="str">
        <f>IF(連結実質赤字比率に係る赤字・黒字の構成分析!C$38="",NA(),連結実質赤字比率に係る赤字・黒字の構成分析!C$38)</f>
        <v>三島町農業集落排水事業特別会計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0.06</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0.16</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0.18</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0.13</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0.14000000000000001</v>
      </c>
    </row>
    <row r="33" spans="1:16" x14ac:dyDescent="0.15">
      <c r="A33" s="176" t="str">
        <f>IF(連結実質赤字比率に係る赤字・黒字の構成分析!C$37="",NA(),連結実質赤字比率に係る赤字・黒字の構成分析!C$37)</f>
        <v>三島町国民健康保険特別会計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2.44</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1.71</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4.53</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0.56000000000000005</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0.36</v>
      </c>
    </row>
    <row r="34" spans="1:16" x14ac:dyDescent="0.15">
      <c r="A34" s="176" t="str">
        <f>IF(連結実質赤字比率に係る赤字・黒字の構成分析!C$36="",NA(),連結実質赤字比率に係る赤字・黒字の構成分析!C$36)</f>
        <v>三島町簡易水道事業特別会計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0.36</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0.55000000000000004</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0.94</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0.32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1.21</v>
      </c>
    </row>
    <row r="35" spans="1:16" x14ac:dyDescent="0.15">
      <c r="A35" s="176" t="str">
        <f>IF(連結実質赤字比率に係る赤字・黒字の構成分析!C$35="",NA(),連結実質赤字比率に係る赤字・黒字の構成分析!C$35)</f>
        <v>三島町介護保険特別会計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0.99</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0.83</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1.44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1.29</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1.72</v>
      </c>
    </row>
    <row r="36" spans="1:16" x14ac:dyDescent="0.15">
      <c r="A36" s="176" t="str">
        <f>IF(連結実質赤字比率に係る赤字・黒字の構成分析!C$34="",NA(),連結実質赤字比率に係る赤字・黒字の構成分析!C$34)</f>
        <v>一般会計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9.74</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12.24</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15.83</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24.11</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16.09</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234</v>
      </c>
      <c r="E42" s="177"/>
      <c r="F42" s="177"/>
      <c r="G42" s="177">
        <f>'実質公債費比率（分子）の構造'!L$52</f>
        <v>221</v>
      </c>
      <c r="H42" s="177"/>
      <c r="I42" s="177"/>
      <c r="J42" s="177">
        <f>'実質公債費比率（分子）の構造'!M$52</f>
        <v>197</v>
      </c>
      <c r="K42" s="177"/>
      <c r="L42" s="177"/>
      <c r="M42" s="177">
        <f>'実質公債費比率（分子）の構造'!N$52</f>
        <v>195</v>
      </c>
      <c r="N42" s="177"/>
      <c r="O42" s="177"/>
      <c r="P42" s="177">
        <f>'実質公債費比率（分子）の構造'!O$52</f>
        <v>203</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t="str">
        <f>'実質公債費比率（分子）の構造'!K$50</f>
        <v>-</v>
      </c>
      <c r="C44" s="177"/>
      <c r="D44" s="177"/>
      <c r="E44" s="177" t="str">
        <f>'実質公債費比率（分子）の構造'!L$50</f>
        <v>-</v>
      </c>
      <c r="F44" s="177"/>
      <c r="G44" s="177"/>
      <c r="H44" s="177" t="str">
        <f>'実質公債費比率（分子）の構造'!M$50</f>
        <v>-</v>
      </c>
      <c r="I44" s="177"/>
      <c r="J44" s="177"/>
      <c r="K44" s="177" t="str">
        <f>'実質公債費比率（分子）の構造'!N$50</f>
        <v>-</v>
      </c>
      <c r="L44" s="177"/>
      <c r="M44" s="177"/>
      <c r="N44" s="177" t="str">
        <f>'実質公債費比率（分子）の構造'!O$50</f>
        <v>-</v>
      </c>
      <c r="O44" s="177"/>
      <c r="P44" s="177"/>
    </row>
    <row r="45" spans="1:16" x14ac:dyDescent="0.15">
      <c r="A45" s="177" t="s">
        <v>66</v>
      </c>
      <c r="B45" s="177">
        <f>'実質公債費比率（分子）の構造'!K$49</f>
        <v>3</v>
      </c>
      <c r="C45" s="177"/>
      <c r="D45" s="177"/>
      <c r="E45" s="177">
        <f>'実質公債費比率（分子）の構造'!L$49</f>
        <v>3</v>
      </c>
      <c r="F45" s="177"/>
      <c r="G45" s="177"/>
      <c r="H45" s="177">
        <f>'実質公債費比率（分子）の構造'!M$49</f>
        <v>4</v>
      </c>
      <c r="I45" s="177"/>
      <c r="J45" s="177"/>
      <c r="K45" s="177">
        <f>'実質公債費比率（分子）の構造'!N$49</f>
        <v>4</v>
      </c>
      <c r="L45" s="177"/>
      <c r="M45" s="177"/>
      <c r="N45" s="177">
        <f>'実質公債費比率（分子）の構造'!O$49</f>
        <v>4</v>
      </c>
      <c r="O45" s="177"/>
      <c r="P45" s="177"/>
    </row>
    <row r="46" spans="1:16" x14ac:dyDescent="0.15">
      <c r="A46" s="177" t="s">
        <v>67</v>
      </c>
      <c r="B46" s="177">
        <f>'実質公債費比率（分子）の構造'!K$48</f>
        <v>55</v>
      </c>
      <c r="C46" s="177"/>
      <c r="D46" s="177"/>
      <c r="E46" s="177">
        <f>'実質公債費比率（分子）の構造'!L$48</f>
        <v>46</v>
      </c>
      <c r="F46" s="177"/>
      <c r="G46" s="177"/>
      <c r="H46" s="177">
        <f>'実質公債費比率（分子）の構造'!M$48</f>
        <v>51</v>
      </c>
      <c r="I46" s="177"/>
      <c r="J46" s="177"/>
      <c r="K46" s="177">
        <f>'実質公債費比率（分子）の構造'!N$48</f>
        <v>59</v>
      </c>
      <c r="L46" s="177"/>
      <c r="M46" s="177"/>
      <c r="N46" s="177">
        <f>'実質公債費比率（分子）の構造'!O$48</f>
        <v>49</v>
      </c>
      <c r="O46" s="177"/>
      <c r="P46" s="177"/>
    </row>
    <row r="47" spans="1:16" x14ac:dyDescent="0.15">
      <c r="A47" s="177" t="s">
        <v>14</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222</v>
      </c>
      <c r="C49" s="177"/>
      <c r="D49" s="177"/>
      <c r="E49" s="177">
        <f>'実質公債費比率（分子）の構造'!L$45</f>
        <v>196</v>
      </c>
      <c r="F49" s="177"/>
      <c r="G49" s="177"/>
      <c r="H49" s="177">
        <f>'実質公債費比率（分子）の構造'!M$45</f>
        <v>175</v>
      </c>
      <c r="I49" s="177"/>
      <c r="J49" s="177"/>
      <c r="K49" s="177">
        <f>'実質公債費比率（分子）の構造'!N$45</f>
        <v>172</v>
      </c>
      <c r="L49" s="177"/>
      <c r="M49" s="177"/>
      <c r="N49" s="177">
        <f>'実質公債費比率（分子）の構造'!O$45</f>
        <v>191</v>
      </c>
      <c r="O49" s="177"/>
      <c r="P49" s="177"/>
    </row>
    <row r="50" spans="1:16" x14ac:dyDescent="0.15">
      <c r="A50" s="177" t="s">
        <v>70</v>
      </c>
      <c r="B50" s="177" t="e">
        <f>NA()</f>
        <v>#N/A</v>
      </c>
      <c r="C50" s="177">
        <f>IF(ISNUMBER('実質公債費比率（分子）の構造'!K$53),'実質公債費比率（分子）の構造'!K$53,NA())</f>
        <v>46</v>
      </c>
      <c r="D50" s="177" t="e">
        <f>NA()</f>
        <v>#N/A</v>
      </c>
      <c r="E50" s="177" t="e">
        <f>NA()</f>
        <v>#N/A</v>
      </c>
      <c r="F50" s="177">
        <f>IF(ISNUMBER('実質公債費比率（分子）の構造'!L$53),'実質公債費比率（分子）の構造'!L$53,NA())</f>
        <v>24</v>
      </c>
      <c r="G50" s="177" t="e">
        <f>NA()</f>
        <v>#N/A</v>
      </c>
      <c r="H50" s="177" t="e">
        <f>NA()</f>
        <v>#N/A</v>
      </c>
      <c r="I50" s="177">
        <f>IF(ISNUMBER('実質公債費比率（分子）の構造'!M$53),'実質公債費比率（分子）の構造'!M$53,NA())</f>
        <v>33</v>
      </c>
      <c r="J50" s="177" t="e">
        <f>NA()</f>
        <v>#N/A</v>
      </c>
      <c r="K50" s="177" t="e">
        <f>NA()</f>
        <v>#N/A</v>
      </c>
      <c r="L50" s="177">
        <f>IF(ISNUMBER('実質公債費比率（分子）の構造'!N$53),'実質公債費比率（分子）の構造'!N$53,NA())</f>
        <v>40</v>
      </c>
      <c r="M50" s="177" t="e">
        <f>NA()</f>
        <v>#N/A</v>
      </c>
      <c r="N50" s="177" t="e">
        <f>NA()</f>
        <v>#N/A</v>
      </c>
      <c r="O50" s="177">
        <f>IF(ISNUMBER('実質公債費比率（分子）の構造'!O$53),'実質公債費比率（分子）の構造'!O$53,NA())</f>
        <v>41</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43</v>
      </c>
      <c r="B56" s="176"/>
      <c r="C56" s="176"/>
      <c r="D56" s="176">
        <f>'将来負担比率（分子）の構造'!I$52</f>
        <v>1966</v>
      </c>
      <c r="E56" s="176"/>
      <c r="F56" s="176"/>
      <c r="G56" s="176">
        <f>'将来負担比率（分子）の構造'!J$52</f>
        <v>2120</v>
      </c>
      <c r="H56" s="176"/>
      <c r="I56" s="176"/>
      <c r="J56" s="176">
        <f>'将来負担比率（分子）の構造'!K$52</f>
        <v>2239</v>
      </c>
      <c r="K56" s="176"/>
      <c r="L56" s="176"/>
      <c r="M56" s="176">
        <f>'将来負担比率（分子）の構造'!L$52</f>
        <v>2629</v>
      </c>
      <c r="N56" s="176"/>
      <c r="O56" s="176"/>
      <c r="P56" s="176">
        <f>'将来負担比率（分子）の構造'!M$52</f>
        <v>2834</v>
      </c>
    </row>
    <row r="57" spans="1:16" x14ac:dyDescent="0.15">
      <c r="A57" s="176" t="s">
        <v>42</v>
      </c>
      <c r="B57" s="176"/>
      <c r="C57" s="176"/>
      <c r="D57" s="176">
        <f>'将来負担比率（分子）の構造'!I$51</f>
        <v>28</v>
      </c>
      <c r="E57" s="176"/>
      <c r="F57" s="176"/>
      <c r="G57" s="176">
        <f>'将来負担比率（分子）の構造'!J$51</f>
        <v>24</v>
      </c>
      <c r="H57" s="176"/>
      <c r="I57" s="176"/>
      <c r="J57" s="176">
        <f>'将来負担比率（分子）の構造'!K$51</f>
        <v>20</v>
      </c>
      <c r="K57" s="176"/>
      <c r="L57" s="176"/>
      <c r="M57" s="176">
        <f>'将来負担比率（分子）の構造'!L$51</f>
        <v>15</v>
      </c>
      <c r="N57" s="176"/>
      <c r="O57" s="176"/>
      <c r="P57" s="176">
        <f>'将来負担比率（分子）の構造'!M$51</f>
        <v>11</v>
      </c>
    </row>
    <row r="58" spans="1:16" x14ac:dyDescent="0.15">
      <c r="A58" s="176" t="s">
        <v>41</v>
      </c>
      <c r="B58" s="176"/>
      <c r="C58" s="176"/>
      <c r="D58" s="176">
        <f>'将来負担比率（分子）の構造'!I$50</f>
        <v>1634</v>
      </c>
      <c r="E58" s="176"/>
      <c r="F58" s="176"/>
      <c r="G58" s="176">
        <f>'将来負担比率（分子）の構造'!J$50</f>
        <v>1786</v>
      </c>
      <c r="H58" s="176"/>
      <c r="I58" s="176"/>
      <c r="J58" s="176">
        <f>'将来負担比率（分子）の構造'!K$50</f>
        <v>1788</v>
      </c>
      <c r="K58" s="176"/>
      <c r="L58" s="176"/>
      <c r="M58" s="176">
        <f>'将来負担比率（分子）の構造'!L$50</f>
        <v>1696</v>
      </c>
      <c r="N58" s="176"/>
      <c r="O58" s="176"/>
      <c r="P58" s="176">
        <f>'将来負担比率（分子）の構造'!M$50</f>
        <v>1828</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35</v>
      </c>
      <c r="B62" s="176">
        <f>'将来負担比率（分子）の構造'!I$45</f>
        <v>366</v>
      </c>
      <c r="C62" s="176"/>
      <c r="D62" s="176"/>
      <c r="E62" s="176">
        <f>'将来負担比率（分子）の構造'!J$45</f>
        <v>354</v>
      </c>
      <c r="F62" s="176"/>
      <c r="G62" s="176"/>
      <c r="H62" s="176">
        <f>'将来負担比率（分子）の構造'!K$45</f>
        <v>314</v>
      </c>
      <c r="I62" s="176"/>
      <c r="J62" s="176"/>
      <c r="K62" s="176">
        <f>'将来負担比率（分子）の構造'!L$45</f>
        <v>261</v>
      </c>
      <c r="L62" s="176"/>
      <c r="M62" s="176"/>
      <c r="N62" s="176">
        <f>'将来負担比率（分子）の構造'!M$45</f>
        <v>155</v>
      </c>
      <c r="O62" s="176"/>
      <c r="P62" s="176"/>
    </row>
    <row r="63" spans="1:16" x14ac:dyDescent="0.15">
      <c r="A63" s="176" t="s">
        <v>34</v>
      </c>
      <c r="B63" s="176">
        <f>'将来負担比率（分子）の構造'!I$44</f>
        <v>3</v>
      </c>
      <c r="C63" s="176"/>
      <c r="D63" s="176"/>
      <c r="E63" s="176">
        <f>'将来負担比率（分子）の構造'!J$44</f>
        <v>3</v>
      </c>
      <c r="F63" s="176"/>
      <c r="G63" s="176"/>
      <c r="H63" s="176">
        <f>'将来負担比率（分子）の構造'!K$44</f>
        <v>4</v>
      </c>
      <c r="I63" s="176"/>
      <c r="J63" s="176"/>
      <c r="K63" s="176">
        <f>'将来負担比率（分子）の構造'!L$44</f>
        <v>4</v>
      </c>
      <c r="L63" s="176"/>
      <c r="M63" s="176"/>
      <c r="N63" s="176">
        <f>'将来負担比率（分子）の構造'!M$44</f>
        <v>4</v>
      </c>
      <c r="O63" s="176"/>
      <c r="P63" s="176"/>
    </row>
    <row r="64" spans="1:16" x14ac:dyDescent="0.15">
      <c r="A64" s="176" t="s">
        <v>33</v>
      </c>
      <c r="B64" s="176">
        <f>'将来負担比率（分子）の構造'!I$43</f>
        <v>527</v>
      </c>
      <c r="C64" s="176"/>
      <c r="D64" s="176"/>
      <c r="E64" s="176">
        <f>'将来負担比率（分子）の構造'!J$43</f>
        <v>520</v>
      </c>
      <c r="F64" s="176"/>
      <c r="G64" s="176"/>
      <c r="H64" s="176">
        <f>'将来負担比率（分子）の構造'!K$43</f>
        <v>559</v>
      </c>
      <c r="I64" s="176"/>
      <c r="J64" s="176"/>
      <c r="K64" s="176">
        <f>'将来負担比率（分子）の構造'!L$43</f>
        <v>631</v>
      </c>
      <c r="L64" s="176"/>
      <c r="M64" s="176"/>
      <c r="N64" s="176">
        <f>'将来負担比率（分子）の構造'!M$43</f>
        <v>471</v>
      </c>
      <c r="O64" s="176"/>
      <c r="P64" s="176"/>
    </row>
    <row r="65" spans="1:16" x14ac:dyDescent="0.15">
      <c r="A65" s="176" t="s">
        <v>32</v>
      </c>
      <c r="B65" s="176" t="str">
        <f>'将来負担比率（分子）の構造'!I$42</f>
        <v>-</v>
      </c>
      <c r="C65" s="176"/>
      <c r="D65" s="176"/>
      <c r="E65" s="176" t="str">
        <f>'将来負担比率（分子）の構造'!J$42</f>
        <v>-</v>
      </c>
      <c r="F65" s="176"/>
      <c r="G65" s="176"/>
      <c r="H65" s="176" t="str">
        <f>'将来負担比率（分子）の構造'!K$42</f>
        <v>-</v>
      </c>
      <c r="I65" s="176"/>
      <c r="J65" s="176"/>
      <c r="K65" s="176" t="str">
        <f>'将来負担比率（分子）の構造'!L$42</f>
        <v>-</v>
      </c>
      <c r="L65" s="176"/>
      <c r="M65" s="176"/>
      <c r="N65" s="176" t="str">
        <f>'将来負担比率（分子）の構造'!M$42</f>
        <v>-</v>
      </c>
      <c r="O65" s="176"/>
      <c r="P65" s="176"/>
    </row>
    <row r="66" spans="1:16" x14ac:dyDescent="0.15">
      <c r="A66" s="176" t="s">
        <v>31</v>
      </c>
      <c r="B66" s="176">
        <f>'将来負担比率（分子）の構造'!I$41</f>
        <v>1889</v>
      </c>
      <c r="C66" s="176"/>
      <c r="D66" s="176"/>
      <c r="E66" s="176">
        <f>'将来負担比率（分子）の構造'!J$41</f>
        <v>2040</v>
      </c>
      <c r="F66" s="176"/>
      <c r="G66" s="176"/>
      <c r="H66" s="176">
        <f>'将来負担比率（分子）の構造'!K$41</f>
        <v>2359</v>
      </c>
      <c r="I66" s="176"/>
      <c r="J66" s="176"/>
      <c r="K66" s="176">
        <f>'将来負担比率（分子）の構造'!L$41</f>
        <v>2778</v>
      </c>
      <c r="L66" s="176"/>
      <c r="M66" s="176"/>
      <c r="N66" s="176">
        <f>'将来負担比率（分子）の構造'!M$41</f>
        <v>3020</v>
      </c>
      <c r="O66" s="176"/>
      <c r="P66" s="176"/>
    </row>
    <row r="67" spans="1:16" x14ac:dyDescent="0.15">
      <c r="A67" s="176" t="s">
        <v>74</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951</v>
      </c>
      <c r="C72" s="180">
        <f>基金残高に係る経年分析!G55</f>
        <v>808</v>
      </c>
      <c r="D72" s="180">
        <f>基金残高に係る経年分析!H55</f>
        <v>900</v>
      </c>
    </row>
    <row r="73" spans="1:16" x14ac:dyDescent="0.15">
      <c r="A73" s="179" t="s">
        <v>77</v>
      </c>
      <c r="B73" s="180">
        <f>基金残高に係る経年分析!F56</f>
        <v>239</v>
      </c>
      <c r="C73" s="180">
        <f>基金残高に係る経年分析!G56</f>
        <v>359</v>
      </c>
      <c r="D73" s="180">
        <f>基金残高に係る経年分析!H56</f>
        <v>359</v>
      </c>
    </row>
    <row r="74" spans="1:16" x14ac:dyDescent="0.15">
      <c r="A74" s="179" t="s">
        <v>78</v>
      </c>
      <c r="B74" s="180">
        <f>基金残高に係る経年分析!F57</f>
        <v>696</v>
      </c>
      <c r="C74" s="180">
        <f>基金残高に係る経年分析!G57</f>
        <v>638</v>
      </c>
      <c r="D74" s="180">
        <f>基金残高に係る経年分析!H57</f>
        <v>651</v>
      </c>
    </row>
  </sheetData>
  <sheetProtection algorithmName="SHA-512" hashValue="iEPgv2+I4o4ob0BIdxNLTr22y2UmDao8AxKktE+SJ3WXcu0Mt+0hhn14dRtywT6vD9nWaYX9dRNnL3WWczeMHw==" saltValue="+H8CzW2QUncQ4xVzVHex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17" t="s">
        <v>213</v>
      </c>
      <c r="DI1" s="618"/>
      <c r="DJ1" s="618"/>
      <c r="DK1" s="618"/>
      <c r="DL1" s="618"/>
      <c r="DM1" s="618"/>
      <c r="DN1" s="619"/>
      <c r="DO1" s="221"/>
      <c r="DP1" s="617" t="s">
        <v>214</v>
      </c>
      <c r="DQ1" s="618"/>
      <c r="DR1" s="618"/>
      <c r="DS1" s="618"/>
      <c r="DT1" s="618"/>
      <c r="DU1" s="618"/>
      <c r="DV1" s="618"/>
      <c r="DW1" s="618"/>
      <c r="DX1" s="618"/>
      <c r="DY1" s="618"/>
      <c r="DZ1" s="618"/>
      <c r="EA1" s="618"/>
      <c r="EB1" s="618"/>
      <c r="EC1" s="619"/>
      <c r="ED1" s="219"/>
      <c r="EE1" s="219"/>
      <c r="EF1" s="219"/>
      <c r="EG1" s="219"/>
      <c r="EH1" s="219"/>
      <c r="EI1" s="219"/>
      <c r="EJ1" s="219"/>
      <c r="EK1" s="219"/>
      <c r="EL1" s="219"/>
      <c r="EM1" s="219"/>
    </row>
    <row r="2" spans="2:143" ht="22.5" customHeight="1" x14ac:dyDescent="0.15">
      <c r="B2" s="222" t="s">
        <v>215</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5" customFormat="1" ht="11.25" customHeight="1" x14ac:dyDescent="0.15">
      <c r="B5" s="627" t="s">
        <v>226</v>
      </c>
      <c r="C5" s="628"/>
      <c r="D5" s="628"/>
      <c r="E5" s="628"/>
      <c r="F5" s="628"/>
      <c r="G5" s="628"/>
      <c r="H5" s="628"/>
      <c r="I5" s="628"/>
      <c r="J5" s="628"/>
      <c r="K5" s="628"/>
      <c r="L5" s="628"/>
      <c r="M5" s="628"/>
      <c r="N5" s="628"/>
      <c r="O5" s="628"/>
      <c r="P5" s="628"/>
      <c r="Q5" s="629"/>
      <c r="R5" s="630">
        <v>172674</v>
      </c>
      <c r="S5" s="631"/>
      <c r="T5" s="631"/>
      <c r="U5" s="631"/>
      <c r="V5" s="631"/>
      <c r="W5" s="631"/>
      <c r="X5" s="631"/>
      <c r="Y5" s="632"/>
      <c r="Z5" s="633">
        <v>6.7</v>
      </c>
      <c r="AA5" s="633"/>
      <c r="AB5" s="633"/>
      <c r="AC5" s="633"/>
      <c r="AD5" s="634">
        <v>172674</v>
      </c>
      <c r="AE5" s="634"/>
      <c r="AF5" s="634"/>
      <c r="AG5" s="634"/>
      <c r="AH5" s="634"/>
      <c r="AI5" s="634"/>
      <c r="AJ5" s="634"/>
      <c r="AK5" s="634"/>
      <c r="AL5" s="635">
        <v>14.7</v>
      </c>
      <c r="AM5" s="636"/>
      <c r="AN5" s="636"/>
      <c r="AO5" s="637"/>
      <c r="AP5" s="627" t="s">
        <v>227</v>
      </c>
      <c r="AQ5" s="628"/>
      <c r="AR5" s="628"/>
      <c r="AS5" s="628"/>
      <c r="AT5" s="628"/>
      <c r="AU5" s="628"/>
      <c r="AV5" s="628"/>
      <c r="AW5" s="628"/>
      <c r="AX5" s="628"/>
      <c r="AY5" s="628"/>
      <c r="AZ5" s="628"/>
      <c r="BA5" s="628"/>
      <c r="BB5" s="628"/>
      <c r="BC5" s="628"/>
      <c r="BD5" s="628"/>
      <c r="BE5" s="628"/>
      <c r="BF5" s="629"/>
      <c r="BG5" s="641">
        <v>171796</v>
      </c>
      <c r="BH5" s="642"/>
      <c r="BI5" s="642"/>
      <c r="BJ5" s="642"/>
      <c r="BK5" s="642"/>
      <c r="BL5" s="642"/>
      <c r="BM5" s="642"/>
      <c r="BN5" s="643"/>
      <c r="BO5" s="644">
        <v>99.5</v>
      </c>
      <c r="BP5" s="644"/>
      <c r="BQ5" s="644"/>
      <c r="BR5" s="644"/>
      <c r="BS5" s="645" t="s">
        <v>130</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12122</v>
      </c>
      <c r="S6" s="642"/>
      <c r="T6" s="642"/>
      <c r="U6" s="642"/>
      <c r="V6" s="642"/>
      <c r="W6" s="642"/>
      <c r="X6" s="642"/>
      <c r="Y6" s="643"/>
      <c r="Z6" s="644">
        <v>0.5</v>
      </c>
      <c r="AA6" s="644"/>
      <c r="AB6" s="644"/>
      <c r="AC6" s="644"/>
      <c r="AD6" s="645">
        <v>12122</v>
      </c>
      <c r="AE6" s="645"/>
      <c r="AF6" s="645"/>
      <c r="AG6" s="645"/>
      <c r="AH6" s="645"/>
      <c r="AI6" s="645"/>
      <c r="AJ6" s="645"/>
      <c r="AK6" s="645"/>
      <c r="AL6" s="646">
        <v>1</v>
      </c>
      <c r="AM6" s="647"/>
      <c r="AN6" s="647"/>
      <c r="AO6" s="648"/>
      <c r="AP6" s="638" t="s">
        <v>232</v>
      </c>
      <c r="AQ6" s="639"/>
      <c r="AR6" s="639"/>
      <c r="AS6" s="639"/>
      <c r="AT6" s="639"/>
      <c r="AU6" s="639"/>
      <c r="AV6" s="639"/>
      <c r="AW6" s="639"/>
      <c r="AX6" s="639"/>
      <c r="AY6" s="639"/>
      <c r="AZ6" s="639"/>
      <c r="BA6" s="639"/>
      <c r="BB6" s="639"/>
      <c r="BC6" s="639"/>
      <c r="BD6" s="639"/>
      <c r="BE6" s="639"/>
      <c r="BF6" s="640"/>
      <c r="BG6" s="641">
        <v>171796</v>
      </c>
      <c r="BH6" s="642"/>
      <c r="BI6" s="642"/>
      <c r="BJ6" s="642"/>
      <c r="BK6" s="642"/>
      <c r="BL6" s="642"/>
      <c r="BM6" s="642"/>
      <c r="BN6" s="643"/>
      <c r="BO6" s="644">
        <v>99.5</v>
      </c>
      <c r="BP6" s="644"/>
      <c r="BQ6" s="644"/>
      <c r="BR6" s="644"/>
      <c r="BS6" s="645" t="s">
        <v>233</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36298</v>
      </c>
      <c r="CS6" s="642"/>
      <c r="CT6" s="642"/>
      <c r="CU6" s="642"/>
      <c r="CV6" s="642"/>
      <c r="CW6" s="642"/>
      <c r="CX6" s="642"/>
      <c r="CY6" s="643"/>
      <c r="CZ6" s="635">
        <v>1.5</v>
      </c>
      <c r="DA6" s="636"/>
      <c r="DB6" s="636"/>
      <c r="DC6" s="655"/>
      <c r="DD6" s="650" t="s">
        <v>233</v>
      </c>
      <c r="DE6" s="642"/>
      <c r="DF6" s="642"/>
      <c r="DG6" s="642"/>
      <c r="DH6" s="642"/>
      <c r="DI6" s="642"/>
      <c r="DJ6" s="642"/>
      <c r="DK6" s="642"/>
      <c r="DL6" s="642"/>
      <c r="DM6" s="642"/>
      <c r="DN6" s="642"/>
      <c r="DO6" s="642"/>
      <c r="DP6" s="643"/>
      <c r="DQ6" s="650">
        <v>36298</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172</v>
      </c>
      <c r="S7" s="642"/>
      <c r="T7" s="642"/>
      <c r="U7" s="642"/>
      <c r="V7" s="642"/>
      <c r="W7" s="642"/>
      <c r="X7" s="642"/>
      <c r="Y7" s="643"/>
      <c r="Z7" s="644">
        <v>0</v>
      </c>
      <c r="AA7" s="644"/>
      <c r="AB7" s="644"/>
      <c r="AC7" s="644"/>
      <c r="AD7" s="645">
        <v>172</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62104</v>
      </c>
      <c r="BH7" s="642"/>
      <c r="BI7" s="642"/>
      <c r="BJ7" s="642"/>
      <c r="BK7" s="642"/>
      <c r="BL7" s="642"/>
      <c r="BM7" s="642"/>
      <c r="BN7" s="643"/>
      <c r="BO7" s="644">
        <v>36</v>
      </c>
      <c r="BP7" s="644"/>
      <c r="BQ7" s="644"/>
      <c r="BR7" s="644"/>
      <c r="BS7" s="645" t="s">
        <v>130</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831234</v>
      </c>
      <c r="CS7" s="642"/>
      <c r="CT7" s="642"/>
      <c r="CU7" s="642"/>
      <c r="CV7" s="642"/>
      <c r="CW7" s="642"/>
      <c r="CX7" s="642"/>
      <c r="CY7" s="643"/>
      <c r="CZ7" s="644">
        <v>35.200000000000003</v>
      </c>
      <c r="DA7" s="644"/>
      <c r="DB7" s="644"/>
      <c r="DC7" s="644"/>
      <c r="DD7" s="650">
        <v>145132</v>
      </c>
      <c r="DE7" s="642"/>
      <c r="DF7" s="642"/>
      <c r="DG7" s="642"/>
      <c r="DH7" s="642"/>
      <c r="DI7" s="642"/>
      <c r="DJ7" s="642"/>
      <c r="DK7" s="642"/>
      <c r="DL7" s="642"/>
      <c r="DM7" s="642"/>
      <c r="DN7" s="642"/>
      <c r="DO7" s="642"/>
      <c r="DP7" s="643"/>
      <c r="DQ7" s="650">
        <v>646943</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308</v>
      </c>
      <c r="S8" s="642"/>
      <c r="T8" s="642"/>
      <c r="U8" s="642"/>
      <c r="V8" s="642"/>
      <c r="W8" s="642"/>
      <c r="X8" s="642"/>
      <c r="Y8" s="643"/>
      <c r="Z8" s="644">
        <v>0</v>
      </c>
      <c r="AA8" s="644"/>
      <c r="AB8" s="644"/>
      <c r="AC8" s="644"/>
      <c r="AD8" s="645">
        <v>308</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2450</v>
      </c>
      <c r="BH8" s="642"/>
      <c r="BI8" s="642"/>
      <c r="BJ8" s="642"/>
      <c r="BK8" s="642"/>
      <c r="BL8" s="642"/>
      <c r="BM8" s="642"/>
      <c r="BN8" s="643"/>
      <c r="BO8" s="644">
        <v>1.4</v>
      </c>
      <c r="BP8" s="644"/>
      <c r="BQ8" s="644"/>
      <c r="BR8" s="644"/>
      <c r="BS8" s="650" t="s">
        <v>130</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290192</v>
      </c>
      <c r="CS8" s="642"/>
      <c r="CT8" s="642"/>
      <c r="CU8" s="642"/>
      <c r="CV8" s="642"/>
      <c r="CW8" s="642"/>
      <c r="CX8" s="642"/>
      <c r="CY8" s="643"/>
      <c r="CZ8" s="644">
        <v>12.3</v>
      </c>
      <c r="DA8" s="644"/>
      <c r="DB8" s="644"/>
      <c r="DC8" s="644"/>
      <c r="DD8" s="650">
        <v>9374</v>
      </c>
      <c r="DE8" s="642"/>
      <c r="DF8" s="642"/>
      <c r="DG8" s="642"/>
      <c r="DH8" s="642"/>
      <c r="DI8" s="642"/>
      <c r="DJ8" s="642"/>
      <c r="DK8" s="642"/>
      <c r="DL8" s="642"/>
      <c r="DM8" s="642"/>
      <c r="DN8" s="642"/>
      <c r="DO8" s="642"/>
      <c r="DP8" s="643"/>
      <c r="DQ8" s="650">
        <v>219508</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242</v>
      </c>
      <c r="S9" s="642"/>
      <c r="T9" s="642"/>
      <c r="U9" s="642"/>
      <c r="V9" s="642"/>
      <c r="W9" s="642"/>
      <c r="X9" s="642"/>
      <c r="Y9" s="643"/>
      <c r="Z9" s="644">
        <v>0</v>
      </c>
      <c r="AA9" s="644"/>
      <c r="AB9" s="644"/>
      <c r="AC9" s="644"/>
      <c r="AD9" s="645">
        <v>242</v>
      </c>
      <c r="AE9" s="645"/>
      <c r="AF9" s="645"/>
      <c r="AG9" s="645"/>
      <c r="AH9" s="645"/>
      <c r="AI9" s="645"/>
      <c r="AJ9" s="645"/>
      <c r="AK9" s="645"/>
      <c r="AL9" s="646">
        <v>0</v>
      </c>
      <c r="AM9" s="647"/>
      <c r="AN9" s="647"/>
      <c r="AO9" s="648"/>
      <c r="AP9" s="638" t="s">
        <v>242</v>
      </c>
      <c r="AQ9" s="639"/>
      <c r="AR9" s="639"/>
      <c r="AS9" s="639"/>
      <c r="AT9" s="639"/>
      <c r="AU9" s="639"/>
      <c r="AV9" s="639"/>
      <c r="AW9" s="639"/>
      <c r="AX9" s="639"/>
      <c r="AY9" s="639"/>
      <c r="AZ9" s="639"/>
      <c r="BA9" s="639"/>
      <c r="BB9" s="639"/>
      <c r="BC9" s="639"/>
      <c r="BD9" s="639"/>
      <c r="BE9" s="639"/>
      <c r="BF9" s="640"/>
      <c r="BG9" s="641">
        <v>46529</v>
      </c>
      <c r="BH9" s="642"/>
      <c r="BI9" s="642"/>
      <c r="BJ9" s="642"/>
      <c r="BK9" s="642"/>
      <c r="BL9" s="642"/>
      <c r="BM9" s="642"/>
      <c r="BN9" s="643"/>
      <c r="BO9" s="644">
        <v>26.9</v>
      </c>
      <c r="BP9" s="644"/>
      <c r="BQ9" s="644"/>
      <c r="BR9" s="644"/>
      <c r="BS9" s="650" t="s">
        <v>138</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132078</v>
      </c>
      <c r="CS9" s="642"/>
      <c r="CT9" s="642"/>
      <c r="CU9" s="642"/>
      <c r="CV9" s="642"/>
      <c r="CW9" s="642"/>
      <c r="CX9" s="642"/>
      <c r="CY9" s="643"/>
      <c r="CZ9" s="644">
        <v>5.6</v>
      </c>
      <c r="DA9" s="644"/>
      <c r="DB9" s="644"/>
      <c r="DC9" s="644"/>
      <c r="DD9" s="650" t="s">
        <v>233</v>
      </c>
      <c r="DE9" s="642"/>
      <c r="DF9" s="642"/>
      <c r="DG9" s="642"/>
      <c r="DH9" s="642"/>
      <c r="DI9" s="642"/>
      <c r="DJ9" s="642"/>
      <c r="DK9" s="642"/>
      <c r="DL9" s="642"/>
      <c r="DM9" s="642"/>
      <c r="DN9" s="642"/>
      <c r="DO9" s="642"/>
      <c r="DP9" s="643"/>
      <c r="DQ9" s="650">
        <v>126744</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130</v>
      </c>
      <c r="AA10" s="644"/>
      <c r="AB10" s="644"/>
      <c r="AC10" s="644"/>
      <c r="AD10" s="645" t="s">
        <v>130</v>
      </c>
      <c r="AE10" s="645"/>
      <c r="AF10" s="645"/>
      <c r="AG10" s="645"/>
      <c r="AH10" s="645"/>
      <c r="AI10" s="645"/>
      <c r="AJ10" s="645"/>
      <c r="AK10" s="645"/>
      <c r="AL10" s="646" t="s">
        <v>233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6796</v>
      </c>
      <c r="BH10" s="642"/>
      <c r="BI10" s="642"/>
      <c r="BJ10" s="642"/>
      <c r="BK10" s="642"/>
      <c r="BL10" s="642"/>
      <c r="BM10" s="642"/>
      <c r="BN10" s="643"/>
      <c r="BO10" s="644">
        <v>3.9</v>
      </c>
      <c r="BP10" s="644"/>
      <c r="BQ10" s="644"/>
      <c r="BR10" s="644"/>
      <c r="BS10" s="650" t="s">
        <v>233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8996</v>
      </c>
      <c r="CS10" s="642"/>
      <c r="CT10" s="642"/>
      <c r="CU10" s="642"/>
      <c r="CV10" s="642"/>
      <c r="CW10" s="642"/>
      <c r="CX10" s="642"/>
      <c r="CY10" s="643"/>
      <c r="CZ10" s="644">
        <v>0.4</v>
      </c>
      <c r="DA10" s="644"/>
      <c r="DB10" s="644"/>
      <c r="DC10" s="644"/>
      <c r="DD10" s="650" t="s">
        <v>233</v>
      </c>
      <c r="DE10" s="642"/>
      <c r="DF10" s="642"/>
      <c r="DG10" s="642"/>
      <c r="DH10" s="642"/>
      <c r="DI10" s="642"/>
      <c r="DJ10" s="642"/>
      <c r="DK10" s="642"/>
      <c r="DL10" s="642"/>
      <c r="DM10" s="642"/>
      <c r="DN10" s="642"/>
      <c r="DO10" s="642"/>
      <c r="DP10" s="643"/>
      <c r="DQ10" s="650">
        <v>8996</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138</v>
      </c>
      <c r="AA11" s="644"/>
      <c r="AB11" s="644"/>
      <c r="AC11" s="644"/>
      <c r="AD11" s="645" t="s">
        <v>233</v>
      </c>
      <c r="AE11" s="645"/>
      <c r="AF11" s="645"/>
      <c r="AG11" s="645"/>
      <c r="AH11" s="645"/>
      <c r="AI11" s="645"/>
      <c r="AJ11" s="645"/>
      <c r="AK11" s="645"/>
      <c r="AL11" s="646" t="s">
        <v>233</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6329</v>
      </c>
      <c r="BH11" s="642"/>
      <c r="BI11" s="642"/>
      <c r="BJ11" s="642"/>
      <c r="BK11" s="642"/>
      <c r="BL11" s="642"/>
      <c r="BM11" s="642"/>
      <c r="BN11" s="643"/>
      <c r="BO11" s="644">
        <v>3.7</v>
      </c>
      <c r="BP11" s="644"/>
      <c r="BQ11" s="644"/>
      <c r="BR11" s="644"/>
      <c r="BS11" s="650" t="s">
        <v>233</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108952</v>
      </c>
      <c r="CS11" s="642"/>
      <c r="CT11" s="642"/>
      <c r="CU11" s="642"/>
      <c r="CV11" s="642"/>
      <c r="CW11" s="642"/>
      <c r="CX11" s="642"/>
      <c r="CY11" s="643"/>
      <c r="CZ11" s="644">
        <v>4.5999999999999996</v>
      </c>
      <c r="DA11" s="644"/>
      <c r="DB11" s="644"/>
      <c r="DC11" s="644"/>
      <c r="DD11" s="650">
        <v>19505</v>
      </c>
      <c r="DE11" s="642"/>
      <c r="DF11" s="642"/>
      <c r="DG11" s="642"/>
      <c r="DH11" s="642"/>
      <c r="DI11" s="642"/>
      <c r="DJ11" s="642"/>
      <c r="DK11" s="642"/>
      <c r="DL11" s="642"/>
      <c r="DM11" s="642"/>
      <c r="DN11" s="642"/>
      <c r="DO11" s="642"/>
      <c r="DP11" s="643"/>
      <c r="DQ11" s="650">
        <v>86608</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30999</v>
      </c>
      <c r="S12" s="642"/>
      <c r="T12" s="642"/>
      <c r="U12" s="642"/>
      <c r="V12" s="642"/>
      <c r="W12" s="642"/>
      <c r="X12" s="642"/>
      <c r="Y12" s="643"/>
      <c r="Z12" s="644">
        <v>1.2</v>
      </c>
      <c r="AA12" s="644"/>
      <c r="AB12" s="644"/>
      <c r="AC12" s="644"/>
      <c r="AD12" s="645">
        <v>30999</v>
      </c>
      <c r="AE12" s="645"/>
      <c r="AF12" s="645"/>
      <c r="AG12" s="645"/>
      <c r="AH12" s="645"/>
      <c r="AI12" s="645"/>
      <c r="AJ12" s="645"/>
      <c r="AK12" s="645"/>
      <c r="AL12" s="646">
        <v>2.6</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100222</v>
      </c>
      <c r="BH12" s="642"/>
      <c r="BI12" s="642"/>
      <c r="BJ12" s="642"/>
      <c r="BK12" s="642"/>
      <c r="BL12" s="642"/>
      <c r="BM12" s="642"/>
      <c r="BN12" s="643"/>
      <c r="BO12" s="644">
        <v>58</v>
      </c>
      <c r="BP12" s="644"/>
      <c r="BQ12" s="644"/>
      <c r="BR12" s="644"/>
      <c r="BS12" s="650" t="s">
        <v>130</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118377</v>
      </c>
      <c r="CS12" s="642"/>
      <c r="CT12" s="642"/>
      <c r="CU12" s="642"/>
      <c r="CV12" s="642"/>
      <c r="CW12" s="642"/>
      <c r="CX12" s="642"/>
      <c r="CY12" s="643"/>
      <c r="CZ12" s="644">
        <v>5</v>
      </c>
      <c r="DA12" s="644"/>
      <c r="DB12" s="644"/>
      <c r="DC12" s="644"/>
      <c r="DD12" s="650">
        <v>5397</v>
      </c>
      <c r="DE12" s="642"/>
      <c r="DF12" s="642"/>
      <c r="DG12" s="642"/>
      <c r="DH12" s="642"/>
      <c r="DI12" s="642"/>
      <c r="DJ12" s="642"/>
      <c r="DK12" s="642"/>
      <c r="DL12" s="642"/>
      <c r="DM12" s="642"/>
      <c r="DN12" s="642"/>
      <c r="DO12" s="642"/>
      <c r="DP12" s="643"/>
      <c r="DQ12" s="650">
        <v>91726</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138</v>
      </c>
      <c r="S13" s="642"/>
      <c r="T13" s="642"/>
      <c r="U13" s="642"/>
      <c r="V13" s="642"/>
      <c r="W13" s="642"/>
      <c r="X13" s="642"/>
      <c r="Y13" s="643"/>
      <c r="Z13" s="644" t="s">
        <v>138</v>
      </c>
      <c r="AA13" s="644"/>
      <c r="AB13" s="644"/>
      <c r="AC13" s="644"/>
      <c r="AD13" s="645" t="s">
        <v>138</v>
      </c>
      <c r="AE13" s="645"/>
      <c r="AF13" s="645"/>
      <c r="AG13" s="645"/>
      <c r="AH13" s="645"/>
      <c r="AI13" s="645"/>
      <c r="AJ13" s="645"/>
      <c r="AK13" s="645"/>
      <c r="AL13" s="646" t="s">
        <v>233</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99274</v>
      </c>
      <c r="BH13" s="642"/>
      <c r="BI13" s="642"/>
      <c r="BJ13" s="642"/>
      <c r="BK13" s="642"/>
      <c r="BL13" s="642"/>
      <c r="BM13" s="642"/>
      <c r="BN13" s="643"/>
      <c r="BO13" s="644">
        <v>57.5</v>
      </c>
      <c r="BP13" s="644"/>
      <c r="BQ13" s="644"/>
      <c r="BR13" s="644"/>
      <c r="BS13" s="650" t="s">
        <v>233</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400340</v>
      </c>
      <c r="CS13" s="642"/>
      <c r="CT13" s="642"/>
      <c r="CU13" s="642"/>
      <c r="CV13" s="642"/>
      <c r="CW13" s="642"/>
      <c r="CX13" s="642"/>
      <c r="CY13" s="643"/>
      <c r="CZ13" s="644">
        <v>16.899999999999999</v>
      </c>
      <c r="DA13" s="644"/>
      <c r="DB13" s="644"/>
      <c r="DC13" s="644"/>
      <c r="DD13" s="650">
        <v>327044</v>
      </c>
      <c r="DE13" s="642"/>
      <c r="DF13" s="642"/>
      <c r="DG13" s="642"/>
      <c r="DH13" s="642"/>
      <c r="DI13" s="642"/>
      <c r="DJ13" s="642"/>
      <c r="DK13" s="642"/>
      <c r="DL13" s="642"/>
      <c r="DM13" s="642"/>
      <c r="DN13" s="642"/>
      <c r="DO13" s="642"/>
      <c r="DP13" s="643"/>
      <c r="DQ13" s="650">
        <v>133136</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130</v>
      </c>
      <c r="AA14" s="644"/>
      <c r="AB14" s="644"/>
      <c r="AC14" s="644"/>
      <c r="AD14" s="645" t="s">
        <v>233</v>
      </c>
      <c r="AE14" s="645"/>
      <c r="AF14" s="645"/>
      <c r="AG14" s="645"/>
      <c r="AH14" s="645"/>
      <c r="AI14" s="645"/>
      <c r="AJ14" s="645"/>
      <c r="AK14" s="645"/>
      <c r="AL14" s="646" t="s">
        <v>233</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5075</v>
      </c>
      <c r="BH14" s="642"/>
      <c r="BI14" s="642"/>
      <c r="BJ14" s="642"/>
      <c r="BK14" s="642"/>
      <c r="BL14" s="642"/>
      <c r="BM14" s="642"/>
      <c r="BN14" s="643"/>
      <c r="BO14" s="644">
        <v>2.9</v>
      </c>
      <c r="BP14" s="644"/>
      <c r="BQ14" s="644"/>
      <c r="BR14" s="644"/>
      <c r="BS14" s="650" t="s">
        <v>138</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94855</v>
      </c>
      <c r="CS14" s="642"/>
      <c r="CT14" s="642"/>
      <c r="CU14" s="642"/>
      <c r="CV14" s="642"/>
      <c r="CW14" s="642"/>
      <c r="CX14" s="642"/>
      <c r="CY14" s="643"/>
      <c r="CZ14" s="644">
        <v>4</v>
      </c>
      <c r="DA14" s="644"/>
      <c r="DB14" s="644"/>
      <c r="DC14" s="644"/>
      <c r="DD14" s="650">
        <v>13709</v>
      </c>
      <c r="DE14" s="642"/>
      <c r="DF14" s="642"/>
      <c r="DG14" s="642"/>
      <c r="DH14" s="642"/>
      <c r="DI14" s="642"/>
      <c r="DJ14" s="642"/>
      <c r="DK14" s="642"/>
      <c r="DL14" s="642"/>
      <c r="DM14" s="642"/>
      <c r="DN14" s="642"/>
      <c r="DO14" s="642"/>
      <c r="DP14" s="643"/>
      <c r="DQ14" s="650">
        <v>83405</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2702</v>
      </c>
      <c r="S15" s="642"/>
      <c r="T15" s="642"/>
      <c r="U15" s="642"/>
      <c r="V15" s="642"/>
      <c r="W15" s="642"/>
      <c r="X15" s="642"/>
      <c r="Y15" s="643"/>
      <c r="Z15" s="644">
        <v>0.1</v>
      </c>
      <c r="AA15" s="644"/>
      <c r="AB15" s="644"/>
      <c r="AC15" s="644"/>
      <c r="AD15" s="645">
        <v>2702</v>
      </c>
      <c r="AE15" s="645"/>
      <c r="AF15" s="645"/>
      <c r="AG15" s="645"/>
      <c r="AH15" s="645"/>
      <c r="AI15" s="645"/>
      <c r="AJ15" s="645"/>
      <c r="AK15" s="645"/>
      <c r="AL15" s="646">
        <v>0.2</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4395</v>
      </c>
      <c r="BH15" s="642"/>
      <c r="BI15" s="642"/>
      <c r="BJ15" s="642"/>
      <c r="BK15" s="642"/>
      <c r="BL15" s="642"/>
      <c r="BM15" s="642"/>
      <c r="BN15" s="643"/>
      <c r="BO15" s="644">
        <v>2.5</v>
      </c>
      <c r="BP15" s="644"/>
      <c r="BQ15" s="644"/>
      <c r="BR15" s="644"/>
      <c r="BS15" s="650" t="s">
        <v>233</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121654</v>
      </c>
      <c r="CS15" s="642"/>
      <c r="CT15" s="642"/>
      <c r="CU15" s="642"/>
      <c r="CV15" s="642"/>
      <c r="CW15" s="642"/>
      <c r="CX15" s="642"/>
      <c r="CY15" s="643"/>
      <c r="CZ15" s="644">
        <v>5.0999999999999996</v>
      </c>
      <c r="DA15" s="644"/>
      <c r="DB15" s="644"/>
      <c r="DC15" s="644"/>
      <c r="DD15" s="650">
        <v>5562</v>
      </c>
      <c r="DE15" s="642"/>
      <c r="DF15" s="642"/>
      <c r="DG15" s="642"/>
      <c r="DH15" s="642"/>
      <c r="DI15" s="642"/>
      <c r="DJ15" s="642"/>
      <c r="DK15" s="642"/>
      <c r="DL15" s="642"/>
      <c r="DM15" s="642"/>
      <c r="DN15" s="642"/>
      <c r="DO15" s="642"/>
      <c r="DP15" s="643"/>
      <c r="DQ15" s="650">
        <v>120127</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233</v>
      </c>
      <c r="S16" s="642"/>
      <c r="T16" s="642"/>
      <c r="U16" s="642"/>
      <c r="V16" s="642"/>
      <c r="W16" s="642"/>
      <c r="X16" s="642"/>
      <c r="Y16" s="643"/>
      <c r="Z16" s="644" t="s">
        <v>233</v>
      </c>
      <c r="AA16" s="644"/>
      <c r="AB16" s="644"/>
      <c r="AC16" s="644"/>
      <c r="AD16" s="645" t="s">
        <v>130</v>
      </c>
      <c r="AE16" s="645"/>
      <c r="AF16" s="645"/>
      <c r="AG16" s="645"/>
      <c r="AH16" s="645"/>
      <c r="AI16" s="645"/>
      <c r="AJ16" s="645"/>
      <c r="AK16" s="645"/>
      <c r="AL16" s="646" t="s">
        <v>130</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130</v>
      </c>
      <c r="BH16" s="642"/>
      <c r="BI16" s="642"/>
      <c r="BJ16" s="642"/>
      <c r="BK16" s="642"/>
      <c r="BL16" s="642"/>
      <c r="BM16" s="642"/>
      <c r="BN16" s="643"/>
      <c r="BO16" s="644" t="s">
        <v>138</v>
      </c>
      <c r="BP16" s="644"/>
      <c r="BQ16" s="644"/>
      <c r="BR16" s="644"/>
      <c r="BS16" s="650" t="s">
        <v>130</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28954</v>
      </c>
      <c r="CS16" s="642"/>
      <c r="CT16" s="642"/>
      <c r="CU16" s="642"/>
      <c r="CV16" s="642"/>
      <c r="CW16" s="642"/>
      <c r="CX16" s="642"/>
      <c r="CY16" s="643"/>
      <c r="CZ16" s="644">
        <v>1.2</v>
      </c>
      <c r="DA16" s="644"/>
      <c r="DB16" s="644"/>
      <c r="DC16" s="644"/>
      <c r="DD16" s="650" t="s">
        <v>233</v>
      </c>
      <c r="DE16" s="642"/>
      <c r="DF16" s="642"/>
      <c r="DG16" s="642"/>
      <c r="DH16" s="642"/>
      <c r="DI16" s="642"/>
      <c r="DJ16" s="642"/>
      <c r="DK16" s="642"/>
      <c r="DL16" s="642"/>
      <c r="DM16" s="642"/>
      <c r="DN16" s="642"/>
      <c r="DO16" s="642"/>
      <c r="DP16" s="643"/>
      <c r="DQ16" s="650">
        <v>222</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75</v>
      </c>
      <c r="S17" s="642"/>
      <c r="T17" s="642"/>
      <c r="U17" s="642"/>
      <c r="V17" s="642"/>
      <c r="W17" s="642"/>
      <c r="X17" s="642"/>
      <c r="Y17" s="643"/>
      <c r="Z17" s="644">
        <v>0</v>
      </c>
      <c r="AA17" s="644"/>
      <c r="AB17" s="644"/>
      <c r="AC17" s="644"/>
      <c r="AD17" s="645">
        <v>75</v>
      </c>
      <c r="AE17" s="645"/>
      <c r="AF17" s="645"/>
      <c r="AG17" s="645"/>
      <c r="AH17" s="645"/>
      <c r="AI17" s="645"/>
      <c r="AJ17" s="645"/>
      <c r="AK17" s="645"/>
      <c r="AL17" s="646">
        <v>0</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130</v>
      </c>
      <c r="BP17" s="644"/>
      <c r="BQ17" s="644"/>
      <c r="BR17" s="644"/>
      <c r="BS17" s="650" t="s">
        <v>233</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191035</v>
      </c>
      <c r="CS17" s="642"/>
      <c r="CT17" s="642"/>
      <c r="CU17" s="642"/>
      <c r="CV17" s="642"/>
      <c r="CW17" s="642"/>
      <c r="CX17" s="642"/>
      <c r="CY17" s="643"/>
      <c r="CZ17" s="644">
        <v>8.1</v>
      </c>
      <c r="DA17" s="644"/>
      <c r="DB17" s="644"/>
      <c r="DC17" s="644"/>
      <c r="DD17" s="650" t="s">
        <v>233</v>
      </c>
      <c r="DE17" s="642"/>
      <c r="DF17" s="642"/>
      <c r="DG17" s="642"/>
      <c r="DH17" s="642"/>
      <c r="DI17" s="642"/>
      <c r="DJ17" s="642"/>
      <c r="DK17" s="642"/>
      <c r="DL17" s="642"/>
      <c r="DM17" s="642"/>
      <c r="DN17" s="642"/>
      <c r="DO17" s="642"/>
      <c r="DP17" s="643"/>
      <c r="DQ17" s="650">
        <v>186331</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1119005</v>
      </c>
      <c r="S18" s="642"/>
      <c r="T18" s="642"/>
      <c r="U18" s="642"/>
      <c r="V18" s="642"/>
      <c r="W18" s="642"/>
      <c r="X18" s="642"/>
      <c r="Y18" s="643"/>
      <c r="Z18" s="644">
        <v>43.4</v>
      </c>
      <c r="AA18" s="644"/>
      <c r="AB18" s="644"/>
      <c r="AC18" s="644"/>
      <c r="AD18" s="645">
        <v>952090</v>
      </c>
      <c r="AE18" s="645"/>
      <c r="AF18" s="645"/>
      <c r="AG18" s="645"/>
      <c r="AH18" s="645"/>
      <c r="AI18" s="645"/>
      <c r="AJ18" s="645"/>
      <c r="AK18" s="645"/>
      <c r="AL18" s="646">
        <v>81.2</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130</v>
      </c>
      <c r="BP18" s="644"/>
      <c r="BQ18" s="644"/>
      <c r="BR18" s="644"/>
      <c r="BS18" s="650" t="s">
        <v>138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233</v>
      </c>
      <c r="CS18" s="642"/>
      <c r="CT18" s="642"/>
      <c r="CU18" s="642"/>
      <c r="CV18" s="642"/>
      <c r="CW18" s="642"/>
      <c r="CX18" s="642"/>
      <c r="CY18" s="643"/>
      <c r="CZ18" s="644" t="s">
        <v>233</v>
      </c>
      <c r="DA18" s="644"/>
      <c r="DB18" s="644"/>
      <c r="DC18" s="644"/>
      <c r="DD18" s="650" t="s">
        <v>138</v>
      </c>
      <c r="DE18" s="642"/>
      <c r="DF18" s="642"/>
      <c r="DG18" s="642"/>
      <c r="DH18" s="642"/>
      <c r="DI18" s="642"/>
      <c r="DJ18" s="642"/>
      <c r="DK18" s="642"/>
      <c r="DL18" s="642"/>
      <c r="DM18" s="642"/>
      <c r="DN18" s="642"/>
      <c r="DO18" s="642"/>
      <c r="DP18" s="643"/>
      <c r="DQ18" s="650" t="s">
        <v>130</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952090</v>
      </c>
      <c r="S19" s="642"/>
      <c r="T19" s="642"/>
      <c r="U19" s="642"/>
      <c r="V19" s="642"/>
      <c r="W19" s="642"/>
      <c r="X19" s="642"/>
      <c r="Y19" s="643"/>
      <c r="Z19" s="644">
        <v>36.9</v>
      </c>
      <c r="AA19" s="644"/>
      <c r="AB19" s="644"/>
      <c r="AC19" s="644"/>
      <c r="AD19" s="645">
        <v>952090</v>
      </c>
      <c r="AE19" s="645"/>
      <c r="AF19" s="645"/>
      <c r="AG19" s="645"/>
      <c r="AH19" s="645"/>
      <c r="AI19" s="645"/>
      <c r="AJ19" s="645"/>
      <c r="AK19" s="645"/>
      <c r="AL19" s="646">
        <v>81.2</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878</v>
      </c>
      <c r="BH19" s="642"/>
      <c r="BI19" s="642"/>
      <c r="BJ19" s="642"/>
      <c r="BK19" s="642"/>
      <c r="BL19" s="642"/>
      <c r="BM19" s="642"/>
      <c r="BN19" s="643"/>
      <c r="BO19" s="644">
        <v>0.5</v>
      </c>
      <c r="BP19" s="644"/>
      <c r="BQ19" s="644"/>
      <c r="BR19" s="644"/>
      <c r="BS19" s="650" t="s">
        <v>138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233</v>
      </c>
      <c r="DA19" s="644"/>
      <c r="DB19" s="644"/>
      <c r="DC19" s="644"/>
      <c r="DD19" s="650" t="s">
        <v>130</v>
      </c>
      <c r="DE19" s="642"/>
      <c r="DF19" s="642"/>
      <c r="DG19" s="642"/>
      <c r="DH19" s="642"/>
      <c r="DI19" s="642"/>
      <c r="DJ19" s="642"/>
      <c r="DK19" s="642"/>
      <c r="DL19" s="642"/>
      <c r="DM19" s="642"/>
      <c r="DN19" s="642"/>
      <c r="DO19" s="642"/>
      <c r="DP19" s="643"/>
      <c r="DQ19" s="650" t="s">
        <v>233</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154573</v>
      </c>
      <c r="S20" s="642"/>
      <c r="T20" s="642"/>
      <c r="U20" s="642"/>
      <c r="V20" s="642"/>
      <c r="W20" s="642"/>
      <c r="X20" s="642"/>
      <c r="Y20" s="643"/>
      <c r="Z20" s="644">
        <v>6</v>
      </c>
      <c r="AA20" s="644"/>
      <c r="AB20" s="644"/>
      <c r="AC20" s="644"/>
      <c r="AD20" s="645" t="s">
        <v>130</v>
      </c>
      <c r="AE20" s="645"/>
      <c r="AF20" s="645"/>
      <c r="AG20" s="645"/>
      <c r="AH20" s="645"/>
      <c r="AI20" s="645"/>
      <c r="AJ20" s="645"/>
      <c r="AK20" s="645"/>
      <c r="AL20" s="646" t="s">
        <v>233</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878</v>
      </c>
      <c r="BH20" s="642"/>
      <c r="BI20" s="642"/>
      <c r="BJ20" s="642"/>
      <c r="BK20" s="642"/>
      <c r="BL20" s="642"/>
      <c r="BM20" s="642"/>
      <c r="BN20" s="643"/>
      <c r="BO20" s="644">
        <v>0.5</v>
      </c>
      <c r="BP20" s="644"/>
      <c r="BQ20" s="644"/>
      <c r="BR20" s="644"/>
      <c r="BS20" s="650" t="s">
        <v>233</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2362965</v>
      </c>
      <c r="CS20" s="642"/>
      <c r="CT20" s="642"/>
      <c r="CU20" s="642"/>
      <c r="CV20" s="642"/>
      <c r="CW20" s="642"/>
      <c r="CX20" s="642"/>
      <c r="CY20" s="643"/>
      <c r="CZ20" s="644">
        <v>100</v>
      </c>
      <c r="DA20" s="644"/>
      <c r="DB20" s="644"/>
      <c r="DC20" s="644"/>
      <c r="DD20" s="650">
        <v>525723</v>
      </c>
      <c r="DE20" s="642"/>
      <c r="DF20" s="642"/>
      <c r="DG20" s="642"/>
      <c r="DH20" s="642"/>
      <c r="DI20" s="642"/>
      <c r="DJ20" s="642"/>
      <c r="DK20" s="642"/>
      <c r="DL20" s="642"/>
      <c r="DM20" s="642"/>
      <c r="DN20" s="642"/>
      <c r="DO20" s="642"/>
      <c r="DP20" s="643"/>
      <c r="DQ20" s="650">
        <v>1740044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v>12342</v>
      </c>
      <c r="S21" s="642"/>
      <c r="T21" s="642"/>
      <c r="U21" s="642"/>
      <c r="V21" s="642"/>
      <c r="W21" s="642"/>
      <c r="X21" s="642"/>
      <c r="Y21" s="643"/>
      <c r="Z21" s="644">
        <v>0.5</v>
      </c>
      <c r="AA21" s="644"/>
      <c r="AB21" s="644"/>
      <c r="AC21" s="644"/>
      <c r="AD21" s="645" t="s">
        <v>130</v>
      </c>
      <c r="AE21" s="645"/>
      <c r="AF21" s="645"/>
      <c r="AG21" s="645"/>
      <c r="AH21" s="645"/>
      <c r="AI21" s="645"/>
      <c r="AJ21" s="645"/>
      <c r="AK21" s="645"/>
      <c r="AL21" s="646" t="s">
        <v>138</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878</v>
      </c>
      <c r="BH21" s="642"/>
      <c r="BI21" s="642"/>
      <c r="BJ21" s="642"/>
      <c r="BK21" s="642"/>
      <c r="BL21" s="642"/>
      <c r="BM21" s="642"/>
      <c r="BN21" s="643"/>
      <c r="BO21" s="644">
        <v>0.5</v>
      </c>
      <c r="BP21" s="644"/>
      <c r="BQ21" s="644"/>
      <c r="BR21" s="644"/>
      <c r="BS21" s="650" t="s">
        <v>130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1338299</v>
      </c>
      <c r="S22" s="642"/>
      <c r="T22" s="642"/>
      <c r="U22" s="642"/>
      <c r="V22" s="642"/>
      <c r="W22" s="642"/>
      <c r="X22" s="642"/>
      <c r="Y22" s="643"/>
      <c r="Z22" s="644">
        <v>51.9</v>
      </c>
      <c r="AA22" s="644"/>
      <c r="AB22" s="644"/>
      <c r="AC22" s="644"/>
      <c r="AD22" s="645">
        <v>1171384</v>
      </c>
      <c r="AE22" s="645"/>
      <c r="AF22" s="645"/>
      <c r="AG22" s="645"/>
      <c r="AH22" s="645"/>
      <c r="AI22" s="645"/>
      <c r="AJ22" s="645"/>
      <c r="AK22" s="645"/>
      <c r="AL22" s="646">
        <v>99.8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130</v>
      </c>
      <c r="BH22" s="642"/>
      <c r="BI22" s="642"/>
      <c r="BJ22" s="642"/>
      <c r="BK22" s="642"/>
      <c r="BL22" s="642"/>
      <c r="BM22" s="642"/>
      <c r="BN22" s="643"/>
      <c r="BO22" s="644" t="s">
        <v>233</v>
      </c>
      <c r="BP22" s="644"/>
      <c r="BQ22" s="644"/>
      <c r="BR22" s="644"/>
      <c r="BS22" s="650" t="s">
        <v>130</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t="s">
        <v>233</v>
      </c>
      <c r="S23" s="642"/>
      <c r="T23" s="642"/>
      <c r="U23" s="642"/>
      <c r="V23" s="642"/>
      <c r="W23" s="642"/>
      <c r="X23" s="642"/>
      <c r="Y23" s="643"/>
      <c r="Z23" s="644" t="s">
        <v>233</v>
      </c>
      <c r="AA23" s="644"/>
      <c r="AB23" s="644"/>
      <c r="AC23" s="644"/>
      <c r="AD23" s="645" t="s">
        <v>233</v>
      </c>
      <c r="AE23" s="645"/>
      <c r="AF23" s="645"/>
      <c r="AG23" s="645"/>
      <c r="AH23" s="645"/>
      <c r="AI23" s="645"/>
      <c r="AJ23" s="645"/>
      <c r="AK23" s="645"/>
      <c r="AL23" s="646" t="s">
        <v>233</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130</v>
      </c>
      <c r="BP23" s="644"/>
      <c r="BQ23" s="644"/>
      <c r="BR23" s="644"/>
      <c r="BS23" s="650" t="s">
        <v>233</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552</v>
      </c>
      <c r="S24" s="642"/>
      <c r="T24" s="642"/>
      <c r="U24" s="642"/>
      <c r="V24" s="642"/>
      <c r="W24" s="642"/>
      <c r="X24" s="642"/>
      <c r="Y24" s="643"/>
      <c r="Z24" s="644">
        <v>0</v>
      </c>
      <c r="AA24" s="644"/>
      <c r="AB24" s="644"/>
      <c r="AC24" s="644"/>
      <c r="AD24" s="645" t="s">
        <v>233</v>
      </c>
      <c r="AE24" s="645"/>
      <c r="AF24" s="645"/>
      <c r="AG24" s="645"/>
      <c r="AH24" s="645"/>
      <c r="AI24" s="645"/>
      <c r="AJ24" s="645"/>
      <c r="AK24" s="645"/>
      <c r="AL24" s="646" t="s">
        <v>130</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233</v>
      </c>
      <c r="BP24" s="644"/>
      <c r="BQ24" s="644"/>
      <c r="BR24" s="644"/>
      <c r="BS24" s="650" t="s">
        <v>233</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622750</v>
      </c>
      <c r="CS24" s="631"/>
      <c r="CT24" s="631"/>
      <c r="CU24" s="631"/>
      <c r="CV24" s="631"/>
      <c r="CW24" s="631"/>
      <c r="CX24" s="631"/>
      <c r="CY24" s="632"/>
      <c r="CZ24" s="635">
        <v>26.4</v>
      </c>
      <c r="DA24" s="636"/>
      <c r="DB24" s="636"/>
      <c r="DC24" s="655"/>
      <c r="DD24" s="676">
        <v>565980</v>
      </c>
      <c r="DE24" s="631"/>
      <c r="DF24" s="631"/>
      <c r="DG24" s="631"/>
      <c r="DH24" s="631"/>
      <c r="DI24" s="631"/>
      <c r="DJ24" s="631"/>
      <c r="DK24" s="632"/>
      <c r="DL24" s="676">
        <v>564649</v>
      </c>
      <c r="DM24" s="631"/>
      <c r="DN24" s="631"/>
      <c r="DO24" s="631"/>
      <c r="DP24" s="631"/>
      <c r="DQ24" s="631"/>
      <c r="DR24" s="631"/>
      <c r="DS24" s="631"/>
      <c r="DT24" s="631"/>
      <c r="DU24" s="631"/>
      <c r="DV24" s="632"/>
      <c r="DW24" s="635">
        <v>46.3</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33464</v>
      </c>
      <c r="S25" s="642"/>
      <c r="T25" s="642"/>
      <c r="U25" s="642"/>
      <c r="V25" s="642"/>
      <c r="W25" s="642"/>
      <c r="X25" s="642"/>
      <c r="Y25" s="643"/>
      <c r="Z25" s="644">
        <v>1.3</v>
      </c>
      <c r="AA25" s="644"/>
      <c r="AB25" s="644"/>
      <c r="AC25" s="644"/>
      <c r="AD25" s="645">
        <v>632</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138</v>
      </c>
      <c r="BH25" s="642"/>
      <c r="BI25" s="642"/>
      <c r="BJ25" s="642"/>
      <c r="BK25" s="642"/>
      <c r="BL25" s="642"/>
      <c r="BM25" s="642"/>
      <c r="BN25" s="643"/>
      <c r="BO25" s="644" t="s">
        <v>233</v>
      </c>
      <c r="BP25" s="644"/>
      <c r="BQ25" s="644"/>
      <c r="BR25" s="644"/>
      <c r="BS25" s="650" t="s">
        <v>233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373548</v>
      </c>
      <c r="CS25" s="677"/>
      <c r="CT25" s="677"/>
      <c r="CU25" s="677"/>
      <c r="CV25" s="677"/>
      <c r="CW25" s="677"/>
      <c r="CX25" s="677"/>
      <c r="CY25" s="678"/>
      <c r="CZ25" s="646">
        <v>15.8</v>
      </c>
      <c r="DA25" s="674"/>
      <c r="DB25" s="674"/>
      <c r="DC25" s="679"/>
      <c r="DD25" s="650">
        <v>362999</v>
      </c>
      <c r="DE25" s="677"/>
      <c r="DF25" s="677"/>
      <c r="DG25" s="677"/>
      <c r="DH25" s="677"/>
      <c r="DI25" s="677"/>
      <c r="DJ25" s="677"/>
      <c r="DK25" s="678"/>
      <c r="DL25" s="650">
        <v>362701</v>
      </c>
      <c r="DM25" s="677"/>
      <c r="DN25" s="677"/>
      <c r="DO25" s="677"/>
      <c r="DP25" s="677"/>
      <c r="DQ25" s="677"/>
      <c r="DR25" s="677"/>
      <c r="DS25" s="677"/>
      <c r="DT25" s="677"/>
      <c r="DU25" s="677"/>
      <c r="DV25" s="678"/>
      <c r="DW25" s="646">
        <v>29.8</v>
      </c>
      <c r="DX25" s="674"/>
      <c r="DY25" s="674"/>
      <c r="DZ25" s="674"/>
      <c r="EA25" s="674"/>
      <c r="EB25" s="674"/>
      <c r="EC25" s="675"/>
    </row>
    <row r="26" spans="2:133" ht="11.25" customHeight="1" x14ac:dyDescent="0.15">
      <c r="B26" s="638" t="s">
        <v>295</v>
      </c>
      <c r="C26" s="639"/>
      <c r="D26" s="639"/>
      <c r="E26" s="639"/>
      <c r="F26" s="639"/>
      <c r="G26" s="639"/>
      <c r="H26" s="639"/>
      <c r="I26" s="639"/>
      <c r="J26" s="639"/>
      <c r="K26" s="639"/>
      <c r="L26" s="639"/>
      <c r="M26" s="639"/>
      <c r="N26" s="639"/>
      <c r="O26" s="639"/>
      <c r="P26" s="639"/>
      <c r="Q26" s="640"/>
      <c r="R26" s="641">
        <v>1610</v>
      </c>
      <c r="S26" s="642"/>
      <c r="T26" s="642"/>
      <c r="U26" s="642"/>
      <c r="V26" s="642"/>
      <c r="W26" s="642"/>
      <c r="X26" s="642"/>
      <c r="Y26" s="643"/>
      <c r="Z26" s="644">
        <v>0.1</v>
      </c>
      <c r="AA26" s="644"/>
      <c r="AB26" s="644"/>
      <c r="AC26" s="644"/>
      <c r="AD26" s="645" t="s">
        <v>130</v>
      </c>
      <c r="AE26" s="645"/>
      <c r="AF26" s="645"/>
      <c r="AG26" s="645"/>
      <c r="AH26" s="645"/>
      <c r="AI26" s="645"/>
      <c r="AJ26" s="645"/>
      <c r="AK26" s="645"/>
      <c r="AL26" s="646" t="s">
        <v>233</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130</v>
      </c>
      <c r="BP26" s="644"/>
      <c r="BQ26" s="644"/>
      <c r="BR26" s="644"/>
      <c r="BS26" s="650" t="s">
        <v>138</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211469</v>
      </c>
      <c r="CS26" s="642"/>
      <c r="CT26" s="642"/>
      <c r="CU26" s="642"/>
      <c r="CV26" s="642"/>
      <c r="CW26" s="642"/>
      <c r="CX26" s="642"/>
      <c r="CY26" s="643"/>
      <c r="CZ26" s="646">
        <v>8.9</v>
      </c>
      <c r="DA26" s="674"/>
      <c r="DB26" s="674"/>
      <c r="DC26" s="679"/>
      <c r="DD26" s="650">
        <v>202950</v>
      </c>
      <c r="DE26" s="642"/>
      <c r="DF26" s="642"/>
      <c r="DG26" s="642"/>
      <c r="DH26" s="642"/>
      <c r="DI26" s="642"/>
      <c r="DJ26" s="642"/>
      <c r="DK26" s="643"/>
      <c r="DL26" s="650" t="s">
        <v>233</v>
      </c>
      <c r="DM26" s="642"/>
      <c r="DN26" s="642"/>
      <c r="DO26" s="642"/>
      <c r="DP26" s="642"/>
      <c r="DQ26" s="642"/>
      <c r="DR26" s="642"/>
      <c r="DS26" s="642"/>
      <c r="DT26" s="642"/>
      <c r="DU26" s="642"/>
      <c r="DV26" s="643"/>
      <c r="DW26" s="646" t="s">
        <v>130</v>
      </c>
      <c r="DX26" s="674"/>
      <c r="DY26" s="674"/>
      <c r="DZ26" s="674"/>
      <c r="EA26" s="674"/>
      <c r="EB26" s="674"/>
      <c r="EC26" s="675"/>
    </row>
    <row r="27" spans="2:133" ht="11.25" customHeight="1" x14ac:dyDescent="0.15">
      <c r="B27" s="638" t="s">
        <v>298</v>
      </c>
      <c r="C27" s="639"/>
      <c r="D27" s="639"/>
      <c r="E27" s="639"/>
      <c r="F27" s="639"/>
      <c r="G27" s="639"/>
      <c r="H27" s="639"/>
      <c r="I27" s="639"/>
      <c r="J27" s="639"/>
      <c r="K27" s="639"/>
      <c r="L27" s="639"/>
      <c r="M27" s="639"/>
      <c r="N27" s="639"/>
      <c r="O27" s="639"/>
      <c r="P27" s="639"/>
      <c r="Q27" s="640"/>
      <c r="R27" s="641">
        <v>77331</v>
      </c>
      <c r="S27" s="642"/>
      <c r="T27" s="642"/>
      <c r="U27" s="642"/>
      <c r="V27" s="642"/>
      <c r="W27" s="642"/>
      <c r="X27" s="642"/>
      <c r="Y27" s="643"/>
      <c r="Z27" s="644">
        <v>3</v>
      </c>
      <c r="AA27" s="644"/>
      <c r="AB27" s="644"/>
      <c r="AC27" s="644"/>
      <c r="AD27" s="645" t="s">
        <v>130</v>
      </c>
      <c r="AE27" s="645"/>
      <c r="AF27" s="645"/>
      <c r="AG27" s="645"/>
      <c r="AH27" s="645"/>
      <c r="AI27" s="645"/>
      <c r="AJ27" s="645"/>
      <c r="AK27" s="645"/>
      <c r="AL27" s="646" t="s">
        <v>138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172674</v>
      </c>
      <c r="BH27" s="642"/>
      <c r="BI27" s="642"/>
      <c r="BJ27" s="642"/>
      <c r="BK27" s="642"/>
      <c r="BL27" s="642"/>
      <c r="BM27" s="642"/>
      <c r="BN27" s="643"/>
      <c r="BO27" s="644">
        <v>100</v>
      </c>
      <c r="BP27" s="644"/>
      <c r="BQ27" s="644"/>
      <c r="BR27" s="644"/>
      <c r="BS27" s="650" t="s">
        <v>130</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58167</v>
      </c>
      <c r="CS27" s="677"/>
      <c r="CT27" s="677"/>
      <c r="CU27" s="677"/>
      <c r="CV27" s="677"/>
      <c r="CW27" s="677"/>
      <c r="CX27" s="677"/>
      <c r="CY27" s="678"/>
      <c r="CZ27" s="646">
        <v>2.5</v>
      </c>
      <c r="DA27" s="674"/>
      <c r="DB27" s="674"/>
      <c r="DC27" s="679"/>
      <c r="DD27" s="650">
        <v>16650</v>
      </c>
      <c r="DE27" s="677"/>
      <c r="DF27" s="677"/>
      <c r="DG27" s="677"/>
      <c r="DH27" s="677"/>
      <c r="DI27" s="677"/>
      <c r="DJ27" s="677"/>
      <c r="DK27" s="678"/>
      <c r="DL27" s="650">
        <v>15617</v>
      </c>
      <c r="DM27" s="677"/>
      <c r="DN27" s="677"/>
      <c r="DO27" s="677"/>
      <c r="DP27" s="677"/>
      <c r="DQ27" s="677"/>
      <c r="DR27" s="677"/>
      <c r="DS27" s="677"/>
      <c r="DT27" s="677"/>
      <c r="DU27" s="677"/>
      <c r="DV27" s="678"/>
      <c r="DW27" s="646">
        <v>1.3</v>
      </c>
      <c r="DX27" s="674"/>
      <c r="DY27" s="674"/>
      <c r="DZ27" s="674"/>
      <c r="EA27" s="674"/>
      <c r="EB27" s="674"/>
      <c r="EC27" s="675"/>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138</v>
      </c>
      <c r="S28" s="642"/>
      <c r="T28" s="642"/>
      <c r="U28" s="642"/>
      <c r="V28" s="642"/>
      <c r="W28" s="642"/>
      <c r="X28" s="642"/>
      <c r="Y28" s="643"/>
      <c r="Z28" s="644" t="s">
        <v>233</v>
      </c>
      <c r="AA28" s="644"/>
      <c r="AB28" s="644"/>
      <c r="AC28" s="644"/>
      <c r="AD28" s="645" t="s">
        <v>233</v>
      </c>
      <c r="AE28" s="645"/>
      <c r="AF28" s="645"/>
      <c r="AG28" s="645"/>
      <c r="AH28" s="645"/>
      <c r="AI28" s="645"/>
      <c r="AJ28" s="645"/>
      <c r="AK28" s="645"/>
      <c r="AL28" s="646" t="s">
        <v>130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191035</v>
      </c>
      <c r="CS28" s="642"/>
      <c r="CT28" s="642"/>
      <c r="CU28" s="642"/>
      <c r="CV28" s="642"/>
      <c r="CW28" s="642"/>
      <c r="CX28" s="642"/>
      <c r="CY28" s="643"/>
      <c r="CZ28" s="646">
        <v>8.1</v>
      </c>
      <c r="DA28" s="674"/>
      <c r="DB28" s="674"/>
      <c r="DC28" s="679"/>
      <c r="DD28" s="650">
        <v>186331</v>
      </c>
      <c r="DE28" s="642"/>
      <c r="DF28" s="642"/>
      <c r="DG28" s="642"/>
      <c r="DH28" s="642"/>
      <c r="DI28" s="642"/>
      <c r="DJ28" s="642"/>
      <c r="DK28" s="643"/>
      <c r="DL28" s="650">
        <v>186331</v>
      </c>
      <c r="DM28" s="642"/>
      <c r="DN28" s="642"/>
      <c r="DO28" s="642"/>
      <c r="DP28" s="642"/>
      <c r="DQ28" s="642"/>
      <c r="DR28" s="642"/>
      <c r="DS28" s="642"/>
      <c r="DT28" s="642"/>
      <c r="DU28" s="642"/>
      <c r="DV28" s="643"/>
      <c r="DW28" s="646">
        <v>15.3</v>
      </c>
      <c r="DX28" s="674"/>
      <c r="DY28" s="674"/>
      <c r="DZ28" s="674"/>
      <c r="EA28" s="674"/>
      <c r="EB28" s="674"/>
      <c r="EC28" s="675"/>
    </row>
    <row r="29" spans="2:133" ht="11.25" customHeight="1" x14ac:dyDescent="0.15">
      <c r="B29" s="638" t="s">
        <v>303</v>
      </c>
      <c r="C29" s="639"/>
      <c r="D29" s="639"/>
      <c r="E29" s="639"/>
      <c r="F29" s="639"/>
      <c r="G29" s="639"/>
      <c r="H29" s="639"/>
      <c r="I29" s="639"/>
      <c r="J29" s="639"/>
      <c r="K29" s="639"/>
      <c r="L29" s="639"/>
      <c r="M29" s="639"/>
      <c r="N29" s="639"/>
      <c r="O29" s="639"/>
      <c r="P29" s="639"/>
      <c r="Q29" s="640"/>
      <c r="R29" s="641">
        <v>163859</v>
      </c>
      <c r="S29" s="642"/>
      <c r="T29" s="642"/>
      <c r="U29" s="642"/>
      <c r="V29" s="642"/>
      <c r="W29" s="642"/>
      <c r="X29" s="642"/>
      <c r="Y29" s="643"/>
      <c r="Z29" s="644">
        <v>6.4</v>
      </c>
      <c r="AA29" s="644"/>
      <c r="AB29" s="644"/>
      <c r="AC29" s="644"/>
      <c r="AD29" s="645" t="s">
        <v>233</v>
      </c>
      <c r="AE29" s="645"/>
      <c r="AF29" s="645"/>
      <c r="AG29" s="645"/>
      <c r="AH29" s="645"/>
      <c r="AI29" s="645"/>
      <c r="AJ29" s="645"/>
      <c r="AK29" s="645"/>
      <c r="AL29" s="646" t="s">
        <v>130</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69</v>
      </c>
      <c r="CG29" s="657"/>
      <c r="CH29" s="657"/>
      <c r="CI29" s="657"/>
      <c r="CJ29" s="657"/>
      <c r="CK29" s="657"/>
      <c r="CL29" s="657"/>
      <c r="CM29" s="657"/>
      <c r="CN29" s="657"/>
      <c r="CO29" s="657"/>
      <c r="CP29" s="657"/>
      <c r="CQ29" s="658"/>
      <c r="CR29" s="641">
        <v>191035</v>
      </c>
      <c r="CS29" s="677"/>
      <c r="CT29" s="677"/>
      <c r="CU29" s="677"/>
      <c r="CV29" s="677"/>
      <c r="CW29" s="677"/>
      <c r="CX29" s="677"/>
      <c r="CY29" s="678"/>
      <c r="CZ29" s="646">
        <v>8.1</v>
      </c>
      <c r="DA29" s="674"/>
      <c r="DB29" s="674"/>
      <c r="DC29" s="679"/>
      <c r="DD29" s="650">
        <v>186331</v>
      </c>
      <c r="DE29" s="677"/>
      <c r="DF29" s="677"/>
      <c r="DG29" s="677"/>
      <c r="DH29" s="677"/>
      <c r="DI29" s="677"/>
      <c r="DJ29" s="677"/>
      <c r="DK29" s="678"/>
      <c r="DL29" s="650">
        <v>186331</v>
      </c>
      <c r="DM29" s="677"/>
      <c r="DN29" s="677"/>
      <c r="DO29" s="677"/>
      <c r="DP29" s="677"/>
      <c r="DQ29" s="677"/>
      <c r="DR29" s="677"/>
      <c r="DS29" s="677"/>
      <c r="DT29" s="677"/>
      <c r="DU29" s="677"/>
      <c r="DV29" s="678"/>
      <c r="DW29" s="646">
        <v>15.3</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32692</v>
      </c>
      <c r="S30" s="642"/>
      <c r="T30" s="642"/>
      <c r="U30" s="642"/>
      <c r="V30" s="642"/>
      <c r="W30" s="642"/>
      <c r="X30" s="642"/>
      <c r="Y30" s="643"/>
      <c r="Z30" s="644">
        <v>1.3</v>
      </c>
      <c r="AA30" s="644"/>
      <c r="AB30" s="644"/>
      <c r="AC30" s="644"/>
      <c r="AD30" s="645">
        <v>1141</v>
      </c>
      <c r="AE30" s="645"/>
      <c r="AF30" s="645"/>
      <c r="AG30" s="645"/>
      <c r="AH30" s="645"/>
      <c r="AI30" s="645"/>
      <c r="AJ30" s="645"/>
      <c r="AK30" s="645"/>
      <c r="AL30" s="646">
        <v>0.1</v>
      </c>
      <c r="AM30" s="647"/>
      <c r="AN30" s="647"/>
      <c r="AO30" s="648"/>
      <c r="AP30" s="689" t="s">
        <v>308</v>
      </c>
      <c r="AQ30" s="690"/>
      <c r="AR30" s="690"/>
      <c r="AS30" s="690"/>
      <c r="AT30" s="695" t="s">
        <v>309</v>
      </c>
      <c r="AU30" s="226"/>
      <c r="AV30" s="226"/>
      <c r="AW30" s="226"/>
      <c r="AX30" s="627" t="s">
        <v>188</v>
      </c>
      <c r="AY30" s="628"/>
      <c r="AZ30" s="628"/>
      <c r="BA30" s="628"/>
      <c r="BB30" s="628"/>
      <c r="BC30" s="628"/>
      <c r="BD30" s="628"/>
      <c r="BE30" s="628"/>
      <c r="BF30" s="629"/>
      <c r="BG30" s="701">
        <v>99.3</v>
      </c>
      <c r="BH30" s="702"/>
      <c r="BI30" s="702"/>
      <c r="BJ30" s="702"/>
      <c r="BK30" s="702"/>
      <c r="BL30" s="702"/>
      <c r="BM30" s="636">
        <v>96.7</v>
      </c>
      <c r="BN30" s="702"/>
      <c r="BO30" s="702"/>
      <c r="BP30" s="702"/>
      <c r="BQ30" s="703"/>
      <c r="BR30" s="701">
        <v>99.2</v>
      </c>
      <c r="BS30" s="702"/>
      <c r="BT30" s="702"/>
      <c r="BU30" s="702"/>
      <c r="BV30" s="702"/>
      <c r="BW30" s="702"/>
      <c r="BX30" s="636">
        <v>96.7</v>
      </c>
      <c r="BY30" s="702"/>
      <c r="BZ30" s="702"/>
      <c r="CA30" s="702"/>
      <c r="CB30" s="703"/>
      <c r="CD30" s="706"/>
      <c r="CE30" s="707"/>
      <c r="CF30" s="656" t="s">
        <v>310</v>
      </c>
      <c r="CG30" s="657"/>
      <c r="CH30" s="657"/>
      <c r="CI30" s="657"/>
      <c r="CJ30" s="657"/>
      <c r="CK30" s="657"/>
      <c r="CL30" s="657"/>
      <c r="CM30" s="657"/>
      <c r="CN30" s="657"/>
      <c r="CO30" s="657"/>
      <c r="CP30" s="657"/>
      <c r="CQ30" s="658"/>
      <c r="CR30" s="641">
        <v>179821</v>
      </c>
      <c r="CS30" s="642"/>
      <c r="CT30" s="642"/>
      <c r="CU30" s="642"/>
      <c r="CV30" s="642"/>
      <c r="CW30" s="642"/>
      <c r="CX30" s="642"/>
      <c r="CY30" s="643"/>
      <c r="CZ30" s="646">
        <v>7.6</v>
      </c>
      <c r="DA30" s="674"/>
      <c r="DB30" s="674"/>
      <c r="DC30" s="679"/>
      <c r="DD30" s="650">
        <v>175117</v>
      </c>
      <c r="DE30" s="642"/>
      <c r="DF30" s="642"/>
      <c r="DG30" s="642"/>
      <c r="DH30" s="642"/>
      <c r="DI30" s="642"/>
      <c r="DJ30" s="642"/>
      <c r="DK30" s="643"/>
      <c r="DL30" s="650">
        <v>175117</v>
      </c>
      <c r="DM30" s="642"/>
      <c r="DN30" s="642"/>
      <c r="DO30" s="642"/>
      <c r="DP30" s="642"/>
      <c r="DQ30" s="642"/>
      <c r="DR30" s="642"/>
      <c r="DS30" s="642"/>
      <c r="DT30" s="642"/>
      <c r="DU30" s="642"/>
      <c r="DV30" s="643"/>
      <c r="DW30" s="646">
        <v>14.4</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11413</v>
      </c>
      <c r="S31" s="642"/>
      <c r="T31" s="642"/>
      <c r="U31" s="642"/>
      <c r="V31" s="642"/>
      <c r="W31" s="642"/>
      <c r="X31" s="642"/>
      <c r="Y31" s="643"/>
      <c r="Z31" s="644">
        <v>0.4</v>
      </c>
      <c r="AA31" s="644"/>
      <c r="AB31" s="644"/>
      <c r="AC31" s="644"/>
      <c r="AD31" s="645" t="s">
        <v>130</v>
      </c>
      <c r="AE31" s="645"/>
      <c r="AF31" s="645"/>
      <c r="AG31" s="645"/>
      <c r="AH31" s="645"/>
      <c r="AI31" s="645"/>
      <c r="AJ31" s="645"/>
      <c r="AK31" s="645"/>
      <c r="AL31" s="646" t="s">
        <v>130</v>
      </c>
      <c r="AM31" s="647"/>
      <c r="AN31" s="647"/>
      <c r="AO31" s="648"/>
      <c r="AP31" s="691"/>
      <c r="AQ31" s="692"/>
      <c r="AR31" s="692"/>
      <c r="AS31" s="692"/>
      <c r="AT31" s="696"/>
      <c r="AU31" s="225" t="s">
        <v>312</v>
      </c>
      <c r="AV31" s="225"/>
      <c r="AW31" s="225"/>
      <c r="AX31" s="638" t="s">
        <v>313</v>
      </c>
      <c r="AY31" s="639"/>
      <c r="AZ31" s="639"/>
      <c r="BA31" s="639"/>
      <c r="BB31" s="639"/>
      <c r="BC31" s="639"/>
      <c r="BD31" s="639"/>
      <c r="BE31" s="639"/>
      <c r="BF31" s="640"/>
      <c r="BG31" s="698">
        <v>99.2</v>
      </c>
      <c r="BH31" s="677"/>
      <c r="BI31" s="677"/>
      <c r="BJ31" s="677"/>
      <c r="BK31" s="677"/>
      <c r="BL31" s="677"/>
      <c r="BM31" s="647">
        <v>97.8</v>
      </c>
      <c r="BN31" s="699"/>
      <c r="BO31" s="699"/>
      <c r="BP31" s="699"/>
      <c r="BQ31" s="700"/>
      <c r="BR31" s="698">
        <v>99.1</v>
      </c>
      <c r="BS31" s="677"/>
      <c r="BT31" s="677"/>
      <c r="BU31" s="677"/>
      <c r="BV31" s="677"/>
      <c r="BW31" s="677"/>
      <c r="BX31" s="647">
        <v>97.3</v>
      </c>
      <c r="BY31" s="699"/>
      <c r="BZ31" s="699"/>
      <c r="CA31" s="699"/>
      <c r="CB31" s="700"/>
      <c r="CD31" s="706"/>
      <c r="CE31" s="707"/>
      <c r="CF31" s="656" t="s">
        <v>314</v>
      </c>
      <c r="CG31" s="657"/>
      <c r="CH31" s="657"/>
      <c r="CI31" s="657"/>
      <c r="CJ31" s="657"/>
      <c r="CK31" s="657"/>
      <c r="CL31" s="657"/>
      <c r="CM31" s="657"/>
      <c r="CN31" s="657"/>
      <c r="CO31" s="657"/>
      <c r="CP31" s="657"/>
      <c r="CQ31" s="658"/>
      <c r="CR31" s="641">
        <v>11214</v>
      </c>
      <c r="CS31" s="677"/>
      <c r="CT31" s="677"/>
      <c r="CU31" s="677"/>
      <c r="CV31" s="677"/>
      <c r="CW31" s="677"/>
      <c r="CX31" s="677"/>
      <c r="CY31" s="678"/>
      <c r="CZ31" s="646">
        <v>0.5</v>
      </c>
      <c r="DA31" s="674"/>
      <c r="DB31" s="674"/>
      <c r="DC31" s="679"/>
      <c r="DD31" s="650">
        <v>11214</v>
      </c>
      <c r="DE31" s="677"/>
      <c r="DF31" s="677"/>
      <c r="DG31" s="677"/>
      <c r="DH31" s="677"/>
      <c r="DI31" s="677"/>
      <c r="DJ31" s="677"/>
      <c r="DK31" s="678"/>
      <c r="DL31" s="650">
        <v>11214</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169737</v>
      </c>
      <c r="S32" s="642"/>
      <c r="T32" s="642"/>
      <c r="U32" s="642"/>
      <c r="V32" s="642"/>
      <c r="W32" s="642"/>
      <c r="X32" s="642"/>
      <c r="Y32" s="643"/>
      <c r="Z32" s="644">
        <v>6.6</v>
      </c>
      <c r="AA32" s="644"/>
      <c r="AB32" s="644"/>
      <c r="AC32" s="644"/>
      <c r="AD32" s="645" t="s">
        <v>130</v>
      </c>
      <c r="AE32" s="645"/>
      <c r="AF32" s="645"/>
      <c r="AG32" s="645"/>
      <c r="AH32" s="645"/>
      <c r="AI32" s="645"/>
      <c r="AJ32" s="645"/>
      <c r="AK32" s="645"/>
      <c r="AL32" s="646" t="s">
        <v>233</v>
      </c>
      <c r="AM32" s="647"/>
      <c r="AN32" s="647"/>
      <c r="AO32" s="648"/>
      <c r="AP32" s="693"/>
      <c r="AQ32" s="694"/>
      <c r="AR32" s="694"/>
      <c r="AS32" s="694"/>
      <c r="AT32" s="697"/>
      <c r="AU32" s="227"/>
      <c r="AV32" s="227"/>
      <c r="AW32" s="227"/>
      <c r="AX32" s="686" t="s">
        <v>316</v>
      </c>
      <c r="AY32" s="687"/>
      <c r="AZ32" s="687"/>
      <c r="BA32" s="687"/>
      <c r="BB32" s="687"/>
      <c r="BC32" s="687"/>
      <c r="BD32" s="687"/>
      <c r="BE32" s="687"/>
      <c r="BF32" s="688"/>
      <c r="BG32" s="710">
        <v>99.4</v>
      </c>
      <c r="BH32" s="711"/>
      <c r="BI32" s="711"/>
      <c r="BJ32" s="711"/>
      <c r="BK32" s="711"/>
      <c r="BL32" s="711"/>
      <c r="BM32" s="712">
        <v>96</v>
      </c>
      <c r="BN32" s="711"/>
      <c r="BO32" s="711"/>
      <c r="BP32" s="711"/>
      <c r="BQ32" s="713"/>
      <c r="BR32" s="710">
        <v>99.2</v>
      </c>
      <c r="BS32" s="711"/>
      <c r="BT32" s="711"/>
      <c r="BU32" s="711"/>
      <c r="BV32" s="711"/>
      <c r="BW32" s="711"/>
      <c r="BX32" s="712">
        <v>96.3</v>
      </c>
      <c r="BY32" s="711"/>
      <c r="BZ32" s="711"/>
      <c r="CA32" s="711"/>
      <c r="CB32" s="713"/>
      <c r="CD32" s="708"/>
      <c r="CE32" s="709"/>
      <c r="CF32" s="656" t="s">
        <v>317</v>
      </c>
      <c r="CG32" s="657"/>
      <c r="CH32" s="657"/>
      <c r="CI32" s="657"/>
      <c r="CJ32" s="657"/>
      <c r="CK32" s="657"/>
      <c r="CL32" s="657"/>
      <c r="CM32" s="657"/>
      <c r="CN32" s="657"/>
      <c r="CO32" s="657"/>
      <c r="CP32" s="657"/>
      <c r="CQ32" s="658"/>
      <c r="CR32" s="641" t="s">
        <v>130</v>
      </c>
      <c r="CS32" s="642"/>
      <c r="CT32" s="642"/>
      <c r="CU32" s="642"/>
      <c r="CV32" s="642"/>
      <c r="CW32" s="642"/>
      <c r="CX32" s="642"/>
      <c r="CY32" s="643"/>
      <c r="CZ32" s="646" t="s">
        <v>233</v>
      </c>
      <c r="DA32" s="674"/>
      <c r="DB32" s="674"/>
      <c r="DC32" s="679"/>
      <c r="DD32" s="650" t="s">
        <v>138</v>
      </c>
      <c r="DE32" s="642"/>
      <c r="DF32" s="642"/>
      <c r="DG32" s="642"/>
      <c r="DH32" s="642"/>
      <c r="DI32" s="642"/>
      <c r="DJ32" s="642"/>
      <c r="DK32" s="643"/>
      <c r="DL32" s="650" t="s">
        <v>130</v>
      </c>
      <c r="DM32" s="642"/>
      <c r="DN32" s="642"/>
      <c r="DO32" s="642"/>
      <c r="DP32" s="642"/>
      <c r="DQ32" s="642"/>
      <c r="DR32" s="642"/>
      <c r="DS32" s="642"/>
      <c r="DT32" s="642"/>
      <c r="DU32" s="642"/>
      <c r="DV32" s="643"/>
      <c r="DW32" s="646" t="s">
        <v>130</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307414</v>
      </c>
      <c r="S33" s="642"/>
      <c r="T33" s="642"/>
      <c r="U33" s="642"/>
      <c r="V33" s="642"/>
      <c r="W33" s="642"/>
      <c r="X33" s="642"/>
      <c r="Y33" s="643"/>
      <c r="Z33" s="644">
        <v>11.9</v>
      </c>
      <c r="AA33" s="644"/>
      <c r="AB33" s="644"/>
      <c r="AC33" s="644"/>
      <c r="AD33" s="645" t="s">
        <v>130</v>
      </c>
      <c r="AE33" s="645"/>
      <c r="AF33" s="645"/>
      <c r="AG33" s="645"/>
      <c r="AH33" s="645"/>
      <c r="AI33" s="645"/>
      <c r="AJ33" s="645"/>
      <c r="AK33" s="645"/>
      <c r="AL33" s="646" t="s">
        <v>233</v>
      </c>
      <c r="AM33" s="647"/>
      <c r="AN33" s="647"/>
      <c r="AO33" s="648"/>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56" t="s">
        <v>319</v>
      </c>
      <c r="CE33" s="657"/>
      <c r="CF33" s="657"/>
      <c r="CG33" s="657"/>
      <c r="CH33" s="657"/>
      <c r="CI33" s="657"/>
      <c r="CJ33" s="657"/>
      <c r="CK33" s="657"/>
      <c r="CL33" s="657"/>
      <c r="CM33" s="657"/>
      <c r="CN33" s="657"/>
      <c r="CO33" s="657"/>
      <c r="CP33" s="657"/>
      <c r="CQ33" s="658"/>
      <c r="CR33" s="641">
        <v>1185538</v>
      </c>
      <c r="CS33" s="677"/>
      <c r="CT33" s="677"/>
      <c r="CU33" s="677"/>
      <c r="CV33" s="677"/>
      <c r="CW33" s="677"/>
      <c r="CX33" s="677"/>
      <c r="CY33" s="678"/>
      <c r="CZ33" s="646">
        <v>50.2</v>
      </c>
      <c r="DA33" s="674"/>
      <c r="DB33" s="674"/>
      <c r="DC33" s="679"/>
      <c r="DD33" s="650">
        <v>1032217</v>
      </c>
      <c r="DE33" s="677"/>
      <c r="DF33" s="677"/>
      <c r="DG33" s="677"/>
      <c r="DH33" s="677"/>
      <c r="DI33" s="677"/>
      <c r="DJ33" s="677"/>
      <c r="DK33" s="678"/>
      <c r="DL33" s="650">
        <v>569135</v>
      </c>
      <c r="DM33" s="677"/>
      <c r="DN33" s="677"/>
      <c r="DO33" s="677"/>
      <c r="DP33" s="677"/>
      <c r="DQ33" s="677"/>
      <c r="DR33" s="677"/>
      <c r="DS33" s="677"/>
      <c r="DT33" s="677"/>
      <c r="DU33" s="677"/>
      <c r="DV33" s="678"/>
      <c r="DW33" s="646">
        <v>46.7</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18933</v>
      </c>
      <c r="S34" s="642"/>
      <c r="T34" s="642"/>
      <c r="U34" s="642"/>
      <c r="V34" s="642"/>
      <c r="W34" s="642"/>
      <c r="X34" s="642"/>
      <c r="Y34" s="643"/>
      <c r="Z34" s="644">
        <v>0.7</v>
      </c>
      <c r="AA34" s="644"/>
      <c r="AB34" s="644"/>
      <c r="AC34" s="644"/>
      <c r="AD34" s="645">
        <v>2</v>
      </c>
      <c r="AE34" s="645"/>
      <c r="AF34" s="645"/>
      <c r="AG34" s="645"/>
      <c r="AH34" s="645"/>
      <c r="AI34" s="645"/>
      <c r="AJ34" s="645"/>
      <c r="AK34" s="645"/>
      <c r="AL34" s="646">
        <v>0</v>
      </c>
      <c r="AM34" s="647"/>
      <c r="AN34" s="647"/>
      <c r="AO34" s="648"/>
      <c r="AP34" s="230"/>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422099</v>
      </c>
      <c r="CS34" s="642"/>
      <c r="CT34" s="642"/>
      <c r="CU34" s="642"/>
      <c r="CV34" s="642"/>
      <c r="CW34" s="642"/>
      <c r="CX34" s="642"/>
      <c r="CY34" s="643"/>
      <c r="CZ34" s="646">
        <v>17.899999999999999</v>
      </c>
      <c r="DA34" s="674"/>
      <c r="DB34" s="674"/>
      <c r="DC34" s="679"/>
      <c r="DD34" s="650">
        <v>357007</v>
      </c>
      <c r="DE34" s="642"/>
      <c r="DF34" s="642"/>
      <c r="DG34" s="642"/>
      <c r="DH34" s="642"/>
      <c r="DI34" s="642"/>
      <c r="DJ34" s="642"/>
      <c r="DK34" s="643"/>
      <c r="DL34" s="650">
        <v>244886</v>
      </c>
      <c r="DM34" s="642"/>
      <c r="DN34" s="642"/>
      <c r="DO34" s="642"/>
      <c r="DP34" s="642"/>
      <c r="DQ34" s="642"/>
      <c r="DR34" s="642"/>
      <c r="DS34" s="642"/>
      <c r="DT34" s="642"/>
      <c r="DU34" s="642"/>
      <c r="DV34" s="643"/>
      <c r="DW34" s="646">
        <v>20.100000000000001</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421731</v>
      </c>
      <c r="S35" s="642"/>
      <c r="T35" s="642"/>
      <c r="U35" s="642"/>
      <c r="V35" s="642"/>
      <c r="W35" s="642"/>
      <c r="X35" s="642"/>
      <c r="Y35" s="643"/>
      <c r="Z35" s="644">
        <v>16.399999999999999</v>
      </c>
      <c r="AA35" s="644"/>
      <c r="AB35" s="644"/>
      <c r="AC35" s="644"/>
      <c r="AD35" s="645" t="s">
        <v>233</v>
      </c>
      <c r="AE35" s="645"/>
      <c r="AF35" s="645"/>
      <c r="AG35" s="645"/>
      <c r="AH35" s="645"/>
      <c r="AI35" s="645"/>
      <c r="AJ35" s="645"/>
      <c r="AK35" s="645"/>
      <c r="AL35" s="646" t="s">
        <v>233</v>
      </c>
      <c r="AM35" s="647"/>
      <c r="AN35" s="647"/>
      <c r="AO35" s="648"/>
      <c r="AP35" s="230"/>
      <c r="AQ35" s="714" t="s">
        <v>325</v>
      </c>
      <c r="AR35" s="715"/>
      <c r="AS35" s="715"/>
      <c r="AT35" s="715"/>
      <c r="AU35" s="715"/>
      <c r="AV35" s="715"/>
      <c r="AW35" s="715"/>
      <c r="AX35" s="715"/>
      <c r="AY35" s="716"/>
      <c r="AZ35" s="630">
        <v>223532</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4463</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61123</v>
      </c>
      <c r="CS35" s="677"/>
      <c r="CT35" s="677"/>
      <c r="CU35" s="677"/>
      <c r="CV35" s="677"/>
      <c r="CW35" s="677"/>
      <c r="CX35" s="677"/>
      <c r="CY35" s="678"/>
      <c r="CZ35" s="646">
        <v>2.6</v>
      </c>
      <c r="DA35" s="674"/>
      <c r="DB35" s="674"/>
      <c r="DC35" s="679"/>
      <c r="DD35" s="650">
        <v>48567</v>
      </c>
      <c r="DE35" s="677"/>
      <c r="DF35" s="677"/>
      <c r="DG35" s="677"/>
      <c r="DH35" s="677"/>
      <c r="DI35" s="677"/>
      <c r="DJ35" s="677"/>
      <c r="DK35" s="678"/>
      <c r="DL35" s="650">
        <v>45158</v>
      </c>
      <c r="DM35" s="677"/>
      <c r="DN35" s="677"/>
      <c r="DO35" s="677"/>
      <c r="DP35" s="677"/>
      <c r="DQ35" s="677"/>
      <c r="DR35" s="677"/>
      <c r="DS35" s="677"/>
      <c r="DT35" s="677"/>
      <c r="DU35" s="677"/>
      <c r="DV35" s="678"/>
      <c r="DW35" s="646">
        <v>3.7</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130</v>
      </c>
      <c r="AA36" s="644"/>
      <c r="AB36" s="644"/>
      <c r="AC36" s="644"/>
      <c r="AD36" s="645" t="s">
        <v>138</v>
      </c>
      <c r="AE36" s="645"/>
      <c r="AF36" s="645"/>
      <c r="AG36" s="645"/>
      <c r="AH36" s="645"/>
      <c r="AI36" s="645"/>
      <c r="AJ36" s="645"/>
      <c r="AK36" s="645"/>
      <c r="AL36" s="646" t="s">
        <v>138</v>
      </c>
      <c r="AM36" s="647"/>
      <c r="AN36" s="647"/>
      <c r="AO36" s="648"/>
      <c r="AQ36" s="718" t="s">
        <v>329</v>
      </c>
      <c r="AR36" s="719"/>
      <c r="AS36" s="719"/>
      <c r="AT36" s="719"/>
      <c r="AU36" s="719"/>
      <c r="AV36" s="719"/>
      <c r="AW36" s="719"/>
      <c r="AX36" s="719"/>
      <c r="AY36" s="720"/>
      <c r="AZ36" s="641">
        <v>50809</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1109</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208713</v>
      </c>
      <c r="CS36" s="642"/>
      <c r="CT36" s="642"/>
      <c r="CU36" s="642"/>
      <c r="CV36" s="642"/>
      <c r="CW36" s="642"/>
      <c r="CX36" s="642"/>
      <c r="CY36" s="643"/>
      <c r="CZ36" s="646">
        <v>8.8000000000000007</v>
      </c>
      <c r="DA36" s="674"/>
      <c r="DB36" s="674"/>
      <c r="DC36" s="679"/>
      <c r="DD36" s="650">
        <v>196802</v>
      </c>
      <c r="DE36" s="642"/>
      <c r="DF36" s="642"/>
      <c r="DG36" s="642"/>
      <c r="DH36" s="642"/>
      <c r="DI36" s="642"/>
      <c r="DJ36" s="642"/>
      <c r="DK36" s="643"/>
      <c r="DL36" s="650">
        <v>125764</v>
      </c>
      <c r="DM36" s="642"/>
      <c r="DN36" s="642"/>
      <c r="DO36" s="642"/>
      <c r="DP36" s="642"/>
      <c r="DQ36" s="642"/>
      <c r="DR36" s="642"/>
      <c r="DS36" s="642"/>
      <c r="DT36" s="642"/>
      <c r="DU36" s="642"/>
      <c r="DV36" s="643"/>
      <c r="DW36" s="646">
        <v>10.3</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45731</v>
      </c>
      <c r="S37" s="642"/>
      <c r="T37" s="642"/>
      <c r="U37" s="642"/>
      <c r="V37" s="642"/>
      <c r="W37" s="642"/>
      <c r="X37" s="642"/>
      <c r="Y37" s="643"/>
      <c r="Z37" s="644">
        <v>1.8</v>
      </c>
      <c r="AA37" s="644"/>
      <c r="AB37" s="644"/>
      <c r="AC37" s="644"/>
      <c r="AD37" s="645" t="s">
        <v>233</v>
      </c>
      <c r="AE37" s="645"/>
      <c r="AF37" s="645"/>
      <c r="AG37" s="645"/>
      <c r="AH37" s="645"/>
      <c r="AI37" s="645"/>
      <c r="AJ37" s="645"/>
      <c r="AK37" s="645"/>
      <c r="AL37" s="646" t="s">
        <v>130</v>
      </c>
      <c r="AM37" s="647"/>
      <c r="AN37" s="647"/>
      <c r="AO37" s="648"/>
      <c r="AQ37" s="718" t="s">
        <v>333</v>
      </c>
      <c r="AR37" s="719"/>
      <c r="AS37" s="719"/>
      <c r="AT37" s="719"/>
      <c r="AU37" s="719"/>
      <c r="AV37" s="719"/>
      <c r="AW37" s="719"/>
      <c r="AX37" s="719"/>
      <c r="AY37" s="720"/>
      <c r="AZ37" s="641">
        <v>39980</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285</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80007</v>
      </c>
      <c r="CS37" s="677"/>
      <c r="CT37" s="677"/>
      <c r="CU37" s="677"/>
      <c r="CV37" s="677"/>
      <c r="CW37" s="677"/>
      <c r="CX37" s="677"/>
      <c r="CY37" s="678"/>
      <c r="CZ37" s="646">
        <v>3.4</v>
      </c>
      <c r="DA37" s="674"/>
      <c r="DB37" s="674"/>
      <c r="DC37" s="679"/>
      <c r="DD37" s="650">
        <v>80007</v>
      </c>
      <c r="DE37" s="677"/>
      <c r="DF37" s="677"/>
      <c r="DG37" s="677"/>
      <c r="DH37" s="677"/>
      <c r="DI37" s="677"/>
      <c r="DJ37" s="677"/>
      <c r="DK37" s="678"/>
      <c r="DL37" s="650">
        <v>80007</v>
      </c>
      <c r="DM37" s="677"/>
      <c r="DN37" s="677"/>
      <c r="DO37" s="677"/>
      <c r="DP37" s="677"/>
      <c r="DQ37" s="677"/>
      <c r="DR37" s="677"/>
      <c r="DS37" s="677"/>
      <c r="DT37" s="677"/>
      <c r="DU37" s="677"/>
      <c r="DV37" s="678"/>
      <c r="DW37" s="646">
        <v>6.6</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2577035</v>
      </c>
      <c r="S38" s="722"/>
      <c r="T38" s="722"/>
      <c r="U38" s="722"/>
      <c r="V38" s="722"/>
      <c r="W38" s="722"/>
      <c r="X38" s="722"/>
      <c r="Y38" s="723"/>
      <c r="Z38" s="724">
        <v>100</v>
      </c>
      <c r="AA38" s="724"/>
      <c r="AB38" s="724"/>
      <c r="AC38" s="724"/>
      <c r="AD38" s="725">
        <v>1173159</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130</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415</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223532</v>
      </c>
      <c r="CS38" s="642"/>
      <c r="CT38" s="642"/>
      <c r="CU38" s="642"/>
      <c r="CV38" s="642"/>
      <c r="CW38" s="642"/>
      <c r="CX38" s="642"/>
      <c r="CY38" s="643"/>
      <c r="CZ38" s="646">
        <v>9.5</v>
      </c>
      <c r="DA38" s="674"/>
      <c r="DB38" s="674"/>
      <c r="DC38" s="679"/>
      <c r="DD38" s="650">
        <v>202803</v>
      </c>
      <c r="DE38" s="642"/>
      <c r="DF38" s="642"/>
      <c r="DG38" s="642"/>
      <c r="DH38" s="642"/>
      <c r="DI38" s="642"/>
      <c r="DJ38" s="642"/>
      <c r="DK38" s="643"/>
      <c r="DL38" s="650">
        <v>153327</v>
      </c>
      <c r="DM38" s="642"/>
      <c r="DN38" s="642"/>
      <c r="DO38" s="642"/>
      <c r="DP38" s="642"/>
      <c r="DQ38" s="642"/>
      <c r="DR38" s="642"/>
      <c r="DS38" s="642"/>
      <c r="DT38" s="642"/>
      <c r="DU38" s="642"/>
      <c r="DV38" s="643"/>
      <c r="DW38" s="646">
        <v>12.6</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t="s">
        <v>130</v>
      </c>
      <c r="BA39" s="642"/>
      <c r="BB39" s="642"/>
      <c r="BC39" s="642"/>
      <c r="BD39" s="677"/>
      <c r="BE39" s="677"/>
      <c r="BF39" s="700"/>
      <c r="BG39" s="732" t="s">
        <v>341</v>
      </c>
      <c r="BH39" s="733"/>
      <c r="BI39" s="733"/>
      <c r="BJ39" s="733"/>
      <c r="BK39" s="733"/>
      <c r="BL39" s="231"/>
      <c r="BM39" s="657" t="s">
        <v>342</v>
      </c>
      <c r="BN39" s="657"/>
      <c r="BO39" s="657"/>
      <c r="BP39" s="657"/>
      <c r="BQ39" s="657"/>
      <c r="BR39" s="657"/>
      <c r="BS39" s="657"/>
      <c r="BT39" s="657"/>
      <c r="BU39" s="658"/>
      <c r="BV39" s="641">
        <v>73</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270071</v>
      </c>
      <c r="CS39" s="677"/>
      <c r="CT39" s="677"/>
      <c r="CU39" s="677"/>
      <c r="CV39" s="677"/>
      <c r="CW39" s="677"/>
      <c r="CX39" s="677"/>
      <c r="CY39" s="678"/>
      <c r="CZ39" s="646">
        <v>11.4</v>
      </c>
      <c r="DA39" s="674"/>
      <c r="DB39" s="674"/>
      <c r="DC39" s="679"/>
      <c r="DD39" s="650">
        <v>227038</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20391</v>
      </c>
      <c r="BA40" s="642"/>
      <c r="BB40" s="642"/>
      <c r="BC40" s="642"/>
      <c r="BD40" s="677"/>
      <c r="BE40" s="677"/>
      <c r="BF40" s="700"/>
      <c r="BG40" s="732"/>
      <c r="BH40" s="733"/>
      <c r="BI40" s="733"/>
      <c r="BJ40" s="733"/>
      <c r="BK40" s="733"/>
      <c r="BL40" s="231"/>
      <c r="BM40" s="657" t="s">
        <v>345</v>
      </c>
      <c r="BN40" s="657"/>
      <c r="BO40" s="657"/>
      <c r="BP40" s="657"/>
      <c r="BQ40" s="657"/>
      <c r="BR40" s="657"/>
      <c r="BS40" s="657"/>
      <c r="BT40" s="657"/>
      <c r="BU40" s="658"/>
      <c r="BV40" s="641" t="s">
        <v>130</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138</v>
      </c>
      <c r="CS40" s="642"/>
      <c r="CT40" s="642"/>
      <c r="CU40" s="642"/>
      <c r="CV40" s="642"/>
      <c r="CW40" s="642"/>
      <c r="CX40" s="642"/>
      <c r="CY40" s="643"/>
      <c r="CZ40" s="646" t="s">
        <v>130</v>
      </c>
      <c r="DA40" s="674"/>
      <c r="DB40" s="674"/>
      <c r="DC40" s="679"/>
      <c r="DD40" s="650" t="s">
        <v>138</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112352</v>
      </c>
      <c r="BA41" s="722"/>
      <c r="BB41" s="722"/>
      <c r="BC41" s="722"/>
      <c r="BD41" s="711"/>
      <c r="BE41" s="711"/>
      <c r="BF41" s="713"/>
      <c r="BG41" s="734"/>
      <c r="BH41" s="735"/>
      <c r="BI41" s="735"/>
      <c r="BJ41" s="735"/>
      <c r="BK41" s="735"/>
      <c r="BL41" s="232"/>
      <c r="BM41" s="666" t="s">
        <v>348</v>
      </c>
      <c r="BN41" s="666"/>
      <c r="BO41" s="666"/>
      <c r="BP41" s="666"/>
      <c r="BQ41" s="666"/>
      <c r="BR41" s="666"/>
      <c r="BS41" s="666"/>
      <c r="BT41" s="666"/>
      <c r="BU41" s="667"/>
      <c r="BV41" s="721">
        <v>336</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130</v>
      </c>
      <c r="CS41" s="677"/>
      <c r="CT41" s="677"/>
      <c r="CU41" s="677"/>
      <c r="CV41" s="677"/>
      <c r="CW41" s="677"/>
      <c r="CX41" s="677"/>
      <c r="CY41" s="678"/>
      <c r="CZ41" s="646" t="s">
        <v>130</v>
      </c>
      <c r="DA41" s="674"/>
      <c r="DB41" s="674"/>
      <c r="DC41" s="679"/>
      <c r="DD41" s="650" t="s">
        <v>138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5" t="s">
        <v>350</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38" t="s">
        <v>351</v>
      </c>
      <c r="CE42" s="639"/>
      <c r="CF42" s="639"/>
      <c r="CG42" s="639"/>
      <c r="CH42" s="639"/>
      <c r="CI42" s="639"/>
      <c r="CJ42" s="639"/>
      <c r="CK42" s="639"/>
      <c r="CL42" s="639"/>
      <c r="CM42" s="639"/>
      <c r="CN42" s="639"/>
      <c r="CO42" s="639"/>
      <c r="CP42" s="639"/>
      <c r="CQ42" s="640"/>
      <c r="CR42" s="641">
        <v>554677</v>
      </c>
      <c r="CS42" s="642"/>
      <c r="CT42" s="642"/>
      <c r="CU42" s="642"/>
      <c r="CV42" s="642"/>
      <c r="CW42" s="642"/>
      <c r="CX42" s="642"/>
      <c r="CY42" s="643"/>
      <c r="CZ42" s="646">
        <v>23.5</v>
      </c>
      <c r="DA42" s="647"/>
      <c r="DB42" s="647"/>
      <c r="DC42" s="742"/>
      <c r="DD42" s="650">
        <v>141847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5" t="s">
        <v>352</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38" t="s">
        <v>353</v>
      </c>
      <c r="CE43" s="639"/>
      <c r="CF43" s="639"/>
      <c r="CG43" s="639"/>
      <c r="CH43" s="639"/>
      <c r="CI43" s="639"/>
      <c r="CJ43" s="639"/>
      <c r="CK43" s="639"/>
      <c r="CL43" s="639"/>
      <c r="CM43" s="639"/>
      <c r="CN43" s="639"/>
      <c r="CO43" s="639"/>
      <c r="CP43" s="639"/>
      <c r="CQ43" s="640"/>
      <c r="CR43" s="641">
        <v>15253</v>
      </c>
      <c r="CS43" s="677"/>
      <c r="CT43" s="677"/>
      <c r="CU43" s="677"/>
      <c r="CV43" s="677"/>
      <c r="CW43" s="677"/>
      <c r="CX43" s="677"/>
      <c r="CY43" s="678"/>
      <c r="CZ43" s="646">
        <v>0.6</v>
      </c>
      <c r="DA43" s="674"/>
      <c r="DB43" s="674"/>
      <c r="DC43" s="679"/>
      <c r="DD43" s="650">
        <v>15253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36" t="s">
        <v>354</v>
      </c>
      <c r="CD44" s="753" t="s">
        <v>306</v>
      </c>
      <c r="CE44" s="754"/>
      <c r="CF44" s="638" t="s">
        <v>355</v>
      </c>
      <c r="CG44" s="639"/>
      <c r="CH44" s="639"/>
      <c r="CI44" s="639"/>
      <c r="CJ44" s="639"/>
      <c r="CK44" s="639"/>
      <c r="CL44" s="639"/>
      <c r="CM44" s="639"/>
      <c r="CN44" s="639"/>
      <c r="CO44" s="639"/>
      <c r="CP44" s="639"/>
      <c r="CQ44" s="640"/>
      <c r="CR44" s="641">
        <v>525723</v>
      </c>
      <c r="CS44" s="642"/>
      <c r="CT44" s="642"/>
      <c r="CU44" s="642"/>
      <c r="CV44" s="642"/>
      <c r="CW44" s="642"/>
      <c r="CX44" s="642"/>
      <c r="CY44" s="643"/>
      <c r="CZ44" s="646">
        <v>22.2</v>
      </c>
      <c r="DA44" s="647"/>
      <c r="DB44" s="647"/>
      <c r="DC44" s="742"/>
      <c r="DD44" s="650">
        <v>141625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134496</v>
      </c>
      <c r="CS45" s="677"/>
      <c r="CT45" s="677"/>
      <c r="CU45" s="677"/>
      <c r="CV45" s="677"/>
      <c r="CW45" s="677"/>
      <c r="CX45" s="677"/>
      <c r="CY45" s="678"/>
      <c r="CZ45" s="646">
        <v>5.7</v>
      </c>
      <c r="DA45" s="674"/>
      <c r="DB45" s="674"/>
      <c r="DC45" s="679"/>
      <c r="DD45" s="650">
        <v>39698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390533</v>
      </c>
      <c r="CS46" s="642"/>
      <c r="CT46" s="642"/>
      <c r="CU46" s="642"/>
      <c r="CV46" s="642"/>
      <c r="CW46" s="642"/>
      <c r="CX46" s="642"/>
      <c r="CY46" s="643"/>
      <c r="CZ46" s="646">
        <v>16.5</v>
      </c>
      <c r="DA46" s="647"/>
      <c r="DB46" s="647"/>
      <c r="DC46" s="742"/>
      <c r="DD46" s="650">
        <v>101733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28954</v>
      </c>
      <c r="CS47" s="677"/>
      <c r="CT47" s="677"/>
      <c r="CU47" s="677"/>
      <c r="CV47" s="677"/>
      <c r="CW47" s="677"/>
      <c r="CX47" s="677"/>
      <c r="CY47" s="678"/>
      <c r="CZ47" s="646">
        <v>1.2</v>
      </c>
      <c r="DA47" s="674"/>
      <c r="DB47" s="674"/>
      <c r="DC47" s="679"/>
      <c r="DD47" s="650">
        <v>222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130</v>
      </c>
      <c r="CS48" s="642"/>
      <c r="CT48" s="642"/>
      <c r="CU48" s="642"/>
      <c r="CV48" s="642"/>
      <c r="CW48" s="642"/>
      <c r="CX48" s="642"/>
      <c r="CY48" s="643"/>
      <c r="CZ48" s="646" t="s">
        <v>130</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2362965</v>
      </c>
      <c r="CS49" s="711"/>
      <c r="CT49" s="711"/>
      <c r="CU49" s="711"/>
      <c r="CV49" s="711"/>
      <c r="CW49" s="711"/>
      <c r="CX49" s="711"/>
      <c r="CY49" s="743"/>
      <c r="CZ49" s="726">
        <v>100</v>
      </c>
      <c r="DA49" s="744"/>
      <c r="DB49" s="744"/>
      <c r="DC49" s="745"/>
      <c r="DD49" s="746">
        <v>1740044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2S0I+iLFTtRIsgdL6bkmH4xKMyRvUSDiFXAr7Gq2m4uGgQ9mK+xQaM3Lyb5yHzSuPV97pWDJ28UxEMzKE+P3Q==" saltValue="P6RRXBgh9eehckbSWg2Y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40" zoomScaleNormal="40" zoomScaleSheetLayoutView="70" workbookViewId="0">
      <selection activeCell="B7" sqref="B7:P7"/>
    </sheetView>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788" t="s">
        <v>362</v>
      </c>
      <c r="DK2" s="789"/>
      <c r="DL2" s="789"/>
      <c r="DM2" s="789"/>
      <c r="DN2" s="789"/>
      <c r="DO2" s="790"/>
      <c r="DP2" s="245"/>
      <c r="DQ2" s="788" t="s">
        <v>363</v>
      </c>
      <c r="DR2" s="789"/>
      <c r="DS2" s="789"/>
      <c r="DT2" s="789"/>
      <c r="DU2" s="789"/>
      <c r="DV2" s="789"/>
      <c r="DW2" s="789"/>
      <c r="DX2" s="789"/>
      <c r="DY2" s="789"/>
      <c r="DZ2" s="790"/>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48"/>
      <c r="BA4" s="248"/>
      <c r="BB4" s="248"/>
      <c r="BC4" s="248"/>
      <c r="BD4" s="248"/>
      <c r="BE4" s="249"/>
      <c r="BF4" s="249"/>
      <c r="BG4" s="249"/>
      <c r="BH4" s="249"/>
      <c r="BI4" s="249"/>
      <c r="BJ4" s="249"/>
      <c r="BK4" s="249"/>
      <c r="BL4" s="249"/>
      <c r="BM4" s="249"/>
      <c r="BN4" s="249"/>
      <c r="BO4" s="249"/>
      <c r="BP4" s="249"/>
      <c r="BQ4" s="248" t="s">
        <v>365</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2"/>
      <c r="BA5" s="252"/>
      <c r="BB5" s="252"/>
      <c r="BC5" s="252"/>
      <c r="BD5" s="252"/>
      <c r="BE5" s="253"/>
      <c r="BF5" s="253"/>
      <c r="BG5" s="253"/>
      <c r="BH5" s="253"/>
      <c r="BI5" s="253"/>
      <c r="BJ5" s="253"/>
      <c r="BK5" s="253"/>
      <c r="BL5" s="253"/>
      <c r="BM5" s="253"/>
      <c r="BN5" s="253"/>
      <c r="BO5" s="253"/>
      <c r="BP5" s="253"/>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0"/>
    </row>
    <row r="6" spans="1:131" s="25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48"/>
      <c r="BA6" s="248"/>
      <c r="BB6" s="248"/>
      <c r="BC6" s="248"/>
      <c r="BD6" s="248"/>
      <c r="BE6" s="249"/>
      <c r="BF6" s="249"/>
      <c r="BG6" s="249"/>
      <c r="BH6" s="249"/>
      <c r="BI6" s="249"/>
      <c r="BJ6" s="249"/>
      <c r="BK6" s="249"/>
      <c r="BL6" s="249"/>
      <c r="BM6" s="249"/>
      <c r="BN6" s="249"/>
      <c r="BO6" s="249"/>
      <c r="BP6" s="24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0"/>
    </row>
    <row r="7" spans="1:131" s="251" customFormat="1" ht="26.25" customHeight="1" thickTop="1" x14ac:dyDescent="0.15">
      <c r="A7" s="254">
        <v>1</v>
      </c>
      <c r="B7" s="773" t="s">
        <v>383</v>
      </c>
      <c r="C7" s="774"/>
      <c r="D7" s="774"/>
      <c r="E7" s="774"/>
      <c r="F7" s="774"/>
      <c r="G7" s="774"/>
      <c r="H7" s="774"/>
      <c r="I7" s="774"/>
      <c r="J7" s="774"/>
      <c r="K7" s="774"/>
      <c r="L7" s="774"/>
      <c r="M7" s="774"/>
      <c r="N7" s="774"/>
      <c r="O7" s="774"/>
      <c r="P7" s="775"/>
      <c r="Q7" s="776">
        <v>2577</v>
      </c>
      <c r="R7" s="777"/>
      <c r="S7" s="777"/>
      <c r="T7" s="777"/>
      <c r="U7" s="777"/>
      <c r="V7" s="777">
        <v>2363</v>
      </c>
      <c r="W7" s="777"/>
      <c r="X7" s="777"/>
      <c r="Y7" s="777"/>
      <c r="Z7" s="777"/>
      <c r="AA7" s="777">
        <v>214</v>
      </c>
      <c r="AB7" s="777"/>
      <c r="AC7" s="777"/>
      <c r="AD7" s="777"/>
      <c r="AE7" s="778"/>
      <c r="AF7" s="779">
        <v>198</v>
      </c>
      <c r="AG7" s="780"/>
      <c r="AH7" s="780"/>
      <c r="AI7" s="780"/>
      <c r="AJ7" s="781"/>
      <c r="AK7" s="816"/>
      <c r="AL7" s="817"/>
      <c r="AM7" s="817"/>
      <c r="AN7" s="817"/>
      <c r="AO7" s="817"/>
      <c r="AP7" s="817">
        <v>3020</v>
      </c>
      <c r="AQ7" s="817"/>
      <c r="AR7" s="817"/>
      <c r="AS7" s="817"/>
      <c r="AT7" s="817"/>
      <c r="AU7" s="818"/>
      <c r="AV7" s="818"/>
      <c r="AW7" s="818"/>
      <c r="AX7" s="818"/>
      <c r="AY7" s="819"/>
      <c r="AZ7" s="248"/>
      <c r="BA7" s="248"/>
      <c r="BB7" s="248"/>
      <c r="BC7" s="248"/>
      <c r="BD7" s="248"/>
      <c r="BE7" s="249"/>
      <c r="BF7" s="249"/>
      <c r="BG7" s="249"/>
      <c r="BH7" s="249"/>
      <c r="BI7" s="249"/>
      <c r="BJ7" s="249"/>
      <c r="BK7" s="249"/>
      <c r="BL7" s="249"/>
      <c r="BM7" s="249"/>
      <c r="BN7" s="249"/>
      <c r="BO7" s="249"/>
      <c r="BP7" s="249"/>
      <c r="BQ7" s="255">
        <v>1</v>
      </c>
      <c r="BR7" s="256"/>
      <c r="BS7" s="820" t="s">
        <v>566</v>
      </c>
      <c r="BT7" s="821"/>
      <c r="BU7" s="821"/>
      <c r="BV7" s="821"/>
      <c r="BW7" s="821"/>
      <c r="BX7" s="821"/>
      <c r="BY7" s="821"/>
      <c r="BZ7" s="821"/>
      <c r="CA7" s="821"/>
      <c r="CB7" s="821"/>
      <c r="CC7" s="821"/>
      <c r="CD7" s="821"/>
      <c r="CE7" s="821"/>
      <c r="CF7" s="821"/>
      <c r="CG7" s="822"/>
      <c r="CH7" s="813">
        <v>0</v>
      </c>
      <c r="CI7" s="814"/>
      <c r="CJ7" s="814"/>
      <c r="CK7" s="814"/>
      <c r="CL7" s="815"/>
      <c r="CM7" s="813">
        <v>53</v>
      </c>
      <c r="CN7" s="814"/>
      <c r="CO7" s="814"/>
      <c r="CP7" s="814"/>
      <c r="CQ7" s="815"/>
      <c r="CR7" s="813">
        <v>50</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0"/>
    </row>
    <row r="8" spans="1:131" s="251" customFormat="1" ht="26.25" customHeight="1" x14ac:dyDescent="0.15">
      <c r="A8" s="257">
        <v>2</v>
      </c>
      <c r="B8" s="797" t="s">
        <v>384</v>
      </c>
      <c r="C8" s="798"/>
      <c r="D8" s="798"/>
      <c r="E8" s="798"/>
      <c r="F8" s="798"/>
      <c r="G8" s="798"/>
      <c r="H8" s="798"/>
      <c r="I8" s="798"/>
      <c r="J8" s="798"/>
      <c r="K8" s="798"/>
      <c r="L8" s="798"/>
      <c r="M8" s="798"/>
      <c r="N8" s="798"/>
      <c r="O8" s="798"/>
      <c r="P8" s="799"/>
      <c r="Q8" s="800">
        <v>29</v>
      </c>
      <c r="R8" s="801"/>
      <c r="S8" s="801"/>
      <c r="T8" s="801"/>
      <c r="U8" s="801"/>
      <c r="V8" s="801">
        <v>28</v>
      </c>
      <c r="W8" s="801"/>
      <c r="X8" s="801"/>
      <c r="Y8" s="801"/>
      <c r="Z8" s="801"/>
      <c r="AA8" s="801">
        <v>1</v>
      </c>
      <c r="AB8" s="801"/>
      <c r="AC8" s="801"/>
      <c r="AD8" s="801"/>
      <c r="AE8" s="802"/>
      <c r="AF8" s="803">
        <v>1</v>
      </c>
      <c r="AG8" s="804"/>
      <c r="AH8" s="804"/>
      <c r="AI8" s="804"/>
      <c r="AJ8" s="805"/>
      <c r="AK8" s="806"/>
      <c r="AL8" s="807"/>
      <c r="AM8" s="807"/>
      <c r="AN8" s="807"/>
      <c r="AO8" s="807"/>
      <c r="AP8" s="807"/>
      <c r="AQ8" s="807"/>
      <c r="AR8" s="807"/>
      <c r="AS8" s="807"/>
      <c r="AT8" s="807"/>
      <c r="AU8" s="808"/>
      <c r="AV8" s="808"/>
      <c r="AW8" s="808"/>
      <c r="AX8" s="808"/>
      <c r="AY8" s="809"/>
      <c r="AZ8" s="248"/>
      <c r="BA8" s="248"/>
      <c r="BB8" s="248"/>
      <c r="BC8" s="248"/>
      <c r="BD8" s="248"/>
      <c r="BE8" s="249"/>
      <c r="BF8" s="249"/>
      <c r="BG8" s="249"/>
      <c r="BH8" s="249"/>
      <c r="BI8" s="249"/>
      <c r="BJ8" s="249"/>
      <c r="BK8" s="249"/>
      <c r="BL8" s="249"/>
      <c r="BM8" s="249"/>
      <c r="BN8" s="249"/>
      <c r="BO8" s="249"/>
      <c r="BP8" s="249"/>
      <c r="BQ8" s="258">
        <v>2</v>
      </c>
      <c r="BR8" s="259"/>
      <c r="BS8" s="810" t="s">
        <v>567</v>
      </c>
      <c r="BT8" s="811"/>
      <c r="BU8" s="811"/>
      <c r="BV8" s="811"/>
      <c r="BW8" s="811"/>
      <c r="BX8" s="811"/>
      <c r="BY8" s="811"/>
      <c r="BZ8" s="811"/>
      <c r="CA8" s="811"/>
      <c r="CB8" s="811"/>
      <c r="CC8" s="811"/>
      <c r="CD8" s="811"/>
      <c r="CE8" s="811"/>
      <c r="CF8" s="811"/>
      <c r="CG8" s="812"/>
      <c r="CH8" s="823">
        <v>0</v>
      </c>
      <c r="CI8" s="824"/>
      <c r="CJ8" s="824"/>
      <c r="CK8" s="824"/>
      <c r="CL8" s="825"/>
      <c r="CM8" s="823">
        <v>9</v>
      </c>
      <c r="CN8" s="824"/>
      <c r="CO8" s="824"/>
      <c r="CP8" s="824"/>
      <c r="CQ8" s="825"/>
      <c r="CR8" s="823">
        <v>5</v>
      </c>
      <c r="CS8" s="824"/>
      <c r="CT8" s="824"/>
      <c r="CU8" s="824"/>
      <c r="CV8" s="825"/>
      <c r="CW8" s="823">
        <v>10</v>
      </c>
      <c r="CX8" s="824"/>
      <c r="CY8" s="824"/>
      <c r="CZ8" s="824"/>
      <c r="DA8" s="825"/>
      <c r="DB8" s="823">
        <v>0</v>
      </c>
      <c r="DC8" s="824"/>
      <c r="DD8" s="824"/>
      <c r="DE8" s="824"/>
      <c r="DF8" s="825"/>
      <c r="DG8" s="823">
        <v>0</v>
      </c>
      <c r="DH8" s="824"/>
      <c r="DI8" s="824"/>
      <c r="DJ8" s="824"/>
      <c r="DK8" s="825"/>
      <c r="DL8" s="823">
        <v>0</v>
      </c>
      <c r="DM8" s="824"/>
      <c r="DN8" s="824"/>
      <c r="DO8" s="824"/>
      <c r="DP8" s="825"/>
      <c r="DQ8" s="823">
        <v>0</v>
      </c>
      <c r="DR8" s="824"/>
      <c r="DS8" s="824"/>
      <c r="DT8" s="824"/>
      <c r="DU8" s="825"/>
      <c r="DV8" s="826"/>
      <c r="DW8" s="827"/>
      <c r="DX8" s="827"/>
      <c r="DY8" s="827"/>
      <c r="DZ8" s="828"/>
      <c r="EA8" s="250"/>
    </row>
    <row r="9" spans="1:131" s="251" customFormat="1" ht="26.25" customHeight="1" x14ac:dyDescent="0.15">
      <c r="A9" s="25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48"/>
      <c r="BA9" s="248"/>
      <c r="BB9" s="248"/>
      <c r="BC9" s="248"/>
      <c r="BD9" s="248"/>
      <c r="BE9" s="249"/>
      <c r="BF9" s="249"/>
      <c r="BG9" s="249"/>
      <c r="BH9" s="249"/>
      <c r="BI9" s="249"/>
      <c r="BJ9" s="249"/>
      <c r="BK9" s="249"/>
      <c r="BL9" s="249"/>
      <c r="BM9" s="249"/>
      <c r="BN9" s="249"/>
      <c r="BO9" s="249"/>
      <c r="BP9" s="249"/>
      <c r="BQ9" s="258">
        <v>3</v>
      </c>
      <c r="BR9" s="25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0"/>
    </row>
    <row r="10" spans="1:131" s="251" customFormat="1" ht="26.25" customHeight="1" x14ac:dyDescent="0.15">
      <c r="A10" s="25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48"/>
      <c r="BA10" s="248"/>
      <c r="BB10" s="248"/>
      <c r="BC10" s="248"/>
      <c r="BD10" s="248"/>
      <c r="BE10" s="249"/>
      <c r="BF10" s="249"/>
      <c r="BG10" s="249"/>
      <c r="BH10" s="249"/>
      <c r="BI10" s="249"/>
      <c r="BJ10" s="249"/>
      <c r="BK10" s="249"/>
      <c r="BL10" s="249"/>
      <c r="BM10" s="249"/>
      <c r="BN10" s="249"/>
      <c r="BO10" s="249"/>
      <c r="BP10" s="249"/>
      <c r="BQ10" s="258">
        <v>4</v>
      </c>
      <c r="BR10" s="25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0"/>
    </row>
    <row r="11" spans="1:131" s="251" customFormat="1" ht="26.25" customHeight="1" x14ac:dyDescent="0.15">
      <c r="A11" s="25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48"/>
      <c r="BA11" s="248"/>
      <c r="BB11" s="248"/>
      <c r="BC11" s="248"/>
      <c r="BD11" s="248"/>
      <c r="BE11" s="249"/>
      <c r="BF11" s="249"/>
      <c r="BG11" s="249"/>
      <c r="BH11" s="249"/>
      <c r="BI11" s="249"/>
      <c r="BJ11" s="249"/>
      <c r="BK11" s="249"/>
      <c r="BL11" s="249"/>
      <c r="BM11" s="249"/>
      <c r="BN11" s="249"/>
      <c r="BO11" s="249"/>
      <c r="BP11" s="249"/>
      <c r="BQ11" s="258">
        <v>5</v>
      </c>
      <c r="BR11" s="25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0"/>
    </row>
    <row r="12" spans="1:131" s="251" customFormat="1" ht="26.25" customHeight="1" x14ac:dyDescent="0.15">
      <c r="A12" s="25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48"/>
      <c r="BA12" s="248"/>
      <c r="BB12" s="248"/>
      <c r="BC12" s="248"/>
      <c r="BD12" s="248"/>
      <c r="BE12" s="249"/>
      <c r="BF12" s="249"/>
      <c r="BG12" s="249"/>
      <c r="BH12" s="249"/>
      <c r="BI12" s="249"/>
      <c r="BJ12" s="249"/>
      <c r="BK12" s="249"/>
      <c r="BL12" s="249"/>
      <c r="BM12" s="249"/>
      <c r="BN12" s="249"/>
      <c r="BO12" s="249"/>
      <c r="BP12" s="249"/>
      <c r="BQ12" s="258">
        <v>6</v>
      </c>
      <c r="BR12" s="25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0"/>
    </row>
    <row r="13" spans="1:131" s="251" customFormat="1" ht="26.25" customHeight="1" x14ac:dyDescent="0.15">
      <c r="A13" s="25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48"/>
      <c r="BA13" s="248"/>
      <c r="BB13" s="248"/>
      <c r="BC13" s="248"/>
      <c r="BD13" s="248"/>
      <c r="BE13" s="249"/>
      <c r="BF13" s="249"/>
      <c r="BG13" s="249"/>
      <c r="BH13" s="249"/>
      <c r="BI13" s="249"/>
      <c r="BJ13" s="249"/>
      <c r="BK13" s="249"/>
      <c r="BL13" s="249"/>
      <c r="BM13" s="249"/>
      <c r="BN13" s="249"/>
      <c r="BO13" s="249"/>
      <c r="BP13" s="249"/>
      <c r="BQ13" s="258">
        <v>7</v>
      </c>
      <c r="BR13" s="25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0"/>
    </row>
    <row r="14" spans="1:131" s="251" customFormat="1" ht="26.25" customHeight="1" x14ac:dyDescent="0.15">
      <c r="A14" s="25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48"/>
      <c r="BA14" s="248"/>
      <c r="BB14" s="248"/>
      <c r="BC14" s="248"/>
      <c r="BD14" s="248"/>
      <c r="BE14" s="249"/>
      <c r="BF14" s="249"/>
      <c r="BG14" s="249"/>
      <c r="BH14" s="249"/>
      <c r="BI14" s="249"/>
      <c r="BJ14" s="249"/>
      <c r="BK14" s="249"/>
      <c r="BL14" s="249"/>
      <c r="BM14" s="249"/>
      <c r="BN14" s="249"/>
      <c r="BO14" s="249"/>
      <c r="BP14" s="249"/>
      <c r="BQ14" s="258">
        <v>8</v>
      </c>
      <c r="BR14" s="25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0"/>
    </row>
    <row r="15" spans="1:131" s="251" customFormat="1" ht="26.25" customHeight="1" x14ac:dyDescent="0.15">
      <c r="A15" s="25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48"/>
      <c r="BA15" s="248"/>
      <c r="BB15" s="248"/>
      <c r="BC15" s="248"/>
      <c r="BD15" s="248"/>
      <c r="BE15" s="249"/>
      <c r="BF15" s="249"/>
      <c r="BG15" s="249"/>
      <c r="BH15" s="249"/>
      <c r="BI15" s="249"/>
      <c r="BJ15" s="249"/>
      <c r="BK15" s="249"/>
      <c r="BL15" s="249"/>
      <c r="BM15" s="249"/>
      <c r="BN15" s="249"/>
      <c r="BO15" s="249"/>
      <c r="BP15" s="249"/>
      <c r="BQ15" s="258">
        <v>9</v>
      </c>
      <c r="BR15" s="25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0"/>
    </row>
    <row r="16" spans="1:131" s="251" customFormat="1" ht="26.25" customHeight="1" x14ac:dyDescent="0.15">
      <c r="A16" s="25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48"/>
      <c r="BA16" s="248"/>
      <c r="BB16" s="248"/>
      <c r="BC16" s="248"/>
      <c r="BD16" s="248"/>
      <c r="BE16" s="249"/>
      <c r="BF16" s="249"/>
      <c r="BG16" s="249"/>
      <c r="BH16" s="249"/>
      <c r="BI16" s="249"/>
      <c r="BJ16" s="249"/>
      <c r="BK16" s="249"/>
      <c r="BL16" s="249"/>
      <c r="BM16" s="249"/>
      <c r="BN16" s="249"/>
      <c r="BO16" s="249"/>
      <c r="BP16" s="249"/>
      <c r="BQ16" s="258">
        <v>10</v>
      </c>
      <c r="BR16" s="25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0"/>
    </row>
    <row r="17" spans="1:131" s="251" customFormat="1" ht="26.25" customHeight="1" x14ac:dyDescent="0.15">
      <c r="A17" s="25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48"/>
      <c r="BA17" s="248"/>
      <c r="BB17" s="248"/>
      <c r="BC17" s="248"/>
      <c r="BD17" s="248"/>
      <c r="BE17" s="249"/>
      <c r="BF17" s="249"/>
      <c r="BG17" s="249"/>
      <c r="BH17" s="249"/>
      <c r="BI17" s="249"/>
      <c r="BJ17" s="249"/>
      <c r="BK17" s="249"/>
      <c r="BL17" s="249"/>
      <c r="BM17" s="249"/>
      <c r="BN17" s="249"/>
      <c r="BO17" s="249"/>
      <c r="BP17" s="249"/>
      <c r="BQ17" s="258">
        <v>11</v>
      </c>
      <c r="BR17" s="25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0"/>
    </row>
    <row r="18" spans="1:131" s="251" customFormat="1" ht="26.25" customHeight="1" x14ac:dyDescent="0.15">
      <c r="A18" s="25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48"/>
      <c r="BA18" s="248"/>
      <c r="BB18" s="248"/>
      <c r="BC18" s="248"/>
      <c r="BD18" s="248"/>
      <c r="BE18" s="249"/>
      <c r="BF18" s="249"/>
      <c r="BG18" s="249"/>
      <c r="BH18" s="249"/>
      <c r="BI18" s="249"/>
      <c r="BJ18" s="249"/>
      <c r="BK18" s="249"/>
      <c r="BL18" s="249"/>
      <c r="BM18" s="249"/>
      <c r="BN18" s="249"/>
      <c r="BO18" s="249"/>
      <c r="BP18" s="249"/>
      <c r="BQ18" s="258">
        <v>12</v>
      </c>
      <c r="BR18" s="25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0"/>
    </row>
    <row r="19" spans="1:131" s="251" customFormat="1" ht="26.25" customHeight="1" x14ac:dyDescent="0.15">
      <c r="A19" s="25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48"/>
      <c r="BA19" s="248"/>
      <c r="BB19" s="248"/>
      <c r="BC19" s="248"/>
      <c r="BD19" s="248"/>
      <c r="BE19" s="249"/>
      <c r="BF19" s="249"/>
      <c r="BG19" s="249"/>
      <c r="BH19" s="249"/>
      <c r="BI19" s="249"/>
      <c r="BJ19" s="249"/>
      <c r="BK19" s="249"/>
      <c r="BL19" s="249"/>
      <c r="BM19" s="249"/>
      <c r="BN19" s="249"/>
      <c r="BO19" s="249"/>
      <c r="BP19" s="249"/>
      <c r="BQ19" s="258">
        <v>13</v>
      </c>
      <c r="BR19" s="25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0"/>
    </row>
    <row r="20" spans="1:131" s="251" customFormat="1" ht="26.25" customHeight="1" x14ac:dyDescent="0.15">
      <c r="A20" s="25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48"/>
      <c r="BA20" s="248"/>
      <c r="BB20" s="248"/>
      <c r="BC20" s="248"/>
      <c r="BD20" s="248"/>
      <c r="BE20" s="249"/>
      <c r="BF20" s="249"/>
      <c r="BG20" s="249"/>
      <c r="BH20" s="249"/>
      <c r="BI20" s="249"/>
      <c r="BJ20" s="249"/>
      <c r="BK20" s="249"/>
      <c r="BL20" s="249"/>
      <c r="BM20" s="249"/>
      <c r="BN20" s="249"/>
      <c r="BO20" s="249"/>
      <c r="BP20" s="249"/>
      <c r="BQ20" s="258">
        <v>14</v>
      </c>
      <c r="BR20" s="25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0"/>
    </row>
    <row r="21" spans="1:131" s="251" customFormat="1" ht="26.25" customHeight="1" thickBot="1" x14ac:dyDescent="0.2">
      <c r="A21" s="25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48"/>
      <c r="BA21" s="248"/>
      <c r="BB21" s="248"/>
      <c r="BC21" s="248"/>
      <c r="BD21" s="248"/>
      <c r="BE21" s="249"/>
      <c r="BF21" s="249"/>
      <c r="BG21" s="249"/>
      <c r="BH21" s="249"/>
      <c r="BI21" s="249"/>
      <c r="BJ21" s="249"/>
      <c r="BK21" s="249"/>
      <c r="BL21" s="249"/>
      <c r="BM21" s="249"/>
      <c r="BN21" s="249"/>
      <c r="BO21" s="249"/>
      <c r="BP21" s="249"/>
      <c r="BQ21" s="258">
        <v>15</v>
      </c>
      <c r="BR21" s="25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0"/>
    </row>
    <row r="22" spans="1:131" s="251" customFormat="1" ht="26.25" customHeight="1" x14ac:dyDescent="0.15">
      <c r="A22" s="25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49"/>
      <c r="BF22" s="249"/>
      <c r="BG22" s="249"/>
      <c r="BH22" s="249"/>
      <c r="BI22" s="249"/>
      <c r="BJ22" s="249"/>
      <c r="BK22" s="249"/>
      <c r="BL22" s="249"/>
      <c r="BM22" s="249"/>
      <c r="BN22" s="249"/>
      <c r="BO22" s="249"/>
      <c r="BP22" s="249"/>
      <c r="BQ22" s="258">
        <v>16</v>
      </c>
      <c r="BR22" s="25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0"/>
    </row>
    <row r="23" spans="1:131" s="251" customFormat="1" ht="26.25" customHeight="1" thickBot="1" x14ac:dyDescent="0.2">
      <c r="A23" s="260" t="s">
        <v>386</v>
      </c>
      <c r="B23" s="832" t="s">
        <v>387</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199</v>
      </c>
      <c r="AG23" s="836"/>
      <c r="AH23" s="836"/>
      <c r="AI23" s="836"/>
      <c r="AJ23" s="839"/>
      <c r="AK23" s="840"/>
      <c r="AL23" s="841"/>
      <c r="AM23" s="841"/>
      <c r="AN23" s="841"/>
      <c r="AO23" s="841"/>
      <c r="AP23" s="836"/>
      <c r="AQ23" s="836"/>
      <c r="AR23" s="836"/>
      <c r="AS23" s="836"/>
      <c r="AT23" s="836"/>
      <c r="AU23" s="842"/>
      <c r="AV23" s="842"/>
      <c r="AW23" s="842"/>
      <c r="AX23" s="842"/>
      <c r="AY23" s="843"/>
      <c r="AZ23" s="851" t="s">
        <v>130</v>
      </c>
      <c r="BA23" s="852"/>
      <c r="BB23" s="852"/>
      <c r="BC23" s="852"/>
      <c r="BD23" s="853"/>
      <c r="BE23" s="249"/>
      <c r="BF23" s="249"/>
      <c r="BG23" s="249"/>
      <c r="BH23" s="249"/>
      <c r="BI23" s="249"/>
      <c r="BJ23" s="249"/>
      <c r="BK23" s="249"/>
      <c r="BL23" s="249"/>
      <c r="BM23" s="249"/>
      <c r="BN23" s="249"/>
      <c r="BO23" s="249"/>
      <c r="BP23" s="249"/>
      <c r="BQ23" s="258">
        <v>17</v>
      </c>
      <c r="BR23" s="25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0"/>
    </row>
    <row r="24" spans="1:131" s="251"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48"/>
      <c r="BA24" s="248"/>
      <c r="BB24" s="248"/>
      <c r="BC24" s="248"/>
      <c r="BD24" s="248"/>
      <c r="BE24" s="249"/>
      <c r="BF24" s="249"/>
      <c r="BG24" s="249"/>
      <c r="BH24" s="249"/>
      <c r="BI24" s="249"/>
      <c r="BJ24" s="249"/>
      <c r="BK24" s="249"/>
      <c r="BL24" s="249"/>
      <c r="BM24" s="249"/>
      <c r="BN24" s="249"/>
      <c r="BO24" s="249"/>
      <c r="BP24" s="249"/>
      <c r="BQ24" s="258">
        <v>18</v>
      </c>
      <c r="BR24" s="25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0"/>
    </row>
    <row r="25" spans="1:131" s="243"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48"/>
      <c r="BK25" s="248"/>
      <c r="BL25" s="248"/>
      <c r="BM25" s="248"/>
      <c r="BN25" s="248"/>
      <c r="BO25" s="261"/>
      <c r="BP25" s="261"/>
      <c r="BQ25" s="258">
        <v>19</v>
      </c>
      <c r="BR25" s="25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2"/>
    </row>
    <row r="26" spans="1:131" s="243" customFormat="1" ht="26.25" customHeight="1" x14ac:dyDescent="0.15">
      <c r="A26" s="782" t="s">
        <v>366</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373</v>
      </c>
      <c r="BF26" s="760"/>
      <c r="BG26" s="760"/>
      <c r="BH26" s="760"/>
      <c r="BI26" s="771"/>
      <c r="BJ26" s="248"/>
      <c r="BK26" s="248"/>
      <c r="BL26" s="248"/>
      <c r="BM26" s="248"/>
      <c r="BN26" s="248"/>
      <c r="BO26" s="261"/>
      <c r="BP26" s="261"/>
      <c r="BQ26" s="258">
        <v>20</v>
      </c>
      <c r="BR26" s="25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2"/>
    </row>
    <row r="27" spans="1:131" s="24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48"/>
      <c r="BK27" s="248"/>
      <c r="BL27" s="248"/>
      <c r="BM27" s="248"/>
      <c r="BN27" s="248"/>
      <c r="BO27" s="261"/>
      <c r="BP27" s="261"/>
      <c r="BQ27" s="258">
        <v>21</v>
      </c>
      <c r="BR27" s="25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2"/>
    </row>
    <row r="28" spans="1:131" s="243" customFormat="1" ht="26.25" customHeight="1" thickTop="1" x14ac:dyDescent="0.15">
      <c r="A28" s="262">
        <v>1</v>
      </c>
      <c r="B28" s="773" t="s">
        <v>398</v>
      </c>
      <c r="C28" s="774"/>
      <c r="D28" s="774"/>
      <c r="E28" s="774"/>
      <c r="F28" s="774"/>
      <c r="G28" s="774"/>
      <c r="H28" s="774"/>
      <c r="I28" s="774"/>
      <c r="J28" s="774"/>
      <c r="K28" s="774"/>
      <c r="L28" s="774"/>
      <c r="M28" s="774"/>
      <c r="N28" s="774"/>
      <c r="O28" s="774"/>
      <c r="P28" s="775"/>
      <c r="Q28" s="864">
        <v>216</v>
      </c>
      <c r="R28" s="865"/>
      <c r="S28" s="865"/>
      <c r="T28" s="865"/>
      <c r="U28" s="865"/>
      <c r="V28" s="865">
        <v>212</v>
      </c>
      <c r="W28" s="865"/>
      <c r="X28" s="865"/>
      <c r="Y28" s="865"/>
      <c r="Z28" s="865"/>
      <c r="AA28" s="865">
        <v>4</v>
      </c>
      <c r="AB28" s="865"/>
      <c r="AC28" s="865"/>
      <c r="AD28" s="865"/>
      <c r="AE28" s="866"/>
      <c r="AF28" s="867">
        <v>4</v>
      </c>
      <c r="AG28" s="865"/>
      <c r="AH28" s="865"/>
      <c r="AI28" s="865"/>
      <c r="AJ28" s="868"/>
      <c r="AK28" s="869"/>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48"/>
      <c r="BK28" s="248"/>
      <c r="BL28" s="248"/>
      <c r="BM28" s="248"/>
      <c r="BN28" s="248"/>
      <c r="BO28" s="261"/>
      <c r="BP28" s="261"/>
      <c r="BQ28" s="258">
        <v>22</v>
      </c>
      <c r="BR28" s="25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2"/>
    </row>
    <row r="29" spans="1:131" s="243" customFormat="1" ht="26.25" customHeight="1" x14ac:dyDescent="0.15">
      <c r="A29" s="262">
        <v>2</v>
      </c>
      <c r="B29" s="797" t="s">
        <v>399</v>
      </c>
      <c r="C29" s="798"/>
      <c r="D29" s="798"/>
      <c r="E29" s="798"/>
      <c r="F29" s="798"/>
      <c r="G29" s="798"/>
      <c r="H29" s="798"/>
      <c r="I29" s="798"/>
      <c r="J29" s="798"/>
      <c r="K29" s="798"/>
      <c r="L29" s="798"/>
      <c r="M29" s="798"/>
      <c r="N29" s="798"/>
      <c r="O29" s="798"/>
      <c r="P29" s="799"/>
      <c r="Q29" s="800">
        <v>485</v>
      </c>
      <c r="R29" s="801"/>
      <c r="S29" s="801"/>
      <c r="T29" s="801"/>
      <c r="U29" s="801"/>
      <c r="V29" s="801">
        <v>464</v>
      </c>
      <c r="W29" s="801"/>
      <c r="X29" s="801"/>
      <c r="Y29" s="801"/>
      <c r="Z29" s="801"/>
      <c r="AA29" s="801">
        <v>21</v>
      </c>
      <c r="AB29" s="801"/>
      <c r="AC29" s="801"/>
      <c r="AD29" s="801"/>
      <c r="AE29" s="802"/>
      <c r="AF29" s="803">
        <v>21</v>
      </c>
      <c r="AG29" s="804"/>
      <c r="AH29" s="804"/>
      <c r="AI29" s="804"/>
      <c r="AJ29" s="805"/>
      <c r="AK29" s="872"/>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48"/>
      <c r="BK29" s="248"/>
      <c r="BL29" s="248"/>
      <c r="BM29" s="248"/>
      <c r="BN29" s="248"/>
      <c r="BO29" s="261"/>
      <c r="BP29" s="261"/>
      <c r="BQ29" s="258">
        <v>23</v>
      </c>
      <c r="BR29" s="25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2"/>
    </row>
    <row r="30" spans="1:131" s="243" customFormat="1" ht="26.25" customHeight="1" x14ac:dyDescent="0.15">
      <c r="A30" s="262">
        <v>3</v>
      </c>
      <c r="B30" s="797" t="s">
        <v>400</v>
      </c>
      <c r="C30" s="798"/>
      <c r="D30" s="798"/>
      <c r="E30" s="798"/>
      <c r="F30" s="798"/>
      <c r="G30" s="798"/>
      <c r="H30" s="798"/>
      <c r="I30" s="798"/>
      <c r="J30" s="798"/>
      <c r="K30" s="798"/>
      <c r="L30" s="798"/>
      <c r="M30" s="798"/>
      <c r="N30" s="798"/>
      <c r="O30" s="798"/>
      <c r="P30" s="799"/>
      <c r="Q30" s="800">
        <v>30</v>
      </c>
      <c r="R30" s="801"/>
      <c r="S30" s="801"/>
      <c r="T30" s="801"/>
      <c r="U30" s="801"/>
      <c r="V30" s="801">
        <v>30</v>
      </c>
      <c r="W30" s="801"/>
      <c r="X30" s="801"/>
      <c r="Y30" s="801"/>
      <c r="Z30" s="801"/>
      <c r="AA30" s="801">
        <v>0</v>
      </c>
      <c r="AB30" s="801"/>
      <c r="AC30" s="801"/>
      <c r="AD30" s="801"/>
      <c r="AE30" s="802"/>
      <c r="AF30" s="803">
        <v>0</v>
      </c>
      <c r="AG30" s="804"/>
      <c r="AH30" s="804"/>
      <c r="AI30" s="804"/>
      <c r="AJ30" s="805"/>
      <c r="AK30" s="872"/>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48"/>
      <c r="BK30" s="248"/>
      <c r="BL30" s="248"/>
      <c r="BM30" s="248"/>
      <c r="BN30" s="248"/>
      <c r="BO30" s="261"/>
      <c r="BP30" s="261"/>
      <c r="BQ30" s="258">
        <v>24</v>
      </c>
      <c r="BR30" s="25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2"/>
    </row>
    <row r="31" spans="1:131" s="243" customFormat="1" ht="26.25" customHeight="1" x14ac:dyDescent="0.15">
      <c r="A31" s="262">
        <v>4</v>
      </c>
      <c r="B31" s="797" t="s">
        <v>401</v>
      </c>
      <c r="C31" s="798"/>
      <c r="D31" s="798"/>
      <c r="E31" s="798"/>
      <c r="F31" s="798"/>
      <c r="G31" s="798"/>
      <c r="H31" s="798"/>
      <c r="I31" s="798"/>
      <c r="J31" s="798"/>
      <c r="K31" s="798"/>
      <c r="L31" s="798"/>
      <c r="M31" s="798"/>
      <c r="N31" s="798"/>
      <c r="O31" s="798"/>
      <c r="P31" s="799"/>
      <c r="Q31" s="800">
        <v>157</v>
      </c>
      <c r="R31" s="801"/>
      <c r="S31" s="801"/>
      <c r="T31" s="801"/>
      <c r="U31" s="801"/>
      <c r="V31" s="801">
        <v>142</v>
      </c>
      <c r="W31" s="801"/>
      <c r="X31" s="801"/>
      <c r="Y31" s="801"/>
      <c r="Z31" s="801"/>
      <c r="AA31" s="801">
        <v>15</v>
      </c>
      <c r="AB31" s="801"/>
      <c r="AC31" s="801"/>
      <c r="AD31" s="801"/>
      <c r="AE31" s="802"/>
      <c r="AF31" s="803">
        <v>15</v>
      </c>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t="s">
        <v>402</v>
      </c>
      <c r="BF31" s="870"/>
      <c r="BG31" s="870"/>
      <c r="BH31" s="870"/>
      <c r="BI31" s="871"/>
      <c r="BJ31" s="248"/>
      <c r="BK31" s="248"/>
      <c r="BL31" s="248"/>
      <c r="BM31" s="248"/>
      <c r="BN31" s="248"/>
      <c r="BO31" s="261"/>
      <c r="BP31" s="261"/>
      <c r="BQ31" s="258">
        <v>25</v>
      </c>
      <c r="BR31" s="25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2"/>
    </row>
    <row r="32" spans="1:131" s="243" customFormat="1" ht="26.25" customHeight="1" x14ac:dyDescent="0.15">
      <c r="A32" s="262">
        <v>5</v>
      </c>
      <c r="B32" s="797" t="s">
        <v>403</v>
      </c>
      <c r="C32" s="798"/>
      <c r="D32" s="798"/>
      <c r="E32" s="798"/>
      <c r="F32" s="798"/>
      <c r="G32" s="798"/>
      <c r="H32" s="798"/>
      <c r="I32" s="798"/>
      <c r="J32" s="798"/>
      <c r="K32" s="798"/>
      <c r="L32" s="798"/>
      <c r="M32" s="798"/>
      <c r="N32" s="798"/>
      <c r="O32" s="798"/>
      <c r="P32" s="799"/>
      <c r="Q32" s="800">
        <v>28</v>
      </c>
      <c r="R32" s="801"/>
      <c r="S32" s="801"/>
      <c r="T32" s="801"/>
      <c r="U32" s="801"/>
      <c r="V32" s="801">
        <v>26</v>
      </c>
      <c r="W32" s="801"/>
      <c r="X32" s="801"/>
      <c r="Y32" s="801"/>
      <c r="Z32" s="801"/>
      <c r="AA32" s="801">
        <v>2</v>
      </c>
      <c r="AB32" s="801"/>
      <c r="AC32" s="801"/>
      <c r="AD32" s="801"/>
      <c r="AE32" s="802"/>
      <c r="AF32" s="803">
        <v>2</v>
      </c>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t="s">
        <v>404</v>
      </c>
      <c r="BF32" s="870"/>
      <c r="BG32" s="870"/>
      <c r="BH32" s="870"/>
      <c r="BI32" s="871"/>
      <c r="BJ32" s="248"/>
      <c r="BK32" s="248"/>
      <c r="BL32" s="248"/>
      <c r="BM32" s="248"/>
      <c r="BN32" s="248"/>
      <c r="BO32" s="261"/>
      <c r="BP32" s="261"/>
      <c r="BQ32" s="258">
        <v>26</v>
      </c>
      <c r="BR32" s="25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2"/>
    </row>
    <row r="33" spans="1:131" s="243" customFormat="1" ht="26.25" customHeight="1" x14ac:dyDescent="0.15">
      <c r="A33" s="262">
        <v>6</v>
      </c>
      <c r="B33" s="797" t="s">
        <v>405</v>
      </c>
      <c r="C33" s="798"/>
      <c r="D33" s="798"/>
      <c r="E33" s="798"/>
      <c r="F33" s="798"/>
      <c r="G33" s="798"/>
      <c r="H33" s="798"/>
      <c r="I33" s="798"/>
      <c r="J33" s="798"/>
      <c r="K33" s="798"/>
      <c r="L33" s="798"/>
      <c r="M33" s="798"/>
      <c r="N33" s="798"/>
      <c r="O33" s="798"/>
      <c r="P33" s="799"/>
      <c r="Q33" s="800">
        <v>42</v>
      </c>
      <c r="R33" s="801"/>
      <c r="S33" s="801"/>
      <c r="T33" s="801"/>
      <c r="U33" s="801"/>
      <c r="V33" s="801">
        <v>42</v>
      </c>
      <c r="W33" s="801"/>
      <c r="X33" s="801"/>
      <c r="Y33" s="801"/>
      <c r="Z33" s="801"/>
      <c r="AA33" s="801">
        <v>0</v>
      </c>
      <c r="AB33" s="801"/>
      <c r="AC33" s="801"/>
      <c r="AD33" s="801"/>
      <c r="AE33" s="802"/>
      <c r="AF33" s="803">
        <v>0</v>
      </c>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t="s">
        <v>402</v>
      </c>
      <c r="BF33" s="870"/>
      <c r="BG33" s="870"/>
      <c r="BH33" s="870"/>
      <c r="BI33" s="871"/>
      <c r="BJ33" s="248"/>
      <c r="BK33" s="248"/>
      <c r="BL33" s="248"/>
      <c r="BM33" s="248"/>
      <c r="BN33" s="248"/>
      <c r="BO33" s="261"/>
      <c r="BP33" s="261"/>
      <c r="BQ33" s="258">
        <v>27</v>
      </c>
      <c r="BR33" s="25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2"/>
    </row>
    <row r="34" spans="1:131" s="243" customFormat="1" ht="26.25" customHeight="1" x14ac:dyDescent="0.15">
      <c r="A34" s="26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48"/>
      <c r="BK34" s="248"/>
      <c r="BL34" s="248"/>
      <c r="BM34" s="248"/>
      <c r="BN34" s="248"/>
      <c r="BO34" s="261"/>
      <c r="BP34" s="261"/>
      <c r="BQ34" s="258">
        <v>28</v>
      </c>
      <c r="BR34" s="25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2"/>
    </row>
    <row r="35" spans="1:131" s="243" customFormat="1" ht="26.25" customHeight="1" x14ac:dyDescent="0.15">
      <c r="A35" s="26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48"/>
      <c r="BK35" s="248"/>
      <c r="BL35" s="248"/>
      <c r="BM35" s="248"/>
      <c r="BN35" s="248"/>
      <c r="BO35" s="261"/>
      <c r="BP35" s="261"/>
      <c r="BQ35" s="258">
        <v>29</v>
      </c>
      <c r="BR35" s="25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2"/>
    </row>
    <row r="36" spans="1:131" s="243" customFormat="1" ht="26.25" customHeight="1" x14ac:dyDescent="0.15">
      <c r="A36" s="26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48"/>
      <c r="BK36" s="248"/>
      <c r="BL36" s="248"/>
      <c r="BM36" s="248"/>
      <c r="BN36" s="248"/>
      <c r="BO36" s="261"/>
      <c r="BP36" s="261"/>
      <c r="BQ36" s="258">
        <v>30</v>
      </c>
      <c r="BR36" s="25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2"/>
    </row>
    <row r="37" spans="1:131" s="243" customFormat="1" ht="26.25" customHeight="1" x14ac:dyDescent="0.15">
      <c r="A37" s="26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48"/>
      <c r="BK37" s="248"/>
      <c r="BL37" s="248"/>
      <c r="BM37" s="248"/>
      <c r="BN37" s="248"/>
      <c r="BO37" s="261"/>
      <c r="BP37" s="261"/>
      <c r="BQ37" s="258">
        <v>31</v>
      </c>
      <c r="BR37" s="25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2"/>
    </row>
    <row r="38" spans="1:131" s="243" customFormat="1" ht="26.25" customHeight="1" x14ac:dyDescent="0.15">
      <c r="A38" s="26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48"/>
      <c r="BK38" s="248"/>
      <c r="BL38" s="248"/>
      <c r="BM38" s="248"/>
      <c r="BN38" s="248"/>
      <c r="BO38" s="261"/>
      <c r="BP38" s="261"/>
      <c r="BQ38" s="258">
        <v>32</v>
      </c>
      <c r="BR38" s="25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2"/>
    </row>
    <row r="39" spans="1:131" s="243" customFormat="1" ht="26.25" customHeight="1" x14ac:dyDescent="0.15">
      <c r="A39" s="26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48"/>
      <c r="BK39" s="248"/>
      <c r="BL39" s="248"/>
      <c r="BM39" s="248"/>
      <c r="BN39" s="248"/>
      <c r="BO39" s="261"/>
      <c r="BP39" s="261"/>
      <c r="BQ39" s="258">
        <v>33</v>
      </c>
      <c r="BR39" s="25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2"/>
    </row>
    <row r="40" spans="1:131" s="243" customFormat="1" ht="26.25" customHeight="1" x14ac:dyDescent="0.15">
      <c r="A40" s="25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48"/>
      <c r="BK40" s="248"/>
      <c r="BL40" s="248"/>
      <c r="BM40" s="248"/>
      <c r="BN40" s="248"/>
      <c r="BO40" s="261"/>
      <c r="BP40" s="261"/>
      <c r="BQ40" s="258">
        <v>34</v>
      </c>
      <c r="BR40" s="25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2"/>
    </row>
    <row r="41" spans="1:131" s="243" customFormat="1" ht="26.25" customHeight="1" x14ac:dyDescent="0.15">
      <c r="A41" s="25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48"/>
      <c r="BK41" s="248"/>
      <c r="BL41" s="248"/>
      <c r="BM41" s="248"/>
      <c r="BN41" s="248"/>
      <c r="BO41" s="261"/>
      <c r="BP41" s="261"/>
      <c r="BQ41" s="258">
        <v>35</v>
      </c>
      <c r="BR41" s="25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2"/>
    </row>
    <row r="42" spans="1:131" s="243" customFormat="1" ht="26.25" customHeight="1" x14ac:dyDescent="0.15">
      <c r="A42" s="25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48"/>
      <c r="BK42" s="248"/>
      <c r="BL42" s="248"/>
      <c r="BM42" s="248"/>
      <c r="BN42" s="248"/>
      <c r="BO42" s="261"/>
      <c r="BP42" s="261"/>
      <c r="BQ42" s="258">
        <v>36</v>
      </c>
      <c r="BR42" s="25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2"/>
    </row>
    <row r="43" spans="1:131" s="243" customFormat="1" ht="26.25" customHeight="1" x14ac:dyDescent="0.15">
      <c r="A43" s="25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48"/>
      <c r="BK43" s="248"/>
      <c r="BL43" s="248"/>
      <c r="BM43" s="248"/>
      <c r="BN43" s="248"/>
      <c r="BO43" s="261"/>
      <c r="BP43" s="261"/>
      <c r="BQ43" s="258">
        <v>37</v>
      </c>
      <c r="BR43" s="25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2"/>
    </row>
    <row r="44" spans="1:131" s="243" customFormat="1" ht="26.25" customHeight="1" x14ac:dyDescent="0.15">
      <c r="A44" s="25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48"/>
      <c r="BK44" s="248"/>
      <c r="BL44" s="248"/>
      <c r="BM44" s="248"/>
      <c r="BN44" s="248"/>
      <c r="BO44" s="261"/>
      <c r="BP44" s="261"/>
      <c r="BQ44" s="258">
        <v>38</v>
      </c>
      <c r="BR44" s="25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2"/>
    </row>
    <row r="45" spans="1:131" s="243" customFormat="1" ht="26.25" customHeight="1" x14ac:dyDescent="0.15">
      <c r="A45" s="25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48"/>
      <c r="BK45" s="248"/>
      <c r="BL45" s="248"/>
      <c r="BM45" s="248"/>
      <c r="BN45" s="248"/>
      <c r="BO45" s="261"/>
      <c r="BP45" s="261"/>
      <c r="BQ45" s="258">
        <v>39</v>
      </c>
      <c r="BR45" s="25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2"/>
    </row>
    <row r="46" spans="1:131" s="243" customFormat="1" ht="26.25" customHeight="1" x14ac:dyDescent="0.15">
      <c r="A46" s="25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48"/>
      <c r="BK46" s="248"/>
      <c r="BL46" s="248"/>
      <c r="BM46" s="248"/>
      <c r="BN46" s="248"/>
      <c r="BO46" s="261"/>
      <c r="BP46" s="261"/>
      <c r="BQ46" s="258">
        <v>40</v>
      </c>
      <c r="BR46" s="25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2"/>
    </row>
    <row r="47" spans="1:131" s="243" customFormat="1" ht="26.25" customHeight="1" x14ac:dyDescent="0.15">
      <c r="A47" s="25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48"/>
      <c r="BK47" s="248"/>
      <c r="BL47" s="248"/>
      <c r="BM47" s="248"/>
      <c r="BN47" s="248"/>
      <c r="BO47" s="261"/>
      <c r="BP47" s="261"/>
      <c r="BQ47" s="258">
        <v>41</v>
      </c>
      <c r="BR47" s="25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2"/>
    </row>
    <row r="48" spans="1:131" s="243" customFormat="1" ht="26.25" customHeight="1" x14ac:dyDescent="0.15">
      <c r="A48" s="25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48"/>
      <c r="BK48" s="248"/>
      <c r="BL48" s="248"/>
      <c r="BM48" s="248"/>
      <c r="BN48" s="248"/>
      <c r="BO48" s="261"/>
      <c r="BP48" s="261"/>
      <c r="BQ48" s="258">
        <v>42</v>
      </c>
      <c r="BR48" s="25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2"/>
    </row>
    <row r="49" spans="1:131" s="243" customFormat="1" ht="26.25" customHeight="1" x14ac:dyDescent="0.15">
      <c r="A49" s="25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48"/>
      <c r="BK49" s="248"/>
      <c r="BL49" s="248"/>
      <c r="BM49" s="248"/>
      <c r="BN49" s="248"/>
      <c r="BO49" s="261"/>
      <c r="BP49" s="261"/>
      <c r="BQ49" s="258">
        <v>43</v>
      </c>
      <c r="BR49" s="25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2"/>
    </row>
    <row r="50" spans="1:131" s="243" customFormat="1" ht="26.25" customHeight="1" x14ac:dyDescent="0.15">
      <c r="A50" s="25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48"/>
      <c r="BK50" s="248"/>
      <c r="BL50" s="248"/>
      <c r="BM50" s="248"/>
      <c r="BN50" s="248"/>
      <c r="BO50" s="261"/>
      <c r="BP50" s="261"/>
      <c r="BQ50" s="258">
        <v>44</v>
      </c>
      <c r="BR50" s="25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2"/>
    </row>
    <row r="51" spans="1:131" s="243" customFormat="1" ht="26.25" customHeight="1" x14ac:dyDescent="0.15">
      <c r="A51" s="25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48"/>
      <c r="BK51" s="248"/>
      <c r="BL51" s="248"/>
      <c r="BM51" s="248"/>
      <c r="BN51" s="248"/>
      <c r="BO51" s="261"/>
      <c r="BP51" s="261"/>
      <c r="BQ51" s="258">
        <v>45</v>
      </c>
      <c r="BR51" s="25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2"/>
    </row>
    <row r="52" spans="1:131" s="243" customFormat="1" ht="26.25" customHeight="1" x14ac:dyDescent="0.15">
      <c r="A52" s="25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48"/>
      <c r="BK52" s="248"/>
      <c r="BL52" s="248"/>
      <c r="BM52" s="248"/>
      <c r="BN52" s="248"/>
      <c r="BO52" s="261"/>
      <c r="BP52" s="261"/>
      <c r="BQ52" s="258">
        <v>46</v>
      </c>
      <c r="BR52" s="25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2"/>
    </row>
    <row r="53" spans="1:131" s="243" customFormat="1" ht="26.25" customHeight="1" x14ac:dyDescent="0.15">
      <c r="A53" s="25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48"/>
      <c r="BK53" s="248"/>
      <c r="BL53" s="248"/>
      <c r="BM53" s="248"/>
      <c r="BN53" s="248"/>
      <c r="BO53" s="261"/>
      <c r="BP53" s="261"/>
      <c r="BQ53" s="258">
        <v>47</v>
      </c>
      <c r="BR53" s="25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2"/>
    </row>
    <row r="54" spans="1:131" s="243" customFormat="1" ht="26.25" customHeight="1" x14ac:dyDescent="0.15">
      <c r="A54" s="25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48"/>
      <c r="BK54" s="248"/>
      <c r="BL54" s="248"/>
      <c r="BM54" s="248"/>
      <c r="BN54" s="248"/>
      <c r="BO54" s="261"/>
      <c r="BP54" s="261"/>
      <c r="BQ54" s="258">
        <v>48</v>
      </c>
      <c r="BR54" s="25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2"/>
    </row>
    <row r="55" spans="1:131" s="243" customFormat="1" ht="26.25" customHeight="1" x14ac:dyDescent="0.15">
      <c r="A55" s="25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48"/>
      <c r="BK55" s="248"/>
      <c r="BL55" s="248"/>
      <c r="BM55" s="248"/>
      <c r="BN55" s="248"/>
      <c r="BO55" s="261"/>
      <c r="BP55" s="261"/>
      <c r="BQ55" s="258">
        <v>49</v>
      </c>
      <c r="BR55" s="25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2"/>
    </row>
    <row r="56" spans="1:131" s="243" customFormat="1" ht="26.25" customHeight="1" x14ac:dyDescent="0.15">
      <c r="A56" s="25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48"/>
      <c r="BK56" s="248"/>
      <c r="BL56" s="248"/>
      <c r="BM56" s="248"/>
      <c r="BN56" s="248"/>
      <c r="BO56" s="261"/>
      <c r="BP56" s="261"/>
      <c r="BQ56" s="258">
        <v>50</v>
      </c>
      <c r="BR56" s="25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2"/>
    </row>
    <row r="57" spans="1:131" s="243" customFormat="1" ht="26.25" customHeight="1" x14ac:dyDescent="0.15">
      <c r="A57" s="25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48"/>
      <c r="BK57" s="248"/>
      <c r="BL57" s="248"/>
      <c r="BM57" s="248"/>
      <c r="BN57" s="248"/>
      <c r="BO57" s="261"/>
      <c r="BP57" s="261"/>
      <c r="BQ57" s="258">
        <v>51</v>
      </c>
      <c r="BR57" s="25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2"/>
    </row>
    <row r="58" spans="1:131" s="243" customFormat="1" ht="26.25" customHeight="1" x14ac:dyDescent="0.15">
      <c r="A58" s="25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48"/>
      <c r="BK58" s="248"/>
      <c r="BL58" s="248"/>
      <c r="BM58" s="248"/>
      <c r="BN58" s="248"/>
      <c r="BO58" s="261"/>
      <c r="BP58" s="261"/>
      <c r="BQ58" s="258">
        <v>52</v>
      </c>
      <c r="BR58" s="25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2"/>
    </row>
    <row r="59" spans="1:131" s="243" customFormat="1" ht="26.25" customHeight="1" x14ac:dyDescent="0.15">
      <c r="A59" s="25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48"/>
      <c r="BK59" s="248"/>
      <c r="BL59" s="248"/>
      <c r="BM59" s="248"/>
      <c r="BN59" s="248"/>
      <c r="BO59" s="261"/>
      <c r="BP59" s="261"/>
      <c r="BQ59" s="258">
        <v>53</v>
      </c>
      <c r="BR59" s="25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2"/>
    </row>
    <row r="60" spans="1:131" s="243" customFormat="1" ht="26.25" customHeight="1" x14ac:dyDescent="0.15">
      <c r="A60" s="25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48"/>
      <c r="BK60" s="248"/>
      <c r="BL60" s="248"/>
      <c r="BM60" s="248"/>
      <c r="BN60" s="248"/>
      <c r="BO60" s="261"/>
      <c r="BP60" s="261"/>
      <c r="BQ60" s="258">
        <v>54</v>
      </c>
      <c r="BR60" s="25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2"/>
    </row>
    <row r="61" spans="1:131" s="243" customFormat="1" ht="26.25" customHeight="1" thickBot="1" x14ac:dyDescent="0.2">
      <c r="A61" s="25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48"/>
      <c r="BK61" s="248"/>
      <c r="BL61" s="248"/>
      <c r="BM61" s="248"/>
      <c r="BN61" s="248"/>
      <c r="BO61" s="261"/>
      <c r="BP61" s="261"/>
      <c r="BQ61" s="258">
        <v>55</v>
      </c>
      <c r="BR61" s="25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2"/>
    </row>
    <row r="62" spans="1:131" s="243" customFormat="1" ht="26.25" customHeight="1" x14ac:dyDescent="0.15">
      <c r="A62" s="25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1"/>
      <c r="BP62" s="261"/>
      <c r="BQ62" s="258">
        <v>56</v>
      </c>
      <c r="BR62" s="25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2"/>
    </row>
    <row r="63" spans="1:131" s="243" customFormat="1" ht="26.25" customHeight="1" thickBot="1" x14ac:dyDescent="0.2">
      <c r="A63" s="260" t="s">
        <v>386</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43</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130</v>
      </c>
      <c r="BK63" s="892"/>
      <c r="BL63" s="892"/>
      <c r="BM63" s="892"/>
      <c r="BN63" s="893"/>
      <c r="BO63" s="261"/>
      <c r="BP63" s="261"/>
      <c r="BQ63" s="258">
        <v>57</v>
      </c>
      <c r="BR63" s="25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2"/>
    </row>
    <row r="65" spans="1:131" s="243" customFormat="1" ht="26.25" customHeight="1" thickBot="1" x14ac:dyDescent="0.2">
      <c r="A65" s="248" t="s">
        <v>408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2"/>
    </row>
    <row r="66" spans="1:131" s="243"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391</v>
      </c>
      <c r="W66" s="760"/>
      <c r="X66" s="760"/>
      <c r="Y66" s="760"/>
      <c r="Z66" s="761"/>
      <c r="AA66" s="759" t="s">
        <v>411</v>
      </c>
      <c r="AB66" s="760"/>
      <c r="AC66" s="760"/>
      <c r="AD66" s="760"/>
      <c r="AE66" s="761"/>
      <c r="AF66" s="894" t="s">
        <v>393</v>
      </c>
      <c r="AG66" s="855"/>
      <c r="AH66" s="855"/>
      <c r="AI66" s="855"/>
      <c r="AJ66" s="895"/>
      <c r="AK66" s="759" t="s">
        <v>394</v>
      </c>
      <c r="AL66" s="783"/>
      <c r="AM66" s="783"/>
      <c r="AN66" s="783"/>
      <c r="AO66" s="784"/>
      <c r="AP66" s="759" t="s">
        <v>412</v>
      </c>
      <c r="AQ66" s="760"/>
      <c r="AR66" s="760"/>
      <c r="AS66" s="760"/>
      <c r="AT66" s="761"/>
      <c r="AU66" s="759" t="s">
        <v>413</v>
      </c>
      <c r="AV66" s="760"/>
      <c r="AW66" s="760"/>
      <c r="AX66" s="760"/>
      <c r="AY66" s="761"/>
      <c r="AZ66" s="759" t="s">
        <v>373</v>
      </c>
      <c r="BA66" s="760"/>
      <c r="BB66" s="760"/>
      <c r="BC66" s="760"/>
      <c r="BD66" s="771"/>
      <c r="BE66" s="261"/>
      <c r="BF66" s="261"/>
      <c r="BG66" s="261"/>
      <c r="BH66" s="261"/>
      <c r="BI66" s="261"/>
      <c r="BJ66" s="261"/>
      <c r="BK66" s="261"/>
      <c r="BL66" s="261"/>
      <c r="BM66" s="261"/>
      <c r="BN66" s="261"/>
      <c r="BO66" s="261"/>
      <c r="BP66" s="261"/>
      <c r="BQ66" s="258">
        <v>60</v>
      </c>
      <c r="BR66" s="26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2"/>
    </row>
    <row r="67" spans="1:131" s="24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1"/>
      <c r="BF67" s="261"/>
      <c r="BG67" s="261"/>
      <c r="BH67" s="261"/>
      <c r="BI67" s="261"/>
      <c r="BJ67" s="261"/>
      <c r="BK67" s="261"/>
      <c r="BL67" s="261"/>
      <c r="BM67" s="261"/>
      <c r="BN67" s="261"/>
      <c r="BO67" s="261"/>
      <c r="BP67" s="261"/>
      <c r="BQ67" s="258">
        <v>61</v>
      </c>
      <c r="BR67" s="26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2"/>
    </row>
    <row r="68" spans="1:131" s="243" customFormat="1" ht="26.25" customHeight="1" thickTop="1" x14ac:dyDescent="0.15">
      <c r="A68" s="254">
        <v>1</v>
      </c>
      <c r="B68" s="911" t="s">
        <v>568</v>
      </c>
      <c r="C68" s="912"/>
      <c r="D68" s="912"/>
      <c r="E68" s="912"/>
      <c r="F68" s="912"/>
      <c r="G68" s="912"/>
      <c r="H68" s="912"/>
      <c r="I68" s="912"/>
      <c r="J68" s="912"/>
      <c r="K68" s="912"/>
      <c r="L68" s="912"/>
      <c r="M68" s="912"/>
      <c r="N68" s="912"/>
      <c r="O68" s="912"/>
      <c r="P68" s="913"/>
      <c r="Q68" s="914">
        <v>5544</v>
      </c>
      <c r="R68" s="908"/>
      <c r="S68" s="908"/>
      <c r="T68" s="908"/>
      <c r="U68" s="908"/>
      <c r="V68" s="908">
        <v>5425</v>
      </c>
      <c r="W68" s="908"/>
      <c r="X68" s="908"/>
      <c r="Y68" s="908"/>
      <c r="Z68" s="908"/>
      <c r="AA68" s="908">
        <v>119</v>
      </c>
      <c r="AB68" s="908"/>
      <c r="AC68" s="908"/>
      <c r="AD68" s="908"/>
      <c r="AE68" s="908"/>
      <c r="AF68" s="908">
        <v>114</v>
      </c>
      <c r="AG68" s="908"/>
      <c r="AH68" s="908"/>
      <c r="AI68" s="908"/>
      <c r="AJ68" s="908"/>
      <c r="AK68" s="908">
        <v>337</v>
      </c>
      <c r="AL68" s="908"/>
      <c r="AM68" s="908"/>
      <c r="AN68" s="908"/>
      <c r="AO68" s="908"/>
      <c r="AP68" s="908">
        <v>646</v>
      </c>
      <c r="AQ68" s="908"/>
      <c r="AR68" s="908"/>
      <c r="AS68" s="908"/>
      <c r="AT68" s="908"/>
      <c r="AU68" s="908"/>
      <c r="AV68" s="908"/>
      <c r="AW68" s="908"/>
      <c r="AX68" s="908"/>
      <c r="AY68" s="908"/>
      <c r="AZ68" s="909"/>
      <c r="BA68" s="909"/>
      <c r="BB68" s="909"/>
      <c r="BC68" s="909"/>
      <c r="BD68" s="910"/>
      <c r="BE68" s="261"/>
      <c r="BF68" s="261"/>
      <c r="BG68" s="261"/>
      <c r="BH68" s="261"/>
      <c r="BI68" s="261"/>
      <c r="BJ68" s="261"/>
      <c r="BK68" s="261"/>
      <c r="BL68" s="261"/>
      <c r="BM68" s="261"/>
      <c r="BN68" s="261"/>
      <c r="BO68" s="261"/>
      <c r="BP68" s="261"/>
      <c r="BQ68" s="258">
        <v>62</v>
      </c>
      <c r="BR68" s="26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2"/>
    </row>
    <row r="69" spans="1:131" s="243" customFormat="1" ht="26.25" customHeight="1" x14ac:dyDescent="0.15">
      <c r="A69" s="257">
        <v>2</v>
      </c>
      <c r="B69" s="915" t="s">
        <v>569</v>
      </c>
      <c r="C69" s="916"/>
      <c r="D69" s="916"/>
      <c r="E69" s="916"/>
      <c r="F69" s="916"/>
      <c r="G69" s="916"/>
      <c r="H69" s="916"/>
      <c r="I69" s="916"/>
      <c r="J69" s="916"/>
      <c r="K69" s="916"/>
      <c r="L69" s="916"/>
      <c r="M69" s="916"/>
      <c r="N69" s="916"/>
      <c r="O69" s="916"/>
      <c r="P69" s="917"/>
      <c r="Q69" s="918">
        <v>642</v>
      </c>
      <c r="R69" s="873"/>
      <c r="S69" s="873"/>
      <c r="T69" s="873"/>
      <c r="U69" s="873"/>
      <c r="V69" s="873">
        <v>457</v>
      </c>
      <c r="W69" s="873"/>
      <c r="X69" s="873"/>
      <c r="Y69" s="873"/>
      <c r="Z69" s="873"/>
      <c r="AA69" s="873">
        <v>185</v>
      </c>
      <c r="AB69" s="873"/>
      <c r="AC69" s="873"/>
      <c r="AD69" s="873"/>
      <c r="AE69" s="873"/>
      <c r="AF69" s="873">
        <v>1127</v>
      </c>
      <c r="AG69" s="873"/>
      <c r="AH69" s="873"/>
      <c r="AI69" s="873"/>
      <c r="AJ69" s="873"/>
      <c r="AK69" s="873"/>
      <c r="AL69" s="873"/>
      <c r="AM69" s="873"/>
      <c r="AN69" s="873"/>
      <c r="AO69" s="873"/>
      <c r="AP69" s="873">
        <v>19</v>
      </c>
      <c r="AQ69" s="873"/>
      <c r="AR69" s="873"/>
      <c r="AS69" s="873"/>
      <c r="AT69" s="873"/>
      <c r="AU69" s="873"/>
      <c r="AV69" s="873"/>
      <c r="AW69" s="873"/>
      <c r="AX69" s="873"/>
      <c r="AY69" s="873"/>
      <c r="AZ69" s="919"/>
      <c r="BA69" s="919"/>
      <c r="BB69" s="919"/>
      <c r="BC69" s="919"/>
      <c r="BD69" s="920"/>
      <c r="BE69" s="261"/>
      <c r="BF69" s="261"/>
      <c r="BG69" s="261"/>
      <c r="BH69" s="261"/>
      <c r="BI69" s="261"/>
      <c r="BJ69" s="261"/>
      <c r="BK69" s="261"/>
      <c r="BL69" s="261"/>
      <c r="BM69" s="261"/>
      <c r="BN69" s="261"/>
      <c r="BO69" s="261"/>
      <c r="BP69" s="261"/>
      <c r="BQ69" s="258">
        <v>63</v>
      </c>
      <c r="BR69" s="26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2"/>
    </row>
    <row r="70" spans="1:131" s="243" customFormat="1" ht="26.25" customHeight="1" x14ac:dyDescent="0.15">
      <c r="A70" s="257">
        <v>3</v>
      </c>
      <c r="B70" s="915" t="s">
        <v>570</v>
      </c>
      <c r="C70" s="916"/>
      <c r="D70" s="916"/>
      <c r="E70" s="916"/>
      <c r="F70" s="916"/>
      <c r="G70" s="916"/>
      <c r="H70" s="916"/>
      <c r="I70" s="916"/>
      <c r="J70" s="916"/>
      <c r="K70" s="916"/>
      <c r="L70" s="916"/>
      <c r="M70" s="916"/>
      <c r="N70" s="916"/>
      <c r="O70" s="916"/>
      <c r="P70" s="917"/>
      <c r="Q70" s="918">
        <v>9184</v>
      </c>
      <c r="R70" s="873"/>
      <c r="S70" s="873"/>
      <c r="T70" s="873"/>
      <c r="U70" s="873"/>
      <c r="V70" s="873">
        <v>9066</v>
      </c>
      <c r="W70" s="873"/>
      <c r="X70" s="873"/>
      <c r="Y70" s="873"/>
      <c r="Z70" s="873"/>
      <c r="AA70" s="873">
        <v>118</v>
      </c>
      <c r="AB70" s="873"/>
      <c r="AC70" s="873"/>
      <c r="AD70" s="873"/>
      <c r="AE70" s="873"/>
      <c r="AF70" s="873"/>
      <c r="AG70" s="873"/>
      <c r="AH70" s="873"/>
      <c r="AI70" s="873"/>
      <c r="AJ70" s="873"/>
      <c r="AK70" s="873">
        <v>15</v>
      </c>
      <c r="AL70" s="873"/>
      <c r="AM70" s="873"/>
      <c r="AN70" s="873"/>
      <c r="AO70" s="873"/>
      <c r="AP70" s="873"/>
      <c r="AQ70" s="873"/>
      <c r="AR70" s="873"/>
      <c r="AS70" s="873"/>
      <c r="AT70" s="873"/>
      <c r="AU70" s="873"/>
      <c r="AV70" s="873"/>
      <c r="AW70" s="873"/>
      <c r="AX70" s="873"/>
      <c r="AY70" s="873"/>
      <c r="AZ70" s="919"/>
      <c r="BA70" s="919"/>
      <c r="BB70" s="919"/>
      <c r="BC70" s="919"/>
      <c r="BD70" s="920"/>
      <c r="BE70" s="261"/>
      <c r="BF70" s="261"/>
      <c r="BG70" s="261"/>
      <c r="BH70" s="261"/>
      <c r="BI70" s="261"/>
      <c r="BJ70" s="261"/>
      <c r="BK70" s="261"/>
      <c r="BL70" s="261"/>
      <c r="BM70" s="261"/>
      <c r="BN70" s="261"/>
      <c r="BO70" s="261"/>
      <c r="BP70" s="261"/>
      <c r="BQ70" s="258">
        <v>64</v>
      </c>
      <c r="BR70" s="26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2"/>
    </row>
    <row r="71" spans="1:131" s="243" customFormat="1" ht="26.25" customHeight="1" x14ac:dyDescent="0.15">
      <c r="A71" s="257">
        <v>4</v>
      </c>
      <c r="B71" s="915" t="s">
        <v>571</v>
      </c>
      <c r="C71" s="916"/>
      <c r="D71" s="916"/>
      <c r="E71" s="916"/>
      <c r="F71" s="916"/>
      <c r="G71" s="916"/>
      <c r="H71" s="916"/>
      <c r="I71" s="916"/>
      <c r="J71" s="916"/>
      <c r="K71" s="916"/>
      <c r="L71" s="916"/>
      <c r="M71" s="916"/>
      <c r="N71" s="916"/>
      <c r="O71" s="916"/>
      <c r="P71" s="917"/>
      <c r="Q71" s="918">
        <v>1536</v>
      </c>
      <c r="R71" s="873"/>
      <c r="S71" s="873"/>
      <c r="T71" s="873"/>
      <c r="U71" s="873"/>
      <c r="V71" s="873">
        <v>1535</v>
      </c>
      <c r="W71" s="873"/>
      <c r="X71" s="873"/>
      <c r="Y71" s="873"/>
      <c r="Z71" s="873"/>
      <c r="AA71" s="873">
        <v>1</v>
      </c>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1"/>
      <c r="BF71" s="261"/>
      <c r="BG71" s="261"/>
      <c r="BH71" s="261"/>
      <c r="BI71" s="261"/>
      <c r="BJ71" s="261"/>
      <c r="BK71" s="261"/>
      <c r="BL71" s="261"/>
      <c r="BM71" s="261"/>
      <c r="BN71" s="261"/>
      <c r="BO71" s="261"/>
      <c r="BP71" s="261"/>
      <c r="BQ71" s="258">
        <v>65</v>
      </c>
      <c r="BR71" s="26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2"/>
    </row>
    <row r="72" spans="1:131" s="243" customFormat="1" ht="26.25" customHeight="1" x14ac:dyDescent="0.15">
      <c r="A72" s="257">
        <v>5</v>
      </c>
      <c r="B72" s="915" t="s">
        <v>572</v>
      </c>
      <c r="C72" s="916"/>
      <c r="D72" s="916"/>
      <c r="E72" s="916"/>
      <c r="F72" s="916"/>
      <c r="G72" s="916"/>
      <c r="H72" s="916"/>
      <c r="I72" s="916"/>
      <c r="J72" s="916"/>
      <c r="K72" s="916"/>
      <c r="L72" s="916"/>
      <c r="M72" s="916"/>
      <c r="N72" s="916"/>
      <c r="O72" s="916"/>
      <c r="P72" s="917"/>
      <c r="Q72" s="918">
        <v>1</v>
      </c>
      <c r="R72" s="873"/>
      <c r="S72" s="873"/>
      <c r="T72" s="873"/>
      <c r="U72" s="873"/>
      <c r="V72" s="873">
        <v>1</v>
      </c>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1"/>
      <c r="BF72" s="261"/>
      <c r="BG72" s="261"/>
      <c r="BH72" s="261"/>
      <c r="BI72" s="261"/>
      <c r="BJ72" s="261"/>
      <c r="BK72" s="261"/>
      <c r="BL72" s="261"/>
      <c r="BM72" s="261"/>
      <c r="BN72" s="261"/>
      <c r="BO72" s="261"/>
      <c r="BP72" s="261"/>
      <c r="BQ72" s="258">
        <v>66</v>
      </c>
      <c r="BR72" s="26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2"/>
    </row>
    <row r="73" spans="1:131" s="243" customFormat="1" ht="26.25" customHeight="1" x14ac:dyDescent="0.15">
      <c r="A73" s="257">
        <v>6</v>
      </c>
      <c r="B73" s="915" t="s">
        <v>573</v>
      </c>
      <c r="C73" s="916"/>
      <c r="D73" s="916"/>
      <c r="E73" s="916"/>
      <c r="F73" s="916"/>
      <c r="G73" s="916"/>
      <c r="H73" s="916"/>
      <c r="I73" s="916"/>
      <c r="J73" s="916"/>
      <c r="K73" s="916"/>
      <c r="L73" s="916"/>
      <c r="M73" s="916"/>
      <c r="N73" s="916"/>
      <c r="O73" s="916"/>
      <c r="P73" s="917"/>
      <c r="Q73" s="918">
        <v>60</v>
      </c>
      <c r="R73" s="873"/>
      <c r="S73" s="873"/>
      <c r="T73" s="873"/>
      <c r="U73" s="873"/>
      <c r="V73" s="873">
        <v>59</v>
      </c>
      <c r="W73" s="873"/>
      <c r="X73" s="873"/>
      <c r="Y73" s="873"/>
      <c r="Z73" s="873"/>
      <c r="AA73" s="873">
        <v>1</v>
      </c>
      <c r="AB73" s="873"/>
      <c r="AC73" s="873"/>
      <c r="AD73" s="873"/>
      <c r="AE73" s="873"/>
      <c r="AF73" s="873"/>
      <c r="AG73" s="873"/>
      <c r="AH73" s="873"/>
      <c r="AI73" s="873"/>
      <c r="AJ73" s="873"/>
      <c r="AK73" s="873">
        <v>24</v>
      </c>
      <c r="AL73" s="873"/>
      <c r="AM73" s="873"/>
      <c r="AN73" s="873"/>
      <c r="AO73" s="873"/>
      <c r="AP73" s="873"/>
      <c r="AQ73" s="873"/>
      <c r="AR73" s="873"/>
      <c r="AS73" s="873"/>
      <c r="AT73" s="873"/>
      <c r="AU73" s="873"/>
      <c r="AV73" s="873"/>
      <c r="AW73" s="873"/>
      <c r="AX73" s="873"/>
      <c r="AY73" s="873"/>
      <c r="AZ73" s="919"/>
      <c r="BA73" s="919"/>
      <c r="BB73" s="919"/>
      <c r="BC73" s="919"/>
      <c r="BD73" s="920"/>
      <c r="BE73" s="261"/>
      <c r="BF73" s="261"/>
      <c r="BG73" s="261"/>
      <c r="BH73" s="261"/>
      <c r="BI73" s="261"/>
      <c r="BJ73" s="261"/>
      <c r="BK73" s="261"/>
      <c r="BL73" s="261"/>
      <c r="BM73" s="261"/>
      <c r="BN73" s="261"/>
      <c r="BO73" s="261"/>
      <c r="BP73" s="261"/>
      <c r="BQ73" s="258">
        <v>67</v>
      </c>
      <c r="BR73" s="26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2"/>
    </row>
    <row r="74" spans="1:131" s="243" customFormat="1" ht="26.25" customHeight="1" x14ac:dyDescent="0.15">
      <c r="A74" s="257">
        <v>7</v>
      </c>
      <c r="B74" s="915" t="s">
        <v>574</v>
      </c>
      <c r="C74" s="916"/>
      <c r="D74" s="916"/>
      <c r="E74" s="916"/>
      <c r="F74" s="916"/>
      <c r="G74" s="916"/>
      <c r="H74" s="916"/>
      <c r="I74" s="916"/>
      <c r="J74" s="916"/>
      <c r="K74" s="916"/>
      <c r="L74" s="916"/>
      <c r="M74" s="916"/>
      <c r="N74" s="916"/>
      <c r="O74" s="916"/>
      <c r="P74" s="917"/>
      <c r="Q74" s="918">
        <v>39</v>
      </c>
      <c r="R74" s="873"/>
      <c r="S74" s="873"/>
      <c r="T74" s="873"/>
      <c r="U74" s="873"/>
      <c r="V74" s="873">
        <v>37</v>
      </c>
      <c r="W74" s="873"/>
      <c r="X74" s="873"/>
      <c r="Y74" s="873"/>
      <c r="Z74" s="873"/>
      <c r="AA74" s="873">
        <v>2</v>
      </c>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1"/>
      <c r="BF74" s="261"/>
      <c r="BG74" s="261"/>
      <c r="BH74" s="261"/>
      <c r="BI74" s="261"/>
      <c r="BJ74" s="261"/>
      <c r="BK74" s="261"/>
      <c r="BL74" s="261"/>
      <c r="BM74" s="261"/>
      <c r="BN74" s="261"/>
      <c r="BO74" s="261"/>
      <c r="BP74" s="261"/>
      <c r="BQ74" s="258">
        <v>68</v>
      </c>
      <c r="BR74" s="26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2"/>
    </row>
    <row r="75" spans="1:131" s="243" customFormat="1" ht="26.25" customHeight="1" x14ac:dyDescent="0.15">
      <c r="A75" s="257">
        <v>8</v>
      </c>
      <c r="B75" s="915" t="s">
        <v>575</v>
      </c>
      <c r="C75" s="916"/>
      <c r="D75" s="916"/>
      <c r="E75" s="916"/>
      <c r="F75" s="916"/>
      <c r="G75" s="916"/>
      <c r="H75" s="916"/>
      <c r="I75" s="916"/>
      <c r="J75" s="916"/>
      <c r="K75" s="916"/>
      <c r="L75" s="916"/>
      <c r="M75" s="916"/>
      <c r="N75" s="916"/>
      <c r="O75" s="916"/>
      <c r="P75" s="917"/>
      <c r="Q75" s="921">
        <v>1174</v>
      </c>
      <c r="R75" s="922"/>
      <c r="S75" s="922"/>
      <c r="T75" s="922"/>
      <c r="U75" s="872"/>
      <c r="V75" s="923">
        <v>1130</v>
      </c>
      <c r="W75" s="922"/>
      <c r="X75" s="922"/>
      <c r="Y75" s="922"/>
      <c r="Z75" s="872"/>
      <c r="AA75" s="923">
        <v>44</v>
      </c>
      <c r="AB75" s="922"/>
      <c r="AC75" s="922"/>
      <c r="AD75" s="922"/>
      <c r="AE75" s="872"/>
      <c r="AF75" s="923">
        <v>44</v>
      </c>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1"/>
      <c r="BF75" s="261"/>
      <c r="BG75" s="261"/>
      <c r="BH75" s="261"/>
      <c r="BI75" s="261"/>
      <c r="BJ75" s="261"/>
      <c r="BK75" s="261"/>
      <c r="BL75" s="261"/>
      <c r="BM75" s="261"/>
      <c r="BN75" s="261"/>
      <c r="BO75" s="261"/>
      <c r="BP75" s="261"/>
      <c r="BQ75" s="258">
        <v>69</v>
      </c>
      <c r="BR75" s="26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2"/>
    </row>
    <row r="76" spans="1:131" s="243" customFormat="1" ht="26.25" customHeight="1" x14ac:dyDescent="0.15">
      <c r="A76" s="257">
        <v>9</v>
      </c>
      <c r="B76" s="915" t="s">
        <v>576</v>
      </c>
      <c r="C76" s="916"/>
      <c r="D76" s="916"/>
      <c r="E76" s="916"/>
      <c r="F76" s="916"/>
      <c r="G76" s="916"/>
      <c r="H76" s="916"/>
      <c r="I76" s="916"/>
      <c r="J76" s="916"/>
      <c r="K76" s="916"/>
      <c r="L76" s="916"/>
      <c r="M76" s="916"/>
      <c r="N76" s="916"/>
      <c r="O76" s="916"/>
      <c r="P76" s="917"/>
      <c r="Q76" s="921">
        <v>250623</v>
      </c>
      <c r="R76" s="922"/>
      <c r="S76" s="922"/>
      <c r="T76" s="922"/>
      <c r="U76" s="872"/>
      <c r="V76" s="923">
        <v>237946</v>
      </c>
      <c r="W76" s="922"/>
      <c r="X76" s="922"/>
      <c r="Y76" s="922"/>
      <c r="Z76" s="872"/>
      <c r="AA76" s="923">
        <v>12677</v>
      </c>
      <c r="AB76" s="922"/>
      <c r="AC76" s="922"/>
      <c r="AD76" s="922"/>
      <c r="AE76" s="872"/>
      <c r="AF76" s="923">
        <v>12677</v>
      </c>
      <c r="AG76" s="922"/>
      <c r="AH76" s="922"/>
      <c r="AI76" s="922"/>
      <c r="AJ76" s="872"/>
      <c r="AK76" s="923">
        <v>923</v>
      </c>
      <c r="AL76" s="922"/>
      <c r="AM76" s="922"/>
      <c r="AN76" s="922"/>
      <c r="AO76" s="872"/>
      <c r="AP76" s="923"/>
      <c r="AQ76" s="922"/>
      <c r="AR76" s="922"/>
      <c r="AS76" s="922"/>
      <c r="AT76" s="872"/>
      <c r="AU76" s="923"/>
      <c r="AV76" s="922"/>
      <c r="AW76" s="922"/>
      <c r="AX76" s="922"/>
      <c r="AY76" s="872"/>
      <c r="AZ76" s="919"/>
      <c r="BA76" s="919"/>
      <c r="BB76" s="919"/>
      <c r="BC76" s="919"/>
      <c r="BD76" s="920"/>
      <c r="BE76" s="261"/>
      <c r="BF76" s="261"/>
      <c r="BG76" s="261"/>
      <c r="BH76" s="261"/>
      <c r="BI76" s="261"/>
      <c r="BJ76" s="261"/>
      <c r="BK76" s="261"/>
      <c r="BL76" s="261"/>
      <c r="BM76" s="261"/>
      <c r="BN76" s="261"/>
      <c r="BO76" s="261"/>
      <c r="BP76" s="261"/>
      <c r="BQ76" s="258">
        <v>70</v>
      </c>
      <c r="BR76" s="26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2"/>
    </row>
    <row r="77" spans="1:131" s="243" customFormat="1" ht="26.25" customHeight="1" x14ac:dyDescent="0.15">
      <c r="A77" s="25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1"/>
      <c r="BF77" s="261"/>
      <c r="BG77" s="261"/>
      <c r="BH77" s="261"/>
      <c r="BI77" s="261"/>
      <c r="BJ77" s="261"/>
      <c r="BK77" s="261"/>
      <c r="BL77" s="261"/>
      <c r="BM77" s="261"/>
      <c r="BN77" s="261"/>
      <c r="BO77" s="261"/>
      <c r="BP77" s="261"/>
      <c r="BQ77" s="258">
        <v>71</v>
      </c>
      <c r="BR77" s="26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2"/>
    </row>
    <row r="78" spans="1:131" s="243" customFormat="1" ht="26.25" customHeight="1" x14ac:dyDescent="0.15">
      <c r="A78" s="25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1"/>
      <c r="BF78" s="261"/>
      <c r="BG78" s="261"/>
      <c r="BH78" s="261"/>
      <c r="BI78" s="261"/>
      <c r="BJ78" s="264"/>
      <c r="BK78" s="264"/>
      <c r="BL78" s="264"/>
      <c r="BM78" s="264"/>
      <c r="BN78" s="264"/>
      <c r="BO78" s="261"/>
      <c r="BP78" s="261"/>
      <c r="BQ78" s="258">
        <v>72</v>
      </c>
      <c r="BR78" s="26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2"/>
    </row>
    <row r="79" spans="1:131" s="243" customFormat="1" ht="26.25" customHeight="1" x14ac:dyDescent="0.15">
      <c r="A79" s="25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1"/>
      <c r="BF79" s="261"/>
      <c r="BG79" s="261"/>
      <c r="BH79" s="261"/>
      <c r="BI79" s="261"/>
      <c r="BJ79" s="264"/>
      <c r="BK79" s="264"/>
      <c r="BL79" s="264"/>
      <c r="BM79" s="264"/>
      <c r="BN79" s="264"/>
      <c r="BO79" s="261"/>
      <c r="BP79" s="261"/>
      <c r="BQ79" s="258">
        <v>73</v>
      </c>
      <c r="BR79" s="26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2"/>
    </row>
    <row r="80" spans="1:131" s="243" customFormat="1" ht="26.25" customHeight="1" x14ac:dyDescent="0.15">
      <c r="A80" s="25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1"/>
      <c r="BF80" s="261"/>
      <c r="BG80" s="261"/>
      <c r="BH80" s="261"/>
      <c r="BI80" s="261"/>
      <c r="BJ80" s="261"/>
      <c r="BK80" s="261"/>
      <c r="BL80" s="261"/>
      <c r="BM80" s="261"/>
      <c r="BN80" s="261"/>
      <c r="BO80" s="261"/>
      <c r="BP80" s="261"/>
      <c r="BQ80" s="258">
        <v>74</v>
      </c>
      <c r="BR80" s="26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2"/>
    </row>
    <row r="81" spans="1:131" s="243" customFormat="1" ht="26.25" customHeight="1" x14ac:dyDescent="0.15">
      <c r="A81" s="25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1"/>
      <c r="BF81" s="261"/>
      <c r="BG81" s="261"/>
      <c r="BH81" s="261"/>
      <c r="BI81" s="261"/>
      <c r="BJ81" s="261"/>
      <c r="BK81" s="261"/>
      <c r="BL81" s="261"/>
      <c r="BM81" s="261"/>
      <c r="BN81" s="261"/>
      <c r="BO81" s="261"/>
      <c r="BP81" s="261"/>
      <c r="BQ81" s="258">
        <v>75</v>
      </c>
      <c r="BR81" s="26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2"/>
    </row>
    <row r="82" spans="1:131" s="243" customFormat="1" ht="26.25" customHeight="1" x14ac:dyDescent="0.15">
      <c r="A82" s="25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1"/>
      <c r="BF82" s="261"/>
      <c r="BG82" s="261"/>
      <c r="BH82" s="261"/>
      <c r="BI82" s="261"/>
      <c r="BJ82" s="261"/>
      <c r="BK82" s="261"/>
      <c r="BL82" s="261"/>
      <c r="BM82" s="261"/>
      <c r="BN82" s="261"/>
      <c r="BO82" s="261"/>
      <c r="BP82" s="261"/>
      <c r="BQ82" s="258">
        <v>76</v>
      </c>
      <c r="BR82" s="26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2"/>
    </row>
    <row r="83" spans="1:131" s="243" customFormat="1" ht="26.25" customHeight="1" x14ac:dyDescent="0.15">
      <c r="A83" s="25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1"/>
      <c r="BF83" s="261"/>
      <c r="BG83" s="261"/>
      <c r="BH83" s="261"/>
      <c r="BI83" s="261"/>
      <c r="BJ83" s="261"/>
      <c r="BK83" s="261"/>
      <c r="BL83" s="261"/>
      <c r="BM83" s="261"/>
      <c r="BN83" s="261"/>
      <c r="BO83" s="261"/>
      <c r="BP83" s="261"/>
      <c r="BQ83" s="258">
        <v>77</v>
      </c>
      <c r="BR83" s="26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2"/>
    </row>
    <row r="84" spans="1:131" s="243" customFormat="1" ht="26.25" customHeight="1" x14ac:dyDescent="0.15">
      <c r="A84" s="25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1"/>
      <c r="BF84" s="261"/>
      <c r="BG84" s="261"/>
      <c r="BH84" s="261"/>
      <c r="BI84" s="261"/>
      <c r="BJ84" s="261"/>
      <c r="BK84" s="261"/>
      <c r="BL84" s="261"/>
      <c r="BM84" s="261"/>
      <c r="BN84" s="261"/>
      <c r="BO84" s="261"/>
      <c r="BP84" s="261"/>
      <c r="BQ84" s="258">
        <v>78</v>
      </c>
      <c r="BR84" s="26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2"/>
    </row>
    <row r="85" spans="1:131" s="243" customFormat="1" ht="26.25" customHeight="1" x14ac:dyDescent="0.15">
      <c r="A85" s="25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1"/>
      <c r="BF85" s="261"/>
      <c r="BG85" s="261"/>
      <c r="BH85" s="261"/>
      <c r="BI85" s="261"/>
      <c r="BJ85" s="261"/>
      <c r="BK85" s="261"/>
      <c r="BL85" s="261"/>
      <c r="BM85" s="261"/>
      <c r="BN85" s="261"/>
      <c r="BO85" s="261"/>
      <c r="BP85" s="261"/>
      <c r="BQ85" s="258">
        <v>79</v>
      </c>
      <c r="BR85" s="26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2"/>
    </row>
    <row r="86" spans="1:131" s="243" customFormat="1" ht="26.25" customHeight="1" x14ac:dyDescent="0.15">
      <c r="A86" s="25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1"/>
      <c r="BF86" s="261"/>
      <c r="BG86" s="261"/>
      <c r="BH86" s="261"/>
      <c r="BI86" s="261"/>
      <c r="BJ86" s="261"/>
      <c r="BK86" s="261"/>
      <c r="BL86" s="261"/>
      <c r="BM86" s="261"/>
      <c r="BN86" s="261"/>
      <c r="BO86" s="261"/>
      <c r="BP86" s="261"/>
      <c r="BQ86" s="258">
        <v>80</v>
      </c>
      <c r="BR86" s="26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2"/>
    </row>
    <row r="87" spans="1:131" s="243" customFormat="1" ht="26.25" customHeight="1" x14ac:dyDescent="0.15">
      <c r="A87" s="26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1"/>
      <c r="BF87" s="261"/>
      <c r="BG87" s="261"/>
      <c r="BH87" s="261"/>
      <c r="BI87" s="261"/>
      <c r="BJ87" s="261"/>
      <c r="BK87" s="261"/>
      <c r="BL87" s="261"/>
      <c r="BM87" s="261"/>
      <c r="BN87" s="261"/>
      <c r="BO87" s="261"/>
      <c r="BP87" s="261"/>
      <c r="BQ87" s="258">
        <v>81</v>
      </c>
      <c r="BR87" s="26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2"/>
    </row>
    <row r="88" spans="1:131" s="243" customFormat="1" ht="26.25" customHeight="1" thickBot="1" x14ac:dyDescent="0.2">
      <c r="A88" s="260" t="s">
        <v>386</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1"/>
      <c r="BF88" s="261"/>
      <c r="BG88" s="261"/>
      <c r="BH88" s="261"/>
      <c r="BI88" s="261"/>
      <c r="BJ88" s="261"/>
      <c r="BK88" s="261"/>
      <c r="BL88" s="261"/>
      <c r="BM88" s="261"/>
      <c r="BN88" s="261"/>
      <c r="BO88" s="261"/>
      <c r="BP88" s="261"/>
      <c r="BQ88" s="258">
        <v>82</v>
      </c>
      <c r="BR88" s="26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386</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418</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419</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2"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305</v>
      </c>
      <c r="AG109" s="937"/>
      <c r="AH109" s="937"/>
      <c r="AI109" s="937"/>
      <c r="AJ109" s="938"/>
      <c r="AK109" s="936" t="s">
        <v>304</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305</v>
      </c>
      <c r="BW109" s="937"/>
      <c r="BX109" s="937"/>
      <c r="BY109" s="937"/>
      <c r="BZ109" s="938"/>
      <c r="CA109" s="936" t="s">
        <v>304</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305</v>
      </c>
      <c r="DM109" s="937"/>
      <c r="DN109" s="937"/>
      <c r="DO109" s="937"/>
      <c r="DP109" s="938"/>
      <c r="DQ109" s="936" t="s">
        <v>304</v>
      </c>
      <c r="DR109" s="937"/>
      <c r="DS109" s="937"/>
      <c r="DT109" s="937"/>
      <c r="DU109" s="938"/>
      <c r="DV109" s="936" t="s">
        <v>424</v>
      </c>
      <c r="DW109" s="937"/>
      <c r="DX109" s="937"/>
      <c r="DY109" s="937"/>
      <c r="DZ109" s="939"/>
    </row>
    <row r="110" spans="1:131" s="242"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174642</v>
      </c>
      <c r="AB110" s="944"/>
      <c r="AC110" s="944"/>
      <c r="AD110" s="944"/>
      <c r="AE110" s="945"/>
      <c r="AF110" s="946">
        <v>171589</v>
      </c>
      <c r="AG110" s="944"/>
      <c r="AH110" s="944"/>
      <c r="AI110" s="944"/>
      <c r="AJ110" s="945"/>
      <c r="AK110" s="946">
        <v>191035</v>
      </c>
      <c r="AL110" s="944"/>
      <c r="AM110" s="944"/>
      <c r="AN110" s="944"/>
      <c r="AO110" s="945"/>
      <c r="AP110" s="947">
        <v>18.600000000000001</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2358672</v>
      </c>
      <c r="BR110" s="979"/>
      <c r="BS110" s="979"/>
      <c r="BT110" s="979"/>
      <c r="BU110" s="979"/>
      <c r="BV110" s="979">
        <v>2778342</v>
      </c>
      <c r="BW110" s="979"/>
      <c r="BX110" s="979"/>
      <c r="BY110" s="979"/>
      <c r="BZ110" s="979"/>
      <c r="CA110" s="979">
        <v>3020252</v>
      </c>
      <c r="CB110" s="979"/>
      <c r="CC110" s="979"/>
      <c r="CD110" s="979"/>
      <c r="CE110" s="979"/>
      <c r="CF110" s="993">
        <v>293.7</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130</v>
      </c>
      <c r="DH110" s="979"/>
      <c r="DI110" s="979"/>
      <c r="DJ110" s="979"/>
      <c r="DK110" s="979"/>
      <c r="DL110" s="979" t="s">
        <v>430</v>
      </c>
      <c r="DM110" s="979"/>
      <c r="DN110" s="979"/>
      <c r="DO110" s="979"/>
      <c r="DP110" s="979"/>
      <c r="DQ110" s="979" t="s">
        <v>130</v>
      </c>
      <c r="DR110" s="979"/>
      <c r="DS110" s="979"/>
      <c r="DT110" s="979"/>
      <c r="DU110" s="979"/>
      <c r="DV110" s="980" t="s">
        <v>130</v>
      </c>
      <c r="DW110" s="980"/>
      <c r="DX110" s="980"/>
      <c r="DY110" s="980"/>
      <c r="DZ110" s="981"/>
    </row>
    <row r="111" spans="1:131" s="242"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130</v>
      </c>
      <c r="AB111" s="986"/>
      <c r="AC111" s="986"/>
      <c r="AD111" s="986"/>
      <c r="AE111" s="987"/>
      <c r="AF111" s="988" t="s">
        <v>430</v>
      </c>
      <c r="AG111" s="986"/>
      <c r="AH111" s="986"/>
      <c r="AI111" s="986"/>
      <c r="AJ111" s="987"/>
      <c r="AK111" s="988" t="s">
        <v>130</v>
      </c>
      <c r="AL111" s="986"/>
      <c r="AM111" s="986"/>
      <c r="AN111" s="986"/>
      <c r="AO111" s="987"/>
      <c r="AP111" s="989" t="s">
        <v>430</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t="s">
        <v>130</v>
      </c>
      <c r="BR111" s="972"/>
      <c r="BS111" s="972"/>
      <c r="BT111" s="972"/>
      <c r="BU111" s="972"/>
      <c r="BV111" s="972" t="s">
        <v>430</v>
      </c>
      <c r="BW111" s="972"/>
      <c r="BX111" s="972"/>
      <c r="BY111" s="972"/>
      <c r="BZ111" s="972"/>
      <c r="CA111" s="972" t="s">
        <v>430</v>
      </c>
      <c r="CB111" s="972"/>
      <c r="CC111" s="972"/>
      <c r="CD111" s="972"/>
      <c r="CE111" s="972"/>
      <c r="CF111" s="966" t="s">
        <v>430</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430</v>
      </c>
      <c r="DH111" s="972"/>
      <c r="DI111" s="972"/>
      <c r="DJ111" s="972"/>
      <c r="DK111" s="972"/>
      <c r="DL111" s="972" t="s">
        <v>430</v>
      </c>
      <c r="DM111" s="972"/>
      <c r="DN111" s="972"/>
      <c r="DO111" s="972"/>
      <c r="DP111" s="972"/>
      <c r="DQ111" s="972" t="s">
        <v>430</v>
      </c>
      <c r="DR111" s="972"/>
      <c r="DS111" s="972"/>
      <c r="DT111" s="972"/>
      <c r="DU111" s="972"/>
      <c r="DV111" s="973" t="s">
        <v>130</v>
      </c>
      <c r="DW111" s="973"/>
      <c r="DX111" s="973"/>
      <c r="DY111" s="973"/>
      <c r="DZ111" s="974"/>
    </row>
    <row r="112" spans="1:131" s="242"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130</v>
      </c>
      <c r="AB112" s="1011"/>
      <c r="AC112" s="1011"/>
      <c r="AD112" s="1011"/>
      <c r="AE112" s="1012"/>
      <c r="AF112" s="1013" t="s">
        <v>130</v>
      </c>
      <c r="AG112" s="1011"/>
      <c r="AH112" s="1011"/>
      <c r="AI112" s="1011"/>
      <c r="AJ112" s="1012"/>
      <c r="AK112" s="1013" t="s">
        <v>130</v>
      </c>
      <c r="AL112" s="1011"/>
      <c r="AM112" s="1011"/>
      <c r="AN112" s="1011"/>
      <c r="AO112" s="1012"/>
      <c r="AP112" s="1014" t="s">
        <v>130</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559471</v>
      </c>
      <c r="BR112" s="972"/>
      <c r="BS112" s="972"/>
      <c r="BT112" s="972"/>
      <c r="BU112" s="972"/>
      <c r="BV112" s="972">
        <v>631447</v>
      </c>
      <c r="BW112" s="972"/>
      <c r="BX112" s="972"/>
      <c r="BY112" s="972"/>
      <c r="BZ112" s="972"/>
      <c r="CA112" s="972">
        <v>470815</v>
      </c>
      <c r="CB112" s="972"/>
      <c r="CC112" s="972"/>
      <c r="CD112" s="972"/>
      <c r="CE112" s="972"/>
      <c r="CF112" s="966">
        <v>45.8</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130</v>
      </c>
      <c r="DH112" s="972"/>
      <c r="DI112" s="972"/>
      <c r="DJ112" s="972"/>
      <c r="DK112" s="972"/>
      <c r="DL112" s="972" t="s">
        <v>130</v>
      </c>
      <c r="DM112" s="972"/>
      <c r="DN112" s="972"/>
      <c r="DO112" s="972"/>
      <c r="DP112" s="972"/>
      <c r="DQ112" s="972" t="s">
        <v>130</v>
      </c>
      <c r="DR112" s="972"/>
      <c r="DS112" s="972"/>
      <c r="DT112" s="972"/>
      <c r="DU112" s="972"/>
      <c r="DV112" s="973" t="s">
        <v>130</v>
      </c>
      <c r="DW112" s="973"/>
      <c r="DX112" s="973"/>
      <c r="DY112" s="973"/>
      <c r="DZ112" s="974"/>
    </row>
    <row r="113" spans="1:130" s="242"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51197</v>
      </c>
      <c r="AB113" s="986"/>
      <c r="AC113" s="986"/>
      <c r="AD113" s="986"/>
      <c r="AE113" s="987"/>
      <c r="AF113" s="988">
        <v>58981</v>
      </c>
      <c r="AG113" s="986"/>
      <c r="AH113" s="986"/>
      <c r="AI113" s="986"/>
      <c r="AJ113" s="987"/>
      <c r="AK113" s="988">
        <v>49366</v>
      </c>
      <c r="AL113" s="986"/>
      <c r="AM113" s="986"/>
      <c r="AN113" s="986"/>
      <c r="AO113" s="987"/>
      <c r="AP113" s="989">
        <v>4.8</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3992</v>
      </c>
      <c r="BR113" s="972"/>
      <c r="BS113" s="972"/>
      <c r="BT113" s="972"/>
      <c r="BU113" s="972"/>
      <c r="BV113" s="972">
        <v>3579</v>
      </c>
      <c r="BW113" s="972"/>
      <c r="BX113" s="972"/>
      <c r="BY113" s="972"/>
      <c r="BZ113" s="972"/>
      <c r="CA113" s="972">
        <v>4302</v>
      </c>
      <c r="CB113" s="972"/>
      <c r="CC113" s="972"/>
      <c r="CD113" s="972"/>
      <c r="CE113" s="972"/>
      <c r="CF113" s="966">
        <v>0.4</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130</v>
      </c>
      <c r="DM113" s="1011"/>
      <c r="DN113" s="1011"/>
      <c r="DO113" s="1011"/>
      <c r="DP113" s="1012"/>
      <c r="DQ113" s="1013" t="s">
        <v>130</v>
      </c>
      <c r="DR113" s="1011"/>
      <c r="DS113" s="1011"/>
      <c r="DT113" s="1011"/>
      <c r="DU113" s="1012"/>
      <c r="DV113" s="1014" t="s">
        <v>430</v>
      </c>
      <c r="DW113" s="1015"/>
      <c r="DX113" s="1015"/>
      <c r="DY113" s="1015"/>
      <c r="DZ113" s="1016"/>
    </row>
    <row r="114" spans="1:130" s="242"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3992</v>
      </c>
      <c r="AB114" s="1011"/>
      <c r="AC114" s="1011"/>
      <c r="AD114" s="1011"/>
      <c r="AE114" s="1012"/>
      <c r="AF114" s="1013">
        <v>3579</v>
      </c>
      <c r="AG114" s="1011"/>
      <c r="AH114" s="1011"/>
      <c r="AI114" s="1011"/>
      <c r="AJ114" s="1012"/>
      <c r="AK114" s="1013">
        <v>4302</v>
      </c>
      <c r="AL114" s="1011"/>
      <c r="AM114" s="1011"/>
      <c r="AN114" s="1011"/>
      <c r="AO114" s="1012"/>
      <c r="AP114" s="1014">
        <v>0.4</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313879</v>
      </c>
      <c r="BR114" s="972"/>
      <c r="BS114" s="972"/>
      <c r="BT114" s="972"/>
      <c r="BU114" s="972"/>
      <c r="BV114" s="972">
        <v>261126</v>
      </c>
      <c r="BW114" s="972"/>
      <c r="BX114" s="972"/>
      <c r="BY114" s="972"/>
      <c r="BZ114" s="972"/>
      <c r="CA114" s="972">
        <v>154933</v>
      </c>
      <c r="CB114" s="972"/>
      <c r="CC114" s="972"/>
      <c r="CD114" s="972"/>
      <c r="CE114" s="972"/>
      <c r="CF114" s="966">
        <v>15.1</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430</v>
      </c>
      <c r="DH114" s="1011"/>
      <c r="DI114" s="1011"/>
      <c r="DJ114" s="1011"/>
      <c r="DK114" s="1012"/>
      <c r="DL114" s="1013" t="s">
        <v>130</v>
      </c>
      <c r="DM114" s="1011"/>
      <c r="DN114" s="1011"/>
      <c r="DO114" s="1011"/>
      <c r="DP114" s="1012"/>
      <c r="DQ114" s="1013" t="s">
        <v>130</v>
      </c>
      <c r="DR114" s="1011"/>
      <c r="DS114" s="1011"/>
      <c r="DT114" s="1011"/>
      <c r="DU114" s="1012"/>
      <c r="DV114" s="1014" t="s">
        <v>130</v>
      </c>
      <c r="DW114" s="1015"/>
      <c r="DX114" s="1015"/>
      <c r="DY114" s="1015"/>
      <c r="DZ114" s="1016"/>
    </row>
    <row r="115" spans="1:130" s="242"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130</v>
      </c>
      <c r="AB115" s="986"/>
      <c r="AC115" s="986"/>
      <c r="AD115" s="986"/>
      <c r="AE115" s="987"/>
      <c r="AF115" s="988" t="s">
        <v>130</v>
      </c>
      <c r="AG115" s="986"/>
      <c r="AH115" s="986"/>
      <c r="AI115" s="986"/>
      <c r="AJ115" s="987"/>
      <c r="AK115" s="988" t="s">
        <v>130</v>
      </c>
      <c r="AL115" s="986"/>
      <c r="AM115" s="986"/>
      <c r="AN115" s="986"/>
      <c r="AO115" s="987"/>
      <c r="AP115" s="989" t="s">
        <v>130</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130</v>
      </c>
      <c r="BR115" s="972"/>
      <c r="BS115" s="972"/>
      <c r="BT115" s="972"/>
      <c r="BU115" s="972"/>
      <c r="BV115" s="972" t="s">
        <v>430</v>
      </c>
      <c r="BW115" s="972"/>
      <c r="BX115" s="972"/>
      <c r="BY115" s="972"/>
      <c r="BZ115" s="972"/>
      <c r="CA115" s="972" t="s">
        <v>130</v>
      </c>
      <c r="CB115" s="972"/>
      <c r="CC115" s="972"/>
      <c r="CD115" s="972"/>
      <c r="CE115" s="972"/>
      <c r="CF115" s="966" t="s">
        <v>130</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130</v>
      </c>
      <c r="DH115" s="1011"/>
      <c r="DI115" s="1011"/>
      <c r="DJ115" s="1011"/>
      <c r="DK115" s="1012"/>
      <c r="DL115" s="1013" t="s">
        <v>130</v>
      </c>
      <c r="DM115" s="1011"/>
      <c r="DN115" s="1011"/>
      <c r="DO115" s="1011"/>
      <c r="DP115" s="1012"/>
      <c r="DQ115" s="1013" t="s">
        <v>130</v>
      </c>
      <c r="DR115" s="1011"/>
      <c r="DS115" s="1011"/>
      <c r="DT115" s="1011"/>
      <c r="DU115" s="1012"/>
      <c r="DV115" s="1014" t="s">
        <v>130</v>
      </c>
      <c r="DW115" s="1015"/>
      <c r="DX115" s="1015"/>
      <c r="DY115" s="1015"/>
      <c r="DZ115" s="1016"/>
    </row>
    <row r="116" spans="1:130" s="242"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130</v>
      </c>
      <c r="AB116" s="1011"/>
      <c r="AC116" s="1011"/>
      <c r="AD116" s="1011"/>
      <c r="AE116" s="1012"/>
      <c r="AF116" s="1013" t="s">
        <v>130</v>
      </c>
      <c r="AG116" s="1011"/>
      <c r="AH116" s="1011"/>
      <c r="AI116" s="1011"/>
      <c r="AJ116" s="1012"/>
      <c r="AK116" s="1013" t="s">
        <v>430</v>
      </c>
      <c r="AL116" s="1011"/>
      <c r="AM116" s="1011"/>
      <c r="AN116" s="1011"/>
      <c r="AO116" s="1012"/>
      <c r="AP116" s="1014" t="s">
        <v>130</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130</v>
      </c>
      <c r="BR116" s="972"/>
      <c r="BS116" s="972"/>
      <c r="BT116" s="972"/>
      <c r="BU116" s="972"/>
      <c r="BV116" s="972" t="s">
        <v>130</v>
      </c>
      <c r="BW116" s="972"/>
      <c r="BX116" s="972"/>
      <c r="BY116" s="972"/>
      <c r="BZ116" s="972"/>
      <c r="CA116" s="972" t="s">
        <v>130</v>
      </c>
      <c r="CB116" s="972"/>
      <c r="CC116" s="972"/>
      <c r="CD116" s="972"/>
      <c r="CE116" s="972"/>
      <c r="CF116" s="966" t="s">
        <v>130</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130</v>
      </c>
      <c r="DH116" s="1011"/>
      <c r="DI116" s="1011"/>
      <c r="DJ116" s="1011"/>
      <c r="DK116" s="1012"/>
      <c r="DL116" s="1013" t="s">
        <v>130</v>
      </c>
      <c r="DM116" s="1011"/>
      <c r="DN116" s="1011"/>
      <c r="DO116" s="1011"/>
      <c r="DP116" s="1012"/>
      <c r="DQ116" s="1013" t="s">
        <v>430</v>
      </c>
      <c r="DR116" s="1011"/>
      <c r="DS116" s="1011"/>
      <c r="DT116" s="1011"/>
      <c r="DU116" s="1012"/>
      <c r="DV116" s="1014" t="s">
        <v>130</v>
      </c>
      <c r="DW116" s="1015"/>
      <c r="DX116" s="1015"/>
      <c r="DY116" s="1015"/>
      <c r="DZ116" s="1016"/>
    </row>
    <row r="117" spans="1:130" s="242"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229831</v>
      </c>
      <c r="AB117" s="1029"/>
      <c r="AC117" s="1029"/>
      <c r="AD117" s="1029"/>
      <c r="AE117" s="1030"/>
      <c r="AF117" s="1031">
        <v>234149</v>
      </c>
      <c r="AG117" s="1029"/>
      <c r="AH117" s="1029"/>
      <c r="AI117" s="1029"/>
      <c r="AJ117" s="1030"/>
      <c r="AK117" s="1031">
        <v>244703</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130</v>
      </c>
      <c r="BW117" s="972"/>
      <c r="BX117" s="972"/>
      <c r="BY117" s="972"/>
      <c r="BZ117" s="972"/>
      <c r="CA117" s="972" t="s">
        <v>130</v>
      </c>
      <c r="CB117" s="972"/>
      <c r="CC117" s="972"/>
      <c r="CD117" s="972"/>
      <c r="CE117" s="972"/>
      <c r="CF117" s="966" t="s">
        <v>130</v>
      </c>
      <c r="CG117" s="967"/>
      <c r="CH117" s="967"/>
      <c r="CI117" s="967"/>
      <c r="CJ117" s="967"/>
      <c r="CK117" s="997"/>
      <c r="CL117" s="998"/>
      <c r="CM117" s="968" t="s">
        <v>452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130</v>
      </c>
      <c r="DR117" s="1011"/>
      <c r="DS117" s="1011"/>
      <c r="DT117" s="1011"/>
      <c r="DU117" s="1012"/>
      <c r="DV117" s="1014" t="s">
        <v>130</v>
      </c>
      <c r="DW117" s="1015"/>
      <c r="DX117" s="1015"/>
      <c r="DY117" s="1015"/>
      <c r="DZ117" s="1016"/>
    </row>
    <row r="118" spans="1:130" s="242"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305</v>
      </c>
      <c r="AG118" s="937"/>
      <c r="AH118" s="937"/>
      <c r="AI118" s="937"/>
      <c r="AJ118" s="938"/>
      <c r="AK118" s="936" t="s">
        <v>304</v>
      </c>
      <c r="AL118" s="937"/>
      <c r="AM118" s="937"/>
      <c r="AN118" s="937"/>
      <c r="AO118" s="938"/>
      <c r="AP118" s="1023" t="s">
        <v>424</v>
      </c>
      <c r="AQ118" s="1024"/>
      <c r="AR118" s="1024"/>
      <c r="AS118" s="1024"/>
      <c r="AT118" s="1025"/>
      <c r="AU118" s="952"/>
      <c r="AV118" s="953"/>
      <c r="AW118" s="953"/>
      <c r="AX118" s="953"/>
      <c r="AY118" s="953"/>
      <c r="AZ118" s="1026" t="s">
        <v>453</v>
      </c>
      <c r="BA118" s="1017"/>
      <c r="BB118" s="1017"/>
      <c r="BC118" s="1017"/>
      <c r="BD118" s="1017"/>
      <c r="BE118" s="1017"/>
      <c r="BF118" s="1017"/>
      <c r="BG118" s="1017"/>
      <c r="BH118" s="1017"/>
      <c r="BI118" s="1017"/>
      <c r="BJ118" s="1017"/>
      <c r="BK118" s="1017"/>
      <c r="BL118" s="1017"/>
      <c r="BM118" s="1017"/>
      <c r="BN118" s="1017"/>
      <c r="BO118" s="1017"/>
      <c r="BP118" s="1018"/>
      <c r="BQ118" s="1049" t="s">
        <v>130</v>
      </c>
      <c r="BR118" s="1050"/>
      <c r="BS118" s="1050"/>
      <c r="BT118" s="1050"/>
      <c r="BU118" s="1050"/>
      <c r="BV118" s="1050" t="s">
        <v>130</v>
      </c>
      <c r="BW118" s="1050"/>
      <c r="BX118" s="1050"/>
      <c r="BY118" s="1050"/>
      <c r="BZ118" s="1050"/>
      <c r="CA118" s="1050" t="s">
        <v>130</v>
      </c>
      <c r="CB118" s="1050"/>
      <c r="CC118" s="1050"/>
      <c r="CD118" s="1050"/>
      <c r="CE118" s="1050"/>
      <c r="CF118" s="966" t="s">
        <v>130</v>
      </c>
      <c r="CG118" s="967"/>
      <c r="CH118" s="967"/>
      <c r="CI118" s="967"/>
      <c r="CJ118" s="967"/>
      <c r="CK118" s="997"/>
      <c r="CL118" s="998"/>
      <c r="CM118" s="968" t="s">
        <v>454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130</v>
      </c>
      <c r="DH118" s="1011"/>
      <c r="DI118" s="1011"/>
      <c r="DJ118" s="1011"/>
      <c r="DK118" s="1012"/>
      <c r="DL118" s="1013" t="s">
        <v>130</v>
      </c>
      <c r="DM118" s="1011"/>
      <c r="DN118" s="1011"/>
      <c r="DO118" s="1011"/>
      <c r="DP118" s="1012"/>
      <c r="DQ118" s="1013" t="s">
        <v>130</v>
      </c>
      <c r="DR118" s="1011"/>
      <c r="DS118" s="1011"/>
      <c r="DT118" s="1011"/>
      <c r="DU118" s="1012"/>
      <c r="DV118" s="1014" t="s">
        <v>130</v>
      </c>
      <c r="DW118" s="1015"/>
      <c r="DX118" s="1015"/>
      <c r="DY118" s="1015"/>
      <c r="DZ118" s="1016"/>
    </row>
    <row r="119" spans="1:130" s="242"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54"/>
      <c r="AV119" s="955"/>
      <c r="AW119" s="955"/>
      <c r="AX119" s="955"/>
      <c r="AY119" s="955"/>
      <c r="AZ119" s="273" t="s">
        <v>188</v>
      </c>
      <c r="BA119" s="273"/>
      <c r="BB119" s="273"/>
      <c r="BC119" s="273"/>
      <c r="BD119" s="273"/>
      <c r="BE119" s="273"/>
      <c r="BF119" s="273"/>
      <c r="BG119" s="273"/>
      <c r="BH119" s="273"/>
      <c r="BI119" s="273"/>
      <c r="BJ119" s="273"/>
      <c r="BK119" s="273"/>
      <c r="BL119" s="273"/>
      <c r="BM119" s="273"/>
      <c r="BN119" s="273"/>
      <c r="BO119" s="1027" t="s">
        <v>455</v>
      </c>
      <c r="BP119" s="1058"/>
      <c r="BQ119" s="1049">
        <v>3236014</v>
      </c>
      <c r="BR119" s="1050"/>
      <c r="BS119" s="1050"/>
      <c r="BT119" s="1050"/>
      <c r="BU119" s="1050"/>
      <c r="BV119" s="1050">
        <v>3674494</v>
      </c>
      <c r="BW119" s="1050"/>
      <c r="BX119" s="1050"/>
      <c r="BY119" s="1050"/>
      <c r="BZ119" s="1050"/>
      <c r="CA119" s="1050">
        <v>3650302</v>
      </c>
      <c r="CB119" s="1050"/>
      <c r="CC119" s="1050"/>
      <c r="CD119" s="1050"/>
      <c r="CE119" s="1050"/>
      <c r="CF119" s="1051"/>
      <c r="CG119" s="1052"/>
      <c r="CH119" s="1052"/>
      <c r="CI119" s="1052"/>
      <c r="CJ119" s="1053"/>
      <c r="CK119" s="999"/>
      <c r="CL119" s="1000"/>
      <c r="CM119" s="1054" t="s">
        <v>456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130</v>
      </c>
      <c r="DH119" s="1036"/>
      <c r="DI119" s="1036"/>
      <c r="DJ119" s="1036"/>
      <c r="DK119" s="1037"/>
      <c r="DL119" s="1035" t="s">
        <v>130</v>
      </c>
      <c r="DM119" s="1036"/>
      <c r="DN119" s="1036"/>
      <c r="DO119" s="1036"/>
      <c r="DP119" s="1037"/>
      <c r="DQ119" s="1035" t="s">
        <v>130</v>
      </c>
      <c r="DR119" s="1036"/>
      <c r="DS119" s="1036"/>
      <c r="DT119" s="1036"/>
      <c r="DU119" s="1037"/>
      <c r="DV119" s="1038" t="s">
        <v>130</v>
      </c>
      <c r="DW119" s="1039"/>
      <c r="DX119" s="1039"/>
      <c r="DY119" s="1039"/>
      <c r="DZ119" s="1040"/>
    </row>
    <row r="120" spans="1:130" s="242"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130</v>
      </c>
      <c r="AG120" s="1011"/>
      <c r="AH120" s="1011"/>
      <c r="AI120" s="1011"/>
      <c r="AJ120" s="1012"/>
      <c r="AK120" s="1013" t="s">
        <v>130</v>
      </c>
      <c r="AL120" s="1011"/>
      <c r="AM120" s="1011"/>
      <c r="AN120" s="1011"/>
      <c r="AO120" s="1012"/>
      <c r="AP120" s="1014" t="s">
        <v>130</v>
      </c>
      <c r="AQ120" s="1015"/>
      <c r="AR120" s="1015"/>
      <c r="AS120" s="1015"/>
      <c r="AT120" s="1016"/>
      <c r="AU120" s="1041" t="s">
        <v>457</v>
      </c>
      <c r="AV120" s="1042"/>
      <c r="AW120" s="1042"/>
      <c r="AX120" s="1042"/>
      <c r="AY120" s="1043"/>
      <c r="AZ120" s="992" t="s">
        <v>458</v>
      </c>
      <c r="BA120" s="941"/>
      <c r="BB120" s="941"/>
      <c r="BC120" s="941"/>
      <c r="BD120" s="941"/>
      <c r="BE120" s="941"/>
      <c r="BF120" s="941"/>
      <c r="BG120" s="941"/>
      <c r="BH120" s="941"/>
      <c r="BI120" s="941"/>
      <c r="BJ120" s="941"/>
      <c r="BK120" s="941"/>
      <c r="BL120" s="941"/>
      <c r="BM120" s="941"/>
      <c r="BN120" s="941"/>
      <c r="BO120" s="941"/>
      <c r="BP120" s="942"/>
      <c r="BQ120" s="978">
        <v>1788178</v>
      </c>
      <c r="BR120" s="979"/>
      <c r="BS120" s="979"/>
      <c r="BT120" s="979"/>
      <c r="BU120" s="979"/>
      <c r="BV120" s="979">
        <v>1695546</v>
      </c>
      <c r="BW120" s="979"/>
      <c r="BX120" s="979"/>
      <c r="BY120" s="979"/>
      <c r="BZ120" s="979"/>
      <c r="CA120" s="979">
        <v>1827881</v>
      </c>
      <c r="CB120" s="979"/>
      <c r="CC120" s="979"/>
      <c r="CD120" s="979"/>
      <c r="CE120" s="979"/>
      <c r="CF120" s="993">
        <v>177.7</v>
      </c>
      <c r="CG120" s="994"/>
      <c r="CH120" s="994"/>
      <c r="CI120" s="994"/>
      <c r="CJ120" s="994"/>
      <c r="CK120" s="1059" t="s">
        <v>459</v>
      </c>
      <c r="CL120" s="1060"/>
      <c r="CM120" s="1060"/>
      <c r="CN120" s="1060"/>
      <c r="CO120" s="1061"/>
      <c r="CP120" s="1067" t="s">
        <v>401</v>
      </c>
      <c r="CQ120" s="1068"/>
      <c r="CR120" s="1068"/>
      <c r="CS120" s="1068"/>
      <c r="CT120" s="1068"/>
      <c r="CU120" s="1068"/>
      <c r="CV120" s="1068"/>
      <c r="CW120" s="1068"/>
      <c r="CX120" s="1068"/>
      <c r="CY120" s="1068"/>
      <c r="CZ120" s="1068"/>
      <c r="DA120" s="1068"/>
      <c r="DB120" s="1068"/>
      <c r="DC120" s="1068"/>
      <c r="DD120" s="1068"/>
      <c r="DE120" s="1068"/>
      <c r="DF120" s="1069"/>
      <c r="DG120" s="978">
        <v>386718</v>
      </c>
      <c r="DH120" s="979"/>
      <c r="DI120" s="979"/>
      <c r="DJ120" s="979"/>
      <c r="DK120" s="979"/>
      <c r="DL120" s="979">
        <v>461726</v>
      </c>
      <c r="DM120" s="979"/>
      <c r="DN120" s="979"/>
      <c r="DO120" s="979"/>
      <c r="DP120" s="979"/>
      <c r="DQ120" s="979">
        <v>298278</v>
      </c>
      <c r="DR120" s="979"/>
      <c r="DS120" s="979"/>
      <c r="DT120" s="979"/>
      <c r="DU120" s="979"/>
      <c r="DV120" s="980">
        <v>29</v>
      </c>
      <c r="DW120" s="980"/>
      <c r="DX120" s="980"/>
      <c r="DY120" s="980"/>
      <c r="DZ120" s="981"/>
    </row>
    <row r="121" spans="1:130" s="242" customFormat="1" ht="26.25" customHeight="1" x14ac:dyDescent="0.15">
      <c r="A121" s="1111"/>
      <c r="B121" s="998"/>
      <c r="C121" s="1019" t="s">
        <v>460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130</v>
      </c>
      <c r="AB121" s="1011"/>
      <c r="AC121" s="1011"/>
      <c r="AD121" s="1011"/>
      <c r="AE121" s="1012"/>
      <c r="AF121" s="1013" t="s">
        <v>130</v>
      </c>
      <c r="AG121" s="1011"/>
      <c r="AH121" s="1011"/>
      <c r="AI121" s="1011"/>
      <c r="AJ121" s="1012"/>
      <c r="AK121" s="1013" t="s">
        <v>130</v>
      </c>
      <c r="AL121" s="1011"/>
      <c r="AM121" s="1011"/>
      <c r="AN121" s="1011"/>
      <c r="AO121" s="1012"/>
      <c r="AP121" s="1014" t="s">
        <v>130</v>
      </c>
      <c r="AQ121" s="1015"/>
      <c r="AR121" s="1015"/>
      <c r="AS121" s="1015"/>
      <c r="AT121" s="1016"/>
      <c r="AU121" s="1044"/>
      <c r="AV121" s="1045"/>
      <c r="AW121" s="1045"/>
      <c r="AX121" s="1045"/>
      <c r="AY121" s="1046"/>
      <c r="AZ121" s="1001" t="s">
        <v>461</v>
      </c>
      <c r="BA121" s="1002"/>
      <c r="BB121" s="1002"/>
      <c r="BC121" s="1002"/>
      <c r="BD121" s="1002"/>
      <c r="BE121" s="1002"/>
      <c r="BF121" s="1002"/>
      <c r="BG121" s="1002"/>
      <c r="BH121" s="1002"/>
      <c r="BI121" s="1002"/>
      <c r="BJ121" s="1002"/>
      <c r="BK121" s="1002"/>
      <c r="BL121" s="1002"/>
      <c r="BM121" s="1002"/>
      <c r="BN121" s="1002"/>
      <c r="BO121" s="1002"/>
      <c r="BP121" s="1003"/>
      <c r="BQ121" s="971">
        <v>19787</v>
      </c>
      <c r="BR121" s="972"/>
      <c r="BS121" s="972"/>
      <c r="BT121" s="972"/>
      <c r="BU121" s="972"/>
      <c r="BV121" s="972">
        <v>15404</v>
      </c>
      <c r="BW121" s="972"/>
      <c r="BX121" s="972"/>
      <c r="BY121" s="972"/>
      <c r="BZ121" s="972"/>
      <c r="CA121" s="972">
        <v>10943</v>
      </c>
      <c r="CB121" s="972"/>
      <c r="CC121" s="972"/>
      <c r="CD121" s="972"/>
      <c r="CE121" s="972"/>
      <c r="CF121" s="966">
        <v>1.1000000000000001</v>
      </c>
      <c r="CG121" s="967"/>
      <c r="CH121" s="967"/>
      <c r="CI121" s="967"/>
      <c r="CJ121" s="967"/>
      <c r="CK121" s="1062"/>
      <c r="CL121" s="1063"/>
      <c r="CM121" s="1063"/>
      <c r="CN121" s="1063"/>
      <c r="CO121" s="1064"/>
      <c r="CP121" s="1072" t="s">
        <v>405</v>
      </c>
      <c r="CQ121" s="1073"/>
      <c r="CR121" s="1073"/>
      <c r="CS121" s="1073"/>
      <c r="CT121" s="1073"/>
      <c r="CU121" s="1073"/>
      <c r="CV121" s="1073"/>
      <c r="CW121" s="1073"/>
      <c r="CX121" s="1073"/>
      <c r="CY121" s="1073"/>
      <c r="CZ121" s="1073"/>
      <c r="DA121" s="1073"/>
      <c r="DB121" s="1073"/>
      <c r="DC121" s="1073"/>
      <c r="DD121" s="1073"/>
      <c r="DE121" s="1073"/>
      <c r="DF121" s="1074"/>
      <c r="DG121" s="971">
        <v>114037</v>
      </c>
      <c r="DH121" s="972"/>
      <c r="DI121" s="972"/>
      <c r="DJ121" s="972"/>
      <c r="DK121" s="972"/>
      <c r="DL121" s="972">
        <v>108842</v>
      </c>
      <c r="DM121" s="972"/>
      <c r="DN121" s="972"/>
      <c r="DO121" s="972"/>
      <c r="DP121" s="972"/>
      <c r="DQ121" s="972">
        <v>102863</v>
      </c>
      <c r="DR121" s="972"/>
      <c r="DS121" s="972"/>
      <c r="DT121" s="972"/>
      <c r="DU121" s="972"/>
      <c r="DV121" s="973">
        <v>10</v>
      </c>
      <c r="DW121" s="973"/>
      <c r="DX121" s="973"/>
      <c r="DY121" s="973"/>
      <c r="DZ121" s="974"/>
    </row>
    <row r="122" spans="1:130" s="242"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130</v>
      </c>
      <c r="AG122" s="1011"/>
      <c r="AH122" s="1011"/>
      <c r="AI122" s="1011"/>
      <c r="AJ122" s="1012"/>
      <c r="AK122" s="1013" t="s">
        <v>130</v>
      </c>
      <c r="AL122" s="1011"/>
      <c r="AM122" s="1011"/>
      <c r="AN122" s="1011"/>
      <c r="AO122" s="1012"/>
      <c r="AP122" s="1014" t="s">
        <v>130</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2238543</v>
      </c>
      <c r="BR122" s="1050"/>
      <c r="BS122" s="1050"/>
      <c r="BT122" s="1050"/>
      <c r="BU122" s="1050"/>
      <c r="BV122" s="1050">
        <v>2629075</v>
      </c>
      <c r="BW122" s="1050"/>
      <c r="BX122" s="1050"/>
      <c r="BY122" s="1050"/>
      <c r="BZ122" s="1050"/>
      <c r="CA122" s="1050">
        <v>2834216</v>
      </c>
      <c r="CB122" s="1050"/>
      <c r="CC122" s="1050"/>
      <c r="CD122" s="1050"/>
      <c r="CE122" s="1050"/>
      <c r="CF122" s="1070">
        <v>275.60000000000002</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58716</v>
      </c>
      <c r="DH122" s="972"/>
      <c r="DI122" s="972"/>
      <c r="DJ122" s="972"/>
      <c r="DK122" s="972"/>
      <c r="DL122" s="972">
        <v>60879</v>
      </c>
      <c r="DM122" s="972"/>
      <c r="DN122" s="972"/>
      <c r="DO122" s="972"/>
      <c r="DP122" s="972"/>
      <c r="DQ122" s="972">
        <v>69674</v>
      </c>
      <c r="DR122" s="972"/>
      <c r="DS122" s="972"/>
      <c r="DT122" s="972"/>
      <c r="DU122" s="972"/>
      <c r="DV122" s="973">
        <v>6.8</v>
      </c>
      <c r="DW122" s="973"/>
      <c r="DX122" s="973"/>
      <c r="DY122" s="973"/>
      <c r="DZ122" s="974"/>
    </row>
    <row r="123" spans="1:130" s="242"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130</v>
      </c>
      <c r="AB123" s="1011"/>
      <c r="AC123" s="1011"/>
      <c r="AD123" s="1011"/>
      <c r="AE123" s="1012"/>
      <c r="AF123" s="1013" t="s">
        <v>130</v>
      </c>
      <c r="AG123" s="1011"/>
      <c r="AH123" s="1011"/>
      <c r="AI123" s="1011"/>
      <c r="AJ123" s="1012"/>
      <c r="AK123" s="1013" t="s">
        <v>130</v>
      </c>
      <c r="AL123" s="1011"/>
      <c r="AM123" s="1011"/>
      <c r="AN123" s="1011"/>
      <c r="AO123" s="1012"/>
      <c r="AP123" s="1014" t="s">
        <v>130</v>
      </c>
      <c r="AQ123" s="1015"/>
      <c r="AR123" s="1015"/>
      <c r="AS123" s="1015"/>
      <c r="AT123" s="1016"/>
      <c r="AU123" s="1047"/>
      <c r="AV123" s="1048"/>
      <c r="AW123" s="1048"/>
      <c r="AX123" s="1048"/>
      <c r="AY123" s="1048"/>
      <c r="AZ123" s="273" t="s">
        <v>188</v>
      </c>
      <c r="BA123" s="273"/>
      <c r="BB123" s="273"/>
      <c r="BC123" s="273"/>
      <c r="BD123" s="273"/>
      <c r="BE123" s="273"/>
      <c r="BF123" s="273"/>
      <c r="BG123" s="273"/>
      <c r="BH123" s="273"/>
      <c r="BI123" s="273"/>
      <c r="BJ123" s="273"/>
      <c r="BK123" s="273"/>
      <c r="BL123" s="273"/>
      <c r="BM123" s="273"/>
      <c r="BN123" s="273"/>
      <c r="BO123" s="1027" t="s">
        <v>463</v>
      </c>
      <c r="BP123" s="1058"/>
      <c r="BQ123" s="1117">
        <v>4046508</v>
      </c>
      <c r="BR123" s="1118"/>
      <c r="BS123" s="1118"/>
      <c r="BT123" s="1118"/>
      <c r="BU123" s="1118"/>
      <c r="BV123" s="1118">
        <v>4340025</v>
      </c>
      <c r="BW123" s="1118"/>
      <c r="BX123" s="1118"/>
      <c r="BY123" s="1118"/>
      <c r="BZ123" s="1118"/>
      <c r="CA123" s="1118">
        <v>4673040</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2" customFormat="1" ht="26.25" customHeight="1" thickBot="1" x14ac:dyDescent="0.2">
      <c r="A124" s="1111"/>
      <c r="B124" s="998"/>
      <c r="C124" s="968" t="s">
        <v>452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130</v>
      </c>
      <c r="AG124" s="1011"/>
      <c r="AH124" s="1011"/>
      <c r="AI124" s="1011"/>
      <c r="AJ124" s="1012"/>
      <c r="AK124" s="1013" t="s">
        <v>130</v>
      </c>
      <c r="AL124" s="1011"/>
      <c r="AM124" s="1011"/>
      <c r="AN124" s="1011"/>
      <c r="AO124" s="1012"/>
      <c r="AP124" s="1014" t="s">
        <v>130</v>
      </c>
      <c r="AQ124" s="1015"/>
      <c r="AR124" s="1015"/>
      <c r="AS124" s="1015"/>
      <c r="AT124" s="1016"/>
      <c r="AU124" s="1113" t="s">
        <v>464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130</v>
      </c>
      <c r="BR124" s="1080"/>
      <c r="BS124" s="1080"/>
      <c r="BT124" s="1080"/>
      <c r="BU124" s="1080"/>
      <c r="BV124" s="1080" t="s">
        <v>130</v>
      </c>
      <c r="BW124" s="1080"/>
      <c r="BX124" s="1080"/>
      <c r="BY124" s="1080"/>
      <c r="BZ124" s="1080"/>
      <c r="CA124" s="1080" t="s">
        <v>130</v>
      </c>
      <c r="CB124" s="1080"/>
      <c r="CC124" s="1080"/>
      <c r="CD124" s="1080"/>
      <c r="CE124" s="1080"/>
      <c r="CF124" s="1081"/>
      <c r="CG124" s="1082"/>
      <c r="CH124" s="1082"/>
      <c r="CI124" s="1082"/>
      <c r="CJ124" s="1083"/>
      <c r="CK124" s="1065"/>
      <c r="CL124" s="1065"/>
      <c r="CM124" s="1065"/>
      <c r="CN124" s="1065"/>
      <c r="CO124" s="1066"/>
      <c r="CP124" s="1072" t="s">
        <v>465</v>
      </c>
      <c r="CQ124" s="1073"/>
      <c r="CR124" s="1073"/>
      <c r="CS124" s="1073"/>
      <c r="CT124" s="1073"/>
      <c r="CU124" s="1073"/>
      <c r="CV124" s="1073"/>
      <c r="CW124" s="1073"/>
      <c r="CX124" s="1073"/>
      <c r="CY124" s="1073"/>
      <c r="CZ124" s="1073"/>
      <c r="DA124" s="1073"/>
      <c r="DB124" s="1073"/>
      <c r="DC124" s="1073"/>
      <c r="DD124" s="1073"/>
      <c r="DE124" s="1073"/>
      <c r="DF124" s="1074"/>
      <c r="DG124" s="1057" t="s">
        <v>130</v>
      </c>
      <c r="DH124" s="1036"/>
      <c r="DI124" s="1036"/>
      <c r="DJ124" s="1036"/>
      <c r="DK124" s="1037"/>
      <c r="DL124" s="1035" t="s">
        <v>130</v>
      </c>
      <c r="DM124" s="1036"/>
      <c r="DN124" s="1036"/>
      <c r="DO124" s="1036"/>
      <c r="DP124" s="1037"/>
      <c r="DQ124" s="1035" t="s">
        <v>130</v>
      </c>
      <c r="DR124" s="1036"/>
      <c r="DS124" s="1036"/>
      <c r="DT124" s="1036"/>
      <c r="DU124" s="1037"/>
      <c r="DV124" s="1038" t="s">
        <v>130</v>
      </c>
      <c r="DW124" s="1039"/>
      <c r="DX124" s="1039"/>
      <c r="DY124" s="1039"/>
      <c r="DZ124" s="1040"/>
    </row>
    <row r="125" spans="1:130" s="242" customFormat="1" ht="26.25" customHeight="1" x14ac:dyDescent="0.15">
      <c r="A125" s="1111"/>
      <c r="B125" s="998"/>
      <c r="C125" s="968" t="s">
        <v>454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130</v>
      </c>
      <c r="AL125" s="1011"/>
      <c r="AM125" s="1011"/>
      <c r="AN125" s="1011"/>
      <c r="AO125" s="1012"/>
      <c r="AP125" s="1014" t="s">
        <v>130</v>
      </c>
      <c r="AQ125" s="1015"/>
      <c r="AR125" s="1015"/>
      <c r="AS125" s="1015"/>
      <c r="AT125" s="1016"/>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075" t="s">
        <v>466</v>
      </c>
      <c r="CL125" s="1060"/>
      <c r="CM125" s="1060"/>
      <c r="CN125" s="1060"/>
      <c r="CO125" s="1061"/>
      <c r="CP125" s="992" t="s">
        <v>467</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130</v>
      </c>
      <c r="DR125" s="979"/>
      <c r="DS125" s="979"/>
      <c r="DT125" s="979"/>
      <c r="DU125" s="979"/>
      <c r="DV125" s="980" t="s">
        <v>130</v>
      </c>
      <c r="DW125" s="980"/>
      <c r="DX125" s="980"/>
      <c r="DY125" s="980"/>
      <c r="DZ125" s="981"/>
    </row>
    <row r="126" spans="1:130" s="242" customFormat="1" ht="26.25" customHeight="1" thickBot="1" x14ac:dyDescent="0.2">
      <c r="A126" s="1111"/>
      <c r="B126" s="998"/>
      <c r="C126" s="968" t="s">
        <v>456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130</v>
      </c>
      <c r="AB126" s="1011"/>
      <c r="AC126" s="1011"/>
      <c r="AD126" s="1011"/>
      <c r="AE126" s="1012"/>
      <c r="AF126" s="1013" t="s">
        <v>130</v>
      </c>
      <c r="AG126" s="1011"/>
      <c r="AH126" s="1011"/>
      <c r="AI126" s="1011"/>
      <c r="AJ126" s="1012"/>
      <c r="AK126" s="1013" t="s">
        <v>130</v>
      </c>
      <c r="AL126" s="1011"/>
      <c r="AM126" s="1011"/>
      <c r="AN126" s="1011"/>
      <c r="AO126" s="1012"/>
      <c r="AP126" s="1014" t="s">
        <v>130</v>
      </c>
      <c r="AQ126" s="1015"/>
      <c r="AR126" s="1015"/>
      <c r="AS126" s="1015"/>
      <c r="AT126" s="1016"/>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076"/>
      <c r="CL126" s="1063"/>
      <c r="CM126" s="1063"/>
      <c r="CN126" s="1063"/>
      <c r="CO126" s="1064"/>
      <c r="CP126" s="1001" t="s">
        <v>468</v>
      </c>
      <c r="CQ126" s="1002"/>
      <c r="CR126" s="1002"/>
      <c r="CS126" s="1002"/>
      <c r="CT126" s="1002"/>
      <c r="CU126" s="1002"/>
      <c r="CV126" s="1002"/>
      <c r="CW126" s="1002"/>
      <c r="CX126" s="1002"/>
      <c r="CY126" s="1002"/>
      <c r="CZ126" s="1002"/>
      <c r="DA126" s="1002"/>
      <c r="DB126" s="1002"/>
      <c r="DC126" s="1002"/>
      <c r="DD126" s="1002"/>
      <c r="DE126" s="1002"/>
      <c r="DF126" s="1003"/>
      <c r="DG126" s="971" t="s">
        <v>130</v>
      </c>
      <c r="DH126" s="972"/>
      <c r="DI126" s="972"/>
      <c r="DJ126" s="972"/>
      <c r="DK126" s="972"/>
      <c r="DL126" s="972" t="s">
        <v>130</v>
      </c>
      <c r="DM126" s="972"/>
      <c r="DN126" s="972"/>
      <c r="DO126" s="972"/>
      <c r="DP126" s="972"/>
      <c r="DQ126" s="972" t="s">
        <v>130</v>
      </c>
      <c r="DR126" s="972"/>
      <c r="DS126" s="972"/>
      <c r="DT126" s="972"/>
      <c r="DU126" s="972"/>
      <c r="DV126" s="973" t="s">
        <v>130</v>
      </c>
      <c r="DW126" s="973"/>
      <c r="DX126" s="973"/>
      <c r="DY126" s="973"/>
      <c r="DZ126" s="974"/>
    </row>
    <row r="127" spans="1:130" s="242" customFormat="1" ht="26.25" customHeight="1" x14ac:dyDescent="0.15">
      <c r="A127" s="1112"/>
      <c r="B127" s="1000"/>
      <c r="C127" s="1054" t="s">
        <v>469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130</v>
      </c>
      <c r="AB127" s="1011"/>
      <c r="AC127" s="1011"/>
      <c r="AD127" s="1011"/>
      <c r="AE127" s="1012"/>
      <c r="AF127" s="1013" t="s">
        <v>130</v>
      </c>
      <c r="AG127" s="1011"/>
      <c r="AH127" s="1011"/>
      <c r="AI127" s="1011"/>
      <c r="AJ127" s="1012"/>
      <c r="AK127" s="1013" t="s">
        <v>130</v>
      </c>
      <c r="AL127" s="1011"/>
      <c r="AM127" s="1011"/>
      <c r="AN127" s="1011"/>
      <c r="AO127" s="1012"/>
      <c r="AP127" s="1014" t="s">
        <v>130</v>
      </c>
      <c r="AQ127" s="1015"/>
      <c r="AR127" s="1015"/>
      <c r="AS127" s="1015"/>
      <c r="AT127" s="1016"/>
      <c r="AU127" s="278"/>
      <c r="AV127" s="278"/>
      <c r="AW127" s="278"/>
      <c r="AX127" s="1084" t="s">
        <v>470</v>
      </c>
      <c r="AY127" s="1085"/>
      <c r="AZ127" s="1085"/>
      <c r="BA127" s="1085"/>
      <c r="BB127" s="1085"/>
      <c r="BC127" s="1085"/>
      <c r="BD127" s="1085"/>
      <c r="BE127" s="1086"/>
      <c r="BF127" s="1087" t="s">
        <v>471</v>
      </c>
      <c r="BG127" s="1085"/>
      <c r="BH127" s="1085"/>
      <c r="BI127" s="1085"/>
      <c r="BJ127" s="1085"/>
      <c r="BK127" s="1085"/>
      <c r="BL127" s="1086"/>
      <c r="BM127" s="1087" t="s">
        <v>472</v>
      </c>
      <c r="BN127" s="1085"/>
      <c r="BO127" s="1085"/>
      <c r="BP127" s="1085"/>
      <c r="BQ127" s="1085"/>
      <c r="BR127" s="1085"/>
      <c r="BS127" s="1086"/>
      <c r="BT127" s="1087" t="s">
        <v>473</v>
      </c>
      <c r="BU127" s="1085"/>
      <c r="BV127" s="1085"/>
      <c r="BW127" s="1085"/>
      <c r="BX127" s="1085"/>
      <c r="BY127" s="1085"/>
      <c r="BZ127" s="1109"/>
      <c r="CA127" s="278"/>
      <c r="CB127" s="278"/>
      <c r="CC127" s="278"/>
      <c r="CD127" s="279"/>
      <c r="CE127" s="279"/>
      <c r="CF127" s="279"/>
      <c r="CG127" s="276"/>
      <c r="CH127" s="276"/>
      <c r="CI127" s="276"/>
      <c r="CJ127" s="277"/>
      <c r="CK127" s="1076"/>
      <c r="CL127" s="1063"/>
      <c r="CM127" s="1063"/>
      <c r="CN127" s="1063"/>
      <c r="CO127" s="1064"/>
      <c r="CP127" s="1001" t="s">
        <v>474</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130</v>
      </c>
      <c r="DM127" s="972"/>
      <c r="DN127" s="972"/>
      <c r="DO127" s="972"/>
      <c r="DP127" s="972"/>
      <c r="DQ127" s="972" t="s">
        <v>130</v>
      </c>
      <c r="DR127" s="972"/>
      <c r="DS127" s="972"/>
      <c r="DT127" s="972"/>
      <c r="DU127" s="972"/>
      <c r="DV127" s="973" t="s">
        <v>130</v>
      </c>
      <c r="DW127" s="973"/>
      <c r="DX127" s="973"/>
      <c r="DY127" s="973"/>
      <c r="DZ127" s="974"/>
    </row>
    <row r="128" spans="1:130" s="242" customFormat="1" ht="26.25" customHeight="1" thickBot="1" x14ac:dyDescent="0.2">
      <c r="A128" s="1095" t="s">
        <v>475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476</v>
      </c>
      <c r="X128" s="1097"/>
      <c r="Y128" s="1097"/>
      <c r="Z128" s="1098"/>
      <c r="AA128" s="1099">
        <v>4307</v>
      </c>
      <c r="AB128" s="1100"/>
      <c r="AC128" s="1100"/>
      <c r="AD128" s="1100"/>
      <c r="AE128" s="1101"/>
      <c r="AF128" s="1102">
        <v>4383</v>
      </c>
      <c r="AG128" s="1100"/>
      <c r="AH128" s="1100"/>
      <c r="AI128" s="1100"/>
      <c r="AJ128" s="1101"/>
      <c r="AK128" s="1102">
        <v>4704</v>
      </c>
      <c r="AL128" s="1100"/>
      <c r="AM128" s="1100"/>
      <c r="AN128" s="1100"/>
      <c r="AO128" s="1101"/>
      <c r="AP128" s="1103"/>
      <c r="AQ128" s="1104"/>
      <c r="AR128" s="1104"/>
      <c r="AS128" s="1104"/>
      <c r="AT128" s="1105"/>
      <c r="AU128" s="278"/>
      <c r="AV128" s="278"/>
      <c r="AW128" s="278"/>
      <c r="AX128" s="940" t="s">
        <v>477</v>
      </c>
      <c r="AY128" s="941"/>
      <c r="AZ128" s="941"/>
      <c r="BA128" s="941"/>
      <c r="BB128" s="941"/>
      <c r="BC128" s="941"/>
      <c r="BD128" s="941"/>
      <c r="BE128" s="942"/>
      <c r="BF128" s="1106" t="s">
        <v>130</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79"/>
      <c r="CB128" s="279"/>
      <c r="CC128" s="279"/>
      <c r="CD128" s="279"/>
      <c r="CE128" s="279"/>
      <c r="CF128" s="279"/>
      <c r="CG128" s="276"/>
      <c r="CH128" s="276"/>
      <c r="CI128" s="276"/>
      <c r="CJ128" s="277"/>
      <c r="CK128" s="1077"/>
      <c r="CL128" s="1078"/>
      <c r="CM128" s="1078"/>
      <c r="CN128" s="1078"/>
      <c r="CO128" s="1079"/>
      <c r="CP128" s="1088" t="s">
        <v>478</v>
      </c>
      <c r="CQ128" s="1089"/>
      <c r="CR128" s="1089"/>
      <c r="CS128" s="1089"/>
      <c r="CT128" s="1089"/>
      <c r="CU128" s="1089"/>
      <c r="CV128" s="1089"/>
      <c r="CW128" s="1089"/>
      <c r="CX128" s="1089"/>
      <c r="CY128" s="1089"/>
      <c r="CZ128" s="1089"/>
      <c r="DA128" s="1089"/>
      <c r="DB128" s="1089"/>
      <c r="DC128" s="1089"/>
      <c r="DD128" s="1089"/>
      <c r="DE128" s="1089"/>
      <c r="DF128" s="1090"/>
      <c r="DG128" s="1091" t="s">
        <v>130</v>
      </c>
      <c r="DH128" s="1092"/>
      <c r="DI128" s="1092"/>
      <c r="DJ128" s="1092"/>
      <c r="DK128" s="1092"/>
      <c r="DL128" s="1092" t="s">
        <v>130</v>
      </c>
      <c r="DM128" s="1092"/>
      <c r="DN128" s="1092"/>
      <c r="DO128" s="1092"/>
      <c r="DP128" s="1092"/>
      <c r="DQ128" s="1092" t="s">
        <v>130</v>
      </c>
      <c r="DR128" s="1092"/>
      <c r="DS128" s="1092"/>
      <c r="DT128" s="1092"/>
      <c r="DU128" s="1092"/>
      <c r="DV128" s="1093" t="s">
        <v>130</v>
      </c>
      <c r="DW128" s="1093"/>
      <c r="DX128" s="1093"/>
      <c r="DY128" s="1093"/>
      <c r="DZ128" s="1094"/>
    </row>
    <row r="129" spans="1:131" s="242"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479</v>
      </c>
      <c r="X129" s="1126"/>
      <c r="Y129" s="1126"/>
      <c r="Z129" s="1127"/>
      <c r="AA129" s="1010">
        <v>1300862</v>
      </c>
      <c r="AB129" s="1011"/>
      <c r="AC129" s="1011"/>
      <c r="AD129" s="1011"/>
      <c r="AE129" s="1012"/>
      <c r="AF129" s="1013">
        <v>1230578</v>
      </c>
      <c r="AG129" s="1011"/>
      <c r="AH129" s="1011"/>
      <c r="AI129" s="1011"/>
      <c r="AJ129" s="1012"/>
      <c r="AK129" s="1013">
        <v>1227333</v>
      </c>
      <c r="AL129" s="1011"/>
      <c r="AM129" s="1011"/>
      <c r="AN129" s="1011"/>
      <c r="AO129" s="1012"/>
      <c r="AP129" s="1128"/>
      <c r="AQ129" s="1129"/>
      <c r="AR129" s="1129"/>
      <c r="AS129" s="1129"/>
      <c r="AT129" s="1130"/>
      <c r="AU129" s="280"/>
      <c r="AV129" s="280"/>
      <c r="AW129" s="280"/>
      <c r="AX129" s="1119" t="s">
        <v>480</v>
      </c>
      <c r="AY129" s="1002"/>
      <c r="AZ129" s="1002"/>
      <c r="BA129" s="1002"/>
      <c r="BB129" s="1002"/>
      <c r="BC129" s="1002"/>
      <c r="BD129" s="1002"/>
      <c r="BE129" s="1003"/>
      <c r="BF129" s="1120" t="s">
        <v>130</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982" t="s">
        <v>481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482</v>
      </c>
      <c r="X130" s="1126"/>
      <c r="Y130" s="1126"/>
      <c r="Z130" s="1127"/>
      <c r="AA130" s="1010">
        <v>193331</v>
      </c>
      <c r="AB130" s="1011"/>
      <c r="AC130" s="1011"/>
      <c r="AD130" s="1011"/>
      <c r="AE130" s="1012"/>
      <c r="AF130" s="1013">
        <v>191347</v>
      </c>
      <c r="AG130" s="1011"/>
      <c r="AH130" s="1011"/>
      <c r="AI130" s="1011"/>
      <c r="AJ130" s="1012"/>
      <c r="AK130" s="1013">
        <v>198901</v>
      </c>
      <c r="AL130" s="1011"/>
      <c r="AM130" s="1011"/>
      <c r="AN130" s="1011"/>
      <c r="AO130" s="1012"/>
      <c r="AP130" s="1128"/>
      <c r="AQ130" s="1129"/>
      <c r="AR130" s="1129"/>
      <c r="AS130" s="1129"/>
      <c r="AT130" s="1130"/>
      <c r="AU130" s="280"/>
      <c r="AV130" s="280"/>
      <c r="AW130" s="280"/>
      <c r="AX130" s="1119" t="s">
        <v>483</v>
      </c>
      <c r="AY130" s="1002"/>
      <c r="AZ130" s="1002"/>
      <c r="BA130" s="1002"/>
      <c r="BB130" s="1002"/>
      <c r="BC130" s="1002"/>
      <c r="BD130" s="1002"/>
      <c r="BE130" s="1003"/>
      <c r="BF130" s="1156">
        <v>3.5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484</v>
      </c>
      <c r="X131" s="1164"/>
      <c r="Y131" s="1164"/>
      <c r="Z131" s="1165"/>
      <c r="AA131" s="1057">
        <v>1107531</v>
      </c>
      <c r="AB131" s="1036"/>
      <c r="AC131" s="1036"/>
      <c r="AD131" s="1036"/>
      <c r="AE131" s="1037"/>
      <c r="AF131" s="1035">
        <v>1039231</v>
      </c>
      <c r="AG131" s="1036"/>
      <c r="AH131" s="1036"/>
      <c r="AI131" s="1036"/>
      <c r="AJ131" s="1037"/>
      <c r="AK131" s="1035">
        <v>1028432</v>
      </c>
      <c r="AL131" s="1036"/>
      <c r="AM131" s="1036"/>
      <c r="AN131" s="1036"/>
      <c r="AO131" s="1037"/>
      <c r="AP131" s="1166"/>
      <c r="AQ131" s="1167"/>
      <c r="AR131" s="1167"/>
      <c r="AS131" s="1167"/>
      <c r="AT131" s="1168"/>
      <c r="AU131" s="280"/>
      <c r="AV131" s="280"/>
      <c r="AW131" s="280"/>
      <c r="AX131" s="1138" t="s">
        <v>485</v>
      </c>
      <c r="AY131" s="1089"/>
      <c r="AZ131" s="1089"/>
      <c r="BA131" s="1089"/>
      <c r="BB131" s="1089"/>
      <c r="BC131" s="1089"/>
      <c r="BD131" s="1089"/>
      <c r="BE131" s="1090"/>
      <c r="BF131" s="1139" t="s">
        <v>130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45" t="s">
        <v>486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487</v>
      </c>
      <c r="W132" s="1149"/>
      <c r="X132" s="1149"/>
      <c r="Y132" s="1149"/>
      <c r="Z132" s="1150"/>
      <c r="AA132" s="1151">
        <v>2.9067357930000002</v>
      </c>
      <c r="AB132" s="1152"/>
      <c r="AC132" s="1152"/>
      <c r="AD132" s="1152"/>
      <c r="AE132" s="1153"/>
      <c r="AF132" s="1154">
        <v>3.6968681650000002</v>
      </c>
      <c r="AG132" s="1152"/>
      <c r="AH132" s="1152"/>
      <c r="AI132" s="1152"/>
      <c r="AJ132" s="1153"/>
      <c r="AK132" s="1154">
        <v>3.9961805930000001</v>
      </c>
      <c r="AL132" s="1152"/>
      <c r="AM132" s="1152"/>
      <c r="AN132" s="1152"/>
      <c r="AO132" s="1153"/>
      <c r="AP132" s="1051"/>
      <c r="AQ132" s="1052"/>
      <c r="AR132" s="1052"/>
      <c r="AS132" s="1052"/>
      <c r="AT132" s="1155"/>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488</v>
      </c>
      <c r="W133" s="1132"/>
      <c r="X133" s="1132"/>
      <c r="Y133" s="1132"/>
      <c r="Z133" s="1133"/>
      <c r="AA133" s="1134">
        <v>3.1</v>
      </c>
      <c r="AB133" s="1135"/>
      <c r="AC133" s="1135"/>
      <c r="AD133" s="1135"/>
      <c r="AE133" s="1136"/>
      <c r="AF133" s="1134">
        <v>2.8</v>
      </c>
      <c r="AG133" s="1135"/>
      <c r="AH133" s="1135"/>
      <c r="AI133" s="1135"/>
      <c r="AJ133" s="1136"/>
      <c r="AK133" s="1134">
        <v>3.5</v>
      </c>
      <c r="AL133" s="1135"/>
      <c r="AM133" s="1135"/>
      <c r="AN133" s="1135"/>
      <c r="AO133" s="1136"/>
      <c r="AP133" s="1081"/>
      <c r="AQ133" s="1082"/>
      <c r="AR133" s="1082"/>
      <c r="AS133" s="1082"/>
      <c r="AT133" s="1137"/>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tkhYqWXSaUbqlDclOj85b5tD/vEi0cPHuE5XO4r/U96XHCDyeKDHacxOjWiZMBEriOa5/9+c1f8vtxnp0r5bUQ==" saltValue="GZ01JNFU2y7GU1Mur7ga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election activeCell="CQ28" sqref="CQ28"/>
    </sheetView>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489</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FTS5DM28V2BbXig3wzBHT0X8ki/v0BpPbJENyyks+LRAmNBA7xKeu19f4y8K4sezPMDWGihU35N1ZQ7SXZCgw==" saltValue="VYlnk8Pcm6BBcEqK9p1c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t09Y28JOwV07gTGa8AgBlJuJ7W8SsLjp3LcKFEnuWcxfwxzh3Uh25rQk7eIiq3ETaTpBp9wWYCEqo5WwEoivA==" saltValue="yG59/oNA6HkwQ3Zm6fXlB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490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491</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2" t="s">
        <v>492</v>
      </c>
      <c r="AP7" s="299"/>
      <c r="AQ7" s="300" t="s">
        <v>493</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3"/>
      <c r="AP8" s="305" t="s">
        <v>494</v>
      </c>
      <c r="AQ8" s="306" t="s">
        <v>495</v>
      </c>
      <c r="AR8" s="307" t="s">
        <v>496</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74" t="s">
        <v>497</v>
      </c>
      <c r="AL9" s="1175"/>
      <c r="AM9" s="1175"/>
      <c r="AN9" s="1176"/>
      <c r="AO9" s="308">
        <v>373548</v>
      </c>
      <c r="AP9" s="308">
        <v>227912</v>
      </c>
      <c r="AQ9" s="309">
        <v>168530</v>
      </c>
      <c r="AR9" s="310">
        <v>35.200000000000003</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74" t="s">
        <v>498</v>
      </c>
      <c r="AL10" s="1175"/>
      <c r="AM10" s="1175"/>
      <c r="AN10" s="1176"/>
      <c r="AO10" s="311">
        <v>53511</v>
      </c>
      <c r="AP10" s="311">
        <v>32649</v>
      </c>
      <c r="AQ10" s="312">
        <v>21048</v>
      </c>
      <c r="AR10" s="313">
        <v>55.1</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74" t="s">
        <v>499</v>
      </c>
      <c r="AL11" s="1175"/>
      <c r="AM11" s="1175"/>
      <c r="AN11" s="1176"/>
      <c r="AO11" s="311">
        <v>45629</v>
      </c>
      <c r="AP11" s="311">
        <v>27840</v>
      </c>
      <c r="AQ11" s="312">
        <v>26640</v>
      </c>
      <c r="AR11" s="313">
        <v>4.5</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74" t="s">
        <v>500</v>
      </c>
      <c r="AL12" s="1175"/>
      <c r="AM12" s="1175"/>
      <c r="AN12" s="1176"/>
      <c r="AO12" s="311" t="s">
        <v>501</v>
      </c>
      <c r="AP12" s="311" t="s">
        <v>501</v>
      </c>
      <c r="AQ12" s="312">
        <v>1878</v>
      </c>
      <c r="AR12" s="313" t="s">
        <v>501</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74" t="s">
        <v>502</v>
      </c>
      <c r="AL13" s="1175"/>
      <c r="AM13" s="1175"/>
      <c r="AN13" s="1176"/>
      <c r="AO13" s="311" t="s">
        <v>501</v>
      </c>
      <c r="AP13" s="311" t="s">
        <v>501</v>
      </c>
      <c r="AQ13" s="312" t="s">
        <v>501</v>
      </c>
      <c r="AR13" s="313" t="s">
        <v>501</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74" t="s">
        <v>503</v>
      </c>
      <c r="AL14" s="1175"/>
      <c r="AM14" s="1175"/>
      <c r="AN14" s="1176"/>
      <c r="AO14" s="311">
        <v>22535</v>
      </c>
      <c r="AP14" s="311">
        <v>13749</v>
      </c>
      <c r="AQ14" s="312">
        <v>7469</v>
      </c>
      <c r="AR14" s="313">
        <v>84.1</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74" t="s">
        <v>504</v>
      </c>
      <c r="AL15" s="1175"/>
      <c r="AM15" s="1175"/>
      <c r="AN15" s="1176"/>
      <c r="AO15" s="311">
        <v>15253</v>
      </c>
      <c r="AP15" s="311">
        <v>9306</v>
      </c>
      <c r="AQ15" s="312">
        <v>4705</v>
      </c>
      <c r="AR15" s="313">
        <v>97.8</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77" t="s">
        <v>505</v>
      </c>
      <c r="AL16" s="1178"/>
      <c r="AM16" s="1178"/>
      <c r="AN16" s="1179"/>
      <c r="AO16" s="311">
        <v>-40609</v>
      </c>
      <c r="AP16" s="311">
        <v>-24777</v>
      </c>
      <c r="AQ16" s="312">
        <v>-16375</v>
      </c>
      <c r="AR16" s="313">
        <v>51.3</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77" t="s">
        <v>188</v>
      </c>
      <c r="AL17" s="1178"/>
      <c r="AM17" s="1178"/>
      <c r="AN17" s="1179"/>
      <c r="AO17" s="311">
        <v>469867</v>
      </c>
      <c r="AP17" s="311">
        <v>286679</v>
      </c>
      <c r="AQ17" s="312">
        <v>213894</v>
      </c>
      <c r="AR17" s="313">
        <v>34</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506</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507</v>
      </c>
      <c r="AP20" s="319" t="s">
        <v>508</v>
      </c>
      <c r="AQ20" s="320" t="s">
        <v>509</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69" t="s">
        <v>510</v>
      </c>
      <c r="AL21" s="1170"/>
      <c r="AM21" s="1170"/>
      <c r="AN21" s="1171"/>
      <c r="AO21" s="323">
        <v>26.85</v>
      </c>
      <c r="AP21" s="324">
        <v>19.28</v>
      </c>
      <c r="AQ21" s="325">
        <v>7.57</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69" t="s">
        <v>511</v>
      </c>
      <c r="AL22" s="1170"/>
      <c r="AM22" s="1170"/>
      <c r="AN22" s="1171"/>
      <c r="AO22" s="328">
        <v>97.1</v>
      </c>
      <c r="AP22" s="329">
        <v>95</v>
      </c>
      <c r="AQ22" s="330">
        <v>2.1</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512</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513</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514</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2" t="s">
        <v>492</v>
      </c>
      <c r="AP30" s="299"/>
      <c r="AQ30" s="300" t="s">
        <v>493</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3"/>
      <c r="AP31" s="305" t="s">
        <v>494</v>
      </c>
      <c r="AQ31" s="306" t="s">
        <v>495</v>
      </c>
      <c r="AR31" s="307" t="s">
        <v>496</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85" t="s">
        <v>515</v>
      </c>
      <c r="AL32" s="1186"/>
      <c r="AM32" s="1186"/>
      <c r="AN32" s="1187"/>
      <c r="AO32" s="338">
        <v>191035</v>
      </c>
      <c r="AP32" s="338">
        <v>116556</v>
      </c>
      <c r="AQ32" s="339">
        <v>102582</v>
      </c>
      <c r="AR32" s="340">
        <v>13.6</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85" t="s">
        <v>516</v>
      </c>
      <c r="AL33" s="1186"/>
      <c r="AM33" s="1186"/>
      <c r="AN33" s="1187"/>
      <c r="AO33" s="338" t="s">
        <v>501</v>
      </c>
      <c r="AP33" s="338" t="s">
        <v>501</v>
      </c>
      <c r="AQ33" s="339" t="s">
        <v>501</v>
      </c>
      <c r="AR33" s="340" t="s">
        <v>501</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85" t="s">
        <v>517</v>
      </c>
      <c r="AL34" s="1186"/>
      <c r="AM34" s="1186"/>
      <c r="AN34" s="1187"/>
      <c r="AO34" s="338" t="s">
        <v>501</v>
      </c>
      <c r="AP34" s="338" t="s">
        <v>501</v>
      </c>
      <c r="AQ34" s="339" t="s">
        <v>501</v>
      </c>
      <c r="AR34" s="340" t="s">
        <v>501</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85" t="s">
        <v>518</v>
      </c>
      <c r="AL35" s="1186"/>
      <c r="AM35" s="1186"/>
      <c r="AN35" s="1187"/>
      <c r="AO35" s="338">
        <v>49366</v>
      </c>
      <c r="AP35" s="338">
        <v>30120</v>
      </c>
      <c r="AQ35" s="339">
        <v>28843</v>
      </c>
      <c r="AR35" s="340">
        <v>4.4000000000000004</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85" t="s">
        <v>519</v>
      </c>
      <c r="AL36" s="1186"/>
      <c r="AM36" s="1186"/>
      <c r="AN36" s="1187"/>
      <c r="AO36" s="338">
        <v>4302</v>
      </c>
      <c r="AP36" s="338">
        <v>2625</v>
      </c>
      <c r="AQ36" s="339">
        <v>2374</v>
      </c>
      <c r="AR36" s="340">
        <v>10.6</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85" t="s">
        <v>520</v>
      </c>
      <c r="AL37" s="1186"/>
      <c r="AM37" s="1186"/>
      <c r="AN37" s="1187"/>
      <c r="AO37" s="338" t="s">
        <v>501</v>
      </c>
      <c r="AP37" s="338" t="s">
        <v>501</v>
      </c>
      <c r="AQ37" s="339">
        <v>1030</v>
      </c>
      <c r="AR37" s="340" t="s">
        <v>501</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88" t="s">
        <v>521</v>
      </c>
      <c r="AL38" s="1189"/>
      <c r="AM38" s="1189"/>
      <c r="AN38" s="1190"/>
      <c r="AO38" s="341" t="s">
        <v>501</v>
      </c>
      <c r="AP38" s="341" t="s">
        <v>501</v>
      </c>
      <c r="AQ38" s="342">
        <v>19</v>
      </c>
      <c r="AR38" s="330" t="s">
        <v>501</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88" t="s">
        <v>522</v>
      </c>
      <c r="AL39" s="1189"/>
      <c r="AM39" s="1189"/>
      <c r="AN39" s="1190"/>
      <c r="AO39" s="338">
        <v>-4704</v>
      </c>
      <c r="AP39" s="338">
        <v>-2870</v>
      </c>
      <c r="AQ39" s="339">
        <v>-3618</v>
      </c>
      <c r="AR39" s="340">
        <v>-20.7</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85" t="s">
        <v>523</v>
      </c>
      <c r="AL40" s="1186"/>
      <c r="AM40" s="1186"/>
      <c r="AN40" s="1187"/>
      <c r="AO40" s="338">
        <v>-198901</v>
      </c>
      <c r="AP40" s="338">
        <v>-121355</v>
      </c>
      <c r="AQ40" s="339">
        <v>-102150</v>
      </c>
      <c r="AR40" s="340">
        <v>18.8</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91" t="s">
        <v>299</v>
      </c>
      <c r="AL41" s="1192"/>
      <c r="AM41" s="1192"/>
      <c r="AN41" s="1193"/>
      <c r="AO41" s="338">
        <v>41098</v>
      </c>
      <c r="AP41" s="338">
        <v>25075</v>
      </c>
      <c r="AQ41" s="339">
        <v>29081</v>
      </c>
      <c r="AR41" s="340">
        <v>-13.8</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524</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525</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526</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80" t="s">
        <v>492</v>
      </c>
      <c r="AN49" s="1182" t="s">
        <v>527</v>
      </c>
      <c r="AO49" s="1183"/>
      <c r="AP49" s="1183"/>
      <c r="AQ49" s="1183"/>
      <c r="AR49" s="1184"/>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81"/>
      <c r="AN50" s="354" t="s">
        <v>528</v>
      </c>
      <c r="AO50" s="355" t="s">
        <v>529</v>
      </c>
      <c r="AP50" s="356" t="s">
        <v>530</v>
      </c>
      <c r="AQ50" s="357" t="s">
        <v>531</v>
      </c>
      <c r="AR50" s="358" t="s">
        <v>532</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533</v>
      </c>
      <c r="AL51" s="351"/>
      <c r="AM51" s="359">
        <v>470007</v>
      </c>
      <c r="AN51" s="360">
        <v>258246</v>
      </c>
      <c r="AO51" s="361">
        <v>98.9</v>
      </c>
      <c r="AP51" s="362">
        <v>288550</v>
      </c>
      <c r="AQ51" s="363">
        <v>20.8</v>
      </c>
      <c r="AR51" s="364">
        <v>78.099999999999994</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534</v>
      </c>
      <c r="AM52" s="367">
        <v>237793</v>
      </c>
      <c r="AN52" s="368">
        <v>130655</v>
      </c>
      <c r="AO52" s="369">
        <v>14.6</v>
      </c>
      <c r="AP52" s="370">
        <v>141525</v>
      </c>
      <c r="AQ52" s="371">
        <v>10.1</v>
      </c>
      <c r="AR52" s="372">
        <v>4.5</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535</v>
      </c>
      <c r="AL53" s="351"/>
      <c r="AM53" s="359">
        <v>441615</v>
      </c>
      <c r="AN53" s="360">
        <v>250207</v>
      </c>
      <c r="AO53" s="361">
        <v>-3.1</v>
      </c>
      <c r="AP53" s="362">
        <v>245039</v>
      </c>
      <c r="AQ53" s="363">
        <v>-15.1</v>
      </c>
      <c r="AR53" s="364">
        <v>12</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534</v>
      </c>
      <c r="AM54" s="367">
        <v>107839</v>
      </c>
      <c r="AN54" s="368">
        <v>61099</v>
      </c>
      <c r="AO54" s="369">
        <v>-53.2</v>
      </c>
      <c r="AP54" s="370">
        <v>108922</v>
      </c>
      <c r="AQ54" s="371">
        <v>-23</v>
      </c>
      <c r="AR54" s="372">
        <v>-30.2</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536</v>
      </c>
      <c r="AL55" s="351"/>
      <c r="AM55" s="359">
        <v>714648</v>
      </c>
      <c r="AN55" s="360">
        <v>415493</v>
      </c>
      <c r="AO55" s="361">
        <v>66.099999999999994</v>
      </c>
      <c r="AP55" s="362">
        <v>237994</v>
      </c>
      <c r="AQ55" s="363">
        <v>-2.9</v>
      </c>
      <c r="AR55" s="364">
        <v>69</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534</v>
      </c>
      <c r="AM56" s="367">
        <v>201441</v>
      </c>
      <c r="AN56" s="368">
        <v>117117</v>
      </c>
      <c r="AO56" s="369">
        <v>91.7</v>
      </c>
      <c r="AP56" s="370">
        <v>110361</v>
      </c>
      <c r="AQ56" s="371">
        <v>1.3</v>
      </c>
      <c r="AR56" s="372">
        <v>90.4</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537</v>
      </c>
      <c r="AL57" s="351"/>
      <c r="AM57" s="359">
        <v>865780</v>
      </c>
      <c r="AN57" s="360">
        <v>515959</v>
      </c>
      <c r="AO57" s="361">
        <v>24.2</v>
      </c>
      <c r="AP57" s="362">
        <v>267911</v>
      </c>
      <c r="AQ57" s="363">
        <v>12.6</v>
      </c>
      <c r="AR57" s="364">
        <v>11.6</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534</v>
      </c>
      <c r="AM58" s="367">
        <v>261069</v>
      </c>
      <c r="AN58" s="368">
        <v>155583</v>
      </c>
      <c r="AO58" s="369">
        <v>32.799999999999997</v>
      </c>
      <c r="AP58" s="370">
        <v>106425</v>
      </c>
      <c r="AQ58" s="371">
        <v>-3.6</v>
      </c>
      <c r="AR58" s="372">
        <v>36.4</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538</v>
      </c>
      <c r="AL59" s="351"/>
      <c r="AM59" s="359">
        <v>525723</v>
      </c>
      <c r="AN59" s="360">
        <v>320758</v>
      </c>
      <c r="AO59" s="361">
        <v>-37.799999999999997</v>
      </c>
      <c r="AP59" s="362">
        <v>228215</v>
      </c>
      <c r="AQ59" s="363">
        <v>-14.8</v>
      </c>
      <c r="AR59" s="364">
        <v>-23</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534</v>
      </c>
      <c r="AM60" s="367">
        <v>390533</v>
      </c>
      <c r="AN60" s="368">
        <v>238275</v>
      </c>
      <c r="AO60" s="369">
        <v>53.1</v>
      </c>
      <c r="AP60" s="370">
        <v>117571</v>
      </c>
      <c r="AQ60" s="371">
        <v>10.5</v>
      </c>
      <c r="AR60" s="372">
        <v>42.6</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539</v>
      </c>
      <c r="AL61" s="373"/>
      <c r="AM61" s="374">
        <v>603555</v>
      </c>
      <c r="AN61" s="375">
        <v>352133</v>
      </c>
      <c r="AO61" s="376">
        <v>29.7</v>
      </c>
      <c r="AP61" s="377">
        <v>253542</v>
      </c>
      <c r="AQ61" s="378">
        <v>0.1</v>
      </c>
      <c r="AR61" s="364">
        <v>29.6</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534</v>
      </c>
      <c r="AM62" s="367">
        <v>239735</v>
      </c>
      <c r="AN62" s="368">
        <v>140546</v>
      </c>
      <c r="AO62" s="369">
        <v>27.8</v>
      </c>
      <c r="AP62" s="370">
        <v>116961</v>
      </c>
      <c r="AQ62" s="371">
        <v>-0.9</v>
      </c>
      <c r="AR62" s="372">
        <v>28.7</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m3T5A1DepKx9ZEGRy5OCJ0mw0Rk9BKFVGq8g3G0usTIl1sNSfdSfiFerQoPPcFN8WgeevCJknPQMTDGVM9fWDQ==" saltValue="0wW9B5bcG9NYktMiYMM9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fWOpDM12Va9Igt/9KAPEm/GBh84b+5Zz8cKrx3M1eaXbTGwxj2lE1DB9vveHGRDpxPYmqlA2DgfVr0OT+uc8w==" saltValue="s3lW8XOD133mWSer0Mod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Rb36VglDExDhrhrmCnZKYVfBjeea5KysQYkU/9SNe6UPyheMBZTSk1tHX783197vnwxpOELB9IpJ3pK0AfhIA==" saltValue="jJDXmZpxBeoxoNWWi9bB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zoomScale="55" zoomScaleNormal="55"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4" t="s">
        <v>3</v>
      </c>
      <c r="D47" s="1194"/>
      <c r="E47" s="1195"/>
      <c r="F47" s="11">
        <v>71.56</v>
      </c>
      <c r="G47" s="12">
        <v>72.25</v>
      </c>
      <c r="H47" s="12">
        <v>73.14</v>
      </c>
      <c r="I47" s="12">
        <v>65.64</v>
      </c>
      <c r="J47" s="13">
        <v>73.37</v>
      </c>
    </row>
    <row r="48" spans="2:10" ht="57.75" customHeight="1" x14ac:dyDescent="0.15">
      <c r="B48" s="14"/>
      <c r="C48" s="1196" t="s">
        <v>4</v>
      </c>
      <c r="D48" s="1196"/>
      <c r="E48" s="1197"/>
      <c r="F48" s="15">
        <v>9.83</v>
      </c>
      <c r="G48" s="16">
        <v>12.36</v>
      </c>
      <c r="H48" s="16">
        <v>16.09</v>
      </c>
      <c r="I48" s="16">
        <v>24.29</v>
      </c>
      <c r="J48" s="17">
        <v>16.100000000000001</v>
      </c>
    </row>
    <row r="49" spans="2:10" ht="57.75" customHeight="1" thickBot="1" x14ac:dyDescent="0.2">
      <c r="B49" s="18"/>
      <c r="C49" s="1198" t="s">
        <v>5</v>
      </c>
      <c r="D49" s="1198"/>
      <c r="E49" s="1199"/>
      <c r="F49" s="19" t="s">
        <v>548</v>
      </c>
      <c r="G49" s="20">
        <v>8.02</v>
      </c>
      <c r="H49" s="20">
        <v>2.17</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ZYy8aFTsLq8DjubWnlly2xKW9DmonXoIMpBjlNmZVshQLSrn8iVZO+vwPcrRNm0OwSeHxfIdR+yEydcYVK58Pw==" saltValue="R+ki1orz0lslpF6BrsS6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