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入力シート" sheetId="1" r:id="rId1"/>
    <sheet name="印刷シート" sheetId="2" r:id="rId2"/>
  </sheets>
  <definedNames>
    <definedName name="_xlnm.Print_Area" localSheetId="1">'印刷シート'!$A$1:$DL$75</definedName>
    <definedName name="_xlnm.Print_Area" localSheetId="0">'入力シート'!$A$1:$Y$33</definedName>
  </definedNames>
  <calcPr fullCalcOnLoad="1"/>
</workbook>
</file>

<file path=xl/sharedStrings.xml><?xml version="1.0" encoding="utf-8"?>
<sst xmlns="http://schemas.openxmlformats.org/spreadsheetml/2006/main" count="322" uniqueCount="121">
  <si>
    <t>都道府県コード</t>
  </si>
  <si>
    <t>070009</t>
  </si>
  <si>
    <t>福　島</t>
  </si>
  <si>
    <t>県</t>
  </si>
  <si>
    <t>02120－7－960004</t>
  </si>
  <si>
    <t>口　座　番　号</t>
  </si>
  <si>
    <t>加　　入　　者</t>
  </si>
  <si>
    <t>福島県総務部税務システム課</t>
  </si>
  <si>
    <t>地方法人特別税</t>
  </si>
  <si>
    <t>法人</t>
  </si>
  <si>
    <t>県民税</t>
  </si>
  <si>
    <t>事業税</t>
  </si>
  <si>
    <t xml:space="preserve"> 領収証書</t>
  </si>
  <si>
    <t>所在地及び法人名</t>
  </si>
  <si>
    <t>年　度</t>
  </si>
  <si>
    <t>※　処　理　事　項</t>
  </si>
  <si>
    <t>事業年度又は連結事業年度</t>
  </si>
  <si>
    <t>申　告　区　分</t>
  </si>
  <si>
    <t>・</t>
  </si>
  <si>
    <t>から</t>
  </si>
  <si>
    <t>まで</t>
  </si>
  <si>
    <t>百</t>
  </si>
  <si>
    <t>十</t>
  </si>
  <si>
    <t>億</t>
  </si>
  <si>
    <t>千</t>
  </si>
  <si>
    <t>万</t>
  </si>
  <si>
    <t>円</t>
  </si>
  <si>
    <t>法人税割額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</si>
  <si>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</si>
  <si>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</si>
  <si>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</si>
  <si>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</si>
  <si>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</si>
  <si>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</si>
  <si>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</si>
  <si>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</si>
  <si>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</si>
  <si>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</si>
  <si>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</si>
  <si>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</si>
  <si>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</si>
  <si>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</si>
  <si>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</si>
  <si>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</si>
  <si>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法人県民税</t>
  </si>
  <si>
    <t>均等割額</t>
  </si>
  <si>
    <t>延滞金</t>
  </si>
  <si>
    <t>計</t>
  </si>
  <si>
    <t>所得割額</t>
  </si>
  <si>
    <t>付加価値割額</t>
  </si>
  <si>
    <t>資本割額</t>
  </si>
  <si>
    <t>収入割額</t>
  </si>
  <si>
    <t>計(05～09)</t>
  </si>
  <si>
    <t>過少申告加算金</t>
  </si>
  <si>
    <t>不申告加算金</t>
  </si>
  <si>
    <t>重加算金</t>
  </si>
  <si>
    <t>合　計　額</t>
  </si>
  <si>
    <t>課税振興局</t>
  </si>
  <si>
    <t>指定金融</t>
  </si>
  <si>
    <t>機 関 名</t>
  </si>
  <si>
    <t>(取りまとめ店)</t>
  </si>
  <si>
    <t>東邦銀行</t>
  </si>
  <si>
    <t>取りまとめ局</t>
  </si>
  <si>
    <t>仙台貯金事務センター</t>
  </si>
  <si>
    <t>〒980-8794</t>
  </si>
  <si>
    <t>領収日付印</t>
  </si>
  <si>
    <t>上記のとおり通知します。(県保管)</t>
  </si>
  <si>
    <t>納 期 限</t>
  </si>
  <si>
    <t>日　　計</t>
  </si>
  <si>
    <t>口</t>
  </si>
  <si>
    <t>円</t>
  </si>
  <si>
    <t xml:space="preserve"> 納 付 書</t>
  </si>
  <si>
    <t xml:space="preserve"> 領収済通知書</t>
  </si>
  <si>
    <t>上記のとおり納付します。
　　　　（金融機関又は郵便局保管）</t>
  </si>
  <si>
    <t>作成方法</t>
  </si>
  <si>
    <t>　１　以下の各項目（白色部分）を入力・選択してください。</t>
  </si>
  <si>
    <t>　３　印刷したものを点線に沿って切り離し、３枚１組でご使用ください。</t>
  </si>
  <si>
    <t>事業年度（自）</t>
  </si>
  <si>
    <t>事業年度（至）</t>
  </si>
  <si>
    <t>申告区分</t>
  </si>
  <si>
    <t>法人県民税</t>
  </si>
  <si>
    <t>合計額</t>
  </si>
  <si>
    <t>01</t>
  </si>
  <si>
    <t>納　　　付　　　額</t>
  </si>
  <si>
    <t>法　人　名</t>
  </si>
  <si>
    <t>所　在　地</t>
  </si>
  <si>
    <t>年　　度</t>
  </si>
  <si>
    <t>納　期　限</t>
  </si>
  <si>
    <t>課税振興局</t>
  </si>
  <si>
    <t>年</t>
  </si>
  <si>
    <t>月</t>
  </si>
  <si>
    <t>日</t>
  </si>
  <si>
    <t>計(10～14)</t>
  </si>
  <si>
    <t>月</t>
  </si>
  <si>
    <t>円</t>
  </si>
  <si>
    <t>↓↓↓各項目（白色部分）を入力・選択してください。↓↓↓</t>
  </si>
  <si>
    <t>←納付日を含む年度（4月1日～3月31日）を和暦で入力してください。</t>
  </si>
  <si>
    <t>から</t>
  </si>
  <si>
    <t>まで</t>
  </si>
  <si>
    <t>日</t>
  </si>
  <si>
    <t>←申告書提出先の地方振興局を選択してください。</t>
  </si>
  <si>
    <t>・</t>
  </si>
  <si>
    <t>　２　「印刷シート」を開き、記載内容を確認のうえＡ４用紙に印刷してください。</t>
  </si>
  <si>
    <t>マイナスの金額は入力できません。</t>
  </si>
  <si>
    <t>11桁までの金額を入力してください。</t>
  </si>
  <si>
    <t>点線に沿って切り離し、３枚１組でご使用ください。</t>
  </si>
  <si>
    <t>充当や割ごとの相殺がある場合は、充当又</t>
  </si>
  <si>
    <t>は相殺後の金額を入力してください。</t>
  </si>
  <si>
    <t>過少申告
加算金</t>
  </si>
  <si>
    <t>上記のとおり領収しました。
　　　　　　　　　　（納税者保管）</t>
  </si>
  <si>
    <t>◎ゆうちょ銀行・郵便局は、福島県、青
　森県、岩手県、宮城県、秋田県及び山
　形県の県内のゆうちょ銀行又は郵便局
　に限り納付できます。</t>
  </si>
  <si>
    <t>管理番号</t>
  </si>
  <si>
    <t>管 理 番 号</t>
  </si>
  <si>
    <t>　ゆうちょ銀行・郵便局で納付される場合、
　東北以外のゆうちょ銀行・郵便局ではこの納付書は使用できません。
　東北以外のゆうちょ銀行・郵便局で納付される場合は、管轄の地方振興局県税部へ別途専用の納付書をご請求ください。</t>
  </si>
  <si>
    <t>←福島県における８桁までの管理番号を入力してください。</t>
  </si>
  <si>
    <t>福島県　法人県民税・事業税、特別法人事業税または地方法人特別税納付書　作成ファイル</t>
  </si>
  <si>
    <t>特別法人事業税</t>
  </si>
  <si>
    <t>法人事業税・特別法人事業税又は地方法人特別税</t>
  </si>
  <si>
    <t>法人事業税・特別法人事業税又は地方法人特別税</t>
  </si>
  <si>
    <t>特別法人事業税額
又は地方法人特別税額</t>
  </si>
  <si>
    <t>特別法人事業税額
又は地方法人特別税額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</si>
</sst>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"/>
    <numFmt numFmtId="177" formatCode="0000000#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9"/>
      <color indexed="8"/>
      <name val="ＭＳ 明朝"/>
      <family val="1"/>
    </font>
    <font>
      <sz val="5"/>
      <color indexed="8"/>
      <name val="ＭＳ 明朝"/>
      <family val="1"/>
    </font>
    <font>
      <sz val="4"/>
      <color indexed="8"/>
      <name val="ＭＳ 明朝"/>
      <family val="1"/>
    </font>
    <font>
      <b/>
      <sz val="8"/>
      <color indexed="8"/>
      <name val="ＭＳ 明朝"/>
      <family val="1"/>
    </font>
    <font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3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/>
      <top/>
      <bottom style="hair"/>
    </border>
    <border>
      <left/>
      <right/>
      <top/>
      <bottom style="dotted"/>
    </border>
    <border>
      <left/>
      <right style="dotted"/>
      <top/>
      <bottom/>
    </border>
    <border>
      <left/>
      <right style="dotted"/>
      <top/>
      <bottom style="dotted"/>
    </border>
    <border>
      <left/>
      <right/>
      <top style="dotted"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/>
      <bottom/>
    </border>
    <border>
      <left style="thin"/>
      <right style="hair"/>
      <top style="hair"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vertical="center"/>
      <protection/>
    </xf>
    <xf numFmtId="176" fontId="10" fillId="0" borderId="25" xfId="0" applyNumberFormat="1" applyFont="1" applyFill="1" applyBorder="1" applyAlignment="1" applyProtection="1">
      <alignment horizontal="center" vertical="center"/>
      <protection locked="0"/>
    </xf>
    <xf numFmtId="176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33" borderId="25" xfId="0" applyFont="1" applyFill="1" applyBorder="1" applyAlignment="1" applyProtection="1" quotePrefix="1">
      <alignment horizontal="center" vertical="center"/>
      <protection/>
    </xf>
    <xf numFmtId="38" fontId="10" fillId="33" borderId="0" xfId="49" applyFont="1" applyFill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10" fillId="33" borderId="25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Border="1" applyAlignment="1">
      <alignment vertical="center" wrapText="1"/>
    </xf>
    <xf numFmtId="0" fontId="14" fillId="34" borderId="0" xfId="0" applyFont="1" applyFill="1" applyAlignment="1" applyProtection="1">
      <alignment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7" fillId="33" borderId="25" xfId="0" applyFont="1" applyFill="1" applyBorder="1" applyAlignment="1" applyProtection="1">
      <alignment horizontal="center" vertical="center" wrapText="1" shrinkToFit="1"/>
      <protection/>
    </xf>
    <xf numFmtId="38" fontId="10" fillId="0" borderId="28" xfId="49" applyFont="1" applyFill="1" applyBorder="1" applyAlignment="1" applyProtection="1">
      <alignment vertical="center"/>
      <protection locked="0"/>
    </xf>
    <xf numFmtId="38" fontId="10" fillId="0" borderId="29" xfId="49" applyFont="1" applyFill="1" applyBorder="1" applyAlignment="1" applyProtection="1">
      <alignment vertical="center"/>
      <protection locked="0"/>
    </xf>
    <xf numFmtId="38" fontId="10" fillId="0" borderId="30" xfId="49" applyFont="1" applyFill="1" applyBorder="1" applyAlignment="1" applyProtection="1">
      <alignment vertical="center"/>
      <protection locked="0"/>
    </xf>
    <xf numFmtId="38" fontId="10" fillId="33" borderId="28" xfId="49" applyFont="1" applyFill="1" applyBorder="1" applyAlignment="1" applyProtection="1">
      <alignment vertical="center"/>
      <protection/>
    </xf>
    <xf numFmtId="38" fontId="10" fillId="33" borderId="29" xfId="49" applyFont="1" applyFill="1" applyBorder="1" applyAlignment="1" applyProtection="1">
      <alignment vertical="center"/>
      <protection/>
    </xf>
    <xf numFmtId="38" fontId="10" fillId="33" borderId="30" xfId="49" applyFont="1" applyFill="1" applyBorder="1" applyAlignment="1" applyProtection="1">
      <alignment vertical="center"/>
      <protection/>
    </xf>
    <xf numFmtId="0" fontId="10" fillId="35" borderId="27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10" fillId="35" borderId="31" xfId="0" applyFont="1" applyFill="1" applyBorder="1" applyAlignment="1" applyProtection="1">
      <alignment vertical="center"/>
      <protection/>
    </xf>
    <xf numFmtId="0" fontId="10" fillId="35" borderId="32" xfId="0" applyFont="1" applyFill="1" applyBorder="1" applyAlignment="1" applyProtection="1">
      <alignment vertical="center"/>
      <protection/>
    </xf>
    <xf numFmtId="0" fontId="10" fillId="35" borderId="33" xfId="0" applyFont="1" applyFill="1" applyBorder="1" applyAlignment="1" applyProtection="1">
      <alignment vertical="center"/>
      <protection/>
    </xf>
    <xf numFmtId="0" fontId="10" fillId="35" borderId="34" xfId="0" applyFont="1" applyFill="1" applyBorder="1" applyAlignment="1" applyProtection="1">
      <alignment vertical="center"/>
      <protection/>
    </xf>
    <xf numFmtId="0" fontId="10" fillId="35" borderId="25" xfId="0" applyFont="1" applyFill="1" applyBorder="1" applyAlignment="1" applyProtection="1">
      <alignment vertical="center"/>
      <protection/>
    </xf>
    <xf numFmtId="38" fontId="10" fillId="0" borderId="32" xfId="49" applyFont="1" applyFill="1" applyBorder="1" applyAlignment="1" applyProtection="1">
      <alignment vertical="center"/>
      <protection locked="0"/>
    </xf>
    <xf numFmtId="38" fontId="10" fillId="0" borderId="33" xfId="49" applyFont="1" applyFill="1" applyBorder="1" applyAlignment="1" applyProtection="1">
      <alignment vertical="center"/>
      <protection locked="0"/>
    </xf>
    <xf numFmtId="38" fontId="10" fillId="0" borderId="34" xfId="49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 quotePrefix="1">
      <alignment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177" fontId="10" fillId="0" borderId="28" xfId="0" applyNumberFormat="1" applyFont="1" applyFill="1" applyBorder="1" applyAlignment="1" applyProtection="1">
      <alignment horizontal="center" vertical="center"/>
      <protection locked="0"/>
    </xf>
    <xf numFmtId="177" fontId="10" fillId="0" borderId="35" xfId="0" applyNumberFormat="1" applyFont="1" applyFill="1" applyBorder="1" applyAlignment="1" applyProtection="1">
      <alignment horizontal="center" vertical="center"/>
      <protection locked="0"/>
    </xf>
    <xf numFmtId="177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35" borderId="37" xfId="0" applyFont="1" applyFill="1" applyBorder="1" applyAlignment="1" applyProtection="1">
      <alignment vertical="center"/>
      <protection/>
    </xf>
    <xf numFmtId="0" fontId="10" fillId="35" borderId="35" xfId="0" applyFont="1" applyFill="1" applyBorder="1" applyAlignment="1" applyProtection="1">
      <alignment vertical="center"/>
      <protection/>
    </xf>
    <xf numFmtId="0" fontId="10" fillId="35" borderId="36" xfId="0" applyFont="1" applyFill="1" applyBorder="1" applyAlignment="1" applyProtection="1">
      <alignment vertic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0" fillId="33" borderId="25" xfId="0" applyFont="1" applyFill="1" applyBorder="1" applyAlignment="1" applyProtection="1">
      <alignment vertical="center" textRotation="255"/>
      <protection/>
    </xf>
    <xf numFmtId="0" fontId="13" fillId="33" borderId="25" xfId="0" applyFont="1" applyFill="1" applyBorder="1" applyAlignment="1" applyProtection="1">
      <alignment vertical="center" textRotation="255"/>
      <protection/>
    </xf>
    <xf numFmtId="0" fontId="13" fillId="33" borderId="25" xfId="0" applyFont="1" applyFill="1" applyBorder="1" applyAlignment="1" applyProtection="1">
      <alignment vertical="center" textRotation="255" shrinkToFit="1"/>
      <protection/>
    </xf>
    <xf numFmtId="0" fontId="16" fillId="0" borderId="38" xfId="0" applyFont="1" applyBorder="1" applyAlignment="1">
      <alignment vertical="center" wrapText="1"/>
    </xf>
    <xf numFmtId="0" fontId="16" fillId="0" borderId="39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6" fillId="0" borderId="4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16" fillId="0" borderId="44" xfId="0" applyFont="1" applyBorder="1" applyAlignment="1">
      <alignment vertical="center" wrapText="1"/>
    </xf>
    <xf numFmtId="0" fontId="16" fillId="0" borderId="45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51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 quotePrefix="1">
      <alignment vertical="center" wrapText="1"/>
    </xf>
    <xf numFmtId="0" fontId="15" fillId="0" borderId="14" xfId="0" applyFont="1" applyBorder="1" applyAlignment="1" quotePrefix="1">
      <alignment vertical="center" wrapText="1"/>
    </xf>
    <xf numFmtId="0" fontId="15" fillId="0" borderId="18" xfId="0" applyFont="1" applyBorder="1" applyAlignment="1" quotePrefix="1">
      <alignment vertical="center" wrapText="1"/>
    </xf>
    <xf numFmtId="0" fontId="15" fillId="0" borderId="16" xfId="0" applyFont="1" applyBorder="1" applyAlignment="1" quotePrefix="1">
      <alignment vertical="center" wrapText="1"/>
    </xf>
    <xf numFmtId="0" fontId="5" fillId="0" borderId="0" xfId="0" applyFont="1" applyBorder="1" applyAlignment="1">
      <alignment vertical="top" wrapText="1" shrinkToFit="1"/>
    </xf>
    <xf numFmtId="0" fontId="5" fillId="0" borderId="0" xfId="0" applyFont="1" applyBorder="1" applyAlignment="1">
      <alignment vertical="top" shrinkToFit="1"/>
    </xf>
    <xf numFmtId="0" fontId="5" fillId="0" borderId="14" xfId="0" applyFont="1" applyBorder="1" applyAlignment="1">
      <alignment vertical="top" shrinkToFit="1"/>
    </xf>
    <xf numFmtId="0" fontId="8" fillId="0" borderId="52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48" xfId="0" applyFont="1" applyBorder="1" applyAlignment="1" quotePrefix="1">
      <alignment horizontal="center" vertical="center"/>
    </xf>
    <xf numFmtId="0" fontId="8" fillId="0" borderId="5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62" xfId="0" applyFont="1" applyBorder="1" applyAlignment="1">
      <alignment horizontal="right" vertical="center"/>
    </xf>
    <xf numFmtId="0" fontId="8" fillId="0" borderId="63" xfId="0" applyFont="1" applyBorder="1" applyAlignment="1">
      <alignment horizontal="right" vertical="center"/>
    </xf>
    <xf numFmtId="0" fontId="8" fillId="0" borderId="64" xfId="0" applyFont="1" applyBorder="1" applyAlignment="1">
      <alignment horizontal="right" vertical="center"/>
    </xf>
    <xf numFmtId="0" fontId="9" fillId="0" borderId="6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9" fillId="0" borderId="6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9" xfId="0" applyFont="1" applyBorder="1" applyAlignment="1" quotePrefix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48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 wrapText="1"/>
    </xf>
    <xf numFmtId="0" fontId="18" fillId="0" borderId="11" xfId="0" applyFont="1" applyBorder="1" applyAlignment="1">
      <alignment horizontal="distributed" vertical="center" wrapText="1"/>
    </xf>
    <xf numFmtId="0" fontId="18" fillId="0" borderId="12" xfId="0" applyFont="1" applyBorder="1" applyAlignment="1">
      <alignment horizontal="distributed" vertical="center" wrapText="1"/>
    </xf>
    <xf numFmtId="0" fontId="18" fillId="0" borderId="15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distributed" vertical="center" wrapText="1"/>
    </xf>
    <xf numFmtId="0" fontId="8" fillId="0" borderId="50" xfId="0" applyFont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3" fillId="0" borderId="71" xfId="0" applyFont="1" applyBorder="1" applyAlignment="1">
      <alignment horizontal="center" vertical="center"/>
    </xf>
    <xf numFmtId="0" fontId="8" fillId="0" borderId="60" xfId="0" applyFont="1" applyBorder="1" applyAlignment="1">
      <alignment horizontal="right" vertical="top"/>
    </xf>
    <xf numFmtId="0" fontId="5" fillId="0" borderId="1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9" xfId="0" applyFont="1" applyBorder="1" applyAlignment="1" quotePrefix="1">
      <alignment horizontal="center" vertical="center"/>
    </xf>
    <xf numFmtId="0" fontId="3" fillId="0" borderId="71" xfId="0" applyFont="1" applyBorder="1" applyAlignment="1" quotePrefix="1">
      <alignment horizontal="center" vertical="center"/>
    </xf>
    <xf numFmtId="0" fontId="3" fillId="0" borderId="72" xfId="0" applyFont="1" applyBorder="1" applyAlignment="1" quotePrefix="1">
      <alignment horizontal="center" vertical="center"/>
    </xf>
    <xf numFmtId="0" fontId="3" fillId="0" borderId="71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8" fillId="0" borderId="64" xfId="0" applyFont="1" applyBorder="1" applyAlignment="1">
      <alignment horizontal="right" vertical="top"/>
    </xf>
    <xf numFmtId="0" fontId="8" fillId="0" borderId="12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54" xfId="0" applyFont="1" applyBorder="1" applyAlignment="1">
      <alignment horizontal="center" vertical="center" textRotation="255" shrinkToFit="1"/>
    </xf>
    <xf numFmtId="0" fontId="4" fillId="0" borderId="55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8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17</xdr:row>
      <xdr:rowOff>38100</xdr:rowOff>
    </xdr:from>
    <xdr:to>
      <xdr:col>9</xdr:col>
      <xdr:colOff>257175</xdr:colOff>
      <xdr:row>30</xdr:row>
      <xdr:rowOff>171450</xdr:rowOff>
    </xdr:to>
    <xdr:sp>
      <xdr:nvSpPr>
        <xdr:cNvPr id="1" name="右中かっこ 1"/>
        <xdr:cNvSpPr>
          <a:spLocks/>
        </xdr:cNvSpPr>
      </xdr:nvSpPr>
      <xdr:spPr>
        <a:xfrm>
          <a:off x="2771775" y="3486150"/>
          <a:ext cx="257175" cy="2857500"/>
        </a:xfrm>
        <a:prstGeom prst="rightBrace">
          <a:avLst>
            <a:gd name="adj1" fmla="val -49175"/>
            <a:gd name="adj2" fmla="val -29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22</xdr:col>
      <xdr:colOff>228600</xdr:colOff>
      <xdr:row>6</xdr:row>
      <xdr:rowOff>28575</xdr:rowOff>
    </xdr:to>
    <xdr:sp>
      <xdr:nvSpPr>
        <xdr:cNvPr id="2" name="AutoShape 46"/>
        <xdr:cNvSpPr>
          <a:spLocks/>
        </xdr:cNvSpPr>
      </xdr:nvSpPr>
      <xdr:spPr>
        <a:xfrm>
          <a:off x="6372225" y="0"/>
          <a:ext cx="2133600" cy="1171575"/>
        </a:xfrm>
        <a:prstGeom prst="roundRect">
          <a:avLst/>
        </a:prstGeom>
        <a:solidFill>
          <a:srgbClr val="FF99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　ゆうちょ銀行・郵便局で納付される場合、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東北以外の</a:t>
          </a:r>
          <a:r>
            <a:rPr lang="en-US" cap="none" sz="900" b="0" i="0" u="none" baseline="0">
              <a:solidFill>
                <a:srgbClr val="000000"/>
              </a:solidFill>
            </a:rPr>
            <a:t>ゆうちょ銀行・郵便局ではこの納付書は使用できません。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東北以外のゆうちょ銀行・郵便局で納付される場合は、管轄の地方振興局県税部へ別途、専用の納付書をご請求ください。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</xdr:colOff>
      <xdr:row>0</xdr:row>
      <xdr:rowOff>38100</xdr:rowOff>
    </xdr:from>
    <xdr:to>
      <xdr:col>31</xdr:col>
      <xdr:colOff>28575</xdr:colOff>
      <xdr:row>2</xdr:row>
      <xdr:rowOff>28575</xdr:rowOff>
    </xdr:to>
    <xdr:grpSp>
      <xdr:nvGrpSpPr>
        <xdr:cNvPr id="1" name="Group 94"/>
        <xdr:cNvGrpSpPr>
          <a:grpSpLocks/>
        </xdr:cNvGrpSpPr>
      </xdr:nvGrpSpPr>
      <xdr:grpSpPr>
        <a:xfrm>
          <a:off x="2390775" y="38100"/>
          <a:ext cx="257175" cy="200025"/>
          <a:chOff x="296" y="3"/>
          <a:chExt cx="30" cy="21"/>
        </a:xfrm>
        <a:solidFill>
          <a:srgbClr val="FFFFFF"/>
        </a:solidFill>
      </xdr:grpSpPr>
      <xdr:sp>
        <xdr:nvSpPr>
          <xdr:cNvPr id="2" name="Rectangle 91"/>
          <xdr:cNvSpPr>
            <a:spLocks/>
          </xdr:cNvSpPr>
        </xdr:nvSpPr>
        <xdr:spPr>
          <a:xfrm>
            <a:off x="296" y="3"/>
            <a:ext cx="3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3" name="円/楕円 1"/>
          <xdr:cNvSpPr>
            <a:spLocks/>
          </xdr:cNvSpPr>
        </xdr:nvSpPr>
        <xdr:spPr>
          <a:xfrm>
            <a:off x="303" y="5"/>
            <a:ext cx="16" cy="17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 vert="wordArtVertRtl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0</xdr:row>
      <xdr:rowOff>38100</xdr:rowOff>
    </xdr:from>
    <xdr:to>
      <xdr:col>66</xdr:col>
      <xdr:colOff>28575</xdr:colOff>
      <xdr:row>2</xdr:row>
      <xdr:rowOff>28575</xdr:rowOff>
    </xdr:to>
    <xdr:grpSp>
      <xdr:nvGrpSpPr>
        <xdr:cNvPr id="4" name="Group 94"/>
        <xdr:cNvGrpSpPr>
          <a:grpSpLocks/>
        </xdr:cNvGrpSpPr>
      </xdr:nvGrpSpPr>
      <xdr:grpSpPr>
        <a:xfrm>
          <a:off x="5391150" y="38100"/>
          <a:ext cx="257175" cy="200025"/>
          <a:chOff x="296" y="3"/>
          <a:chExt cx="30" cy="21"/>
        </a:xfrm>
        <a:solidFill>
          <a:srgbClr val="FFFFFF"/>
        </a:solidFill>
      </xdr:grpSpPr>
      <xdr:sp>
        <xdr:nvSpPr>
          <xdr:cNvPr id="5" name="Rectangle 91"/>
          <xdr:cNvSpPr>
            <a:spLocks/>
          </xdr:cNvSpPr>
        </xdr:nvSpPr>
        <xdr:spPr>
          <a:xfrm>
            <a:off x="296" y="3"/>
            <a:ext cx="3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6" name="円/楕円 1"/>
          <xdr:cNvSpPr>
            <a:spLocks/>
          </xdr:cNvSpPr>
        </xdr:nvSpPr>
        <xdr:spPr>
          <a:xfrm>
            <a:off x="303" y="5"/>
            <a:ext cx="16" cy="17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 vert="wordArtVertRtl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98</xdr:col>
      <xdr:colOff>28575</xdr:colOff>
      <xdr:row>0</xdr:row>
      <xdr:rowOff>38100</xdr:rowOff>
    </xdr:from>
    <xdr:to>
      <xdr:col>101</xdr:col>
      <xdr:colOff>28575</xdr:colOff>
      <xdr:row>2</xdr:row>
      <xdr:rowOff>28575</xdr:rowOff>
    </xdr:to>
    <xdr:grpSp>
      <xdr:nvGrpSpPr>
        <xdr:cNvPr id="7" name="Group 94"/>
        <xdr:cNvGrpSpPr>
          <a:grpSpLocks/>
        </xdr:cNvGrpSpPr>
      </xdr:nvGrpSpPr>
      <xdr:grpSpPr>
        <a:xfrm>
          <a:off x="8391525" y="38100"/>
          <a:ext cx="257175" cy="200025"/>
          <a:chOff x="296" y="3"/>
          <a:chExt cx="30" cy="21"/>
        </a:xfrm>
        <a:solidFill>
          <a:srgbClr val="FFFFFF"/>
        </a:solidFill>
      </xdr:grpSpPr>
      <xdr:sp>
        <xdr:nvSpPr>
          <xdr:cNvPr id="8" name="Rectangle 91"/>
          <xdr:cNvSpPr>
            <a:spLocks/>
          </xdr:cNvSpPr>
        </xdr:nvSpPr>
        <xdr:spPr>
          <a:xfrm>
            <a:off x="296" y="3"/>
            <a:ext cx="3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</a:t>
            </a:r>
          </a:p>
        </xdr:txBody>
      </xdr:sp>
      <xdr:sp>
        <xdr:nvSpPr>
          <xdr:cNvPr id="9" name="円/楕円 1"/>
          <xdr:cNvSpPr>
            <a:spLocks/>
          </xdr:cNvSpPr>
        </xdr:nvSpPr>
        <xdr:spPr>
          <a:xfrm>
            <a:off x="303" y="5"/>
            <a:ext cx="16" cy="17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 vert="wordArtVertRtl"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="115" zoomScaleNormal="115" zoomScalePageLayoutView="0" workbookViewId="0" topLeftCell="A1">
      <selection activeCell="E17" sqref="E17:H17"/>
    </sheetView>
  </sheetViews>
  <sheetFormatPr defaultColWidth="9.140625" defaultRowHeight="16.5" customHeight="1"/>
  <cols>
    <col min="1" max="2" width="3.140625" style="35" customWidth="1"/>
    <col min="3" max="3" width="11.8515625" style="35" customWidth="1"/>
    <col min="4" max="4" width="3.140625" style="35" customWidth="1"/>
    <col min="5" max="5" width="5.00390625" style="35" customWidth="1"/>
    <col min="6" max="6" width="4.421875" style="35" customWidth="1"/>
    <col min="7" max="7" width="3.140625" style="35" customWidth="1"/>
    <col min="8" max="8" width="4.421875" style="35" customWidth="1"/>
    <col min="9" max="9" width="3.140625" style="35" customWidth="1"/>
    <col min="10" max="10" width="4.421875" style="35" customWidth="1"/>
    <col min="11" max="11" width="3.140625" style="35" customWidth="1"/>
    <col min="12" max="17" width="9.00390625" style="35" customWidth="1"/>
    <col min="18" max="18" width="3.140625" style="35" customWidth="1"/>
    <col min="19" max="19" width="9.00390625" style="35" customWidth="1"/>
    <col min="20" max="21" width="9.00390625" style="35" hidden="1" customWidth="1"/>
    <col min="22" max="24" width="9.00390625" style="35" customWidth="1"/>
    <col min="25" max="25" width="5.00390625" style="35" customWidth="1"/>
    <col min="26" max="16384" width="9.00390625" style="35" customWidth="1"/>
  </cols>
  <sheetData>
    <row r="1" spans="1:16" ht="16.5" customHeight="1">
      <c r="A1" s="49" t="s">
        <v>115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7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6.5" customHeight="1">
      <c r="A3" s="49" t="s">
        <v>74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6.5" customHeight="1">
      <c r="A4" s="49" t="s">
        <v>75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16.5" customHeight="1">
      <c r="A5" s="49" t="s">
        <v>102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16.5" customHeight="1">
      <c r="A6" s="49" t="s">
        <v>76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8" ht="16.5" customHeight="1">
      <c r="D8" s="36" t="s">
        <v>95</v>
      </c>
    </row>
    <row r="9" spans="1:21" ht="16.5" customHeight="1">
      <c r="A9" s="78" t="s">
        <v>84</v>
      </c>
      <c r="B9" s="78"/>
      <c r="C9" s="78"/>
      <c r="D9" s="78"/>
      <c r="E9" s="70"/>
      <c r="F9" s="71"/>
      <c r="G9" s="71"/>
      <c r="H9" s="71"/>
      <c r="I9" s="71"/>
      <c r="J9" s="71"/>
      <c r="K9" s="71"/>
      <c r="L9" s="71"/>
      <c r="M9" s="71"/>
      <c r="N9" s="71"/>
      <c r="S9" s="36" t="str">
        <f>IF(E9="","法人名を入力してください。","")</f>
        <v>法人名を入力してください。</v>
      </c>
      <c r="T9" s="35" t="str">
        <f>IF(E9="","法人名","")</f>
        <v>法人名</v>
      </c>
      <c r="U9" s="35" t="str">
        <f>IF(T9="","",IF(OR(T10&lt;&gt;"",T11&lt;&gt;"",T12&lt;&gt;"",T13&lt;&gt;"",T14&lt;&gt;"",T15&lt;&gt;"",T16&lt;&gt;"",T17&lt;&gt;"",T18&lt;&gt;""),"、",""))</f>
        <v>、</v>
      </c>
    </row>
    <row r="10" spans="1:21" ht="16.5" customHeight="1">
      <c r="A10" s="78" t="s">
        <v>85</v>
      </c>
      <c r="B10" s="78"/>
      <c r="C10" s="78"/>
      <c r="D10" s="78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38"/>
      <c r="S10" s="36" t="str">
        <f>IF(E10="","所在地を入力してください。","")</f>
        <v>所在地を入力してください。</v>
      </c>
      <c r="T10" s="35" t="str">
        <f>IF(E10="","所在地","")</f>
        <v>所在地</v>
      </c>
      <c r="U10" s="35" t="str">
        <f>IF(AND(T9="",T10=""),"",IF(T10="","",IF(OR(T11&lt;&gt;"",T12&lt;&gt;"",T13&lt;&gt;"",T14&lt;&gt;"",T15&lt;&gt;"",T16&lt;&gt;"",T17&lt;&gt;"",T18&lt;&gt;""),"、","")))</f>
        <v>、</v>
      </c>
    </row>
    <row r="11" spans="1:21" ht="16.5" customHeight="1">
      <c r="A11" s="78" t="s">
        <v>111</v>
      </c>
      <c r="B11" s="78"/>
      <c r="C11" s="78"/>
      <c r="D11" s="78"/>
      <c r="E11" s="72"/>
      <c r="F11" s="73"/>
      <c r="G11" s="74"/>
      <c r="H11" s="64" t="s">
        <v>114</v>
      </c>
      <c r="I11" s="64"/>
      <c r="J11" s="64"/>
      <c r="K11" s="64"/>
      <c r="L11" s="64"/>
      <c r="M11" s="64"/>
      <c r="N11" s="64"/>
      <c r="O11" s="64"/>
      <c r="P11" s="64"/>
      <c r="R11" s="38"/>
      <c r="S11" s="36" t="str">
        <f>IF(E11="","管理番号を入力してください。","")</f>
        <v>管理番号を入力してください。</v>
      </c>
      <c r="T11" s="35" t="str">
        <f>IF(E11="","管理番号","")</f>
        <v>管理番号</v>
      </c>
      <c r="U11" s="35" t="str">
        <f>IF(AND(T9="",T10="",T11=""),"",IF(T11="","",IF(OR(T12&lt;&gt;"",T13&lt;&gt;"",T14&lt;&gt;"",T15&lt;&gt;"",T16&lt;&gt;"",T17&lt;&gt;"",T18&lt;&gt;""),"、","")))</f>
        <v>、</v>
      </c>
    </row>
    <row r="12" spans="1:21" ht="16.5" customHeight="1">
      <c r="A12" s="78" t="s">
        <v>86</v>
      </c>
      <c r="B12" s="78"/>
      <c r="C12" s="78"/>
      <c r="D12" s="78"/>
      <c r="E12" s="39"/>
      <c r="F12" s="64" t="s">
        <v>96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R12" s="38"/>
      <c r="S12" s="36" t="str">
        <f>IF(E12="","年度を入力してください。","")</f>
        <v>年度を入力してください。</v>
      </c>
      <c r="T12" s="35" t="str">
        <f>IF(E12="","年度","")</f>
        <v>年度</v>
      </c>
      <c r="U12" s="35" t="str">
        <f>IF(AND(T9="",T10="",T11="",T12=""),"",IF(T12="","",IF(OR(T13&lt;&gt;"",T14&lt;&gt;"",T15&lt;&gt;"",T16&lt;&gt;"",T17&lt;&gt;"",T18&lt;&gt;""),"、","")))</f>
        <v>、</v>
      </c>
    </row>
    <row r="13" spans="1:21" ht="16.5" customHeight="1">
      <c r="A13" s="78" t="s">
        <v>77</v>
      </c>
      <c r="B13" s="78"/>
      <c r="C13" s="78"/>
      <c r="D13" s="78"/>
      <c r="E13" s="37"/>
      <c r="F13" s="40"/>
      <c r="G13" s="41" t="s">
        <v>89</v>
      </c>
      <c r="H13" s="40"/>
      <c r="I13" s="41" t="s">
        <v>90</v>
      </c>
      <c r="J13" s="40"/>
      <c r="K13" s="41" t="s">
        <v>91</v>
      </c>
      <c r="L13" s="35" t="s">
        <v>97</v>
      </c>
      <c r="R13" s="38"/>
      <c r="S13" s="36" t="str">
        <f>IF(OR(F13="",H13="",J13=""),"事業年度（自）を入力してください。","")</f>
        <v>事業年度（自）を入力してください。</v>
      </c>
      <c r="T13" s="35" t="str">
        <f>IF(OR(F13="",H13="",J13=""),"事業年度（自）","")</f>
        <v>事業年度（自）</v>
      </c>
      <c r="U13" s="35" t="str">
        <f>IF(AND(T9="",T10="",T11="",T12="",T13=""),"",IF(T13="","",IF(OR(T14&lt;&gt;"",T15&lt;&gt;"",T16&lt;&gt;"",T17&lt;&gt;"",T18&lt;&gt;""),"、","")))</f>
        <v>、</v>
      </c>
    </row>
    <row r="14" spans="1:21" ht="16.5" customHeight="1">
      <c r="A14" s="78" t="s">
        <v>78</v>
      </c>
      <c r="B14" s="78"/>
      <c r="C14" s="78"/>
      <c r="D14" s="78"/>
      <c r="E14" s="37"/>
      <c r="F14" s="39"/>
      <c r="G14" s="37" t="s">
        <v>89</v>
      </c>
      <c r="H14" s="39"/>
      <c r="I14" s="37" t="s">
        <v>90</v>
      </c>
      <c r="J14" s="39"/>
      <c r="K14" s="37" t="s">
        <v>91</v>
      </c>
      <c r="L14" s="35" t="s">
        <v>98</v>
      </c>
      <c r="R14" s="38"/>
      <c r="S14" s="36" t="str">
        <f>IF(OR(F14="",H14="",J14=""),"事業年度（至）を入力してください。","")</f>
        <v>事業年度（至）を入力してください。</v>
      </c>
      <c r="T14" s="35" t="str">
        <f>IF(OR(F14="",H14="",J14=""),"事業年度（至）","")</f>
        <v>事業年度（至）</v>
      </c>
      <c r="U14" s="35" t="str">
        <f>IF(AND(T9="",T10="",T11="",T12="",T13="",T14=""),"",IF(T14="","",IF(OR(T15&lt;&gt;"",T16&lt;&gt;"",T17&lt;&gt;"",T18&lt;&gt;""),"、","")))</f>
        <v>、</v>
      </c>
    </row>
    <row r="15" spans="1:21" ht="16.5" customHeight="1">
      <c r="A15" s="78" t="s">
        <v>87</v>
      </c>
      <c r="B15" s="78"/>
      <c r="C15" s="78"/>
      <c r="D15" s="78"/>
      <c r="E15" s="37"/>
      <c r="F15" s="39"/>
      <c r="G15" s="37" t="s">
        <v>89</v>
      </c>
      <c r="H15" s="39"/>
      <c r="I15" s="37" t="s">
        <v>93</v>
      </c>
      <c r="J15" s="39"/>
      <c r="K15" s="37" t="s">
        <v>99</v>
      </c>
      <c r="R15" s="38"/>
      <c r="S15" s="36" t="str">
        <f>IF(OR(F15="",H15="",J15=""),"納期限を入力してください。","")</f>
        <v>納期限を入力してください。</v>
      </c>
      <c r="T15" s="35" t="str">
        <f>IF(OR(F15="",H15="",J15=""),"納期限","")</f>
        <v>納期限</v>
      </c>
      <c r="U15" s="35" t="str">
        <f>IF(AND(T9="",T10="",T11="",T12="",T13="",T14="",T15=""),"",IF(T15="","",IF(OR(T16&lt;&gt;"",T17&lt;&gt;"",T18&lt;&gt;""),"、","")))</f>
        <v>、</v>
      </c>
    </row>
    <row r="16" spans="1:21" ht="16.5" customHeight="1">
      <c r="A16" s="78" t="s">
        <v>79</v>
      </c>
      <c r="B16" s="78"/>
      <c r="C16" s="78"/>
      <c r="D16" s="78"/>
      <c r="E16" s="68"/>
      <c r="F16" s="69"/>
      <c r="G16" s="69"/>
      <c r="H16" s="69"/>
      <c r="I16" s="42"/>
      <c r="J16" s="43"/>
      <c r="K16" s="43"/>
      <c r="L16" s="43"/>
      <c r="M16" s="43"/>
      <c r="N16" s="43"/>
      <c r="O16" s="43"/>
      <c r="R16" s="38"/>
      <c r="S16" s="36" t="str">
        <f>IF(E16="","申告区分を選択してください。","")</f>
        <v>申告区分を選択してください。</v>
      </c>
      <c r="T16" s="35" t="str">
        <f>IF(E16="","申告区分","")</f>
        <v>申告区分</v>
      </c>
      <c r="U16" s="35" t="str">
        <f>IF(AND(T9="",T10="",T11="",T12="",T13="",T14="",T15="",T16=""),"",IF(T16="","",IF(OR(T17&lt;&gt;"",T18&lt;&gt;""),"、","")))</f>
        <v>、</v>
      </c>
    </row>
    <row r="17" spans="1:21" ht="16.5" customHeight="1">
      <c r="A17" s="78" t="s">
        <v>88</v>
      </c>
      <c r="B17" s="78"/>
      <c r="C17" s="78"/>
      <c r="D17" s="78"/>
      <c r="E17" s="68"/>
      <c r="F17" s="69"/>
      <c r="G17" s="69"/>
      <c r="H17" s="79"/>
      <c r="I17" s="64" t="s">
        <v>100</v>
      </c>
      <c r="J17" s="64"/>
      <c r="K17" s="64"/>
      <c r="L17" s="64"/>
      <c r="M17" s="64"/>
      <c r="N17" s="64"/>
      <c r="O17" s="64"/>
      <c r="R17" s="38"/>
      <c r="S17" s="36" t="str">
        <f>IF(E17="","課税振興局を選択してください。","")</f>
        <v>課税振興局を選択してください。</v>
      </c>
      <c r="T17" s="35" t="str">
        <f>IF(E17="","課税振興局","")</f>
        <v>課税振興局</v>
      </c>
      <c r="U17" s="35" t="str">
        <f>IF(AND(T9="",T10="",T11="",T12="",T13="",T14="",T15="",T16="",T17=""),"",IF(T17="","",IF(T18&lt;&gt;"","、","")))</f>
        <v>、</v>
      </c>
    </row>
    <row r="18" spans="1:21" ht="16.5" customHeight="1">
      <c r="A18" s="82" t="s">
        <v>83</v>
      </c>
      <c r="B18" s="83" t="s">
        <v>80</v>
      </c>
      <c r="C18" s="47" t="s">
        <v>27</v>
      </c>
      <c r="D18" s="44" t="s">
        <v>82</v>
      </c>
      <c r="E18" s="65"/>
      <c r="F18" s="66"/>
      <c r="G18" s="66"/>
      <c r="H18" s="67"/>
      <c r="I18" s="45" t="s">
        <v>94</v>
      </c>
      <c r="J18" s="45"/>
      <c r="R18" s="38"/>
      <c r="S18" s="36" t="str">
        <f>IF(E33=0,"納付額を入力してください。","")</f>
        <v>納付額を入力してください。</v>
      </c>
      <c r="T18" s="35" t="str">
        <f>IF(E33=0,"納付額","")</f>
        <v>納付額</v>
      </c>
      <c r="U18" s="35" t="str">
        <f>IF(OR(T9&lt;&gt;"",T10&lt;&gt;"",T11&lt;&gt;"",T12&lt;&gt;"",T13&lt;&gt;"",T14&lt;&gt;"",T15&lt;&gt;"",T16&lt;&gt;"",T17&lt;&gt;"",T18&lt;&gt;""),"を記載（入力）してください。","")</f>
        <v>を記載（入力）してください。</v>
      </c>
    </row>
    <row r="19" spans="1:15" ht="16.5" customHeight="1">
      <c r="A19" s="82"/>
      <c r="B19" s="83"/>
      <c r="C19" s="47" t="s">
        <v>45</v>
      </c>
      <c r="D19" s="44" t="s">
        <v>29</v>
      </c>
      <c r="E19" s="52"/>
      <c r="F19" s="53"/>
      <c r="G19" s="53"/>
      <c r="H19" s="54"/>
      <c r="I19" s="45" t="s">
        <v>94</v>
      </c>
      <c r="K19" s="75" t="s">
        <v>104</v>
      </c>
      <c r="L19" s="76"/>
      <c r="M19" s="76"/>
      <c r="N19" s="76"/>
      <c r="O19" s="77"/>
    </row>
    <row r="20" spans="1:15" ht="16.5" customHeight="1">
      <c r="A20" s="82"/>
      <c r="B20" s="83"/>
      <c r="C20" s="47" t="s">
        <v>46</v>
      </c>
      <c r="D20" s="44" t="s">
        <v>30</v>
      </c>
      <c r="E20" s="52"/>
      <c r="F20" s="53"/>
      <c r="G20" s="53"/>
      <c r="H20" s="54"/>
      <c r="I20" s="45" t="s">
        <v>94</v>
      </c>
      <c r="K20" s="58" t="s">
        <v>103</v>
      </c>
      <c r="L20" s="59"/>
      <c r="M20" s="59"/>
      <c r="N20" s="59"/>
      <c r="O20" s="60"/>
    </row>
    <row r="21" spans="1:15" ht="16.5" customHeight="1">
      <c r="A21" s="82"/>
      <c r="B21" s="83"/>
      <c r="C21" s="47" t="s">
        <v>47</v>
      </c>
      <c r="D21" s="44" t="s">
        <v>31</v>
      </c>
      <c r="E21" s="55">
        <f>SUM(E18:H20)</f>
        <v>0</v>
      </c>
      <c r="F21" s="56"/>
      <c r="G21" s="56"/>
      <c r="H21" s="57"/>
      <c r="I21" s="45" t="s">
        <v>94</v>
      </c>
      <c r="K21" s="58" t="s">
        <v>106</v>
      </c>
      <c r="L21" s="59"/>
      <c r="M21" s="59"/>
      <c r="N21" s="59"/>
      <c r="O21" s="60"/>
    </row>
    <row r="22" spans="1:15" ht="16.5" customHeight="1">
      <c r="A22" s="82"/>
      <c r="B22" s="84" t="s">
        <v>117</v>
      </c>
      <c r="C22" s="47" t="s">
        <v>48</v>
      </c>
      <c r="D22" s="44" t="s">
        <v>32</v>
      </c>
      <c r="E22" s="52"/>
      <c r="F22" s="53"/>
      <c r="G22" s="53"/>
      <c r="H22" s="54"/>
      <c r="I22" s="45" t="s">
        <v>94</v>
      </c>
      <c r="K22" s="61" t="s">
        <v>107</v>
      </c>
      <c r="L22" s="62"/>
      <c r="M22" s="62"/>
      <c r="N22" s="62"/>
      <c r="O22" s="63"/>
    </row>
    <row r="23" spans="1:15" ht="16.5" customHeight="1">
      <c r="A23" s="82"/>
      <c r="B23" s="84"/>
      <c r="C23" s="47" t="s">
        <v>49</v>
      </c>
      <c r="D23" s="44" t="s">
        <v>33</v>
      </c>
      <c r="E23" s="52"/>
      <c r="F23" s="53"/>
      <c r="G23" s="53"/>
      <c r="H23" s="54"/>
      <c r="I23" s="45" t="s">
        <v>94</v>
      </c>
      <c r="K23" s="43"/>
      <c r="L23" s="43"/>
      <c r="M23" s="43"/>
      <c r="N23" s="43"/>
      <c r="O23" s="43"/>
    </row>
    <row r="24" spans="1:15" ht="16.5" customHeight="1">
      <c r="A24" s="82"/>
      <c r="B24" s="84"/>
      <c r="C24" s="47" t="s">
        <v>50</v>
      </c>
      <c r="D24" s="44" t="s">
        <v>34</v>
      </c>
      <c r="E24" s="52"/>
      <c r="F24" s="53"/>
      <c r="G24" s="53"/>
      <c r="H24" s="54"/>
      <c r="I24" s="45" t="s">
        <v>94</v>
      </c>
      <c r="K24" s="43"/>
      <c r="L24" s="43"/>
      <c r="M24" s="43"/>
      <c r="N24" s="43"/>
      <c r="O24" s="43"/>
    </row>
    <row r="25" spans="1:15" ht="16.5" customHeight="1">
      <c r="A25" s="82"/>
      <c r="B25" s="84"/>
      <c r="C25" s="47" t="s">
        <v>51</v>
      </c>
      <c r="D25" s="44" t="s">
        <v>35</v>
      </c>
      <c r="E25" s="52"/>
      <c r="F25" s="53"/>
      <c r="G25" s="53"/>
      <c r="H25" s="54"/>
      <c r="I25" s="45" t="s">
        <v>94</v>
      </c>
      <c r="K25" s="43"/>
      <c r="L25" s="43"/>
      <c r="M25" s="43"/>
      <c r="N25" s="43"/>
      <c r="O25" s="43"/>
    </row>
    <row r="26" spans="1:15" ht="16.5" customHeight="1">
      <c r="A26" s="82"/>
      <c r="B26" s="84"/>
      <c r="C26" s="51" t="s">
        <v>119</v>
      </c>
      <c r="D26" s="44" t="s">
        <v>36</v>
      </c>
      <c r="E26" s="52"/>
      <c r="F26" s="53"/>
      <c r="G26" s="53"/>
      <c r="H26" s="54"/>
      <c r="I26" s="45" t="s">
        <v>94</v>
      </c>
      <c r="K26" s="43"/>
      <c r="L26" s="43"/>
      <c r="M26" s="43"/>
      <c r="N26" s="43"/>
      <c r="O26" s="43"/>
    </row>
    <row r="27" spans="1:15" ht="16.5" customHeight="1">
      <c r="A27" s="82"/>
      <c r="B27" s="84"/>
      <c r="C27" s="47" t="s">
        <v>52</v>
      </c>
      <c r="D27" s="44" t="s">
        <v>37</v>
      </c>
      <c r="E27" s="55">
        <f>SUM(E22:H26)</f>
        <v>0</v>
      </c>
      <c r="F27" s="56"/>
      <c r="G27" s="56"/>
      <c r="H27" s="57"/>
      <c r="I27" s="45" t="s">
        <v>94</v>
      </c>
      <c r="K27" s="43"/>
      <c r="L27" s="43"/>
      <c r="M27" s="43"/>
      <c r="N27" s="43"/>
      <c r="O27" s="43"/>
    </row>
    <row r="28" spans="1:15" ht="16.5" customHeight="1">
      <c r="A28" s="82"/>
      <c r="B28" s="84"/>
      <c r="C28" s="47" t="s">
        <v>46</v>
      </c>
      <c r="D28" s="44" t="s">
        <v>38</v>
      </c>
      <c r="E28" s="52"/>
      <c r="F28" s="53"/>
      <c r="G28" s="53"/>
      <c r="H28" s="54"/>
      <c r="I28" s="45" t="s">
        <v>94</v>
      </c>
      <c r="K28" s="43"/>
      <c r="L28" s="43"/>
      <c r="M28" s="43"/>
      <c r="N28" s="43"/>
      <c r="O28" s="43"/>
    </row>
    <row r="29" spans="1:15" ht="16.5" customHeight="1">
      <c r="A29" s="82"/>
      <c r="B29" s="84"/>
      <c r="C29" s="47" t="s">
        <v>53</v>
      </c>
      <c r="D29" s="44" t="s">
        <v>39</v>
      </c>
      <c r="E29" s="52"/>
      <c r="F29" s="53"/>
      <c r="G29" s="53"/>
      <c r="H29" s="54"/>
      <c r="I29" s="45" t="s">
        <v>94</v>
      </c>
      <c r="K29" s="43"/>
      <c r="L29" s="43"/>
      <c r="M29" s="43"/>
      <c r="N29" s="43"/>
      <c r="O29" s="43"/>
    </row>
    <row r="30" spans="1:15" ht="16.5" customHeight="1">
      <c r="A30" s="82"/>
      <c r="B30" s="84"/>
      <c r="C30" s="47" t="s">
        <v>54</v>
      </c>
      <c r="D30" s="44" t="s">
        <v>40</v>
      </c>
      <c r="E30" s="52"/>
      <c r="F30" s="53"/>
      <c r="G30" s="53"/>
      <c r="H30" s="54"/>
      <c r="I30" s="45" t="s">
        <v>94</v>
      </c>
      <c r="K30" s="43"/>
      <c r="L30" s="43"/>
      <c r="M30" s="43"/>
      <c r="N30" s="43"/>
      <c r="O30" s="43"/>
    </row>
    <row r="31" spans="1:15" ht="16.5" customHeight="1">
      <c r="A31" s="82"/>
      <c r="B31" s="84"/>
      <c r="C31" s="47" t="s">
        <v>55</v>
      </c>
      <c r="D31" s="44" t="s">
        <v>41</v>
      </c>
      <c r="E31" s="52"/>
      <c r="F31" s="53"/>
      <c r="G31" s="53"/>
      <c r="H31" s="54"/>
      <c r="I31" s="45" t="s">
        <v>94</v>
      </c>
      <c r="K31" s="43"/>
      <c r="L31" s="43"/>
      <c r="M31" s="43"/>
      <c r="N31" s="43"/>
      <c r="O31" s="43"/>
    </row>
    <row r="32" spans="1:9" ht="16.5" customHeight="1">
      <c r="A32" s="82"/>
      <c r="B32" s="84"/>
      <c r="C32" s="47" t="s">
        <v>92</v>
      </c>
      <c r="D32" s="44" t="s">
        <v>42</v>
      </c>
      <c r="E32" s="55">
        <f>SUM(E27:H31)</f>
        <v>0</v>
      </c>
      <c r="F32" s="56"/>
      <c r="G32" s="56"/>
      <c r="H32" s="57"/>
      <c r="I32" s="45" t="s">
        <v>94</v>
      </c>
    </row>
    <row r="33" spans="1:9" ht="16.5" customHeight="1">
      <c r="A33" s="82"/>
      <c r="B33" s="80" t="s">
        <v>81</v>
      </c>
      <c r="C33" s="81"/>
      <c r="D33" s="44" t="s">
        <v>43</v>
      </c>
      <c r="E33" s="55">
        <f>SUM(E21,E32)</f>
        <v>0</v>
      </c>
      <c r="F33" s="56"/>
      <c r="G33" s="56"/>
      <c r="H33" s="57"/>
      <c r="I33" s="45" t="s">
        <v>94</v>
      </c>
    </row>
  </sheetData>
  <sheetProtection sheet="1" selectLockedCells="1"/>
  <mergeCells count="41">
    <mergeCell ref="A11:D11"/>
    <mergeCell ref="A10:D10"/>
    <mergeCell ref="A15:D15"/>
    <mergeCell ref="E17:H17"/>
    <mergeCell ref="E27:H27"/>
    <mergeCell ref="B33:C33"/>
    <mergeCell ref="A18:A33"/>
    <mergeCell ref="A17:D17"/>
    <mergeCell ref="B18:B21"/>
    <mergeCell ref="B22:B32"/>
    <mergeCell ref="E33:H33"/>
    <mergeCell ref="E30:H30"/>
    <mergeCell ref="E20:H20"/>
    <mergeCell ref="E31:H31"/>
    <mergeCell ref="E22:H22"/>
    <mergeCell ref="A9:D9"/>
    <mergeCell ref="A16:D16"/>
    <mergeCell ref="A14:D14"/>
    <mergeCell ref="A13:D13"/>
    <mergeCell ref="A12:D12"/>
    <mergeCell ref="E9:N9"/>
    <mergeCell ref="E11:G11"/>
    <mergeCell ref="E10:Q10"/>
    <mergeCell ref="H11:P11"/>
    <mergeCell ref="F12:P12"/>
    <mergeCell ref="K19:O19"/>
    <mergeCell ref="K20:O20"/>
    <mergeCell ref="E25:H25"/>
    <mergeCell ref="I17:O17"/>
    <mergeCell ref="E18:H18"/>
    <mergeCell ref="E16:H16"/>
    <mergeCell ref="E19:H19"/>
    <mergeCell ref="E21:H21"/>
    <mergeCell ref="E23:H23"/>
    <mergeCell ref="E29:H29"/>
    <mergeCell ref="E24:H24"/>
    <mergeCell ref="E32:H32"/>
    <mergeCell ref="K21:O21"/>
    <mergeCell ref="K22:O22"/>
    <mergeCell ref="E26:H26"/>
    <mergeCell ref="E28:H28"/>
  </mergeCells>
  <dataValidations count="9">
    <dataValidation type="list" allowBlank="1" showInputMessage="1" showErrorMessage="1" prompt="右の▼リストから選択してください。" imeMode="hiragana" sqref="E16:H16">
      <formula1>"中間,予定,確定,修正,更正,決定,見込納付,その他(　　　　)"</formula1>
    </dataValidation>
    <dataValidation type="list" allowBlank="1" showInputMessage="1" showErrorMessage="1" prompt="右の▼リストから選択してください。" imeMode="hiragana" sqref="E17:H17">
      <formula1>"県北地方振興局,県中地方振興局,県南地方振興局,会津地方振興局,南会津地方振興局,相双地方振興局,いわき地方振興局"</formula1>
    </dataValidation>
    <dataValidation allowBlank="1" showInputMessage="1" showErrorMessage="1" imeMode="hiragana" sqref="E9:N9 E10:Q10"/>
    <dataValidation type="whole" allowBlank="1" showInputMessage="1" showErrorMessage="1" error="1～12で月を入力してください。" sqref="H13:H15">
      <formula1>1</formula1>
      <formula2>12</formula2>
    </dataValidation>
    <dataValidation type="whole" allowBlank="1" showInputMessage="1" showErrorMessage="1" error="1～31で日を入力してください。" sqref="J13:J15">
      <formula1>1</formula1>
      <formula2>31</formula2>
    </dataValidation>
    <dataValidation type="whole" allowBlank="1" showInputMessage="1" showErrorMessage="1" error="８桁までの法人番号を入力してください。" sqref="E11:G11">
      <formula1>1</formula1>
      <formula2>9999999</formula2>
    </dataValidation>
    <dataValidation type="whole" allowBlank="1" showInputMessage="1" showErrorMessage="1" error="11桁までの金額を入力してください。&#10;マイナスの金額は入力できません。" sqref="E18:H20 E22:H26 E28:H31">
      <formula1>0</formula1>
      <formula2>99999999999</formula2>
    </dataValidation>
    <dataValidation type="whole" allowBlank="1" showInputMessage="1" showErrorMessage="1" error="1～99で年度を入力してください。" sqref="E12">
      <formula1>1</formula1>
      <formula2>99</formula2>
    </dataValidation>
    <dataValidation type="whole" allowBlank="1" showInputMessage="1" showErrorMessage="1" error="1～99で年を入力してください。" sqref="F13:F15">
      <formula1>1</formula1>
      <formula2>99</formula2>
    </dataValidation>
  </dataValidations>
  <printOptions verticalCentered="1"/>
  <pageMargins left="0.7874015748031497" right="0.5905511811023623" top="0.7874015748031497" bottom="0.7874015748031497" header="0.31496062992125984" footer="0.31496062992125984"/>
  <pageSetup blackAndWhite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77"/>
  <sheetViews>
    <sheetView zoomScale="145" zoomScaleNormal="145" zoomScaleSheetLayoutView="100" zoomScalePageLayoutView="0" workbookViewId="0" topLeftCell="A1">
      <selection activeCell="T79" sqref="T79"/>
    </sheetView>
  </sheetViews>
  <sheetFormatPr defaultColWidth="1.28515625" defaultRowHeight="7.5" customHeight="1"/>
  <cols>
    <col min="1" max="1" width="0.71875" style="1" customWidth="1"/>
    <col min="2" max="104" width="1.28515625" style="1" customWidth="1"/>
    <col min="105" max="16384" width="1.28515625" style="1" customWidth="1"/>
  </cols>
  <sheetData>
    <row r="1" spans="10:104" ht="8.25" customHeight="1" thickBot="1">
      <c r="J1" s="237" t="s">
        <v>9</v>
      </c>
      <c r="K1" s="237"/>
      <c r="L1" s="237"/>
      <c r="M1" s="238" t="s">
        <v>10</v>
      </c>
      <c r="N1" s="238"/>
      <c r="O1" s="238"/>
      <c r="P1" s="238"/>
      <c r="Q1" s="238"/>
      <c r="R1" s="237" t="s">
        <v>12</v>
      </c>
      <c r="S1" s="237"/>
      <c r="T1" s="237"/>
      <c r="U1" s="237"/>
      <c r="V1" s="237"/>
      <c r="W1" s="237"/>
      <c r="X1" s="237"/>
      <c r="Y1" s="237"/>
      <c r="Z1" s="237"/>
      <c r="AA1" s="237"/>
      <c r="AH1" s="2"/>
      <c r="AI1" s="33"/>
      <c r="AJ1" s="2"/>
      <c r="AK1" s="2"/>
      <c r="AL1" s="2"/>
      <c r="AM1" s="2"/>
      <c r="AN1" s="2"/>
      <c r="AO1" s="2"/>
      <c r="AP1" s="2"/>
      <c r="AQ1" s="2"/>
      <c r="AR1" s="2"/>
      <c r="AS1" s="253" t="s">
        <v>9</v>
      </c>
      <c r="AT1" s="253"/>
      <c r="AU1" s="253"/>
      <c r="AV1" s="254" t="s">
        <v>10</v>
      </c>
      <c r="AW1" s="254"/>
      <c r="AX1" s="254"/>
      <c r="AY1" s="254"/>
      <c r="AZ1" s="254"/>
      <c r="BA1" s="253" t="s">
        <v>71</v>
      </c>
      <c r="BB1" s="253"/>
      <c r="BC1" s="253"/>
      <c r="BD1" s="253"/>
      <c r="BE1" s="253"/>
      <c r="BF1" s="253"/>
      <c r="BG1" s="253"/>
      <c r="BH1" s="253"/>
      <c r="BI1" s="253"/>
      <c r="BJ1" s="253"/>
      <c r="BP1" s="2"/>
      <c r="BQ1" s="28"/>
      <c r="CB1" s="237" t="s">
        <v>9</v>
      </c>
      <c r="CC1" s="237"/>
      <c r="CD1" s="237"/>
      <c r="CE1" s="238" t="s">
        <v>10</v>
      </c>
      <c r="CF1" s="238"/>
      <c r="CG1" s="238"/>
      <c r="CH1" s="238"/>
      <c r="CI1" s="238"/>
      <c r="CJ1" s="237" t="s">
        <v>72</v>
      </c>
      <c r="CK1" s="237"/>
      <c r="CL1" s="237"/>
      <c r="CM1" s="237"/>
      <c r="CN1" s="237"/>
      <c r="CO1" s="237"/>
      <c r="CP1" s="237"/>
      <c r="CQ1" s="237"/>
      <c r="CR1" s="237"/>
      <c r="CS1" s="237"/>
      <c r="CZ1" s="28"/>
    </row>
    <row r="2" spans="2:117" ht="8.25" customHeight="1">
      <c r="B2" s="100" t="s">
        <v>0</v>
      </c>
      <c r="C2" s="208"/>
      <c r="D2" s="208"/>
      <c r="E2" s="208"/>
      <c r="F2" s="209"/>
      <c r="J2" s="237"/>
      <c r="K2" s="237"/>
      <c r="L2" s="237"/>
      <c r="M2" s="238" t="s">
        <v>11</v>
      </c>
      <c r="N2" s="238"/>
      <c r="O2" s="238"/>
      <c r="P2" s="238"/>
      <c r="Q2" s="238"/>
      <c r="R2" s="237"/>
      <c r="S2" s="237"/>
      <c r="T2" s="237"/>
      <c r="U2" s="237"/>
      <c r="V2" s="237"/>
      <c r="W2" s="237"/>
      <c r="X2" s="237"/>
      <c r="Y2" s="237"/>
      <c r="Z2" s="237"/>
      <c r="AA2" s="237"/>
      <c r="AH2" s="2"/>
      <c r="AI2" s="33"/>
      <c r="AJ2" s="2"/>
      <c r="AK2" s="100" t="s">
        <v>0</v>
      </c>
      <c r="AL2" s="208"/>
      <c r="AM2" s="208"/>
      <c r="AN2" s="208"/>
      <c r="AO2" s="209"/>
      <c r="AP2" s="2"/>
      <c r="AQ2" s="2"/>
      <c r="AR2" s="2"/>
      <c r="AS2" s="253"/>
      <c r="AT2" s="253"/>
      <c r="AU2" s="253"/>
      <c r="AV2" s="254" t="s">
        <v>11</v>
      </c>
      <c r="AW2" s="254"/>
      <c r="AX2" s="254"/>
      <c r="AY2" s="254"/>
      <c r="AZ2" s="254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P2" s="2"/>
      <c r="BQ2" s="28"/>
      <c r="BT2" s="100" t="s">
        <v>0</v>
      </c>
      <c r="BU2" s="208"/>
      <c r="BV2" s="208"/>
      <c r="BW2" s="208"/>
      <c r="BX2" s="209"/>
      <c r="CB2" s="237"/>
      <c r="CC2" s="237"/>
      <c r="CD2" s="237"/>
      <c r="CE2" s="238" t="s">
        <v>11</v>
      </c>
      <c r="CF2" s="238"/>
      <c r="CG2" s="238"/>
      <c r="CH2" s="238"/>
      <c r="CI2" s="238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Z2" s="28"/>
      <c r="DB2" s="85" t="s">
        <v>113</v>
      </c>
      <c r="DC2" s="86"/>
      <c r="DD2" s="86"/>
      <c r="DE2" s="86"/>
      <c r="DF2" s="86"/>
      <c r="DG2" s="86"/>
      <c r="DH2" s="86"/>
      <c r="DI2" s="86"/>
      <c r="DJ2" s="86"/>
      <c r="DK2" s="86"/>
      <c r="DL2" s="87"/>
      <c r="DM2" s="48"/>
    </row>
    <row r="3" spans="2:117" ht="8.25" customHeight="1">
      <c r="B3" s="259" t="s">
        <v>1</v>
      </c>
      <c r="C3" s="260"/>
      <c r="D3" s="260"/>
      <c r="E3" s="260"/>
      <c r="F3" s="261"/>
      <c r="J3" s="238" t="s">
        <v>116</v>
      </c>
      <c r="K3" s="238"/>
      <c r="L3" s="238"/>
      <c r="M3" s="238"/>
      <c r="N3" s="238"/>
      <c r="O3" s="238"/>
      <c r="P3" s="238"/>
      <c r="Q3" s="238"/>
      <c r="R3" s="237"/>
      <c r="S3" s="237"/>
      <c r="T3" s="237"/>
      <c r="U3" s="237"/>
      <c r="V3" s="237"/>
      <c r="W3" s="237"/>
      <c r="X3" s="237"/>
      <c r="Y3" s="237"/>
      <c r="Z3" s="237"/>
      <c r="AA3" s="237"/>
      <c r="AH3" s="2"/>
      <c r="AI3" s="33"/>
      <c r="AJ3" s="2"/>
      <c r="AK3" s="259" t="s">
        <v>1</v>
      </c>
      <c r="AL3" s="260"/>
      <c r="AM3" s="260"/>
      <c r="AN3" s="260"/>
      <c r="AO3" s="261"/>
      <c r="AP3" s="2"/>
      <c r="AQ3" s="2"/>
      <c r="AR3" s="2"/>
      <c r="AS3" s="238" t="s">
        <v>116</v>
      </c>
      <c r="AT3" s="238"/>
      <c r="AU3" s="238"/>
      <c r="AV3" s="238"/>
      <c r="AW3" s="238"/>
      <c r="AX3" s="238"/>
      <c r="AY3" s="238"/>
      <c r="AZ3" s="238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P3" s="2"/>
      <c r="BQ3" s="28"/>
      <c r="BT3" s="259" t="s">
        <v>1</v>
      </c>
      <c r="BU3" s="260"/>
      <c r="BV3" s="260"/>
      <c r="BW3" s="260"/>
      <c r="BX3" s="261"/>
      <c r="CB3" s="238" t="s">
        <v>116</v>
      </c>
      <c r="CC3" s="238"/>
      <c r="CD3" s="238"/>
      <c r="CE3" s="238"/>
      <c r="CF3" s="238"/>
      <c r="CG3" s="238"/>
      <c r="CH3" s="238"/>
      <c r="CI3" s="238"/>
      <c r="CJ3" s="237"/>
      <c r="CK3" s="237"/>
      <c r="CL3" s="237"/>
      <c r="CM3" s="237"/>
      <c r="CN3" s="237"/>
      <c r="CO3" s="237"/>
      <c r="CP3" s="237"/>
      <c r="CQ3" s="237"/>
      <c r="CR3" s="237"/>
      <c r="CS3" s="237"/>
      <c r="CZ3" s="28"/>
      <c r="DB3" s="88"/>
      <c r="DC3" s="89"/>
      <c r="DD3" s="89"/>
      <c r="DE3" s="89"/>
      <c r="DF3" s="89"/>
      <c r="DG3" s="89"/>
      <c r="DH3" s="89"/>
      <c r="DI3" s="89"/>
      <c r="DJ3" s="89"/>
      <c r="DK3" s="89"/>
      <c r="DL3" s="90"/>
      <c r="DM3" s="48"/>
    </row>
    <row r="4" spans="2:117" ht="8.25" customHeight="1">
      <c r="B4" s="262"/>
      <c r="C4" s="263"/>
      <c r="D4" s="263"/>
      <c r="E4" s="263"/>
      <c r="F4" s="264"/>
      <c r="J4" s="240" t="s">
        <v>8</v>
      </c>
      <c r="K4" s="240"/>
      <c r="L4" s="240"/>
      <c r="M4" s="240"/>
      <c r="N4" s="240"/>
      <c r="O4" s="240"/>
      <c r="P4" s="240"/>
      <c r="Q4" s="240"/>
      <c r="R4" s="239"/>
      <c r="S4" s="239"/>
      <c r="T4" s="239"/>
      <c r="U4" s="239"/>
      <c r="V4" s="239"/>
      <c r="W4" s="239"/>
      <c r="X4" s="239"/>
      <c r="Y4" s="239"/>
      <c r="Z4" s="239"/>
      <c r="AA4" s="239"/>
      <c r="AH4" s="2"/>
      <c r="AI4" s="33"/>
      <c r="AJ4" s="2"/>
      <c r="AK4" s="262"/>
      <c r="AL4" s="263"/>
      <c r="AM4" s="263"/>
      <c r="AN4" s="263"/>
      <c r="AO4" s="264"/>
      <c r="AP4" s="2"/>
      <c r="AQ4" s="2"/>
      <c r="AR4" s="2"/>
      <c r="AS4" s="240" t="s">
        <v>8</v>
      </c>
      <c r="AT4" s="240"/>
      <c r="AU4" s="240"/>
      <c r="AV4" s="240"/>
      <c r="AW4" s="240"/>
      <c r="AX4" s="240"/>
      <c r="AY4" s="240"/>
      <c r="AZ4" s="240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P4" s="2"/>
      <c r="BQ4" s="28"/>
      <c r="BT4" s="262"/>
      <c r="BU4" s="263"/>
      <c r="BV4" s="263"/>
      <c r="BW4" s="263"/>
      <c r="BX4" s="264"/>
      <c r="CB4" s="240" t="s">
        <v>8</v>
      </c>
      <c r="CC4" s="240"/>
      <c r="CD4" s="240"/>
      <c r="CE4" s="240"/>
      <c r="CF4" s="240"/>
      <c r="CG4" s="240"/>
      <c r="CH4" s="240"/>
      <c r="CI4" s="240"/>
      <c r="CJ4" s="239"/>
      <c r="CK4" s="239"/>
      <c r="CL4" s="239"/>
      <c r="CM4" s="239"/>
      <c r="CN4" s="239"/>
      <c r="CO4" s="239"/>
      <c r="CP4" s="239"/>
      <c r="CQ4" s="239"/>
      <c r="CR4" s="239"/>
      <c r="CS4" s="239"/>
      <c r="CZ4" s="28"/>
      <c r="DB4" s="88"/>
      <c r="DC4" s="89"/>
      <c r="DD4" s="89"/>
      <c r="DE4" s="89"/>
      <c r="DF4" s="89"/>
      <c r="DG4" s="89"/>
      <c r="DH4" s="89"/>
      <c r="DI4" s="89"/>
      <c r="DJ4" s="89"/>
      <c r="DK4" s="89"/>
      <c r="DL4" s="90"/>
      <c r="DM4" s="48"/>
    </row>
    <row r="5" spans="2:117" ht="7.5" customHeight="1">
      <c r="B5" s="265"/>
      <c r="C5" s="266"/>
      <c r="D5" s="266"/>
      <c r="E5" s="266"/>
      <c r="F5" s="267"/>
      <c r="I5" s="234" t="s">
        <v>5</v>
      </c>
      <c r="J5" s="235"/>
      <c r="K5" s="235"/>
      <c r="L5" s="235"/>
      <c r="M5" s="235"/>
      <c r="N5" s="235"/>
      <c r="O5" s="235"/>
      <c r="P5" s="235"/>
      <c r="Q5" s="235"/>
      <c r="R5" s="236"/>
      <c r="S5" s="234" t="s">
        <v>6</v>
      </c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6"/>
      <c r="AG5" s="24"/>
      <c r="AH5" s="2"/>
      <c r="AI5" s="33"/>
      <c r="AJ5" s="2"/>
      <c r="AK5" s="265"/>
      <c r="AL5" s="266"/>
      <c r="AM5" s="266"/>
      <c r="AN5" s="266"/>
      <c r="AO5" s="267"/>
      <c r="AP5" s="2"/>
      <c r="AQ5" s="2"/>
      <c r="AR5" s="234" t="s">
        <v>5</v>
      </c>
      <c r="AS5" s="235"/>
      <c r="AT5" s="235"/>
      <c r="AU5" s="235"/>
      <c r="AV5" s="235"/>
      <c r="AW5" s="235"/>
      <c r="AX5" s="235"/>
      <c r="AY5" s="235"/>
      <c r="AZ5" s="235"/>
      <c r="BA5" s="236"/>
      <c r="BB5" s="234" t="s">
        <v>6</v>
      </c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6"/>
      <c r="BP5" s="24"/>
      <c r="BQ5" s="28"/>
      <c r="BT5" s="265"/>
      <c r="BU5" s="266"/>
      <c r="BV5" s="266"/>
      <c r="BW5" s="266"/>
      <c r="BX5" s="267"/>
      <c r="CA5" s="234" t="s">
        <v>5</v>
      </c>
      <c r="CB5" s="235"/>
      <c r="CC5" s="235"/>
      <c r="CD5" s="235"/>
      <c r="CE5" s="235"/>
      <c r="CF5" s="235"/>
      <c r="CG5" s="235"/>
      <c r="CH5" s="235"/>
      <c r="CI5" s="235"/>
      <c r="CJ5" s="236"/>
      <c r="CK5" s="234" t="s">
        <v>6</v>
      </c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6"/>
      <c r="CY5" s="24"/>
      <c r="CZ5" s="28"/>
      <c r="DB5" s="88"/>
      <c r="DC5" s="89"/>
      <c r="DD5" s="89"/>
      <c r="DE5" s="89"/>
      <c r="DF5" s="89"/>
      <c r="DG5" s="89"/>
      <c r="DH5" s="89"/>
      <c r="DI5" s="89"/>
      <c r="DJ5" s="89"/>
      <c r="DK5" s="89"/>
      <c r="DL5" s="90"/>
      <c r="DM5" s="48"/>
    </row>
    <row r="6" spans="2:117" ht="15" customHeight="1">
      <c r="B6" s="104" t="s">
        <v>2</v>
      </c>
      <c r="C6" s="185"/>
      <c r="D6" s="185"/>
      <c r="E6" s="185"/>
      <c r="F6" s="202"/>
      <c r="G6" s="203" t="s">
        <v>3</v>
      </c>
      <c r="H6" s="204"/>
      <c r="I6" s="205" t="s">
        <v>4</v>
      </c>
      <c r="J6" s="206"/>
      <c r="K6" s="206"/>
      <c r="L6" s="206"/>
      <c r="M6" s="206"/>
      <c r="N6" s="206"/>
      <c r="O6" s="206"/>
      <c r="P6" s="206"/>
      <c r="Q6" s="206"/>
      <c r="R6" s="207"/>
      <c r="S6" s="100" t="s">
        <v>7</v>
      </c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9"/>
      <c r="AG6" s="19"/>
      <c r="AH6" s="2"/>
      <c r="AI6" s="33"/>
      <c r="AJ6" s="2"/>
      <c r="AK6" s="104" t="s">
        <v>2</v>
      </c>
      <c r="AL6" s="185"/>
      <c r="AM6" s="185"/>
      <c r="AN6" s="185"/>
      <c r="AO6" s="202"/>
      <c r="AP6" s="203" t="s">
        <v>3</v>
      </c>
      <c r="AQ6" s="204"/>
      <c r="AR6" s="205" t="s">
        <v>4</v>
      </c>
      <c r="AS6" s="206"/>
      <c r="AT6" s="206"/>
      <c r="AU6" s="206"/>
      <c r="AV6" s="206"/>
      <c r="AW6" s="206"/>
      <c r="AX6" s="206"/>
      <c r="AY6" s="206"/>
      <c r="AZ6" s="206"/>
      <c r="BA6" s="207"/>
      <c r="BB6" s="100" t="s">
        <v>7</v>
      </c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9"/>
      <c r="BP6" s="19"/>
      <c r="BQ6" s="28"/>
      <c r="BT6" s="104" t="s">
        <v>2</v>
      </c>
      <c r="BU6" s="185"/>
      <c r="BV6" s="185"/>
      <c r="BW6" s="185"/>
      <c r="BX6" s="202"/>
      <c r="BY6" s="203" t="s">
        <v>3</v>
      </c>
      <c r="BZ6" s="204"/>
      <c r="CA6" s="205" t="s">
        <v>4</v>
      </c>
      <c r="CB6" s="206"/>
      <c r="CC6" s="206"/>
      <c r="CD6" s="206"/>
      <c r="CE6" s="206"/>
      <c r="CF6" s="206"/>
      <c r="CG6" s="206"/>
      <c r="CH6" s="206"/>
      <c r="CI6" s="206"/>
      <c r="CJ6" s="207"/>
      <c r="CK6" s="100" t="s">
        <v>7</v>
      </c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9"/>
      <c r="CY6" s="19"/>
      <c r="CZ6" s="28"/>
      <c r="DB6" s="88"/>
      <c r="DC6" s="89"/>
      <c r="DD6" s="89"/>
      <c r="DE6" s="89"/>
      <c r="DF6" s="89"/>
      <c r="DG6" s="89"/>
      <c r="DH6" s="89"/>
      <c r="DI6" s="89"/>
      <c r="DJ6" s="89"/>
      <c r="DK6" s="89"/>
      <c r="DL6" s="90"/>
      <c r="DM6" s="48"/>
    </row>
    <row r="7" spans="2:117" ht="4.5" customHeigh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5"/>
      <c r="AG7" s="2"/>
      <c r="AH7" s="2"/>
      <c r="AI7" s="33"/>
      <c r="AJ7" s="2"/>
      <c r="AK7" s="3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5"/>
      <c r="BP7" s="2"/>
      <c r="BQ7" s="28"/>
      <c r="BT7" s="3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5"/>
      <c r="CY7" s="2"/>
      <c r="CZ7" s="28"/>
      <c r="DB7" s="88"/>
      <c r="DC7" s="89"/>
      <c r="DD7" s="89"/>
      <c r="DE7" s="89"/>
      <c r="DF7" s="89"/>
      <c r="DG7" s="89"/>
      <c r="DH7" s="89"/>
      <c r="DI7" s="89"/>
      <c r="DJ7" s="89"/>
      <c r="DK7" s="89"/>
      <c r="DL7" s="90"/>
      <c r="DM7" s="48"/>
    </row>
    <row r="8" spans="2:117" ht="9" customHeight="1">
      <c r="B8" s="6"/>
      <c r="C8" s="210" t="s">
        <v>13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7"/>
      <c r="AG8" s="2"/>
      <c r="AH8" s="2"/>
      <c r="AI8" s="33"/>
      <c r="AJ8" s="2"/>
      <c r="AK8" s="6"/>
      <c r="AL8" s="210" t="s">
        <v>13</v>
      </c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7"/>
      <c r="BP8" s="2"/>
      <c r="BQ8" s="28"/>
      <c r="BT8" s="6"/>
      <c r="BU8" s="210" t="s">
        <v>13</v>
      </c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7"/>
      <c r="CY8" s="2"/>
      <c r="CZ8" s="28"/>
      <c r="DB8" s="88"/>
      <c r="DC8" s="89"/>
      <c r="DD8" s="89"/>
      <c r="DE8" s="89"/>
      <c r="DF8" s="89"/>
      <c r="DG8" s="89"/>
      <c r="DH8" s="89"/>
      <c r="DI8" s="89"/>
      <c r="DJ8" s="89"/>
      <c r="DK8" s="89"/>
      <c r="DL8" s="90"/>
      <c r="DM8" s="48"/>
    </row>
    <row r="9" spans="2:117" ht="9.75" customHeight="1">
      <c r="B9" s="6"/>
      <c r="C9" s="108">
        <f>IF('入力シート'!$E$10="","",'入力シート'!$E$10)</f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9"/>
      <c r="AG9" s="2"/>
      <c r="AH9" s="2"/>
      <c r="AI9" s="33"/>
      <c r="AJ9" s="2"/>
      <c r="AK9" s="6"/>
      <c r="AL9" s="108">
        <f>IF('入力シート'!$E$10="","",'入力シート'!$E$10)</f>
      </c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9"/>
      <c r="BP9" s="2"/>
      <c r="BQ9" s="28"/>
      <c r="BT9" s="6"/>
      <c r="BU9" s="108">
        <f>IF('入力シート'!$E$10="","",'入力シート'!$E$10)</f>
      </c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9"/>
      <c r="CY9" s="2"/>
      <c r="CZ9" s="28"/>
      <c r="DB9" s="88"/>
      <c r="DC9" s="89"/>
      <c r="DD9" s="89"/>
      <c r="DE9" s="89"/>
      <c r="DF9" s="89"/>
      <c r="DG9" s="89"/>
      <c r="DH9" s="89"/>
      <c r="DI9" s="89"/>
      <c r="DJ9" s="89"/>
      <c r="DK9" s="89"/>
      <c r="DL9" s="90"/>
      <c r="DM9" s="48"/>
    </row>
    <row r="10" spans="2:117" ht="9.75" customHeight="1">
      <c r="B10" s="6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G10" s="2"/>
      <c r="AH10" s="2"/>
      <c r="AI10" s="33"/>
      <c r="AJ10" s="2"/>
      <c r="AK10" s="6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9"/>
      <c r="BP10" s="2"/>
      <c r="BQ10" s="28"/>
      <c r="BT10" s="6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9"/>
      <c r="CY10" s="2"/>
      <c r="CZ10" s="28"/>
      <c r="DB10" s="88"/>
      <c r="DC10" s="89"/>
      <c r="DD10" s="89"/>
      <c r="DE10" s="89"/>
      <c r="DF10" s="89"/>
      <c r="DG10" s="89"/>
      <c r="DH10" s="89"/>
      <c r="DI10" s="89"/>
      <c r="DJ10" s="89"/>
      <c r="DK10" s="89"/>
      <c r="DL10" s="90"/>
      <c r="DM10" s="48"/>
    </row>
    <row r="11" spans="2:117" ht="9.75" customHeight="1">
      <c r="B11" s="6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G11" s="2"/>
      <c r="AH11" s="2"/>
      <c r="AI11" s="33"/>
      <c r="AJ11" s="2"/>
      <c r="AK11" s="6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9"/>
      <c r="BP11" s="2"/>
      <c r="BQ11" s="28"/>
      <c r="BT11" s="6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9"/>
      <c r="CY11" s="2"/>
      <c r="CZ11" s="28"/>
      <c r="DB11" s="88"/>
      <c r="DC11" s="89"/>
      <c r="DD11" s="89"/>
      <c r="DE11" s="89"/>
      <c r="DF11" s="89"/>
      <c r="DG11" s="89"/>
      <c r="DH11" s="89"/>
      <c r="DI11" s="89"/>
      <c r="DJ11" s="89"/>
      <c r="DK11" s="89"/>
      <c r="DL11" s="90"/>
      <c r="DM11" s="48"/>
    </row>
    <row r="12" spans="2:117" ht="9.75" customHeight="1">
      <c r="B12" s="6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G12" s="2"/>
      <c r="AH12" s="2"/>
      <c r="AI12" s="33"/>
      <c r="AJ12" s="2"/>
      <c r="AK12" s="6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9"/>
      <c r="BP12" s="2"/>
      <c r="BQ12" s="28"/>
      <c r="BT12" s="6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9"/>
      <c r="CY12" s="2"/>
      <c r="CZ12" s="28"/>
      <c r="DB12" s="88"/>
      <c r="DC12" s="89"/>
      <c r="DD12" s="89"/>
      <c r="DE12" s="89"/>
      <c r="DF12" s="89"/>
      <c r="DG12" s="89"/>
      <c r="DH12" s="89"/>
      <c r="DI12" s="89"/>
      <c r="DJ12" s="89"/>
      <c r="DK12" s="89"/>
      <c r="DL12" s="90"/>
      <c r="DM12" s="48"/>
    </row>
    <row r="13" spans="2:117" ht="9.75" customHeight="1">
      <c r="B13" s="6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G13" s="2"/>
      <c r="AH13" s="2"/>
      <c r="AI13" s="33"/>
      <c r="AJ13" s="2"/>
      <c r="AK13" s="6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9"/>
      <c r="BP13" s="2"/>
      <c r="BQ13" s="28"/>
      <c r="BT13" s="6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9"/>
      <c r="CY13" s="2"/>
      <c r="CZ13" s="28"/>
      <c r="DB13" s="88"/>
      <c r="DC13" s="89"/>
      <c r="DD13" s="89"/>
      <c r="DE13" s="89"/>
      <c r="DF13" s="89"/>
      <c r="DG13" s="89"/>
      <c r="DH13" s="89"/>
      <c r="DI13" s="89"/>
      <c r="DJ13" s="89"/>
      <c r="DK13" s="89"/>
      <c r="DL13" s="90"/>
      <c r="DM13" s="48"/>
    </row>
    <row r="14" spans="2:117" ht="9.75" customHeight="1">
      <c r="B14" s="6"/>
      <c r="C14" s="110">
        <f>IF('入力シート'!$E$9="","",'入力シート'!$E$9)</f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1"/>
      <c r="AG14" s="2"/>
      <c r="AH14" s="2"/>
      <c r="AI14" s="33"/>
      <c r="AJ14" s="2"/>
      <c r="AK14" s="6"/>
      <c r="AL14" s="110">
        <f>IF('入力シート'!$E$9="","",'入力シート'!$E$9)</f>
      </c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1"/>
      <c r="BP14" s="2"/>
      <c r="BQ14" s="28"/>
      <c r="BT14" s="6"/>
      <c r="BU14" s="110">
        <f>IF('入力シート'!$E$9="","",'入力シート'!$E$9)</f>
      </c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1"/>
      <c r="CY14" s="2"/>
      <c r="CZ14" s="28"/>
      <c r="DB14" s="88"/>
      <c r="DC14" s="89"/>
      <c r="DD14" s="89"/>
      <c r="DE14" s="89"/>
      <c r="DF14" s="89"/>
      <c r="DG14" s="89"/>
      <c r="DH14" s="89"/>
      <c r="DI14" s="89"/>
      <c r="DJ14" s="89"/>
      <c r="DK14" s="89"/>
      <c r="DL14" s="90"/>
      <c r="DM14" s="48"/>
    </row>
    <row r="15" spans="2:117" ht="9.75" customHeight="1">
      <c r="B15" s="6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1"/>
      <c r="AG15" s="2"/>
      <c r="AH15" s="2"/>
      <c r="AI15" s="33"/>
      <c r="AJ15" s="2"/>
      <c r="AK15" s="6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1"/>
      <c r="BP15" s="2"/>
      <c r="BQ15" s="28"/>
      <c r="BT15" s="6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1"/>
      <c r="CY15" s="2"/>
      <c r="CZ15" s="28"/>
      <c r="DB15" s="88"/>
      <c r="DC15" s="89"/>
      <c r="DD15" s="89"/>
      <c r="DE15" s="89"/>
      <c r="DF15" s="89"/>
      <c r="DG15" s="89"/>
      <c r="DH15" s="89"/>
      <c r="DI15" s="89"/>
      <c r="DJ15" s="89"/>
      <c r="DK15" s="89"/>
      <c r="DL15" s="90"/>
      <c r="DM15" s="48"/>
    </row>
    <row r="16" spans="2:117" ht="9.75" customHeight="1">
      <c r="B16" s="6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1"/>
      <c r="AG16" s="2"/>
      <c r="AH16" s="2"/>
      <c r="AI16" s="33"/>
      <c r="AJ16" s="2"/>
      <c r="AK16" s="6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1"/>
      <c r="BP16" s="2"/>
      <c r="BQ16" s="28"/>
      <c r="BT16" s="6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1"/>
      <c r="CY16" s="2"/>
      <c r="CZ16" s="28"/>
      <c r="DB16" s="88"/>
      <c r="DC16" s="89"/>
      <c r="DD16" s="89"/>
      <c r="DE16" s="89"/>
      <c r="DF16" s="89"/>
      <c r="DG16" s="89"/>
      <c r="DH16" s="89"/>
      <c r="DI16" s="89"/>
      <c r="DJ16" s="89"/>
      <c r="DK16" s="89"/>
      <c r="DL16" s="90"/>
      <c r="DM16" s="48"/>
    </row>
    <row r="17" spans="2:117" ht="9.75" customHeight="1">
      <c r="B17" s="6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1"/>
      <c r="AG17" s="2"/>
      <c r="AH17" s="2"/>
      <c r="AI17" s="33"/>
      <c r="AJ17" s="2"/>
      <c r="AK17" s="6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1"/>
      <c r="BP17" s="2"/>
      <c r="BQ17" s="28"/>
      <c r="BT17" s="6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1"/>
      <c r="CY17" s="2"/>
      <c r="CZ17" s="28"/>
      <c r="DB17" s="88"/>
      <c r="DC17" s="89"/>
      <c r="DD17" s="89"/>
      <c r="DE17" s="89"/>
      <c r="DF17" s="89"/>
      <c r="DG17" s="89"/>
      <c r="DH17" s="89"/>
      <c r="DI17" s="89"/>
      <c r="DJ17" s="89"/>
      <c r="DK17" s="89"/>
      <c r="DL17" s="90"/>
      <c r="DM17" s="48"/>
    </row>
    <row r="18" spans="2:117" ht="9.75" customHeight="1">
      <c r="B18" s="8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3"/>
      <c r="AG18" s="2"/>
      <c r="AH18" s="2"/>
      <c r="AI18" s="33"/>
      <c r="AJ18" s="2"/>
      <c r="AK18" s="8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3"/>
      <c r="BP18" s="2"/>
      <c r="BQ18" s="28"/>
      <c r="BT18" s="8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3"/>
      <c r="CY18" s="2"/>
      <c r="CZ18" s="28"/>
      <c r="DB18" s="88"/>
      <c r="DC18" s="89"/>
      <c r="DD18" s="89"/>
      <c r="DE18" s="89"/>
      <c r="DF18" s="89"/>
      <c r="DG18" s="89"/>
      <c r="DH18" s="89"/>
      <c r="DI18" s="89"/>
      <c r="DJ18" s="89"/>
      <c r="DK18" s="89"/>
      <c r="DL18" s="90"/>
      <c r="DM18" s="48"/>
    </row>
    <row r="19" spans="2:117" ht="12" customHeight="1">
      <c r="B19" s="103" t="s">
        <v>14</v>
      </c>
      <c r="C19" s="103"/>
      <c r="D19" s="103"/>
      <c r="E19" s="103"/>
      <c r="F19" s="185" t="s">
        <v>15</v>
      </c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03" t="s">
        <v>112</v>
      </c>
      <c r="Y19" s="103"/>
      <c r="Z19" s="103"/>
      <c r="AA19" s="103"/>
      <c r="AB19" s="103"/>
      <c r="AC19" s="103"/>
      <c r="AD19" s="103"/>
      <c r="AE19" s="103"/>
      <c r="AF19" s="103"/>
      <c r="AG19" s="10"/>
      <c r="AH19" s="2"/>
      <c r="AI19" s="33"/>
      <c r="AJ19" s="2"/>
      <c r="AK19" s="103" t="s">
        <v>14</v>
      </c>
      <c r="AL19" s="103"/>
      <c r="AM19" s="103"/>
      <c r="AN19" s="103"/>
      <c r="AO19" s="185" t="s">
        <v>15</v>
      </c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03" t="s">
        <v>112</v>
      </c>
      <c r="BH19" s="103"/>
      <c r="BI19" s="103"/>
      <c r="BJ19" s="103"/>
      <c r="BK19" s="103"/>
      <c r="BL19" s="103"/>
      <c r="BM19" s="103"/>
      <c r="BN19" s="103"/>
      <c r="BO19" s="103"/>
      <c r="BP19" s="10"/>
      <c r="BQ19" s="28"/>
      <c r="BT19" s="103" t="s">
        <v>14</v>
      </c>
      <c r="BU19" s="103"/>
      <c r="BV19" s="103"/>
      <c r="BW19" s="103"/>
      <c r="BX19" s="185" t="s">
        <v>15</v>
      </c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03" t="s">
        <v>112</v>
      </c>
      <c r="CQ19" s="103"/>
      <c r="CR19" s="103"/>
      <c r="CS19" s="103"/>
      <c r="CT19" s="103"/>
      <c r="CU19" s="103"/>
      <c r="CV19" s="103"/>
      <c r="CW19" s="103"/>
      <c r="CX19" s="103"/>
      <c r="CY19" s="10"/>
      <c r="CZ19" s="28"/>
      <c r="DB19" s="88"/>
      <c r="DC19" s="89"/>
      <c r="DD19" s="89"/>
      <c r="DE19" s="89"/>
      <c r="DF19" s="89"/>
      <c r="DG19" s="89"/>
      <c r="DH19" s="89"/>
      <c r="DI19" s="89"/>
      <c r="DJ19" s="89"/>
      <c r="DK19" s="89"/>
      <c r="DL19" s="90"/>
      <c r="DM19" s="48"/>
    </row>
    <row r="20" spans="2:116" ht="4.5" customHeight="1" thickBot="1">
      <c r="B20" s="13"/>
      <c r="C20" s="10"/>
      <c r="D20" s="10"/>
      <c r="E20" s="11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3"/>
      <c r="Y20" s="10"/>
      <c r="Z20" s="10"/>
      <c r="AA20" s="10"/>
      <c r="AB20" s="10"/>
      <c r="AC20" s="10"/>
      <c r="AD20" s="10"/>
      <c r="AE20" s="10"/>
      <c r="AF20" s="11"/>
      <c r="AG20" s="10"/>
      <c r="AH20" s="2"/>
      <c r="AI20" s="33"/>
      <c r="AJ20" s="2"/>
      <c r="AK20" s="13"/>
      <c r="AL20" s="10"/>
      <c r="AM20" s="10"/>
      <c r="AN20" s="11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3"/>
      <c r="BH20" s="10"/>
      <c r="BI20" s="10"/>
      <c r="BJ20" s="10"/>
      <c r="BK20" s="10"/>
      <c r="BL20" s="10"/>
      <c r="BM20" s="10"/>
      <c r="BN20" s="10"/>
      <c r="BO20" s="11"/>
      <c r="BP20" s="10"/>
      <c r="BQ20" s="28"/>
      <c r="BT20" s="13"/>
      <c r="BU20" s="10"/>
      <c r="BV20" s="10"/>
      <c r="BW20" s="11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3"/>
      <c r="CQ20" s="10"/>
      <c r="CR20" s="10"/>
      <c r="CS20" s="10"/>
      <c r="CT20" s="10"/>
      <c r="CU20" s="10"/>
      <c r="CV20" s="10"/>
      <c r="CW20" s="10"/>
      <c r="CX20" s="11"/>
      <c r="CY20" s="10"/>
      <c r="CZ20" s="28"/>
      <c r="DB20" s="91"/>
      <c r="DC20" s="92"/>
      <c r="DD20" s="92"/>
      <c r="DE20" s="92"/>
      <c r="DF20" s="92"/>
      <c r="DG20" s="92"/>
      <c r="DH20" s="92"/>
      <c r="DI20" s="92"/>
      <c r="DJ20" s="92"/>
      <c r="DK20" s="92"/>
      <c r="DL20" s="93"/>
    </row>
    <row r="21" spans="2:116" ht="11.25" customHeight="1">
      <c r="B21" s="13"/>
      <c r="C21" s="10">
        <f>IF('入力シート'!$E$12="","",MID(TEXT('入力シート'!$E$12,"0#"),1,1))</f>
      </c>
      <c r="D21" s="10">
        <f>IF('入力シート'!$E$12="","",MID(TEXT('入力シート'!$E$12,"0#"),2,1))</f>
      </c>
      <c r="E21" s="1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3">
        <v>0</v>
      </c>
      <c r="Y21" s="10">
        <f>IF('入力シート'!$E$11="","",MID(TEXT('入力シート'!$E$11,"0000000#"),1,1))</f>
      </c>
      <c r="Z21" s="10">
        <f>IF('入力シート'!$E$11="","",MID(TEXT('入力シート'!$E$11,"0000000#"),2,1))</f>
      </c>
      <c r="AA21" s="10">
        <f>IF('入力シート'!$E$11="","",MID(TEXT('入力シート'!$E$11,"0000000#"),3,1))</f>
      </c>
      <c r="AB21" s="10">
        <f>IF('入力シート'!$E$11="","",MID(TEXT('入力シート'!$E$11,"0000000#"),4,1))</f>
      </c>
      <c r="AC21" s="10">
        <f>IF('入力シート'!$E$11="","",MID(TEXT('入力シート'!$E$11,"0000000#"),5,1))</f>
      </c>
      <c r="AD21" s="10">
        <f>IF('入力シート'!$E$11="","",MID(TEXT('入力シート'!$E$11,"0000000#"),6,1))</f>
      </c>
      <c r="AE21" s="10">
        <f>IF('入力シート'!$E$11="","",MID(TEXT('入力シート'!$E$11,"0000000#"),7,1))</f>
      </c>
      <c r="AF21" s="11">
        <f>IF('入力シート'!$E$11="","",MID(TEXT('入力シート'!$E$11,"0000000#"),8,1))</f>
      </c>
      <c r="AG21" s="10"/>
      <c r="AH21" s="2"/>
      <c r="AI21" s="33"/>
      <c r="AJ21" s="2"/>
      <c r="AK21" s="13"/>
      <c r="AL21" s="10">
        <f>IF('入力シート'!$E$12="","",MID(TEXT('入力シート'!$E$12,"0#"),1,1))</f>
      </c>
      <c r="AM21" s="10">
        <f>IF('入力シート'!$E$12="","",MID(TEXT('入力シート'!$E$12,"0#"),2,1))</f>
      </c>
      <c r="AN21" s="11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3">
        <v>0</v>
      </c>
      <c r="BH21" s="10">
        <f>IF('入力シート'!$E$11="","",MID(TEXT('入力シート'!$E$11,"0000000#"),1,1))</f>
      </c>
      <c r="BI21" s="10">
        <f>IF('入力シート'!$E$11="","",MID(TEXT('入力シート'!$E$11,"0000000#"),2,1))</f>
      </c>
      <c r="BJ21" s="10">
        <f>IF('入力シート'!$E$11="","",MID(TEXT('入力シート'!$E$11,"0000000#"),3,1))</f>
      </c>
      <c r="BK21" s="10">
        <f>IF('入力シート'!$E$11="","",MID(TEXT('入力シート'!$E$11,"0000000#"),4,1))</f>
      </c>
      <c r="BL21" s="10">
        <f>IF('入力シート'!$E$11="","",MID(TEXT('入力シート'!$E$11,"0000000#"),5,1))</f>
      </c>
      <c r="BM21" s="10">
        <f>IF('入力シート'!$E$11="","",MID(TEXT('入力シート'!$E$11,"0000000#"),6,1))</f>
      </c>
      <c r="BN21" s="10">
        <f>IF('入力シート'!$E$11="","",MID(TEXT('入力シート'!$E$11,"0000000#"),7,1))</f>
      </c>
      <c r="BO21" s="11">
        <f>IF('入力シート'!$E$11="","",MID(TEXT('入力シート'!$E$11,"0000000#"),8,1))</f>
      </c>
      <c r="BP21" s="10"/>
      <c r="BQ21" s="28"/>
      <c r="BT21" s="13"/>
      <c r="BU21" s="10">
        <f>IF('入力シート'!$E$12="","",MID(TEXT('入力シート'!$E$12,"0#"),1,1))</f>
      </c>
      <c r="BV21" s="10">
        <f>IF('入力シート'!$E$12="","",MID(TEXT('入力シート'!$E$12,"0#"),2,1))</f>
      </c>
      <c r="BW21" s="11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3">
        <v>0</v>
      </c>
      <c r="CQ21" s="10">
        <f>IF('入力シート'!$E$11="","",MID(TEXT('入力シート'!$E$11,"0000000#"),1,1))</f>
      </c>
      <c r="CR21" s="10">
        <f>IF('入力シート'!$E$11="","",MID(TEXT('入力シート'!$E$11,"0000000#"),2,1))</f>
      </c>
      <c r="CS21" s="10">
        <f>IF('入力シート'!$E$11="","",MID(TEXT('入力シート'!$E$11,"0000000#"),3,1))</f>
      </c>
      <c r="CT21" s="10">
        <f>IF('入力シート'!$E$11="","",MID(TEXT('入力シート'!$E$11,"0000000#"),4,1))</f>
      </c>
      <c r="CU21" s="10">
        <f>IF('入力シート'!$E$11="","",MID(TEXT('入力シート'!$E$11,"0000000#"),5,1))</f>
      </c>
      <c r="CV21" s="10">
        <f>IF('入力シート'!$E$11="","",MID(TEXT('入力シート'!$E$11,"0000000#"),6,1))</f>
      </c>
      <c r="CW21" s="10">
        <f>IF('入力シート'!$E$11="","",MID(TEXT('入力シート'!$E$11,"0000000#"),7,1))</f>
      </c>
      <c r="CX21" s="11">
        <f>IF('入力シート'!$E$11="","",MID(TEXT('入力シート'!$E$11,"0000000#"),8,1))</f>
      </c>
      <c r="CY21" s="10"/>
      <c r="CZ21" s="2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</row>
    <row r="22" spans="2:116" ht="4.5" customHeight="1">
      <c r="B22" s="14"/>
      <c r="C22" s="15"/>
      <c r="D22" s="15"/>
      <c r="E22" s="16"/>
      <c r="F22" s="9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/>
      <c r="AH22" s="2"/>
      <c r="AI22" s="33"/>
      <c r="AJ22" s="2"/>
      <c r="AK22" s="14"/>
      <c r="AL22" s="15"/>
      <c r="AM22" s="15"/>
      <c r="AN22" s="16"/>
      <c r="AO22" s="9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2"/>
      <c r="BQ22" s="28"/>
      <c r="BT22" s="14"/>
      <c r="BU22" s="15"/>
      <c r="BV22" s="15"/>
      <c r="BW22" s="16"/>
      <c r="BX22" s="9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2"/>
      <c r="CZ22" s="2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</row>
    <row r="23" spans="2:116" ht="12" customHeight="1">
      <c r="B23" s="103" t="s">
        <v>16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 t="s">
        <v>17</v>
      </c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"/>
      <c r="AH23" s="2"/>
      <c r="AI23" s="33"/>
      <c r="AJ23" s="2"/>
      <c r="AK23" s="103" t="s">
        <v>16</v>
      </c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 t="s">
        <v>17</v>
      </c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"/>
      <c r="BQ23" s="28"/>
      <c r="BT23" s="103" t="s">
        <v>16</v>
      </c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 t="s">
        <v>17</v>
      </c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"/>
      <c r="CZ23" s="2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</row>
    <row r="24" spans="2:116" ht="4.5" customHeight="1">
      <c r="B24" s="13"/>
      <c r="C24" s="10"/>
      <c r="D24" s="10"/>
      <c r="E24" s="10"/>
      <c r="F24" s="10"/>
      <c r="G24" s="10"/>
      <c r="H24" s="10"/>
      <c r="I24" s="10"/>
      <c r="J24" s="187" t="s">
        <v>19</v>
      </c>
      <c r="K24" s="20"/>
      <c r="L24" s="20"/>
      <c r="M24" s="20"/>
      <c r="N24" s="20"/>
      <c r="O24" s="20"/>
      <c r="P24" s="20"/>
      <c r="Q24" s="20"/>
      <c r="R24" s="20"/>
      <c r="S24" s="190" t="s">
        <v>20</v>
      </c>
      <c r="T24" s="193">
        <f>IF('入力シート'!$E$16="","",'入力シート'!$E$16)</f>
      </c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5"/>
      <c r="AG24" s="21"/>
      <c r="AH24" s="2"/>
      <c r="AI24" s="33"/>
      <c r="AJ24" s="2"/>
      <c r="AK24" s="13"/>
      <c r="AL24" s="10"/>
      <c r="AM24" s="10"/>
      <c r="AN24" s="10"/>
      <c r="AO24" s="10"/>
      <c r="AP24" s="10"/>
      <c r="AQ24" s="10"/>
      <c r="AR24" s="10"/>
      <c r="AS24" s="187" t="s">
        <v>19</v>
      </c>
      <c r="AT24" s="20"/>
      <c r="AU24" s="20"/>
      <c r="AV24" s="20"/>
      <c r="AW24" s="20"/>
      <c r="AX24" s="20"/>
      <c r="AY24" s="20"/>
      <c r="AZ24" s="20"/>
      <c r="BA24" s="20"/>
      <c r="BB24" s="190" t="s">
        <v>20</v>
      </c>
      <c r="BC24" s="193">
        <f>IF('入力シート'!$E$16="","",'入力シート'!$E$16)</f>
      </c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5"/>
      <c r="BP24" s="21"/>
      <c r="BQ24" s="28"/>
      <c r="BT24" s="13"/>
      <c r="BU24" s="10"/>
      <c r="BV24" s="10"/>
      <c r="BW24" s="10"/>
      <c r="BX24" s="10"/>
      <c r="BY24" s="10"/>
      <c r="BZ24" s="10"/>
      <c r="CA24" s="10"/>
      <c r="CB24" s="187" t="s">
        <v>19</v>
      </c>
      <c r="CC24" s="20"/>
      <c r="CD24" s="20"/>
      <c r="CE24" s="20"/>
      <c r="CF24" s="20"/>
      <c r="CG24" s="20"/>
      <c r="CH24" s="20"/>
      <c r="CI24" s="20"/>
      <c r="CJ24" s="20"/>
      <c r="CK24" s="190" t="s">
        <v>20</v>
      </c>
      <c r="CL24" s="193">
        <f>IF('入力シート'!$E$16="","",'入力シート'!$E$16)</f>
      </c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5"/>
      <c r="CY24" s="21"/>
      <c r="CZ24" s="2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</row>
    <row r="25" spans="2:116" ht="11.25" customHeight="1">
      <c r="B25" s="13">
        <f>IF('入力シート'!$F$13="","",MID(TEXT('入力シート'!$F$13,"0#"),1,1))</f>
      </c>
      <c r="C25" s="10">
        <f>IF('入力シート'!$F$13="","",MID(TEXT('入力シート'!$F$13,"0#"),2,1))</f>
      </c>
      <c r="D25" s="17" t="s">
        <v>18</v>
      </c>
      <c r="E25" s="10">
        <f>IF('入力シート'!$H$13="","",MID(TEXT('入力シート'!$H$13,"0#"),1,1))</f>
      </c>
      <c r="F25" s="10">
        <f>IF('入力シート'!$H$13="","",MID(TEXT('入力シート'!$H$13,"0#"),2,1))</f>
      </c>
      <c r="G25" s="17" t="s">
        <v>18</v>
      </c>
      <c r="H25" s="10">
        <f>IF('入力シート'!$J$13="","",MID(TEXT('入力シート'!$J$13,"0#"),1,1))</f>
      </c>
      <c r="I25" s="10">
        <f>IF('入力シート'!$J$13="","",MID(TEXT('入力シート'!$J$13,"0#"),2,1))</f>
      </c>
      <c r="J25" s="188"/>
      <c r="K25" s="10">
        <f>IF('入力シート'!$F$14="","",MID(TEXT('入力シート'!$F$14,"0#"),1,1))</f>
      </c>
      <c r="L25" s="10">
        <f>IF('入力シート'!$F$14="","",MID(TEXT('入力シート'!$F$14,"0#"),2,1))</f>
      </c>
      <c r="M25" s="17" t="s">
        <v>101</v>
      </c>
      <c r="N25" s="10">
        <f>IF('入力シート'!$H$14="","",MID(TEXT('入力シート'!$H$14,"0#"),1,1))</f>
      </c>
      <c r="O25" s="10">
        <f>IF('入力シート'!$H$14="","",MID(TEXT('入力シート'!$H$14,"0#"),2,1))</f>
      </c>
      <c r="P25" s="17" t="s">
        <v>101</v>
      </c>
      <c r="Q25" s="10">
        <f>IF('入力シート'!$J$14="","",MID(TEXT('入力シート'!$J$14,"0#"),1,1))</f>
      </c>
      <c r="R25" s="10">
        <f>IF('入力シート'!$J$14="","",MID(TEXT('入力シート'!$J$14,"0#"),2,1))</f>
      </c>
      <c r="S25" s="191"/>
      <c r="T25" s="196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8"/>
      <c r="AG25" s="21"/>
      <c r="AH25" s="2"/>
      <c r="AI25" s="33"/>
      <c r="AJ25" s="2"/>
      <c r="AK25" s="13">
        <f>IF('入力シート'!$F$13="","",MID(TEXT('入力シート'!$F$13,"0#"),1,1))</f>
      </c>
      <c r="AL25" s="10">
        <f>IF('入力シート'!$F$13="","",MID(TEXT('入力シート'!$F$13,"0#"),2,1))</f>
      </c>
      <c r="AM25" s="17" t="s">
        <v>101</v>
      </c>
      <c r="AN25" s="10">
        <f>IF('入力シート'!$H$13="","",MID(TEXT('入力シート'!$H$13,"0#"),1,1))</f>
      </c>
      <c r="AO25" s="10">
        <f>IF('入力シート'!$H$13="","",MID(TEXT('入力シート'!$H$13,"0#"),2,1))</f>
      </c>
      <c r="AP25" s="17" t="s">
        <v>101</v>
      </c>
      <c r="AQ25" s="10">
        <f>IF('入力シート'!$J$13="","",MID(TEXT('入力シート'!$J$13,"0#"),1,1))</f>
      </c>
      <c r="AR25" s="10">
        <f>IF('入力シート'!$J$13="","",MID(TEXT('入力シート'!$J$13,"0#"),2,1))</f>
      </c>
      <c r="AS25" s="188"/>
      <c r="AT25" s="10">
        <f>IF('入力シート'!$F$14="","",MID(TEXT('入力シート'!$F$14,"0#"),1,1))</f>
      </c>
      <c r="AU25" s="10">
        <f>IF('入力シート'!$F$14="","",MID(TEXT('入力シート'!$F$14,"0#"),2,1))</f>
      </c>
      <c r="AV25" s="17" t="s">
        <v>101</v>
      </c>
      <c r="AW25" s="10">
        <f>IF('入力シート'!$H$14="","",MID(TEXT('入力シート'!$H$14,"0#"),1,1))</f>
      </c>
      <c r="AX25" s="10">
        <f>IF('入力シート'!$H$14="","",MID(TEXT('入力シート'!$H$14,"0#"),2,1))</f>
      </c>
      <c r="AY25" s="17" t="s">
        <v>101</v>
      </c>
      <c r="AZ25" s="10">
        <f>IF('入力シート'!$J$14="","",MID(TEXT('入力シート'!$J$14,"0#"),1,1))</f>
      </c>
      <c r="BA25" s="10">
        <f>IF('入力シート'!$J$14="","",MID(TEXT('入力シート'!$J$14,"0#"),2,1))</f>
      </c>
      <c r="BB25" s="191"/>
      <c r="BC25" s="196"/>
      <c r="BD25" s="197"/>
      <c r="BE25" s="197"/>
      <c r="BF25" s="197"/>
      <c r="BG25" s="197"/>
      <c r="BH25" s="197"/>
      <c r="BI25" s="197"/>
      <c r="BJ25" s="197"/>
      <c r="BK25" s="197"/>
      <c r="BL25" s="197"/>
      <c r="BM25" s="197"/>
      <c r="BN25" s="197"/>
      <c r="BO25" s="198"/>
      <c r="BP25" s="21"/>
      <c r="BQ25" s="28"/>
      <c r="BT25" s="13">
        <f>IF('入力シート'!$F$13="","",MID(TEXT('入力シート'!$F$13,"0#"),1,1))</f>
      </c>
      <c r="BU25" s="10">
        <f>IF('入力シート'!$F$13="","",MID(TEXT('入力シート'!$F$13,"0#"),2,1))</f>
      </c>
      <c r="BV25" s="17" t="s">
        <v>101</v>
      </c>
      <c r="BW25" s="10">
        <f>IF('入力シート'!$H$13="","",MID(TEXT('入力シート'!$H$13,"0#"),1,1))</f>
      </c>
      <c r="BX25" s="10">
        <f>IF('入力シート'!$H$13="","",MID(TEXT('入力シート'!$H$13,"0#"),2,1))</f>
      </c>
      <c r="BY25" s="17" t="s">
        <v>101</v>
      </c>
      <c r="BZ25" s="10">
        <f>IF('入力シート'!$J$13="","",MID(TEXT('入力シート'!$J$13,"0#"),1,1))</f>
      </c>
      <c r="CA25" s="10">
        <f>IF('入力シート'!$J$13="","",MID(TEXT('入力シート'!$J$13,"0#"),2,1))</f>
      </c>
      <c r="CB25" s="188"/>
      <c r="CC25" s="10">
        <f>IF('入力シート'!$F$14="","",MID(TEXT('入力シート'!$F$14,"0#"),1,1))</f>
      </c>
      <c r="CD25" s="10">
        <f>IF('入力シート'!$F$14="","",MID(TEXT('入力シート'!$F$14,"0#"),2,1))</f>
      </c>
      <c r="CE25" s="17" t="s">
        <v>101</v>
      </c>
      <c r="CF25" s="10">
        <f>IF('入力シート'!$H$14="","",MID(TEXT('入力シート'!$H$14,"0#"),1,1))</f>
      </c>
      <c r="CG25" s="10">
        <f>IF('入力シート'!$H$14="","",MID(TEXT('入力シート'!$H$14,"0#"),2,1))</f>
      </c>
      <c r="CH25" s="17" t="s">
        <v>101</v>
      </c>
      <c r="CI25" s="10">
        <f>IF('入力シート'!$J$14="","",MID(TEXT('入力シート'!$J$14,"0#"),1,1))</f>
      </c>
      <c r="CJ25" s="10">
        <f>IF('入力シート'!$J$14="","",MID(TEXT('入力シート'!$J$14,"0#"),2,1))</f>
      </c>
      <c r="CK25" s="191"/>
      <c r="CL25" s="196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8"/>
      <c r="CY25" s="21"/>
      <c r="CZ25" s="2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</row>
    <row r="26" spans="2:104" ht="4.5" customHeight="1">
      <c r="B26" s="14"/>
      <c r="C26" s="14"/>
      <c r="D26" s="15"/>
      <c r="E26" s="15"/>
      <c r="F26" s="8"/>
      <c r="G26" s="18"/>
      <c r="H26" s="9"/>
      <c r="I26" s="18"/>
      <c r="J26" s="189"/>
      <c r="K26" s="18"/>
      <c r="L26" s="8"/>
      <c r="M26" s="18"/>
      <c r="N26" s="9"/>
      <c r="O26" s="18"/>
      <c r="P26" s="18"/>
      <c r="Q26" s="18"/>
      <c r="R26" s="8"/>
      <c r="S26" s="192"/>
      <c r="T26" s="199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1"/>
      <c r="AG26" s="21"/>
      <c r="AH26" s="2"/>
      <c r="AI26" s="33"/>
      <c r="AJ26" s="2"/>
      <c r="AK26" s="14"/>
      <c r="AL26" s="14"/>
      <c r="AM26" s="15"/>
      <c r="AN26" s="15"/>
      <c r="AO26" s="8"/>
      <c r="AP26" s="18"/>
      <c r="AQ26" s="9"/>
      <c r="AR26" s="18"/>
      <c r="AS26" s="189"/>
      <c r="AT26" s="18"/>
      <c r="AU26" s="8"/>
      <c r="AV26" s="18"/>
      <c r="AW26" s="9"/>
      <c r="AX26" s="18"/>
      <c r="AY26" s="18"/>
      <c r="AZ26" s="18"/>
      <c r="BA26" s="8"/>
      <c r="BB26" s="192"/>
      <c r="BC26" s="199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1"/>
      <c r="BP26" s="21"/>
      <c r="BQ26" s="28"/>
      <c r="BT26" s="14"/>
      <c r="BU26" s="14"/>
      <c r="BV26" s="15"/>
      <c r="BW26" s="15"/>
      <c r="BX26" s="8"/>
      <c r="BY26" s="18"/>
      <c r="BZ26" s="9"/>
      <c r="CA26" s="18"/>
      <c r="CB26" s="189"/>
      <c r="CC26" s="18"/>
      <c r="CD26" s="8"/>
      <c r="CE26" s="18"/>
      <c r="CF26" s="9"/>
      <c r="CG26" s="18"/>
      <c r="CH26" s="18"/>
      <c r="CI26" s="18"/>
      <c r="CJ26" s="8"/>
      <c r="CK26" s="192"/>
      <c r="CL26" s="199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1"/>
      <c r="CY26" s="21"/>
      <c r="CZ26" s="28"/>
    </row>
    <row r="27" spans="2:104" ht="4.5" customHeight="1">
      <c r="B27" s="241" t="s">
        <v>44</v>
      </c>
      <c r="C27" s="242"/>
      <c r="D27" s="176" t="s">
        <v>27</v>
      </c>
      <c r="E27" s="176"/>
      <c r="F27" s="176"/>
      <c r="G27" s="176"/>
      <c r="H27" s="176"/>
      <c r="I27" s="149" t="s">
        <v>28</v>
      </c>
      <c r="J27" s="146"/>
      <c r="K27" s="183" t="s">
        <v>21</v>
      </c>
      <c r="L27" s="184"/>
      <c r="M27" s="183" t="s">
        <v>22</v>
      </c>
      <c r="N27" s="211"/>
      <c r="O27" s="186" t="s">
        <v>23</v>
      </c>
      <c r="P27" s="183"/>
      <c r="Q27" s="183" t="s">
        <v>24</v>
      </c>
      <c r="R27" s="183"/>
      <c r="S27" s="183" t="s">
        <v>21</v>
      </c>
      <c r="T27" s="211"/>
      <c r="U27" s="212" t="s">
        <v>22</v>
      </c>
      <c r="V27" s="183"/>
      <c r="W27" s="183" t="s">
        <v>25</v>
      </c>
      <c r="X27" s="183"/>
      <c r="Y27" s="183" t="s">
        <v>24</v>
      </c>
      <c r="Z27" s="184"/>
      <c r="AA27" s="186" t="s">
        <v>21</v>
      </c>
      <c r="AB27" s="183"/>
      <c r="AC27" s="183" t="s">
        <v>22</v>
      </c>
      <c r="AD27" s="183"/>
      <c r="AE27" s="183" t="s">
        <v>26</v>
      </c>
      <c r="AF27" s="183"/>
      <c r="AG27" s="25"/>
      <c r="AH27" s="2"/>
      <c r="AI27" s="33"/>
      <c r="AJ27" s="2"/>
      <c r="AK27" s="241" t="s">
        <v>44</v>
      </c>
      <c r="AL27" s="242"/>
      <c r="AM27" s="176" t="s">
        <v>27</v>
      </c>
      <c r="AN27" s="176"/>
      <c r="AO27" s="176"/>
      <c r="AP27" s="176"/>
      <c r="AQ27" s="176"/>
      <c r="AR27" s="149" t="s">
        <v>28</v>
      </c>
      <c r="AS27" s="146"/>
      <c r="AT27" s="183" t="s">
        <v>21</v>
      </c>
      <c r="AU27" s="184"/>
      <c r="AV27" s="183" t="s">
        <v>22</v>
      </c>
      <c r="AW27" s="211"/>
      <c r="AX27" s="186" t="s">
        <v>23</v>
      </c>
      <c r="AY27" s="183"/>
      <c r="AZ27" s="183" t="s">
        <v>24</v>
      </c>
      <c r="BA27" s="183"/>
      <c r="BB27" s="183" t="s">
        <v>21</v>
      </c>
      <c r="BC27" s="211"/>
      <c r="BD27" s="212" t="s">
        <v>22</v>
      </c>
      <c r="BE27" s="183"/>
      <c r="BF27" s="183" t="s">
        <v>25</v>
      </c>
      <c r="BG27" s="183"/>
      <c r="BH27" s="183" t="s">
        <v>24</v>
      </c>
      <c r="BI27" s="184"/>
      <c r="BJ27" s="186" t="s">
        <v>21</v>
      </c>
      <c r="BK27" s="183"/>
      <c r="BL27" s="183" t="s">
        <v>22</v>
      </c>
      <c r="BM27" s="183"/>
      <c r="BN27" s="183" t="s">
        <v>26</v>
      </c>
      <c r="BO27" s="183"/>
      <c r="BP27" s="25"/>
      <c r="BQ27" s="28"/>
      <c r="BT27" s="241" t="s">
        <v>44</v>
      </c>
      <c r="BU27" s="242"/>
      <c r="BV27" s="176" t="s">
        <v>27</v>
      </c>
      <c r="BW27" s="176"/>
      <c r="BX27" s="176"/>
      <c r="BY27" s="176"/>
      <c r="BZ27" s="176"/>
      <c r="CA27" s="149" t="s">
        <v>28</v>
      </c>
      <c r="CB27" s="146"/>
      <c r="CC27" s="183" t="s">
        <v>21</v>
      </c>
      <c r="CD27" s="184"/>
      <c r="CE27" s="183" t="s">
        <v>22</v>
      </c>
      <c r="CF27" s="211"/>
      <c r="CG27" s="186" t="s">
        <v>23</v>
      </c>
      <c r="CH27" s="183"/>
      <c r="CI27" s="183" t="s">
        <v>24</v>
      </c>
      <c r="CJ27" s="183"/>
      <c r="CK27" s="183" t="s">
        <v>21</v>
      </c>
      <c r="CL27" s="211"/>
      <c r="CM27" s="212" t="s">
        <v>22</v>
      </c>
      <c r="CN27" s="183"/>
      <c r="CO27" s="183" t="s">
        <v>25</v>
      </c>
      <c r="CP27" s="183"/>
      <c r="CQ27" s="183" t="s">
        <v>24</v>
      </c>
      <c r="CR27" s="184"/>
      <c r="CS27" s="186" t="s">
        <v>21</v>
      </c>
      <c r="CT27" s="183"/>
      <c r="CU27" s="183" t="s">
        <v>22</v>
      </c>
      <c r="CV27" s="183"/>
      <c r="CW27" s="183" t="s">
        <v>26</v>
      </c>
      <c r="CX27" s="183"/>
      <c r="CY27" s="25"/>
      <c r="CZ27" s="28"/>
    </row>
    <row r="28" spans="2:104" ht="9" customHeight="1">
      <c r="B28" s="243"/>
      <c r="C28" s="244"/>
      <c r="D28" s="176"/>
      <c r="E28" s="176"/>
      <c r="F28" s="176"/>
      <c r="G28" s="176"/>
      <c r="H28" s="176"/>
      <c r="I28" s="146"/>
      <c r="J28" s="146"/>
      <c r="K28" s="161" t="str">
        <f>WIDECHAR(MID(TEXT('入力シート'!$E$18,"???????????"),1,1))</f>
        <v>　</v>
      </c>
      <c r="L28" s="175"/>
      <c r="M28" s="161" t="str">
        <f>WIDECHAR(MID(TEXT('入力シート'!$E$18,"???????????"),2,1))</f>
        <v>　</v>
      </c>
      <c r="N28" s="164"/>
      <c r="O28" s="163" t="str">
        <f>WIDECHAR(MID(TEXT('入力シート'!$E$18,"???????????"),3,1))</f>
        <v>　</v>
      </c>
      <c r="P28" s="161"/>
      <c r="Q28" s="161" t="str">
        <f>WIDECHAR(MID(TEXT('入力シート'!$E$18,"???????????"),4,1))</f>
        <v>　</v>
      </c>
      <c r="R28" s="161"/>
      <c r="S28" s="161" t="str">
        <f>WIDECHAR(MID(TEXT('入力シート'!$E$18,"???????????"),5,1))</f>
        <v>　</v>
      </c>
      <c r="T28" s="164"/>
      <c r="U28" s="165" t="str">
        <f>WIDECHAR(MID(TEXT('入力シート'!$E$18,"???????????"),6,1))</f>
        <v>　</v>
      </c>
      <c r="V28" s="161"/>
      <c r="W28" s="161" t="str">
        <f>WIDECHAR(MID(TEXT('入力シート'!$E$18,"???????????"),7,1))</f>
        <v>　</v>
      </c>
      <c r="X28" s="161"/>
      <c r="Y28" s="161" t="str">
        <f>WIDECHAR(MID(TEXT('入力シート'!$E$18,"???????????"),8,1))</f>
        <v>　</v>
      </c>
      <c r="Z28" s="175"/>
      <c r="AA28" s="163" t="str">
        <f>WIDECHAR(MID(TEXT('入力シート'!$E$18,"???????????"),9,1))</f>
        <v>　</v>
      </c>
      <c r="AB28" s="161"/>
      <c r="AC28" s="161" t="str">
        <f>WIDECHAR(MID(TEXT('入力シート'!$E$18,"???????????"),10,1))</f>
        <v>　</v>
      </c>
      <c r="AD28" s="161"/>
      <c r="AE28" s="161" t="str">
        <f>WIDECHAR(MID(TEXT('入力シート'!$E$18,"???????????"),11,1))</f>
        <v>　</v>
      </c>
      <c r="AF28" s="161"/>
      <c r="AG28" s="26"/>
      <c r="AH28" s="2"/>
      <c r="AI28" s="33"/>
      <c r="AJ28" s="2"/>
      <c r="AK28" s="243"/>
      <c r="AL28" s="244"/>
      <c r="AM28" s="176"/>
      <c r="AN28" s="176"/>
      <c r="AO28" s="176"/>
      <c r="AP28" s="176"/>
      <c r="AQ28" s="176"/>
      <c r="AR28" s="146"/>
      <c r="AS28" s="146"/>
      <c r="AT28" s="161" t="str">
        <f>WIDECHAR(MID(TEXT('入力シート'!$E$18,"???????????"),1,1))</f>
        <v>　</v>
      </c>
      <c r="AU28" s="175"/>
      <c r="AV28" s="161" t="str">
        <f>WIDECHAR(MID(TEXT('入力シート'!$E$18,"???????????"),2,1))</f>
        <v>　</v>
      </c>
      <c r="AW28" s="164"/>
      <c r="AX28" s="163" t="str">
        <f>WIDECHAR(MID(TEXT('入力シート'!$E$18,"???????????"),3,1))</f>
        <v>　</v>
      </c>
      <c r="AY28" s="161"/>
      <c r="AZ28" s="161" t="str">
        <f>WIDECHAR(MID(TEXT('入力シート'!$E$18,"???????????"),4,1))</f>
        <v>　</v>
      </c>
      <c r="BA28" s="161"/>
      <c r="BB28" s="161" t="str">
        <f>WIDECHAR(MID(TEXT('入力シート'!$E$18,"???????????"),5,1))</f>
        <v>　</v>
      </c>
      <c r="BC28" s="164"/>
      <c r="BD28" s="165" t="str">
        <f>WIDECHAR(MID(TEXT('入力シート'!$E$18,"???????????"),6,1))</f>
        <v>　</v>
      </c>
      <c r="BE28" s="161"/>
      <c r="BF28" s="161" t="str">
        <f>WIDECHAR(MID(TEXT('入力シート'!$E$18,"???????????"),7,1))</f>
        <v>　</v>
      </c>
      <c r="BG28" s="161"/>
      <c r="BH28" s="161" t="str">
        <f>WIDECHAR(MID(TEXT('入力シート'!$E$18,"???????????"),8,1))</f>
        <v>　</v>
      </c>
      <c r="BI28" s="175"/>
      <c r="BJ28" s="163" t="str">
        <f>WIDECHAR(MID(TEXT('入力シート'!$E$18,"???????????"),9,1))</f>
        <v>　</v>
      </c>
      <c r="BK28" s="161"/>
      <c r="BL28" s="161" t="str">
        <f>WIDECHAR(MID(TEXT('入力シート'!$E$18,"???????????"),10,1))</f>
        <v>　</v>
      </c>
      <c r="BM28" s="161"/>
      <c r="BN28" s="161" t="str">
        <f>WIDECHAR(MID(TEXT('入力シート'!$E$18,"???????????"),11,1))</f>
        <v>　</v>
      </c>
      <c r="BO28" s="161"/>
      <c r="BP28" s="26"/>
      <c r="BQ28" s="28"/>
      <c r="BT28" s="243"/>
      <c r="BU28" s="244"/>
      <c r="BV28" s="176"/>
      <c r="BW28" s="176"/>
      <c r="BX28" s="176"/>
      <c r="BY28" s="176"/>
      <c r="BZ28" s="176"/>
      <c r="CA28" s="146"/>
      <c r="CB28" s="146"/>
      <c r="CC28" s="161" t="str">
        <f>WIDECHAR(MID(TEXT('入力シート'!$E$18,"???????????"),1,1))</f>
        <v>　</v>
      </c>
      <c r="CD28" s="175"/>
      <c r="CE28" s="161" t="str">
        <f>WIDECHAR(MID(TEXT('入力シート'!$E$18,"???????????"),2,1))</f>
        <v>　</v>
      </c>
      <c r="CF28" s="164"/>
      <c r="CG28" s="163" t="str">
        <f>WIDECHAR(MID(TEXT('入力シート'!$E$18,"???????????"),3,1))</f>
        <v>　</v>
      </c>
      <c r="CH28" s="161"/>
      <c r="CI28" s="161" t="str">
        <f>WIDECHAR(MID(TEXT('入力シート'!$E$18,"???????????"),4,1))</f>
        <v>　</v>
      </c>
      <c r="CJ28" s="161"/>
      <c r="CK28" s="161" t="str">
        <f>WIDECHAR(MID(TEXT('入力シート'!$E$18,"???????????"),5,1))</f>
        <v>　</v>
      </c>
      <c r="CL28" s="164"/>
      <c r="CM28" s="165" t="str">
        <f>WIDECHAR(MID(TEXT('入力シート'!$E$18,"???????????"),6,1))</f>
        <v>　</v>
      </c>
      <c r="CN28" s="161"/>
      <c r="CO28" s="161" t="str">
        <f>WIDECHAR(MID(TEXT('入力シート'!$E$18,"???????????"),7,1))</f>
        <v>　</v>
      </c>
      <c r="CP28" s="161"/>
      <c r="CQ28" s="161" t="str">
        <f>WIDECHAR(MID(TEXT('入力シート'!$E$18,"???????????"),8,1))</f>
        <v>　</v>
      </c>
      <c r="CR28" s="175"/>
      <c r="CS28" s="163" t="str">
        <f>WIDECHAR(MID(TEXT('入力シート'!$E$18,"???????????"),9,1))</f>
        <v>　</v>
      </c>
      <c r="CT28" s="161"/>
      <c r="CU28" s="161" t="str">
        <f>WIDECHAR(MID(TEXT('入力シート'!$E$18,"???????????"),10,1))</f>
        <v>　</v>
      </c>
      <c r="CV28" s="161"/>
      <c r="CW28" s="161" t="str">
        <f>WIDECHAR(MID(TEXT('入力シート'!$E$18,"???????????"),11,1))</f>
        <v>　</v>
      </c>
      <c r="CX28" s="161"/>
      <c r="CY28" s="26"/>
      <c r="CZ28" s="28"/>
    </row>
    <row r="29" spans="2:104" ht="4.5" customHeight="1">
      <c r="B29" s="243"/>
      <c r="C29" s="244"/>
      <c r="D29" s="176" t="s">
        <v>45</v>
      </c>
      <c r="E29" s="176"/>
      <c r="F29" s="176"/>
      <c r="G29" s="176"/>
      <c r="H29" s="176"/>
      <c r="I29" s="149" t="s">
        <v>29</v>
      </c>
      <c r="J29" s="146"/>
      <c r="K29" s="150"/>
      <c r="L29" s="151"/>
      <c r="M29" s="150"/>
      <c r="N29" s="156"/>
      <c r="O29" s="152"/>
      <c r="P29" s="150"/>
      <c r="Q29" s="150"/>
      <c r="R29" s="150"/>
      <c r="S29" s="150"/>
      <c r="T29" s="156"/>
      <c r="U29" s="159"/>
      <c r="V29" s="150"/>
      <c r="W29" s="150"/>
      <c r="X29" s="150"/>
      <c r="Y29" s="150"/>
      <c r="Z29" s="151"/>
      <c r="AA29" s="152"/>
      <c r="AB29" s="150"/>
      <c r="AC29" s="150"/>
      <c r="AD29" s="150"/>
      <c r="AE29" s="150"/>
      <c r="AF29" s="150"/>
      <c r="AG29" s="27"/>
      <c r="AH29" s="2"/>
      <c r="AI29" s="33"/>
      <c r="AJ29" s="2"/>
      <c r="AK29" s="243"/>
      <c r="AL29" s="244"/>
      <c r="AM29" s="176" t="s">
        <v>45</v>
      </c>
      <c r="AN29" s="176"/>
      <c r="AO29" s="176"/>
      <c r="AP29" s="176"/>
      <c r="AQ29" s="176"/>
      <c r="AR29" s="149" t="s">
        <v>29</v>
      </c>
      <c r="AS29" s="146"/>
      <c r="AT29" s="150"/>
      <c r="AU29" s="151"/>
      <c r="AV29" s="150"/>
      <c r="AW29" s="156"/>
      <c r="AX29" s="152"/>
      <c r="AY29" s="150"/>
      <c r="AZ29" s="150"/>
      <c r="BA29" s="150"/>
      <c r="BB29" s="150"/>
      <c r="BC29" s="156"/>
      <c r="BD29" s="159"/>
      <c r="BE29" s="150"/>
      <c r="BF29" s="150"/>
      <c r="BG29" s="150"/>
      <c r="BH29" s="150"/>
      <c r="BI29" s="151"/>
      <c r="BJ29" s="152"/>
      <c r="BK29" s="150"/>
      <c r="BL29" s="150"/>
      <c r="BM29" s="150"/>
      <c r="BN29" s="150"/>
      <c r="BO29" s="150"/>
      <c r="BP29" s="27"/>
      <c r="BQ29" s="28"/>
      <c r="BT29" s="243"/>
      <c r="BU29" s="244"/>
      <c r="BV29" s="176" t="s">
        <v>45</v>
      </c>
      <c r="BW29" s="176"/>
      <c r="BX29" s="176"/>
      <c r="BY29" s="176"/>
      <c r="BZ29" s="176"/>
      <c r="CA29" s="149" t="s">
        <v>29</v>
      </c>
      <c r="CB29" s="146"/>
      <c r="CC29" s="150"/>
      <c r="CD29" s="151"/>
      <c r="CE29" s="150"/>
      <c r="CF29" s="156"/>
      <c r="CG29" s="152"/>
      <c r="CH29" s="150"/>
      <c r="CI29" s="150"/>
      <c r="CJ29" s="150"/>
      <c r="CK29" s="150"/>
      <c r="CL29" s="156"/>
      <c r="CM29" s="159"/>
      <c r="CN29" s="150"/>
      <c r="CO29" s="150"/>
      <c r="CP29" s="150"/>
      <c r="CQ29" s="150"/>
      <c r="CR29" s="151"/>
      <c r="CS29" s="152"/>
      <c r="CT29" s="150"/>
      <c r="CU29" s="150"/>
      <c r="CV29" s="150"/>
      <c r="CW29" s="150"/>
      <c r="CX29" s="150"/>
      <c r="CY29" s="27"/>
      <c r="CZ29" s="28"/>
    </row>
    <row r="30" spans="2:104" ht="9" customHeight="1">
      <c r="B30" s="243"/>
      <c r="C30" s="244"/>
      <c r="D30" s="176"/>
      <c r="E30" s="176"/>
      <c r="F30" s="176"/>
      <c r="G30" s="176"/>
      <c r="H30" s="176"/>
      <c r="I30" s="146"/>
      <c r="J30" s="146"/>
      <c r="K30" s="161" t="str">
        <f>WIDECHAR(MID(TEXT('入力シート'!$E$19,"???????????"),1,1))</f>
        <v>　</v>
      </c>
      <c r="L30" s="175"/>
      <c r="M30" s="161" t="str">
        <f>WIDECHAR(MID(TEXT('入力シート'!$E$19,"???????????"),2,1))</f>
        <v>　</v>
      </c>
      <c r="N30" s="164"/>
      <c r="O30" s="163" t="str">
        <f>WIDECHAR(MID(TEXT('入力シート'!$E$19,"???????????"),3,1))</f>
        <v>　</v>
      </c>
      <c r="P30" s="161"/>
      <c r="Q30" s="161" t="str">
        <f>WIDECHAR(MID(TEXT('入力シート'!$E$19,"???????????"),4,1))</f>
        <v>　</v>
      </c>
      <c r="R30" s="161"/>
      <c r="S30" s="161" t="str">
        <f>WIDECHAR(MID(TEXT('入力シート'!$E$19,"???????????"),5,1))</f>
        <v>　</v>
      </c>
      <c r="T30" s="164"/>
      <c r="U30" s="165" t="str">
        <f>WIDECHAR(MID(TEXT('入力シート'!$E$19,"???????????"),6,1))</f>
        <v>　</v>
      </c>
      <c r="V30" s="161"/>
      <c r="W30" s="161" t="str">
        <f>WIDECHAR(MID(TEXT('入力シート'!$E$19,"???????????"),7,1))</f>
        <v>　</v>
      </c>
      <c r="X30" s="161"/>
      <c r="Y30" s="161" t="str">
        <f>WIDECHAR(MID(TEXT('入力シート'!$E$19,"???????????"),8,1))</f>
        <v>　</v>
      </c>
      <c r="Z30" s="175"/>
      <c r="AA30" s="163" t="str">
        <f>WIDECHAR(MID(TEXT('入力シート'!$E$19,"???????????"),9,1))</f>
        <v>　</v>
      </c>
      <c r="AB30" s="161"/>
      <c r="AC30" s="161" t="str">
        <f>WIDECHAR(MID(TEXT('入力シート'!$E$19,"???????????"),10,1))</f>
        <v>　</v>
      </c>
      <c r="AD30" s="161"/>
      <c r="AE30" s="161" t="str">
        <f>WIDECHAR(MID(TEXT('入力シート'!$E$19,"???????????"),11,1))</f>
        <v>　</v>
      </c>
      <c r="AF30" s="161"/>
      <c r="AG30" s="26"/>
      <c r="AH30" s="2"/>
      <c r="AI30" s="33"/>
      <c r="AJ30" s="2"/>
      <c r="AK30" s="243"/>
      <c r="AL30" s="244"/>
      <c r="AM30" s="176"/>
      <c r="AN30" s="176"/>
      <c r="AO30" s="176"/>
      <c r="AP30" s="176"/>
      <c r="AQ30" s="176"/>
      <c r="AR30" s="146"/>
      <c r="AS30" s="146"/>
      <c r="AT30" s="161" t="str">
        <f>WIDECHAR(MID(TEXT('入力シート'!$E$19,"???????????"),1,1))</f>
        <v>　</v>
      </c>
      <c r="AU30" s="175"/>
      <c r="AV30" s="161" t="str">
        <f>WIDECHAR(MID(TEXT('入力シート'!$E$19,"???????????"),2,1))</f>
        <v>　</v>
      </c>
      <c r="AW30" s="164"/>
      <c r="AX30" s="163" t="str">
        <f>WIDECHAR(MID(TEXT('入力シート'!$E$19,"???????????"),3,1))</f>
        <v>　</v>
      </c>
      <c r="AY30" s="161"/>
      <c r="AZ30" s="161" t="str">
        <f>WIDECHAR(MID(TEXT('入力シート'!$E$19,"???????????"),4,1))</f>
        <v>　</v>
      </c>
      <c r="BA30" s="161"/>
      <c r="BB30" s="161" t="str">
        <f>WIDECHAR(MID(TEXT('入力シート'!$E$19,"???????????"),5,1))</f>
        <v>　</v>
      </c>
      <c r="BC30" s="164"/>
      <c r="BD30" s="165" t="str">
        <f>WIDECHAR(MID(TEXT('入力シート'!$E$19,"???????????"),6,1))</f>
        <v>　</v>
      </c>
      <c r="BE30" s="161"/>
      <c r="BF30" s="161" t="str">
        <f>WIDECHAR(MID(TEXT('入力シート'!$E$19,"???????????"),7,1))</f>
        <v>　</v>
      </c>
      <c r="BG30" s="161"/>
      <c r="BH30" s="161" t="str">
        <f>WIDECHAR(MID(TEXT('入力シート'!$E$19,"???????????"),8,1))</f>
        <v>　</v>
      </c>
      <c r="BI30" s="175"/>
      <c r="BJ30" s="163" t="str">
        <f>WIDECHAR(MID(TEXT('入力シート'!$E$19,"???????????"),9,1))</f>
        <v>　</v>
      </c>
      <c r="BK30" s="161"/>
      <c r="BL30" s="161" t="str">
        <f>WIDECHAR(MID(TEXT('入力シート'!$E$19,"???????????"),10,1))</f>
        <v>　</v>
      </c>
      <c r="BM30" s="161"/>
      <c r="BN30" s="161" t="str">
        <f>WIDECHAR(MID(TEXT('入力シート'!$E$19,"???????????"),11,1))</f>
        <v>　</v>
      </c>
      <c r="BO30" s="161"/>
      <c r="BP30" s="26"/>
      <c r="BQ30" s="28"/>
      <c r="BT30" s="243"/>
      <c r="BU30" s="244"/>
      <c r="BV30" s="176"/>
      <c r="BW30" s="176"/>
      <c r="BX30" s="176"/>
      <c r="BY30" s="176"/>
      <c r="BZ30" s="176"/>
      <c r="CA30" s="146"/>
      <c r="CB30" s="146"/>
      <c r="CC30" s="161" t="str">
        <f>WIDECHAR(MID(TEXT('入力シート'!$E$19,"???????????"),1,1))</f>
        <v>　</v>
      </c>
      <c r="CD30" s="175"/>
      <c r="CE30" s="161" t="str">
        <f>WIDECHAR(MID(TEXT('入力シート'!$E$19,"???????????"),2,1))</f>
        <v>　</v>
      </c>
      <c r="CF30" s="164"/>
      <c r="CG30" s="163" t="str">
        <f>WIDECHAR(MID(TEXT('入力シート'!$E$19,"???????????"),3,1))</f>
        <v>　</v>
      </c>
      <c r="CH30" s="161"/>
      <c r="CI30" s="161" t="str">
        <f>WIDECHAR(MID(TEXT('入力シート'!$E$19,"???????????"),4,1))</f>
        <v>　</v>
      </c>
      <c r="CJ30" s="161"/>
      <c r="CK30" s="161" t="str">
        <f>WIDECHAR(MID(TEXT('入力シート'!$E$19,"???????????"),5,1))</f>
        <v>　</v>
      </c>
      <c r="CL30" s="164"/>
      <c r="CM30" s="165" t="str">
        <f>WIDECHAR(MID(TEXT('入力シート'!$E$19,"???????????"),6,1))</f>
        <v>　</v>
      </c>
      <c r="CN30" s="161"/>
      <c r="CO30" s="161" t="str">
        <f>WIDECHAR(MID(TEXT('入力シート'!$E$19,"???????????"),7,1))</f>
        <v>　</v>
      </c>
      <c r="CP30" s="161"/>
      <c r="CQ30" s="161" t="str">
        <f>WIDECHAR(MID(TEXT('入力シート'!$E$19,"???????????"),8,1))</f>
        <v>　</v>
      </c>
      <c r="CR30" s="175"/>
      <c r="CS30" s="163" t="str">
        <f>WIDECHAR(MID(TEXT('入力シート'!$E$19,"???????????"),9,1))</f>
        <v>　</v>
      </c>
      <c r="CT30" s="161"/>
      <c r="CU30" s="161" t="str">
        <f>WIDECHAR(MID(TEXT('入力シート'!$E$19,"???????????"),10,1))</f>
        <v>　</v>
      </c>
      <c r="CV30" s="161"/>
      <c r="CW30" s="161" t="str">
        <f>WIDECHAR(MID(TEXT('入力シート'!$E$19,"???????????"),11,1))</f>
        <v>　</v>
      </c>
      <c r="CX30" s="161"/>
      <c r="CY30" s="26"/>
      <c r="CZ30" s="28"/>
    </row>
    <row r="31" spans="2:104" ht="4.5" customHeight="1">
      <c r="B31" s="243"/>
      <c r="C31" s="244"/>
      <c r="D31" s="176" t="s">
        <v>46</v>
      </c>
      <c r="E31" s="176"/>
      <c r="F31" s="176"/>
      <c r="G31" s="176"/>
      <c r="H31" s="176"/>
      <c r="I31" s="149" t="s">
        <v>30</v>
      </c>
      <c r="J31" s="146"/>
      <c r="K31" s="150"/>
      <c r="L31" s="151"/>
      <c r="M31" s="150"/>
      <c r="N31" s="156"/>
      <c r="O31" s="152"/>
      <c r="P31" s="150"/>
      <c r="Q31" s="150"/>
      <c r="R31" s="150"/>
      <c r="S31" s="150"/>
      <c r="T31" s="156"/>
      <c r="U31" s="159"/>
      <c r="V31" s="150"/>
      <c r="W31" s="150"/>
      <c r="X31" s="150"/>
      <c r="Y31" s="150"/>
      <c r="Z31" s="151"/>
      <c r="AA31" s="152"/>
      <c r="AB31" s="150"/>
      <c r="AC31" s="150"/>
      <c r="AD31" s="150"/>
      <c r="AE31" s="150"/>
      <c r="AF31" s="150"/>
      <c r="AG31" s="27"/>
      <c r="AH31" s="2"/>
      <c r="AI31" s="33"/>
      <c r="AJ31" s="2"/>
      <c r="AK31" s="243"/>
      <c r="AL31" s="244"/>
      <c r="AM31" s="176" t="s">
        <v>46</v>
      </c>
      <c r="AN31" s="176"/>
      <c r="AO31" s="176"/>
      <c r="AP31" s="176"/>
      <c r="AQ31" s="176"/>
      <c r="AR31" s="149" t="s">
        <v>30</v>
      </c>
      <c r="AS31" s="146"/>
      <c r="AT31" s="150"/>
      <c r="AU31" s="151"/>
      <c r="AV31" s="150"/>
      <c r="AW31" s="156"/>
      <c r="AX31" s="152"/>
      <c r="AY31" s="150"/>
      <c r="AZ31" s="150"/>
      <c r="BA31" s="150"/>
      <c r="BB31" s="150"/>
      <c r="BC31" s="156"/>
      <c r="BD31" s="159"/>
      <c r="BE31" s="150"/>
      <c r="BF31" s="150"/>
      <c r="BG31" s="150"/>
      <c r="BH31" s="150"/>
      <c r="BI31" s="151"/>
      <c r="BJ31" s="152"/>
      <c r="BK31" s="150"/>
      <c r="BL31" s="150"/>
      <c r="BM31" s="150"/>
      <c r="BN31" s="150"/>
      <c r="BO31" s="150"/>
      <c r="BP31" s="27"/>
      <c r="BQ31" s="28"/>
      <c r="BT31" s="243"/>
      <c r="BU31" s="244"/>
      <c r="BV31" s="176" t="s">
        <v>46</v>
      </c>
      <c r="BW31" s="176"/>
      <c r="BX31" s="176"/>
      <c r="BY31" s="176"/>
      <c r="BZ31" s="176"/>
      <c r="CA31" s="149" t="s">
        <v>30</v>
      </c>
      <c r="CB31" s="146"/>
      <c r="CC31" s="150"/>
      <c r="CD31" s="151"/>
      <c r="CE31" s="150"/>
      <c r="CF31" s="156"/>
      <c r="CG31" s="152"/>
      <c r="CH31" s="150"/>
      <c r="CI31" s="150"/>
      <c r="CJ31" s="150"/>
      <c r="CK31" s="150"/>
      <c r="CL31" s="156"/>
      <c r="CM31" s="159"/>
      <c r="CN31" s="150"/>
      <c r="CO31" s="150"/>
      <c r="CP31" s="150"/>
      <c r="CQ31" s="150"/>
      <c r="CR31" s="151"/>
      <c r="CS31" s="152"/>
      <c r="CT31" s="150"/>
      <c r="CU31" s="150"/>
      <c r="CV31" s="150"/>
      <c r="CW31" s="150"/>
      <c r="CX31" s="150"/>
      <c r="CY31" s="27"/>
      <c r="CZ31" s="28"/>
    </row>
    <row r="32" spans="2:104" ht="9" customHeight="1">
      <c r="B32" s="243"/>
      <c r="C32" s="244"/>
      <c r="D32" s="176"/>
      <c r="E32" s="176"/>
      <c r="F32" s="176"/>
      <c r="G32" s="176"/>
      <c r="H32" s="176"/>
      <c r="I32" s="146"/>
      <c r="J32" s="146"/>
      <c r="K32" s="161" t="str">
        <f>WIDECHAR(MID(TEXT('入力シート'!$E$20,"???????????"),1,1))</f>
        <v>　</v>
      </c>
      <c r="L32" s="175"/>
      <c r="M32" s="161" t="str">
        <f>WIDECHAR(MID(TEXT('入力シート'!$E$20,"???????????"),2,1))</f>
        <v>　</v>
      </c>
      <c r="N32" s="164"/>
      <c r="O32" s="163" t="str">
        <f>WIDECHAR(MID(TEXT('入力シート'!$E$20,"???????????"),3,1))</f>
        <v>　</v>
      </c>
      <c r="P32" s="161"/>
      <c r="Q32" s="161" t="str">
        <f>WIDECHAR(MID(TEXT('入力シート'!$E$20,"???????????"),4,1))</f>
        <v>　</v>
      </c>
      <c r="R32" s="161"/>
      <c r="S32" s="161" t="str">
        <f>WIDECHAR(MID(TEXT('入力シート'!$E$20,"???????????"),5,1))</f>
        <v>　</v>
      </c>
      <c r="T32" s="164"/>
      <c r="U32" s="165" t="str">
        <f>WIDECHAR(MID(TEXT('入力シート'!$E$20,"???????????"),6,1))</f>
        <v>　</v>
      </c>
      <c r="V32" s="161"/>
      <c r="W32" s="161" t="str">
        <f>WIDECHAR(MID(TEXT('入力シート'!$E$20,"???????????"),7,1))</f>
        <v>　</v>
      </c>
      <c r="X32" s="161"/>
      <c r="Y32" s="161" t="str">
        <f>WIDECHAR(MID(TEXT('入力シート'!$E$20,"???????????"),8,1))</f>
        <v>　</v>
      </c>
      <c r="Z32" s="175"/>
      <c r="AA32" s="163" t="str">
        <f>WIDECHAR(MID(TEXT('入力シート'!$E$20,"???????????"),9,1))</f>
        <v>　</v>
      </c>
      <c r="AB32" s="161"/>
      <c r="AC32" s="161" t="str">
        <f>WIDECHAR(MID(TEXT('入力シート'!$E$20,"???????????"),10,1))</f>
        <v>　</v>
      </c>
      <c r="AD32" s="161"/>
      <c r="AE32" s="161" t="str">
        <f>WIDECHAR(MID(TEXT('入力シート'!$E$20,"???????????"),11,1))</f>
        <v>　</v>
      </c>
      <c r="AF32" s="161"/>
      <c r="AG32" s="26"/>
      <c r="AH32" s="2"/>
      <c r="AI32" s="33"/>
      <c r="AJ32" s="2"/>
      <c r="AK32" s="243"/>
      <c r="AL32" s="244"/>
      <c r="AM32" s="176"/>
      <c r="AN32" s="176"/>
      <c r="AO32" s="176"/>
      <c r="AP32" s="176"/>
      <c r="AQ32" s="176"/>
      <c r="AR32" s="146"/>
      <c r="AS32" s="146"/>
      <c r="AT32" s="161" t="str">
        <f>WIDECHAR(MID(TEXT('入力シート'!$E$20,"???????????"),1,1))</f>
        <v>　</v>
      </c>
      <c r="AU32" s="175"/>
      <c r="AV32" s="161" t="str">
        <f>WIDECHAR(MID(TEXT('入力シート'!$E$20,"???????????"),2,1))</f>
        <v>　</v>
      </c>
      <c r="AW32" s="164"/>
      <c r="AX32" s="163" t="str">
        <f>WIDECHAR(MID(TEXT('入力シート'!$E$20,"???????????"),3,1))</f>
        <v>　</v>
      </c>
      <c r="AY32" s="161"/>
      <c r="AZ32" s="161" t="str">
        <f>WIDECHAR(MID(TEXT('入力シート'!$E$20,"???????????"),4,1))</f>
        <v>　</v>
      </c>
      <c r="BA32" s="161"/>
      <c r="BB32" s="161" t="str">
        <f>WIDECHAR(MID(TEXT('入力シート'!$E$20,"???????????"),5,1))</f>
        <v>　</v>
      </c>
      <c r="BC32" s="164"/>
      <c r="BD32" s="165" t="str">
        <f>WIDECHAR(MID(TEXT('入力シート'!$E$20,"???????????"),6,1))</f>
        <v>　</v>
      </c>
      <c r="BE32" s="161"/>
      <c r="BF32" s="161" t="str">
        <f>WIDECHAR(MID(TEXT('入力シート'!$E$20,"???????????"),7,1))</f>
        <v>　</v>
      </c>
      <c r="BG32" s="161"/>
      <c r="BH32" s="161" t="str">
        <f>WIDECHAR(MID(TEXT('入力シート'!$E$20,"???????????"),8,1))</f>
        <v>　</v>
      </c>
      <c r="BI32" s="175"/>
      <c r="BJ32" s="163" t="str">
        <f>WIDECHAR(MID(TEXT('入力シート'!$E$20,"???????????"),9,1))</f>
        <v>　</v>
      </c>
      <c r="BK32" s="161"/>
      <c r="BL32" s="161" t="str">
        <f>WIDECHAR(MID(TEXT('入力シート'!$E$20,"???????????"),10,1))</f>
        <v>　</v>
      </c>
      <c r="BM32" s="161"/>
      <c r="BN32" s="161" t="str">
        <f>WIDECHAR(MID(TEXT('入力シート'!$E$20,"???????????"),11,1))</f>
        <v>　</v>
      </c>
      <c r="BO32" s="161"/>
      <c r="BP32" s="26"/>
      <c r="BQ32" s="28"/>
      <c r="BT32" s="243"/>
      <c r="BU32" s="244"/>
      <c r="BV32" s="176"/>
      <c r="BW32" s="176"/>
      <c r="BX32" s="176"/>
      <c r="BY32" s="176"/>
      <c r="BZ32" s="176"/>
      <c r="CA32" s="146"/>
      <c r="CB32" s="146"/>
      <c r="CC32" s="161" t="str">
        <f>WIDECHAR(MID(TEXT('入力シート'!$E$20,"???????????"),1,1))</f>
        <v>　</v>
      </c>
      <c r="CD32" s="175"/>
      <c r="CE32" s="161" t="str">
        <f>WIDECHAR(MID(TEXT('入力シート'!$E$20,"???????????"),2,1))</f>
        <v>　</v>
      </c>
      <c r="CF32" s="164"/>
      <c r="CG32" s="163" t="str">
        <f>WIDECHAR(MID(TEXT('入力シート'!$E$20,"???????????"),3,1))</f>
        <v>　</v>
      </c>
      <c r="CH32" s="161"/>
      <c r="CI32" s="161" t="str">
        <f>WIDECHAR(MID(TEXT('入力シート'!$E$20,"???????????"),4,1))</f>
        <v>　</v>
      </c>
      <c r="CJ32" s="161"/>
      <c r="CK32" s="161" t="str">
        <f>WIDECHAR(MID(TEXT('入力シート'!$E$20,"???????????"),5,1))</f>
        <v>　</v>
      </c>
      <c r="CL32" s="164"/>
      <c r="CM32" s="165" t="str">
        <f>WIDECHAR(MID(TEXT('入力シート'!$E$20,"???????????"),6,1))</f>
        <v>　</v>
      </c>
      <c r="CN32" s="161"/>
      <c r="CO32" s="161" t="str">
        <f>WIDECHAR(MID(TEXT('入力シート'!$E$20,"???????????"),7,1))</f>
        <v>　</v>
      </c>
      <c r="CP32" s="161"/>
      <c r="CQ32" s="161" t="str">
        <f>WIDECHAR(MID(TEXT('入力シート'!$E$20,"???????????"),8,1))</f>
        <v>　</v>
      </c>
      <c r="CR32" s="175"/>
      <c r="CS32" s="163" t="str">
        <f>WIDECHAR(MID(TEXT('入力シート'!$E$20,"???????????"),9,1))</f>
        <v>　</v>
      </c>
      <c r="CT32" s="161"/>
      <c r="CU32" s="161" t="str">
        <f>WIDECHAR(MID(TEXT('入力シート'!$E$20,"???????????"),10,1))</f>
        <v>　</v>
      </c>
      <c r="CV32" s="161"/>
      <c r="CW32" s="161" t="str">
        <f>WIDECHAR(MID(TEXT('入力シート'!$E$20,"???????????"),11,1))</f>
        <v>　</v>
      </c>
      <c r="CX32" s="161"/>
      <c r="CY32" s="26"/>
      <c r="CZ32" s="28"/>
    </row>
    <row r="33" spans="2:104" ht="4.5" customHeight="1">
      <c r="B33" s="243"/>
      <c r="C33" s="244"/>
      <c r="D33" s="176" t="s">
        <v>47</v>
      </c>
      <c r="E33" s="176"/>
      <c r="F33" s="176"/>
      <c r="G33" s="176"/>
      <c r="H33" s="176"/>
      <c r="I33" s="149" t="s">
        <v>31</v>
      </c>
      <c r="J33" s="146"/>
      <c r="K33" s="150"/>
      <c r="L33" s="151"/>
      <c r="M33" s="150"/>
      <c r="N33" s="156"/>
      <c r="O33" s="152"/>
      <c r="P33" s="150"/>
      <c r="Q33" s="150"/>
      <c r="R33" s="150"/>
      <c r="S33" s="150"/>
      <c r="T33" s="156"/>
      <c r="U33" s="159"/>
      <c r="V33" s="150"/>
      <c r="W33" s="150"/>
      <c r="X33" s="150"/>
      <c r="Y33" s="150"/>
      <c r="Z33" s="151"/>
      <c r="AA33" s="152"/>
      <c r="AB33" s="150"/>
      <c r="AC33" s="150"/>
      <c r="AD33" s="150"/>
      <c r="AE33" s="150"/>
      <c r="AF33" s="150"/>
      <c r="AG33" s="27"/>
      <c r="AH33" s="2"/>
      <c r="AI33" s="33"/>
      <c r="AJ33" s="2"/>
      <c r="AK33" s="243"/>
      <c r="AL33" s="244"/>
      <c r="AM33" s="176" t="s">
        <v>47</v>
      </c>
      <c r="AN33" s="176"/>
      <c r="AO33" s="176"/>
      <c r="AP33" s="176"/>
      <c r="AQ33" s="176"/>
      <c r="AR33" s="149" t="s">
        <v>31</v>
      </c>
      <c r="AS33" s="146"/>
      <c r="AT33" s="150"/>
      <c r="AU33" s="151"/>
      <c r="AV33" s="150"/>
      <c r="AW33" s="156"/>
      <c r="AX33" s="152"/>
      <c r="AY33" s="150"/>
      <c r="AZ33" s="150"/>
      <c r="BA33" s="150"/>
      <c r="BB33" s="150"/>
      <c r="BC33" s="156"/>
      <c r="BD33" s="159"/>
      <c r="BE33" s="150"/>
      <c r="BF33" s="150"/>
      <c r="BG33" s="150"/>
      <c r="BH33" s="150"/>
      <c r="BI33" s="151"/>
      <c r="BJ33" s="152"/>
      <c r="BK33" s="150"/>
      <c r="BL33" s="150"/>
      <c r="BM33" s="150"/>
      <c r="BN33" s="150"/>
      <c r="BO33" s="150"/>
      <c r="BP33" s="27"/>
      <c r="BQ33" s="28"/>
      <c r="BT33" s="243"/>
      <c r="BU33" s="244"/>
      <c r="BV33" s="176" t="s">
        <v>47</v>
      </c>
      <c r="BW33" s="176"/>
      <c r="BX33" s="176"/>
      <c r="BY33" s="176"/>
      <c r="BZ33" s="176"/>
      <c r="CA33" s="149" t="s">
        <v>31</v>
      </c>
      <c r="CB33" s="146"/>
      <c r="CC33" s="150"/>
      <c r="CD33" s="151"/>
      <c r="CE33" s="150"/>
      <c r="CF33" s="156"/>
      <c r="CG33" s="152"/>
      <c r="CH33" s="150"/>
      <c r="CI33" s="150"/>
      <c r="CJ33" s="150"/>
      <c r="CK33" s="150"/>
      <c r="CL33" s="156"/>
      <c r="CM33" s="159"/>
      <c r="CN33" s="150"/>
      <c r="CO33" s="150"/>
      <c r="CP33" s="150"/>
      <c r="CQ33" s="150"/>
      <c r="CR33" s="151"/>
      <c r="CS33" s="152"/>
      <c r="CT33" s="150"/>
      <c r="CU33" s="150"/>
      <c r="CV33" s="150"/>
      <c r="CW33" s="150"/>
      <c r="CX33" s="150"/>
      <c r="CY33" s="27"/>
      <c r="CZ33" s="28"/>
    </row>
    <row r="34" spans="2:104" ht="9" customHeight="1">
      <c r="B34" s="245"/>
      <c r="C34" s="246"/>
      <c r="D34" s="176"/>
      <c r="E34" s="176"/>
      <c r="F34" s="176"/>
      <c r="G34" s="176"/>
      <c r="H34" s="176"/>
      <c r="I34" s="146"/>
      <c r="J34" s="146"/>
      <c r="K34" s="161" t="str">
        <f>WIDECHAR(MID(TEXT('入力シート'!$E$21,"???????????"),1,1))</f>
        <v>　</v>
      </c>
      <c r="L34" s="175"/>
      <c r="M34" s="161" t="str">
        <f>WIDECHAR(MID(TEXT('入力シート'!$E$21,"???????????"),2,1))</f>
        <v>　</v>
      </c>
      <c r="N34" s="164"/>
      <c r="O34" s="163" t="str">
        <f>WIDECHAR(MID(TEXT('入力シート'!$E$21,"???????????"),3,1))</f>
        <v>　</v>
      </c>
      <c r="P34" s="161"/>
      <c r="Q34" s="161" t="str">
        <f>WIDECHAR(MID(TEXT('入力シート'!$E$21,"???????????"),4,1))</f>
        <v>　</v>
      </c>
      <c r="R34" s="161"/>
      <c r="S34" s="161" t="str">
        <f>WIDECHAR(MID(TEXT('入力シート'!$E$21,"???????????"),5,1))</f>
        <v>　</v>
      </c>
      <c r="T34" s="164"/>
      <c r="U34" s="165" t="str">
        <f>WIDECHAR(MID(TEXT('入力シート'!$E$21,"???????????"),6,1))</f>
        <v>　</v>
      </c>
      <c r="V34" s="161"/>
      <c r="W34" s="161" t="str">
        <f>WIDECHAR(MID(TEXT('入力シート'!$E$21,"???????????"),7,1))</f>
        <v>　</v>
      </c>
      <c r="X34" s="161"/>
      <c r="Y34" s="161" t="str">
        <f>WIDECHAR(MID(TEXT('入力シート'!$E$21,"???????????"),8,1))</f>
        <v>　</v>
      </c>
      <c r="Z34" s="175"/>
      <c r="AA34" s="163" t="str">
        <f>WIDECHAR(MID(TEXT('入力シート'!$E$21,"???????????"),9,1))</f>
        <v>　</v>
      </c>
      <c r="AB34" s="161"/>
      <c r="AC34" s="161" t="str">
        <f>WIDECHAR(MID(TEXT('入力シート'!$E$21,"???????????"),10,1))</f>
        <v>　</v>
      </c>
      <c r="AD34" s="161"/>
      <c r="AE34" s="161" t="str">
        <f>WIDECHAR(MID(TEXT('入力シート'!$E$21,"???????????"),11,1))</f>
        <v>　</v>
      </c>
      <c r="AF34" s="161"/>
      <c r="AG34" s="26"/>
      <c r="AH34" s="2"/>
      <c r="AI34" s="33"/>
      <c r="AJ34" s="2"/>
      <c r="AK34" s="245"/>
      <c r="AL34" s="246"/>
      <c r="AM34" s="176"/>
      <c r="AN34" s="176"/>
      <c r="AO34" s="176"/>
      <c r="AP34" s="176"/>
      <c r="AQ34" s="176"/>
      <c r="AR34" s="146"/>
      <c r="AS34" s="146"/>
      <c r="AT34" s="161" t="str">
        <f>WIDECHAR(MID(TEXT('入力シート'!$E$21,"???????????"),1,1))</f>
        <v>　</v>
      </c>
      <c r="AU34" s="175"/>
      <c r="AV34" s="161" t="str">
        <f>WIDECHAR(MID(TEXT('入力シート'!$E$21,"???????????"),2,1))</f>
        <v>　</v>
      </c>
      <c r="AW34" s="164"/>
      <c r="AX34" s="163" t="str">
        <f>WIDECHAR(MID(TEXT('入力シート'!$E$21,"???????????"),3,1))</f>
        <v>　</v>
      </c>
      <c r="AY34" s="161"/>
      <c r="AZ34" s="161" t="str">
        <f>WIDECHAR(MID(TEXT('入力シート'!$E$21,"???????????"),4,1))</f>
        <v>　</v>
      </c>
      <c r="BA34" s="161"/>
      <c r="BB34" s="161" t="str">
        <f>WIDECHAR(MID(TEXT('入力シート'!$E$21,"???????????"),5,1))</f>
        <v>　</v>
      </c>
      <c r="BC34" s="164"/>
      <c r="BD34" s="165" t="str">
        <f>WIDECHAR(MID(TEXT('入力シート'!$E$21,"???????????"),6,1))</f>
        <v>　</v>
      </c>
      <c r="BE34" s="161"/>
      <c r="BF34" s="161" t="str">
        <f>WIDECHAR(MID(TEXT('入力シート'!$E$21,"???????????"),7,1))</f>
        <v>　</v>
      </c>
      <c r="BG34" s="161"/>
      <c r="BH34" s="161" t="str">
        <f>WIDECHAR(MID(TEXT('入力シート'!$E$21,"???????????"),8,1))</f>
        <v>　</v>
      </c>
      <c r="BI34" s="175"/>
      <c r="BJ34" s="163" t="str">
        <f>WIDECHAR(MID(TEXT('入力シート'!$E$21,"???????????"),9,1))</f>
        <v>　</v>
      </c>
      <c r="BK34" s="161"/>
      <c r="BL34" s="161" t="str">
        <f>WIDECHAR(MID(TEXT('入力シート'!$E$21,"???????????"),10,1))</f>
        <v>　</v>
      </c>
      <c r="BM34" s="161"/>
      <c r="BN34" s="161" t="str">
        <f>WIDECHAR(MID(TEXT('入力シート'!$E$21,"???????????"),11,1))</f>
        <v>　</v>
      </c>
      <c r="BO34" s="161"/>
      <c r="BP34" s="26"/>
      <c r="BQ34" s="28"/>
      <c r="BT34" s="245"/>
      <c r="BU34" s="246"/>
      <c r="BV34" s="176"/>
      <c r="BW34" s="176"/>
      <c r="BX34" s="176"/>
      <c r="BY34" s="176"/>
      <c r="BZ34" s="176"/>
      <c r="CA34" s="146"/>
      <c r="CB34" s="146"/>
      <c r="CC34" s="161" t="str">
        <f>WIDECHAR(MID(TEXT('入力シート'!$E$21,"???????????"),1,1))</f>
        <v>　</v>
      </c>
      <c r="CD34" s="175"/>
      <c r="CE34" s="161" t="str">
        <f>WIDECHAR(MID(TEXT('入力シート'!$E$21,"???????????"),2,1))</f>
        <v>　</v>
      </c>
      <c r="CF34" s="164"/>
      <c r="CG34" s="163" t="str">
        <f>WIDECHAR(MID(TEXT('入力シート'!$E$21,"???????????"),3,1))</f>
        <v>　</v>
      </c>
      <c r="CH34" s="161"/>
      <c r="CI34" s="161" t="str">
        <f>WIDECHAR(MID(TEXT('入力シート'!$E$21,"???????????"),4,1))</f>
        <v>　</v>
      </c>
      <c r="CJ34" s="161"/>
      <c r="CK34" s="161" t="str">
        <f>WIDECHAR(MID(TEXT('入力シート'!$E$21,"???????????"),5,1))</f>
        <v>　</v>
      </c>
      <c r="CL34" s="164"/>
      <c r="CM34" s="165" t="str">
        <f>WIDECHAR(MID(TEXT('入力シート'!$E$21,"???????????"),6,1))</f>
        <v>　</v>
      </c>
      <c r="CN34" s="161"/>
      <c r="CO34" s="161" t="str">
        <f>WIDECHAR(MID(TEXT('入力シート'!$E$21,"???????????"),7,1))</f>
        <v>　</v>
      </c>
      <c r="CP34" s="161"/>
      <c r="CQ34" s="161" t="str">
        <f>WIDECHAR(MID(TEXT('入力シート'!$E$21,"???????????"),8,1))</f>
        <v>　</v>
      </c>
      <c r="CR34" s="175"/>
      <c r="CS34" s="163" t="str">
        <f>WIDECHAR(MID(TEXT('入力シート'!$E$21,"???????????"),9,1))</f>
        <v>　</v>
      </c>
      <c r="CT34" s="161"/>
      <c r="CU34" s="161" t="str">
        <f>WIDECHAR(MID(TEXT('入力シート'!$E$21,"???????????"),10,1))</f>
        <v>　</v>
      </c>
      <c r="CV34" s="161"/>
      <c r="CW34" s="161" t="str">
        <f>WIDECHAR(MID(TEXT('入力シート'!$E$21,"???????????"),11,1))</f>
        <v>　</v>
      </c>
      <c r="CX34" s="161"/>
      <c r="CY34" s="26"/>
      <c r="CZ34" s="28"/>
    </row>
    <row r="35" spans="2:104" ht="4.5" customHeight="1">
      <c r="B35" s="224" t="s">
        <v>118</v>
      </c>
      <c r="C35" s="225"/>
      <c r="D35" s="176" t="s">
        <v>48</v>
      </c>
      <c r="E35" s="176"/>
      <c r="F35" s="176"/>
      <c r="G35" s="176"/>
      <c r="H35" s="176"/>
      <c r="I35" s="149" t="s">
        <v>32</v>
      </c>
      <c r="J35" s="146"/>
      <c r="K35" s="150"/>
      <c r="L35" s="151"/>
      <c r="M35" s="150"/>
      <c r="N35" s="156"/>
      <c r="O35" s="152"/>
      <c r="P35" s="150"/>
      <c r="Q35" s="150"/>
      <c r="R35" s="150"/>
      <c r="S35" s="150"/>
      <c r="T35" s="156"/>
      <c r="U35" s="159"/>
      <c r="V35" s="150"/>
      <c r="W35" s="150"/>
      <c r="X35" s="150"/>
      <c r="Y35" s="150"/>
      <c r="Z35" s="151"/>
      <c r="AA35" s="152"/>
      <c r="AB35" s="150"/>
      <c r="AC35" s="150"/>
      <c r="AD35" s="150"/>
      <c r="AE35" s="150"/>
      <c r="AF35" s="150"/>
      <c r="AG35" s="27"/>
      <c r="AH35" s="2"/>
      <c r="AI35" s="33"/>
      <c r="AJ35" s="2"/>
      <c r="AK35" s="224" t="s">
        <v>118</v>
      </c>
      <c r="AL35" s="225"/>
      <c r="AM35" s="176" t="s">
        <v>48</v>
      </c>
      <c r="AN35" s="176"/>
      <c r="AO35" s="176"/>
      <c r="AP35" s="176"/>
      <c r="AQ35" s="176"/>
      <c r="AR35" s="149" t="s">
        <v>32</v>
      </c>
      <c r="AS35" s="146"/>
      <c r="AT35" s="150"/>
      <c r="AU35" s="151"/>
      <c r="AV35" s="150"/>
      <c r="AW35" s="156"/>
      <c r="AX35" s="152"/>
      <c r="AY35" s="150"/>
      <c r="AZ35" s="150"/>
      <c r="BA35" s="150"/>
      <c r="BB35" s="150"/>
      <c r="BC35" s="156"/>
      <c r="BD35" s="159"/>
      <c r="BE35" s="150"/>
      <c r="BF35" s="150"/>
      <c r="BG35" s="150"/>
      <c r="BH35" s="150"/>
      <c r="BI35" s="151"/>
      <c r="BJ35" s="152"/>
      <c r="BK35" s="150"/>
      <c r="BL35" s="150"/>
      <c r="BM35" s="150"/>
      <c r="BN35" s="150"/>
      <c r="BO35" s="150"/>
      <c r="BP35" s="27"/>
      <c r="BQ35" s="28"/>
      <c r="BT35" s="224" t="s">
        <v>118</v>
      </c>
      <c r="BU35" s="225"/>
      <c r="BV35" s="176" t="s">
        <v>48</v>
      </c>
      <c r="BW35" s="176"/>
      <c r="BX35" s="176"/>
      <c r="BY35" s="176"/>
      <c r="BZ35" s="176"/>
      <c r="CA35" s="149" t="s">
        <v>32</v>
      </c>
      <c r="CB35" s="146"/>
      <c r="CC35" s="150"/>
      <c r="CD35" s="151"/>
      <c r="CE35" s="150"/>
      <c r="CF35" s="156"/>
      <c r="CG35" s="152"/>
      <c r="CH35" s="150"/>
      <c r="CI35" s="150"/>
      <c r="CJ35" s="150"/>
      <c r="CK35" s="150"/>
      <c r="CL35" s="156"/>
      <c r="CM35" s="159"/>
      <c r="CN35" s="150"/>
      <c r="CO35" s="150"/>
      <c r="CP35" s="150"/>
      <c r="CQ35" s="150"/>
      <c r="CR35" s="151"/>
      <c r="CS35" s="152"/>
      <c r="CT35" s="150"/>
      <c r="CU35" s="150"/>
      <c r="CV35" s="150"/>
      <c r="CW35" s="150"/>
      <c r="CX35" s="150"/>
      <c r="CY35" s="27"/>
      <c r="CZ35" s="28"/>
    </row>
    <row r="36" spans="2:104" ht="9" customHeight="1">
      <c r="B36" s="226"/>
      <c r="C36" s="227"/>
      <c r="D36" s="176"/>
      <c r="E36" s="176"/>
      <c r="F36" s="176"/>
      <c r="G36" s="176"/>
      <c r="H36" s="176"/>
      <c r="I36" s="146"/>
      <c r="J36" s="146"/>
      <c r="K36" s="161" t="str">
        <f>WIDECHAR(MID(TEXT('入力シート'!$E$22,"???????????"),1,1))</f>
        <v>　</v>
      </c>
      <c r="L36" s="175"/>
      <c r="M36" s="161" t="str">
        <f>WIDECHAR(MID(TEXT('入力シート'!$E$22,"???????????"),2,1))</f>
        <v>　</v>
      </c>
      <c r="N36" s="164"/>
      <c r="O36" s="163" t="str">
        <f>WIDECHAR(MID(TEXT('入力シート'!$E$22,"???????????"),3,1))</f>
        <v>　</v>
      </c>
      <c r="P36" s="161"/>
      <c r="Q36" s="161" t="str">
        <f>WIDECHAR(MID(TEXT('入力シート'!$E$22,"???????????"),4,1))</f>
        <v>　</v>
      </c>
      <c r="R36" s="161"/>
      <c r="S36" s="161" t="str">
        <f>WIDECHAR(MID(TEXT('入力シート'!$E$22,"???????????"),5,1))</f>
        <v>　</v>
      </c>
      <c r="T36" s="164"/>
      <c r="U36" s="165" t="str">
        <f>WIDECHAR(MID(TEXT('入力シート'!$E$22,"???????????"),6,1))</f>
        <v>　</v>
      </c>
      <c r="V36" s="161"/>
      <c r="W36" s="161" t="str">
        <f>WIDECHAR(MID(TEXT('入力シート'!$E$22,"???????????"),7,1))</f>
        <v>　</v>
      </c>
      <c r="X36" s="161"/>
      <c r="Y36" s="161" t="str">
        <f>WIDECHAR(MID(TEXT('入力シート'!$E$22,"???????????"),8,1))</f>
        <v>　</v>
      </c>
      <c r="Z36" s="175"/>
      <c r="AA36" s="163" t="str">
        <f>WIDECHAR(MID(TEXT('入力シート'!$E$22,"???????????"),9,1))</f>
        <v>　</v>
      </c>
      <c r="AB36" s="161"/>
      <c r="AC36" s="161" t="str">
        <f>WIDECHAR(MID(TEXT('入力シート'!$E$22,"???????????"),10,1))</f>
        <v>　</v>
      </c>
      <c r="AD36" s="161"/>
      <c r="AE36" s="161" t="str">
        <f>WIDECHAR(MID(TEXT('入力シート'!$E$22,"???????????"),11,1))</f>
        <v>　</v>
      </c>
      <c r="AF36" s="161"/>
      <c r="AG36" s="26"/>
      <c r="AH36" s="2"/>
      <c r="AI36" s="33"/>
      <c r="AJ36" s="2"/>
      <c r="AK36" s="226"/>
      <c r="AL36" s="227"/>
      <c r="AM36" s="176"/>
      <c r="AN36" s="176"/>
      <c r="AO36" s="176"/>
      <c r="AP36" s="176"/>
      <c r="AQ36" s="176"/>
      <c r="AR36" s="146"/>
      <c r="AS36" s="146"/>
      <c r="AT36" s="161" t="str">
        <f>WIDECHAR(MID(TEXT('入力シート'!$E$22,"???????????"),1,1))</f>
        <v>　</v>
      </c>
      <c r="AU36" s="175"/>
      <c r="AV36" s="161" t="str">
        <f>WIDECHAR(MID(TEXT('入力シート'!$E$22,"???????????"),2,1))</f>
        <v>　</v>
      </c>
      <c r="AW36" s="164"/>
      <c r="AX36" s="163" t="str">
        <f>WIDECHAR(MID(TEXT('入力シート'!$E$22,"???????????"),3,1))</f>
        <v>　</v>
      </c>
      <c r="AY36" s="161"/>
      <c r="AZ36" s="161" t="str">
        <f>WIDECHAR(MID(TEXT('入力シート'!$E$22,"???????????"),4,1))</f>
        <v>　</v>
      </c>
      <c r="BA36" s="161"/>
      <c r="BB36" s="161" t="str">
        <f>WIDECHAR(MID(TEXT('入力シート'!$E$22,"???????????"),5,1))</f>
        <v>　</v>
      </c>
      <c r="BC36" s="164"/>
      <c r="BD36" s="165" t="str">
        <f>WIDECHAR(MID(TEXT('入力シート'!$E$22,"???????????"),6,1))</f>
        <v>　</v>
      </c>
      <c r="BE36" s="161"/>
      <c r="BF36" s="161" t="str">
        <f>WIDECHAR(MID(TEXT('入力シート'!$E$22,"???????????"),7,1))</f>
        <v>　</v>
      </c>
      <c r="BG36" s="161"/>
      <c r="BH36" s="161" t="str">
        <f>WIDECHAR(MID(TEXT('入力シート'!$E$22,"???????????"),8,1))</f>
        <v>　</v>
      </c>
      <c r="BI36" s="175"/>
      <c r="BJ36" s="163" t="str">
        <f>WIDECHAR(MID(TEXT('入力シート'!$E$22,"???????????"),9,1))</f>
        <v>　</v>
      </c>
      <c r="BK36" s="161"/>
      <c r="BL36" s="161" t="str">
        <f>WIDECHAR(MID(TEXT('入力シート'!$E$22,"???????????"),10,1))</f>
        <v>　</v>
      </c>
      <c r="BM36" s="161"/>
      <c r="BN36" s="161" t="str">
        <f>WIDECHAR(MID(TEXT('入力シート'!$E$22,"???????????"),11,1))</f>
        <v>　</v>
      </c>
      <c r="BO36" s="161"/>
      <c r="BP36" s="26"/>
      <c r="BQ36" s="28"/>
      <c r="BT36" s="226"/>
      <c r="BU36" s="227"/>
      <c r="BV36" s="176"/>
      <c r="BW36" s="176"/>
      <c r="BX36" s="176"/>
      <c r="BY36" s="176"/>
      <c r="BZ36" s="176"/>
      <c r="CA36" s="146"/>
      <c r="CB36" s="146"/>
      <c r="CC36" s="161" t="str">
        <f>WIDECHAR(MID(TEXT('入力シート'!$E$22,"???????????"),1,1))</f>
        <v>　</v>
      </c>
      <c r="CD36" s="175"/>
      <c r="CE36" s="161" t="str">
        <f>WIDECHAR(MID(TEXT('入力シート'!$E$22,"???????????"),2,1))</f>
        <v>　</v>
      </c>
      <c r="CF36" s="164"/>
      <c r="CG36" s="163" t="str">
        <f>WIDECHAR(MID(TEXT('入力シート'!$E$22,"???????????"),3,1))</f>
        <v>　</v>
      </c>
      <c r="CH36" s="161"/>
      <c r="CI36" s="161" t="str">
        <f>WIDECHAR(MID(TEXT('入力シート'!$E$22,"???????????"),4,1))</f>
        <v>　</v>
      </c>
      <c r="CJ36" s="161"/>
      <c r="CK36" s="161" t="str">
        <f>WIDECHAR(MID(TEXT('入力シート'!$E$22,"???????????"),5,1))</f>
        <v>　</v>
      </c>
      <c r="CL36" s="164"/>
      <c r="CM36" s="165" t="str">
        <f>WIDECHAR(MID(TEXT('入力シート'!$E$22,"???????????"),6,1))</f>
        <v>　</v>
      </c>
      <c r="CN36" s="161"/>
      <c r="CO36" s="161" t="str">
        <f>WIDECHAR(MID(TEXT('入力シート'!$E$22,"???????????"),7,1))</f>
        <v>　</v>
      </c>
      <c r="CP36" s="161"/>
      <c r="CQ36" s="161" t="str">
        <f>WIDECHAR(MID(TEXT('入力シート'!$E$22,"???????????"),8,1))</f>
        <v>　</v>
      </c>
      <c r="CR36" s="175"/>
      <c r="CS36" s="163" t="str">
        <f>WIDECHAR(MID(TEXT('入力シート'!$E$22,"???????????"),9,1))</f>
        <v>　</v>
      </c>
      <c r="CT36" s="161"/>
      <c r="CU36" s="161" t="str">
        <f>WIDECHAR(MID(TEXT('入力シート'!$E$22,"???????????"),10,1))</f>
        <v>　</v>
      </c>
      <c r="CV36" s="161"/>
      <c r="CW36" s="161" t="str">
        <f>WIDECHAR(MID(TEXT('入力シート'!$E$22,"???????????"),11,1))</f>
        <v>　</v>
      </c>
      <c r="CX36" s="161"/>
      <c r="CY36" s="26"/>
      <c r="CZ36" s="28"/>
    </row>
    <row r="37" spans="2:104" ht="4.5" customHeight="1">
      <c r="B37" s="226"/>
      <c r="C37" s="227"/>
      <c r="D37" s="162" t="s">
        <v>49</v>
      </c>
      <c r="E37" s="162"/>
      <c r="F37" s="162"/>
      <c r="G37" s="162"/>
      <c r="H37" s="162"/>
      <c r="I37" s="149" t="s">
        <v>33</v>
      </c>
      <c r="J37" s="146"/>
      <c r="K37" s="150"/>
      <c r="L37" s="151"/>
      <c r="M37" s="150"/>
      <c r="N37" s="156"/>
      <c r="O37" s="152"/>
      <c r="P37" s="150"/>
      <c r="Q37" s="150"/>
      <c r="R37" s="150"/>
      <c r="S37" s="150"/>
      <c r="T37" s="156"/>
      <c r="U37" s="159"/>
      <c r="V37" s="150"/>
      <c r="W37" s="150"/>
      <c r="X37" s="150"/>
      <c r="Y37" s="150"/>
      <c r="Z37" s="151"/>
      <c r="AA37" s="152"/>
      <c r="AB37" s="150"/>
      <c r="AC37" s="150"/>
      <c r="AD37" s="150"/>
      <c r="AE37" s="150"/>
      <c r="AF37" s="150"/>
      <c r="AG37" s="27"/>
      <c r="AH37" s="2"/>
      <c r="AI37" s="33"/>
      <c r="AJ37" s="2"/>
      <c r="AK37" s="226"/>
      <c r="AL37" s="227"/>
      <c r="AM37" s="162" t="s">
        <v>49</v>
      </c>
      <c r="AN37" s="162"/>
      <c r="AO37" s="162"/>
      <c r="AP37" s="162"/>
      <c r="AQ37" s="162"/>
      <c r="AR37" s="149" t="s">
        <v>33</v>
      </c>
      <c r="AS37" s="146"/>
      <c r="AT37" s="150"/>
      <c r="AU37" s="151"/>
      <c r="AV37" s="150"/>
      <c r="AW37" s="156"/>
      <c r="AX37" s="152"/>
      <c r="AY37" s="150"/>
      <c r="AZ37" s="150"/>
      <c r="BA37" s="150"/>
      <c r="BB37" s="150"/>
      <c r="BC37" s="156"/>
      <c r="BD37" s="159"/>
      <c r="BE37" s="150"/>
      <c r="BF37" s="150"/>
      <c r="BG37" s="150"/>
      <c r="BH37" s="150"/>
      <c r="BI37" s="151"/>
      <c r="BJ37" s="152"/>
      <c r="BK37" s="150"/>
      <c r="BL37" s="150"/>
      <c r="BM37" s="150"/>
      <c r="BN37" s="150"/>
      <c r="BO37" s="150"/>
      <c r="BP37" s="27"/>
      <c r="BQ37" s="28"/>
      <c r="BT37" s="226"/>
      <c r="BU37" s="227"/>
      <c r="BV37" s="162" t="s">
        <v>49</v>
      </c>
      <c r="BW37" s="162"/>
      <c r="BX37" s="162"/>
      <c r="BY37" s="162"/>
      <c r="BZ37" s="162"/>
      <c r="CA37" s="149" t="s">
        <v>33</v>
      </c>
      <c r="CB37" s="146"/>
      <c r="CC37" s="150"/>
      <c r="CD37" s="151"/>
      <c r="CE37" s="150"/>
      <c r="CF37" s="156"/>
      <c r="CG37" s="152"/>
      <c r="CH37" s="150"/>
      <c r="CI37" s="150"/>
      <c r="CJ37" s="150"/>
      <c r="CK37" s="150"/>
      <c r="CL37" s="156"/>
      <c r="CM37" s="159"/>
      <c r="CN37" s="150"/>
      <c r="CO37" s="150"/>
      <c r="CP37" s="150"/>
      <c r="CQ37" s="150"/>
      <c r="CR37" s="151"/>
      <c r="CS37" s="152"/>
      <c r="CT37" s="150"/>
      <c r="CU37" s="150"/>
      <c r="CV37" s="150"/>
      <c r="CW37" s="150"/>
      <c r="CX37" s="150"/>
      <c r="CY37" s="27"/>
      <c r="CZ37" s="28"/>
    </row>
    <row r="38" spans="2:104" ht="9" customHeight="1">
      <c r="B38" s="226"/>
      <c r="C38" s="227"/>
      <c r="D38" s="162"/>
      <c r="E38" s="162"/>
      <c r="F38" s="162"/>
      <c r="G38" s="162"/>
      <c r="H38" s="162"/>
      <c r="I38" s="146"/>
      <c r="J38" s="146"/>
      <c r="K38" s="161" t="str">
        <f>WIDECHAR(MID(TEXT('入力シート'!$E$23,"???????????"),1,1))</f>
        <v>　</v>
      </c>
      <c r="L38" s="175"/>
      <c r="M38" s="161" t="str">
        <f>WIDECHAR(MID(TEXT('入力シート'!$E$23,"???????????"),2,1))</f>
        <v>　</v>
      </c>
      <c r="N38" s="164"/>
      <c r="O38" s="163" t="str">
        <f>WIDECHAR(MID(TEXT('入力シート'!$E$23,"???????????"),3,1))</f>
        <v>　</v>
      </c>
      <c r="P38" s="161"/>
      <c r="Q38" s="161" t="str">
        <f>WIDECHAR(MID(TEXT('入力シート'!$E$23,"???????????"),4,1))</f>
        <v>　</v>
      </c>
      <c r="R38" s="161"/>
      <c r="S38" s="161" t="str">
        <f>WIDECHAR(MID(TEXT('入力シート'!$E$23,"???????????"),5,1))</f>
        <v>　</v>
      </c>
      <c r="T38" s="164"/>
      <c r="U38" s="165" t="str">
        <f>WIDECHAR(MID(TEXT('入力シート'!$E$23,"???????????"),6,1))</f>
        <v>　</v>
      </c>
      <c r="V38" s="161"/>
      <c r="W38" s="161" t="str">
        <f>WIDECHAR(MID(TEXT('入力シート'!$E$23,"???????????"),7,1))</f>
        <v>　</v>
      </c>
      <c r="X38" s="161"/>
      <c r="Y38" s="161" t="str">
        <f>WIDECHAR(MID(TEXT('入力シート'!$E$23,"???????????"),8,1))</f>
        <v>　</v>
      </c>
      <c r="Z38" s="175"/>
      <c r="AA38" s="163" t="str">
        <f>WIDECHAR(MID(TEXT('入力シート'!$E$23,"???????????"),9,1))</f>
        <v>　</v>
      </c>
      <c r="AB38" s="161"/>
      <c r="AC38" s="161" t="str">
        <f>WIDECHAR(MID(TEXT('入力シート'!$E$23,"???????????"),10,1))</f>
        <v>　</v>
      </c>
      <c r="AD38" s="161"/>
      <c r="AE38" s="161" t="str">
        <f>WIDECHAR(MID(TEXT('入力シート'!$E$23,"???????????"),11,1))</f>
        <v>　</v>
      </c>
      <c r="AF38" s="161"/>
      <c r="AG38" s="26"/>
      <c r="AH38" s="2"/>
      <c r="AI38" s="33"/>
      <c r="AJ38" s="2"/>
      <c r="AK38" s="226"/>
      <c r="AL38" s="227"/>
      <c r="AM38" s="162"/>
      <c r="AN38" s="162"/>
      <c r="AO38" s="162"/>
      <c r="AP38" s="162"/>
      <c r="AQ38" s="162"/>
      <c r="AR38" s="146"/>
      <c r="AS38" s="146"/>
      <c r="AT38" s="161" t="str">
        <f>WIDECHAR(MID(TEXT('入力シート'!$E$23,"???????????"),1,1))</f>
        <v>　</v>
      </c>
      <c r="AU38" s="175"/>
      <c r="AV38" s="161" t="str">
        <f>WIDECHAR(MID(TEXT('入力シート'!$E$23,"???????????"),2,1))</f>
        <v>　</v>
      </c>
      <c r="AW38" s="164"/>
      <c r="AX38" s="163" t="str">
        <f>WIDECHAR(MID(TEXT('入力シート'!$E$23,"???????????"),3,1))</f>
        <v>　</v>
      </c>
      <c r="AY38" s="161"/>
      <c r="AZ38" s="161" t="str">
        <f>WIDECHAR(MID(TEXT('入力シート'!$E$23,"???????????"),4,1))</f>
        <v>　</v>
      </c>
      <c r="BA38" s="161"/>
      <c r="BB38" s="161" t="str">
        <f>WIDECHAR(MID(TEXT('入力シート'!$E$23,"???????????"),5,1))</f>
        <v>　</v>
      </c>
      <c r="BC38" s="164"/>
      <c r="BD38" s="165" t="str">
        <f>WIDECHAR(MID(TEXT('入力シート'!$E$23,"???????????"),6,1))</f>
        <v>　</v>
      </c>
      <c r="BE38" s="161"/>
      <c r="BF38" s="161" t="str">
        <f>WIDECHAR(MID(TEXT('入力シート'!$E$23,"???????????"),7,1))</f>
        <v>　</v>
      </c>
      <c r="BG38" s="161"/>
      <c r="BH38" s="161" t="str">
        <f>WIDECHAR(MID(TEXT('入力シート'!$E$23,"???????????"),8,1))</f>
        <v>　</v>
      </c>
      <c r="BI38" s="175"/>
      <c r="BJ38" s="163" t="str">
        <f>WIDECHAR(MID(TEXT('入力シート'!$E$23,"???????????"),9,1))</f>
        <v>　</v>
      </c>
      <c r="BK38" s="161"/>
      <c r="BL38" s="161" t="str">
        <f>WIDECHAR(MID(TEXT('入力シート'!$E$23,"???????????"),10,1))</f>
        <v>　</v>
      </c>
      <c r="BM38" s="161"/>
      <c r="BN38" s="161" t="str">
        <f>WIDECHAR(MID(TEXT('入力シート'!$E$23,"???????????"),11,1))</f>
        <v>　</v>
      </c>
      <c r="BO38" s="161"/>
      <c r="BP38" s="26"/>
      <c r="BQ38" s="28"/>
      <c r="BT38" s="226"/>
      <c r="BU38" s="227"/>
      <c r="BV38" s="162"/>
      <c r="BW38" s="162"/>
      <c r="BX38" s="162"/>
      <c r="BY38" s="162"/>
      <c r="BZ38" s="162"/>
      <c r="CA38" s="146"/>
      <c r="CB38" s="146"/>
      <c r="CC38" s="161" t="str">
        <f>WIDECHAR(MID(TEXT('入力シート'!$E$23,"???????????"),1,1))</f>
        <v>　</v>
      </c>
      <c r="CD38" s="175"/>
      <c r="CE38" s="161" t="str">
        <f>WIDECHAR(MID(TEXT('入力シート'!$E$23,"???????????"),2,1))</f>
        <v>　</v>
      </c>
      <c r="CF38" s="164"/>
      <c r="CG38" s="163" t="str">
        <f>WIDECHAR(MID(TEXT('入力シート'!$E$23,"???????????"),3,1))</f>
        <v>　</v>
      </c>
      <c r="CH38" s="161"/>
      <c r="CI38" s="161" t="str">
        <f>WIDECHAR(MID(TEXT('入力シート'!$E$23,"???????????"),4,1))</f>
        <v>　</v>
      </c>
      <c r="CJ38" s="161"/>
      <c r="CK38" s="161" t="str">
        <f>WIDECHAR(MID(TEXT('入力シート'!$E$23,"???????????"),5,1))</f>
        <v>　</v>
      </c>
      <c r="CL38" s="164"/>
      <c r="CM38" s="165" t="str">
        <f>WIDECHAR(MID(TEXT('入力シート'!$E$23,"???????????"),6,1))</f>
        <v>　</v>
      </c>
      <c r="CN38" s="161"/>
      <c r="CO38" s="161" t="str">
        <f>WIDECHAR(MID(TEXT('入力シート'!$E$23,"???????????"),7,1))</f>
        <v>　</v>
      </c>
      <c r="CP38" s="161"/>
      <c r="CQ38" s="161" t="str">
        <f>WIDECHAR(MID(TEXT('入力シート'!$E$23,"???????????"),8,1))</f>
        <v>　</v>
      </c>
      <c r="CR38" s="175"/>
      <c r="CS38" s="163" t="str">
        <f>WIDECHAR(MID(TEXT('入力シート'!$E$23,"???????????"),9,1))</f>
        <v>　</v>
      </c>
      <c r="CT38" s="161"/>
      <c r="CU38" s="161" t="str">
        <f>WIDECHAR(MID(TEXT('入力シート'!$E$23,"???????????"),10,1))</f>
        <v>　</v>
      </c>
      <c r="CV38" s="161"/>
      <c r="CW38" s="161" t="str">
        <f>WIDECHAR(MID(TEXT('入力シート'!$E$23,"???????????"),11,1))</f>
        <v>　</v>
      </c>
      <c r="CX38" s="161"/>
      <c r="CY38" s="26"/>
      <c r="CZ38" s="28"/>
    </row>
    <row r="39" spans="2:104" ht="4.5" customHeight="1">
      <c r="B39" s="226"/>
      <c r="C39" s="227"/>
      <c r="D39" s="176" t="s">
        <v>50</v>
      </c>
      <c r="E39" s="176"/>
      <c r="F39" s="176"/>
      <c r="G39" s="176"/>
      <c r="H39" s="176"/>
      <c r="I39" s="149" t="s">
        <v>34</v>
      </c>
      <c r="J39" s="146"/>
      <c r="K39" s="150"/>
      <c r="L39" s="151"/>
      <c r="M39" s="150"/>
      <c r="N39" s="156"/>
      <c r="O39" s="152"/>
      <c r="P39" s="150"/>
      <c r="Q39" s="150"/>
      <c r="R39" s="150"/>
      <c r="S39" s="150"/>
      <c r="T39" s="156"/>
      <c r="U39" s="159"/>
      <c r="V39" s="150"/>
      <c r="W39" s="150"/>
      <c r="X39" s="150"/>
      <c r="Y39" s="150"/>
      <c r="Z39" s="151"/>
      <c r="AA39" s="152"/>
      <c r="AB39" s="150"/>
      <c r="AC39" s="150"/>
      <c r="AD39" s="150"/>
      <c r="AE39" s="150"/>
      <c r="AF39" s="150"/>
      <c r="AG39" s="27"/>
      <c r="AH39" s="2"/>
      <c r="AI39" s="33"/>
      <c r="AJ39" s="2"/>
      <c r="AK39" s="226"/>
      <c r="AL39" s="227"/>
      <c r="AM39" s="176" t="s">
        <v>50</v>
      </c>
      <c r="AN39" s="176"/>
      <c r="AO39" s="176"/>
      <c r="AP39" s="176"/>
      <c r="AQ39" s="176"/>
      <c r="AR39" s="149" t="s">
        <v>34</v>
      </c>
      <c r="AS39" s="146"/>
      <c r="AT39" s="150"/>
      <c r="AU39" s="151"/>
      <c r="AV39" s="150"/>
      <c r="AW39" s="156"/>
      <c r="AX39" s="152"/>
      <c r="AY39" s="150"/>
      <c r="AZ39" s="150"/>
      <c r="BA39" s="150"/>
      <c r="BB39" s="150"/>
      <c r="BC39" s="156"/>
      <c r="BD39" s="159"/>
      <c r="BE39" s="150"/>
      <c r="BF39" s="150"/>
      <c r="BG39" s="150"/>
      <c r="BH39" s="150"/>
      <c r="BI39" s="151"/>
      <c r="BJ39" s="152"/>
      <c r="BK39" s="150"/>
      <c r="BL39" s="150"/>
      <c r="BM39" s="150"/>
      <c r="BN39" s="150"/>
      <c r="BO39" s="150"/>
      <c r="BP39" s="27"/>
      <c r="BQ39" s="28"/>
      <c r="BT39" s="226"/>
      <c r="BU39" s="227"/>
      <c r="BV39" s="176" t="s">
        <v>50</v>
      </c>
      <c r="BW39" s="176"/>
      <c r="BX39" s="176"/>
      <c r="BY39" s="176"/>
      <c r="BZ39" s="176"/>
      <c r="CA39" s="149" t="s">
        <v>34</v>
      </c>
      <c r="CB39" s="146"/>
      <c r="CC39" s="150"/>
      <c r="CD39" s="151"/>
      <c r="CE39" s="150"/>
      <c r="CF39" s="156"/>
      <c r="CG39" s="152"/>
      <c r="CH39" s="150"/>
      <c r="CI39" s="150"/>
      <c r="CJ39" s="150"/>
      <c r="CK39" s="150"/>
      <c r="CL39" s="156"/>
      <c r="CM39" s="159"/>
      <c r="CN39" s="150"/>
      <c r="CO39" s="150"/>
      <c r="CP39" s="150"/>
      <c r="CQ39" s="150"/>
      <c r="CR39" s="151"/>
      <c r="CS39" s="152"/>
      <c r="CT39" s="150"/>
      <c r="CU39" s="150"/>
      <c r="CV39" s="150"/>
      <c r="CW39" s="150"/>
      <c r="CX39" s="150"/>
      <c r="CY39" s="27"/>
      <c r="CZ39" s="28"/>
    </row>
    <row r="40" spans="2:104" ht="9" customHeight="1">
      <c r="B40" s="226"/>
      <c r="C40" s="227"/>
      <c r="D40" s="176"/>
      <c r="E40" s="176"/>
      <c r="F40" s="176"/>
      <c r="G40" s="176"/>
      <c r="H40" s="176"/>
      <c r="I40" s="146"/>
      <c r="J40" s="146"/>
      <c r="K40" s="161" t="str">
        <f>WIDECHAR(MID(TEXT('入力シート'!$E$24,"???????????"),1,1))</f>
        <v>　</v>
      </c>
      <c r="L40" s="175"/>
      <c r="M40" s="161" t="str">
        <f>WIDECHAR(MID(TEXT('入力シート'!$E$24,"???????????"),2,1))</f>
        <v>　</v>
      </c>
      <c r="N40" s="164"/>
      <c r="O40" s="163" t="str">
        <f>WIDECHAR(MID(TEXT('入力シート'!$E$24,"???????????"),3,1))</f>
        <v>　</v>
      </c>
      <c r="P40" s="161"/>
      <c r="Q40" s="161" t="str">
        <f>WIDECHAR(MID(TEXT('入力シート'!$E$24,"???????????"),4,1))</f>
        <v>　</v>
      </c>
      <c r="R40" s="161"/>
      <c r="S40" s="161" t="str">
        <f>WIDECHAR(MID(TEXT('入力シート'!$E$24,"???????????"),5,1))</f>
        <v>　</v>
      </c>
      <c r="T40" s="164"/>
      <c r="U40" s="165" t="str">
        <f>WIDECHAR(MID(TEXT('入力シート'!$E$24,"???????????"),6,1))</f>
        <v>　</v>
      </c>
      <c r="V40" s="161"/>
      <c r="W40" s="161" t="str">
        <f>WIDECHAR(MID(TEXT('入力シート'!$E$24,"???????????"),7,1))</f>
        <v>　</v>
      </c>
      <c r="X40" s="161"/>
      <c r="Y40" s="161" t="str">
        <f>WIDECHAR(MID(TEXT('入力シート'!$E$24,"???????????"),8,1))</f>
        <v>　</v>
      </c>
      <c r="Z40" s="175"/>
      <c r="AA40" s="163" t="str">
        <f>WIDECHAR(MID(TEXT('入力シート'!$E$24,"???????????"),9,1))</f>
        <v>　</v>
      </c>
      <c r="AB40" s="161"/>
      <c r="AC40" s="161" t="str">
        <f>WIDECHAR(MID(TEXT('入力シート'!$E$24,"???????????"),10,1))</f>
        <v>　</v>
      </c>
      <c r="AD40" s="161"/>
      <c r="AE40" s="161" t="str">
        <f>WIDECHAR(MID(TEXT('入力シート'!$E$24,"???????????"),11,1))</f>
        <v>　</v>
      </c>
      <c r="AF40" s="161"/>
      <c r="AG40" s="26"/>
      <c r="AH40" s="2"/>
      <c r="AI40" s="33"/>
      <c r="AJ40" s="2"/>
      <c r="AK40" s="226"/>
      <c r="AL40" s="227"/>
      <c r="AM40" s="176"/>
      <c r="AN40" s="176"/>
      <c r="AO40" s="176"/>
      <c r="AP40" s="176"/>
      <c r="AQ40" s="176"/>
      <c r="AR40" s="146"/>
      <c r="AS40" s="146"/>
      <c r="AT40" s="161" t="str">
        <f>WIDECHAR(MID(TEXT('入力シート'!$E$24,"???????????"),1,1))</f>
        <v>　</v>
      </c>
      <c r="AU40" s="175"/>
      <c r="AV40" s="161" t="str">
        <f>WIDECHAR(MID(TEXT('入力シート'!$E$24,"???????????"),2,1))</f>
        <v>　</v>
      </c>
      <c r="AW40" s="164"/>
      <c r="AX40" s="163" t="str">
        <f>WIDECHAR(MID(TEXT('入力シート'!$E$24,"???????????"),3,1))</f>
        <v>　</v>
      </c>
      <c r="AY40" s="161"/>
      <c r="AZ40" s="161" t="str">
        <f>WIDECHAR(MID(TEXT('入力シート'!$E$24,"???????????"),4,1))</f>
        <v>　</v>
      </c>
      <c r="BA40" s="161"/>
      <c r="BB40" s="161" t="str">
        <f>WIDECHAR(MID(TEXT('入力シート'!$E$24,"???????????"),5,1))</f>
        <v>　</v>
      </c>
      <c r="BC40" s="164"/>
      <c r="BD40" s="165" t="str">
        <f>WIDECHAR(MID(TEXT('入力シート'!$E$24,"???????????"),6,1))</f>
        <v>　</v>
      </c>
      <c r="BE40" s="161"/>
      <c r="BF40" s="161" t="str">
        <f>WIDECHAR(MID(TEXT('入力シート'!$E$24,"???????????"),7,1))</f>
        <v>　</v>
      </c>
      <c r="BG40" s="161"/>
      <c r="BH40" s="161" t="str">
        <f>WIDECHAR(MID(TEXT('入力シート'!$E$24,"???????????"),8,1))</f>
        <v>　</v>
      </c>
      <c r="BI40" s="175"/>
      <c r="BJ40" s="163" t="str">
        <f>WIDECHAR(MID(TEXT('入力シート'!$E$24,"???????????"),9,1))</f>
        <v>　</v>
      </c>
      <c r="BK40" s="161"/>
      <c r="BL40" s="161" t="str">
        <f>WIDECHAR(MID(TEXT('入力シート'!$E$24,"???????????"),10,1))</f>
        <v>　</v>
      </c>
      <c r="BM40" s="161"/>
      <c r="BN40" s="161" t="str">
        <f>WIDECHAR(MID(TEXT('入力シート'!$E$24,"???????????"),11,1))</f>
        <v>　</v>
      </c>
      <c r="BO40" s="161"/>
      <c r="BP40" s="26"/>
      <c r="BQ40" s="28"/>
      <c r="BT40" s="226"/>
      <c r="BU40" s="227"/>
      <c r="BV40" s="176"/>
      <c r="BW40" s="176"/>
      <c r="BX40" s="176"/>
      <c r="BY40" s="176"/>
      <c r="BZ40" s="176"/>
      <c r="CA40" s="146"/>
      <c r="CB40" s="146"/>
      <c r="CC40" s="161" t="str">
        <f>WIDECHAR(MID(TEXT('入力シート'!$E$24,"???????????"),1,1))</f>
        <v>　</v>
      </c>
      <c r="CD40" s="175"/>
      <c r="CE40" s="161" t="str">
        <f>WIDECHAR(MID(TEXT('入力シート'!$E$24,"???????????"),2,1))</f>
        <v>　</v>
      </c>
      <c r="CF40" s="164"/>
      <c r="CG40" s="163" t="str">
        <f>WIDECHAR(MID(TEXT('入力シート'!$E$24,"???????????"),3,1))</f>
        <v>　</v>
      </c>
      <c r="CH40" s="161"/>
      <c r="CI40" s="161" t="str">
        <f>WIDECHAR(MID(TEXT('入力シート'!$E$24,"???????????"),4,1))</f>
        <v>　</v>
      </c>
      <c r="CJ40" s="161"/>
      <c r="CK40" s="161" t="str">
        <f>WIDECHAR(MID(TEXT('入力シート'!$E$24,"???????????"),5,1))</f>
        <v>　</v>
      </c>
      <c r="CL40" s="164"/>
      <c r="CM40" s="165" t="str">
        <f>WIDECHAR(MID(TEXT('入力シート'!$E$24,"???????????"),6,1))</f>
        <v>　</v>
      </c>
      <c r="CN40" s="161"/>
      <c r="CO40" s="161" t="str">
        <f>WIDECHAR(MID(TEXT('入力シート'!$E$24,"???????????"),7,1))</f>
        <v>　</v>
      </c>
      <c r="CP40" s="161"/>
      <c r="CQ40" s="161" t="str">
        <f>WIDECHAR(MID(TEXT('入力シート'!$E$24,"???????????"),8,1))</f>
        <v>　</v>
      </c>
      <c r="CR40" s="175"/>
      <c r="CS40" s="163" t="str">
        <f>WIDECHAR(MID(TEXT('入力シート'!$E$24,"???????????"),9,1))</f>
        <v>　</v>
      </c>
      <c r="CT40" s="161"/>
      <c r="CU40" s="161" t="str">
        <f>WIDECHAR(MID(TEXT('入力シート'!$E$24,"???????????"),10,1))</f>
        <v>　</v>
      </c>
      <c r="CV40" s="161"/>
      <c r="CW40" s="161" t="str">
        <f>WIDECHAR(MID(TEXT('入力シート'!$E$24,"???????????"),11,1))</f>
        <v>　</v>
      </c>
      <c r="CX40" s="161"/>
      <c r="CY40" s="26"/>
      <c r="CZ40" s="28"/>
    </row>
    <row r="41" spans="2:104" ht="4.5" customHeight="1">
      <c r="B41" s="226"/>
      <c r="C41" s="227"/>
      <c r="D41" s="176" t="s">
        <v>51</v>
      </c>
      <c r="E41" s="176"/>
      <c r="F41" s="176"/>
      <c r="G41" s="176"/>
      <c r="H41" s="176"/>
      <c r="I41" s="149" t="s">
        <v>35</v>
      </c>
      <c r="J41" s="146"/>
      <c r="K41" s="150"/>
      <c r="L41" s="151"/>
      <c r="M41" s="150"/>
      <c r="N41" s="156"/>
      <c r="O41" s="152"/>
      <c r="P41" s="150"/>
      <c r="Q41" s="150"/>
      <c r="R41" s="150"/>
      <c r="S41" s="150"/>
      <c r="T41" s="156"/>
      <c r="U41" s="159"/>
      <c r="V41" s="150"/>
      <c r="W41" s="150"/>
      <c r="X41" s="150"/>
      <c r="Y41" s="150"/>
      <c r="Z41" s="151"/>
      <c r="AA41" s="152"/>
      <c r="AB41" s="150"/>
      <c r="AC41" s="150"/>
      <c r="AD41" s="150"/>
      <c r="AE41" s="150"/>
      <c r="AF41" s="150"/>
      <c r="AG41" s="27"/>
      <c r="AH41" s="2"/>
      <c r="AI41" s="33"/>
      <c r="AJ41" s="2"/>
      <c r="AK41" s="226"/>
      <c r="AL41" s="227"/>
      <c r="AM41" s="176" t="s">
        <v>51</v>
      </c>
      <c r="AN41" s="176"/>
      <c r="AO41" s="176"/>
      <c r="AP41" s="176"/>
      <c r="AQ41" s="176"/>
      <c r="AR41" s="149" t="s">
        <v>35</v>
      </c>
      <c r="AS41" s="146"/>
      <c r="AT41" s="150"/>
      <c r="AU41" s="151"/>
      <c r="AV41" s="150"/>
      <c r="AW41" s="156"/>
      <c r="AX41" s="152"/>
      <c r="AY41" s="150"/>
      <c r="AZ41" s="150"/>
      <c r="BA41" s="150"/>
      <c r="BB41" s="150"/>
      <c r="BC41" s="156"/>
      <c r="BD41" s="159"/>
      <c r="BE41" s="150"/>
      <c r="BF41" s="150"/>
      <c r="BG41" s="150"/>
      <c r="BH41" s="150"/>
      <c r="BI41" s="151"/>
      <c r="BJ41" s="152"/>
      <c r="BK41" s="150"/>
      <c r="BL41" s="150"/>
      <c r="BM41" s="150"/>
      <c r="BN41" s="150"/>
      <c r="BO41" s="150"/>
      <c r="BP41" s="27"/>
      <c r="BQ41" s="28"/>
      <c r="BT41" s="226"/>
      <c r="BU41" s="227"/>
      <c r="BV41" s="176" t="s">
        <v>51</v>
      </c>
      <c r="BW41" s="176"/>
      <c r="BX41" s="176"/>
      <c r="BY41" s="176"/>
      <c r="BZ41" s="176"/>
      <c r="CA41" s="149" t="s">
        <v>35</v>
      </c>
      <c r="CB41" s="146"/>
      <c r="CC41" s="150"/>
      <c r="CD41" s="151"/>
      <c r="CE41" s="150"/>
      <c r="CF41" s="156"/>
      <c r="CG41" s="152"/>
      <c r="CH41" s="150"/>
      <c r="CI41" s="150"/>
      <c r="CJ41" s="150"/>
      <c r="CK41" s="150"/>
      <c r="CL41" s="156"/>
      <c r="CM41" s="159"/>
      <c r="CN41" s="150"/>
      <c r="CO41" s="150"/>
      <c r="CP41" s="150"/>
      <c r="CQ41" s="150"/>
      <c r="CR41" s="151"/>
      <c r="CS41" s="152"/>
      <c r="CT41" s="150"/>
      <c r="CU41" s="150"/>
      <c r="CV41" s="150"/>
      <c r="CW41" s="150"/>
      <c r="CX41" s="150"/>
      <c r="CY41" s="27"/>
      <c r="CZ41" s="28"/>
    </row>
    <row r="42" spans="2:104" ht="9" customHeight="1">
      <c r="B42" s="226"/>
      <c r="C42" s="227"/>
      <c r="D42" s="176"/>
      <c r="E42" s="176"/>
      <c r="F42" s="176"/>
      <c r="G42" s="176"/>
      <c r="H42" s="176"/>
      <c r="I42" s="146"/>
      <c r="J42" s="146"/>
      <c r="K42" s="161" t="str">
        <f>WIDECHAR(MID(TEXT('入力シート'!$E$25,"???????????"),1,1))</f>
        <v>　</v>
      </c>
      <c r="L42" s="175"/>
      <c r="M42" s="161" t="str">
        <f>WIDECHAR(MID(TEXT('入力シート'!$E$25,"???????????"),2,1))</f>
        <v>　</v>
      </c>
      <c r="N42" s="164"/>
      <c r="O42" s="163" t="str">
        <f>WIDECHAR(MID(TEXT('入力シート'!$E$25,"???????????"),3,1))</f>
        <v>　</v>
      </c>
      <c r="P42" s="161"/>
      <c r="Q42" s="161" t="str">
        <f>WIDECHAR(MID(TEXT('入力シート'!$E$25,"???????????"),4,1))</f>
        <v>　</v>
      </c>
      <c r="R42" s="161"/>
      <c r="S42" s="161" t="str">
        <f>WIDECHAR(MID(TEXT('入力シート'!$E$25,"???????????"),5,1))</f>
        <v>　</v>
      </c>
      <c r="T42" s="164"/>
      <c r="U42" s="165" t="str">
        <f>WIDECHAR(MID(TEXT('入力シート'!$E$25,"???????????"),6,1))</f>
        <v>　</v>
      </c>
      <c r="V42" s="161"/>
      <c r="W42" s="161" t="str">
        <f>WIDECHAR(MID(TEXT('入力シート'!$E$25,"???????????"),7,1))</f>
        <v>　</v>
      </c>
      <c r="X42" s="161"/>
      <c r="Y42" s="161" t="str">
        <f>WIDECHAR(MID(TEXT('入力シート'!$E$25,"???????????"),8,1))</f>
        <v>　</v>
      </c>
      <c r="Z42" s="175"/>
      <c r="AA42" s="163" t="str">
        <f>WIDECHAR(MID(TEXT('入力シート'!$E$25,"???????????"),9,1))</f>
        <v>　</v>
      </c>
      <c r="AB42" s="161"/>
      <c r="AC42" s="161" t="str">
        <f>WIDECHAR(MID(TEXT('入力シート'!$E$25,"???????????"),10,1))</f>
        <v>　</v>
      </c>
      <c r="AD42" s="161"/>
      <c r="AE42" s="161" t="str">
        <f>WIDECHAR(MID(TEXT('入力シート'!$E$25,"???????????"),11,1))</f>
        <v>　</v>
      </c>
      <c r="AF42" s="161"/>
      <c r="AG42" s="26"/>
      <c r="AH42" s="2"/>
      <c r="AI42" s="33"/>
      <c r="AJ42" s="2"/>
      <c r="AK42" s="226"/>
      <c r="AL42" s="227"/>
      <c r="AM42" s="176"/>
      <c r="AN42" s="176"/>
      <c r="AO42" s="176"/>
      <c r="AP42" s="176"/>
      <c r="AQ42" s="176"/>
      <c r="AR42" s="146"/>
      <c r="AS42" s="146"/>
      <c r="AT42" s="161" t="str">
        <f>WIDECHAR(MID(TEXT('入力シート'!$E$25,"???????????"),1,1))</f>
        <v>　</v>
      </c>
      <c r="AU42" s="175"/>
      <c r="AV42" s="161" t="str">
        <f>WIDECHAR(MID(TEXT('入力シート'!$E$25,"???????????"),2,1))</f>
        <v>　</v>
      </c>
      <c r="AW42" s="164"/>
      <c r="AX42" s="163" t="str">
        <f>WIDECHAR(MID(TEXT('入力シート'!$E$25,"???????????"),3,1))</f>
        <v>　</v>
      </c>
      <c r="AY42" s="161"/>
      <c r="AZ42" s="161" t="str">
        <f>WIDECHAR(MID(TEXT('入力シート'!$E$25,"???????????"),4,1))</f>
        <v>　</v>
      </c>
      <c r="BA42" s="161"/>
      <c r="BB42" s="161" t="str">
        <f>WIDECHAR(MID(TEXT('入力シート'!$E$25,"???????????"),5,1))</f>
        <v>　</v>
      </c>
      <c r="BC42" s="164"/>
      <c r="BD42" s="165" t="str">
        <f>WIDECHAR(MID(TEXT('入力シート'!$E$25,"???????????"),6,1))</f>
        <v>　</v>
      </c>
      <c r="BE42" s="161"/>
      <c r="BF42" s="161" t="str">
        <f>WIDECHAR(MID(TEXT('入力シート'!$E$25,"???????????"),7,1))</f>
        <v>　</v>
      </c>
      <c r="BG42" s="161"/>
      <c r="BH42" s="161" t="str">
        <f>WIDECHAR(MID(TEXT('入力シート'!$E$25,"???????????"),8,1))</f>
        <v>　</v>
      </c>
      <c r="BI42" s="175"/>
      <c r="BJ42" s="163" t="str">
        <f>WIDECHAR(MID(TEXT('入力シート'!$E$25,"???????????"),9,1))</f>
        <v>　</v>
      </c>
      <c r="BK42" s="161"/>
      <c r="BL42" s="161" t="str">
        <f>WIDECHAR(MID(TEXT('入力シート'!$E$25,"???????????"),10,1))</f>
        <v>　</v>
      </c>
      <c r="BM42" s="161"/>
      <c r="BN42" s="161" t="str">
        <f>WIDECHAR(MID(TEXT('入力シート'!$E$25,"???????????"),11,1))</f>
        <v>　</v>
      </c>
      <c r="BO42" s="161"/>
      <c r="BP42" s="26"/>
      <c r="BQ42" s="28"/>
      <c r="BT42" s="226"/>
      <c r="BU42" s="227"/>
      <c r="BV42" s="176"/>
      <c r="BW42" s="176"/>
      <c r="BX42" s="176"/>
      <c r="BY42" s="176"/>
      <c r="BZ42" s="176"/>
      <c r="CA42" s="146"/>
      <c r="CB42" s="146"/>
      <c r="CC42" s="161" t="str">
        <f>WIDECHAR(MID(TEXT('入力シート'!$E$25,"???????????"),1,1))</f>
        <v>　</v>
      </c>
      <c r="CD42" s="175"/>
      <c r="CE42" s="161" t="str">
        <f>WIDECHAR(MID(TEXT('入力シート'!$E$25,"???????????"),2,1))</f>
        <v>　</v>
      </c>
      <c r="CF42" s="164"/>
      <c r="CG42" s="163" t="str">
        <f>WIDECHAR(MID(TEXT('入力シート'!$E$25,"???????????"),3,1))</f>
        <v>　</v>
      </c>
      <c r="CH42" s="161"/>
      <c r="CI42" s="161" t="str">
        <f>WIDECHAR(MID(TEXT('入力シート'!$E$25,"???????????"),4,1))</f>
        <v>　</v>
      </c>
      <c r="CJ42" s="161"/>
      <c r="CK42" s="161" t="str">
        <f>WIDECHAR(MID(TEXT('入力シート'!$E$25,"???????????"),5,1))</f>
        <v>　</v>
      </c>
      <c r="CL42" s="164"/>
      <c r="CM42" s="165" t="str">
        <f>WIDECHAR(MID(TEXT('入力シート'!$E$25,"???????????"),6,1))</f>
        <v>　</v>
      </c>
      <c r="CN42" s="161"/>
      <c r="CO42" s="161" t="str">
        <f>WIDECHAR(MID(TEXT('入力シート'!$E$25,"???????????"),7,1))</f>
        <v>　</v>
      </c>
      <c r="CP42" s="161"/>
      <c r="CQ42" s="161" t="str">
        <f>WIDECHAR(MID(TEXT('入力シート'!$E$25,"???????????"),8,1))</f>
        <v>　</v>
      </c>
      <c r="CR42" s="175"/>
      <c r="CS42" s="163" t="str">
        <f>WIDECHAR(MID(TEXT('入力シート'!$E$25,"???????????"),9,1))</f>
        <v>　</v>
      </c>
      <c r="CT42" s="161"/>
      <c r="CU42" s="161" t="str">
        <f>WIDECHAR(MID(TEXT('入力シート'!$E$25,"???????????"),10,1))</f>
        <v>　</v>
      </c>
      <c r="CV42" s="161"/>
      <c r="CW42" s="161" t="str">
        <f>WIDECHAR(MID(TEXT('入力シート'!$E$25,"???????????"),11,1))</f>
        <v>　</v>
      </c>
      <c r="CX42" s="161"/>
      <c r="CY42" s="26"/>
      <c r="CZ42" s="28"/>
    </row>
    <row r="43" spans="2:104" ht="4.5" customHeight="1">
      <c r="B43" s="226"/>
      <c r="C43" s="227"/>
      <c r="D43" s="177" t="s">
        <v>120</v>
      </c>
      <c r="E43" s="178"/>
      <c r="F43" s="178"/>
      <c r="G43" s="178"/>
      <c r="H43" s="179"/>
      <c r="I43" s="149" t="s">
        <v>36</v>
      </c>
      <c r="J43" s="146"/>
      <c r="K43" s="150"/>
      <c r="L43" s="151"/>
      <c r="M43" s="150"/>
      <c r="N43" s="156"/>
      <c r="O43" s="152"/>
      <c r="P43" s="150"/>
      <c r="Q43" s="150"/>
      <c r="R43" s="150"/>
      <c r="S43" s="150"/>
      <c r="T43" s="156"/>
      <c r="U43" s="159"/>
      <c r="V43" s="150"/>
      <c r="W43" s="150"/>
      <c r="X43" s="150"/>
      <c r="Y43" s="150"/>
      <c r="Z43" s="151"/>
      <c r="AA43" s="152"/>
      <c r="AB43" s="150"/>
      <c r="AC43" s="150"/>
      <c r="AD43" s="150"/>
      <c r="AE43" s="150"/>
      <c r="AF43" s="150"/>
      <c r="AG43" s="27"/>
      <c r="AH43" s="2"/>
      <c r="AI43" s="33"/>
      <c r="AJ43" s="2"/>
      <c r="AK43" s="226"/>
      <c r="AL43" s="227"/>
      <c r="AM43" s="177" t="s">
        <v>120</v>
      </c>
      <c r="AN43" s="178"/>
      <c r="AO43" s="178"/>
      <c r="AP43" s="178"/>
      <c r="AQ43" s="179"/>
      <c r="AR43" s="149" t="s">
        <v>36</v>
      </c>
      <c r="AS43" s="146"/>
      <c r="AT43" s="150"/>
      <c r="AU43" s="151"/>
      <c r="AV43" s="150"/>
      <c r="AW43" s="156"/>
      <c r="AX43" s="152"/>
      <c r="AY43" s="150"/>
      <c r="AZ43" s="150"/>
      <c r="BA43" s="150"/>
      <c r="BB43" s="150"/>
      <c r="BC43" s="156"/>
      <c r="BD43" s="159"/>
      <c r="BE43" s="150"/>
      <c r="BF43" s="150"/>
      <c r="BG43" s="150"/>
      <c r="BH43" s="150"/>
      <c r="BI43" s="151"/>
      <c r="BJ43" s="152"/>
      <c r="BK43" s="150"/>
      <c r="BL43" s="150"/>
      <c r="BM43" s="150"/>
      <c r="BN43" s="150"/>
      <c r="BO43" s="150"/>
      <c r="BP43" s="27"/>
      <c r="BQ43" s="28"/>
      <c r="BT43" s="226"/>
      <c r="BU43" s="227"/>
      <c r="BV43" s="177" t="s">
        <v>120</v>
      </c>
      <c r="BW43" s="178"/>
      <c r="BX43" s="178"/>
      <c r="BY43" s="178"/>
      <c r="BZ43" s="179"/>
      <c r="CA43" s="149" t="s">
        <v>36</v>
      </c>
      <c r="CB43" s="146"/>
      <c r="CC43" s="150"/>
      <c r="CD43" s="151"/>
      <c r="CE43" s="150"/>
      <c r="CF43" s="156"/>
      <c r="CG43" s="152"/>
      <c r="CH43" s="150"/>
      <c r="CI43" s="150"/>
      <c r="CJ43" s="150"/>
      <c r="CK43" s="150"/>
      <c r="CL43" s="156"/>
      <c r="CM43" s="159"/>
      <c r="CN43" s="150"/>
      <c r="CO43" s="150"/>
      <c r="CP43" s="150"/>
      <c r="CQ43" s="150"/>
      <c r="CR43" s="151"/>
      <c r="CS43" s="152"/>
      <c r="CT43" s="150"/>
      <c r="CU43" s="150"/>
      <c r="CV43" s="150"/>
      <c r="CW43" s="150"/>
      <c r="CX43" s="150"/>
      <c r="CY43" s="27"/>
      <c r="CZ43" s="28"/>
    </row>
    <row r="44" spans="2:104" ht="9" customHeight="1">
      <c r="B44" s="226"/>
      <c r="C44" s="227"/>
      <c r="D44" s="180"/>
      <c r="E44" s="181"/>
      <c r="F44" s="181"/>
      <c r="G44" s="181"/>
      <c r="H44" s="182"/>
      <c r="I44" s="146"/>
      <c r="J44" s="146"/>
      <c r="K44" s="161" t="str">
        <f>WIDECHAR(MID(TEXT('入力シート'!$E$26,"???????????"),1,1))</f>
        <v>　</v>
      </c>
      <c r="L44" s="175"/>
      <c r="M44" s="161" t="str">
        <f>WIDECHAR(MID(TEXT('入力シート'!$E$26,"???????????"),2,1))</f>
        <v>　</v>
      </c>
      <c r="N44" s="164"/>
      <c r="O44" s="163" t="str">
        <f>WIDECHAR(MID(TEXT('入力シート'!$E$26,"???????????"),3,1))</f>
        <v>　</v>
      </c>
      <c r="P44" s="161"/>
      <c r="Q44" s="161" t="str">
        <f>WIDECHAR(MID(TEXT('入力シート'!$E$26,"???????????"),4,1))</f>
        <v>　</v>
      </c>
      <c r="R44" s="161"/>
      <c r="S44" s="161" t="str">
        <f>WIDECHAR(MID(TEXT('入力シート'!$E$26,"???????????"),5,1))</f>
        <v>　</v>
      </c>
      <c r="T44" s="164"/>
      <c r="U44" s="165" t="str">
        <f>WIDECHAR(MID(TEXT('入力シート'!$E$26,"???????????"),6,1))</f>
        <v>　</v>
      </c>
      <c r="V44" s="161"/>
      <c r="W44" s="161" t="str">
        <f>WIDECHAR(MID(TEXT('入力シート'!$E$26,"???????????"),7,1))</f>
        <v>　</v>
      </c>
      <c r="X44" s="161"/>
      <c r="Y44" s="161" t="str">
        <f>WIDECHAR(MID(TEXT('入力シート'!$E$26,"???????????"),8,1))</f>
        <v>　</v>
      </c>
      <c r="Z44" s="175"/>
      <c r="AA44" s="163" t="str">
        <f>WIDECHAR(MID(TEXT('入力シート'!$E$26,"???????????"),9,1))</f>
        <v>　</v>
      </c>
      <c r="AB44" s="161"/>
      <c r="AC44" s="161" t="str">
        <f>WIDECHAR(MID(TEXT('入力シート'!$E$26,"???????????"),10,1))</f>
        <v>　</v>
      </c>
      <c r="AD44" s="161"/>
      <c r="AE44" s="161" t="str">
        <f>WIDECHAR(MID(TEXT('入力シート'!$E$26,"???????????"),11,1))</f>
        <v>　</v>
      </c>
      <c r="AF44" s="161"/>
      <c r="AG44" s="26"/>
      <c r="AH44" s="2"/>
      <c r="AI44" s="33"/>
      <c r="AJ44" s="2"/>
      <c r="AK44" s="226"/>
      <c r="AL44" s="227"/>
      <c r="AM44" s="180"/>
      <c r="AN44" s="181"/>
      <c r="AO44" s="181"/>
      <c r="AP44" s="181"/>
      <c r="AQ44" s="182"/>
      <c r="AR44" s="146"/>
      <c r="AS44" s="146"/>
      <c r="AT44" s="161" t="str">
        <f>WIDECHAR(MID(TEXT('入力シート'!$E$26,"???????????"),1,1))</f>
        <v>　</v>
      </c>
      <c r="AU44" s="175"/>
      <c r="AV44" s="161" t="str">
        <f>WIDECHAR(MID(TEXT('入力シート'!$E$26,"???????????"),2,1))</f>
        <v>　</v>
      </c>
      <c r="AW44" s="164"/>
      <c r="AX44" s="163" t="str">
        <f>WIDECHAR(MID(TEXT('入力シート'!$E$26,"???????????"),3,1))</f>
        <v>　</v>
      </c>
      <c r="AY44" s="161"/>
      <c r="AZ44" s="161" t="str">
        <f>WIDECHAR(MID(TEXT('入力シート'!$E$26,"???????????"),4,1))</f>
        <v>　</v>
      </c>
      <c r="BA44" s="161"/>
      <c r="BB44" s="161" t="str">
        <f>WIDECHAR(MID(TEXT('入力シート'!$E$26,"???????????"),5,1))</f>
        <v>　</v>
      </c>
      <c r="BC44" s="164"/>
      <c r="BD44" s="165" t="str">
        <f>WIDECHAR(MID(TEXT('入力シート'!$E$26,"???????????"),6,1))</f>
        <v>　</v>
      </c>
      <c r="BE44" s="161"/>
      <c r="BF44" s="161" t="str">
        <f>WIDECHAR(MID(TEXT('入力シート'!$E$26,"???????????"),7,1))</f>
        <v>　</v>
      </c>
      <c r="BG44" s="161"/>
      <c r="BH44" s="161" t="str">
        <f>WIDECHAR(MID(TEXT('入力シート'!$E$26,"???????????"),8,1))</f>
        <v>　</v>
      </c>
      <c r="BI44" s="175"/>
      <c r="BJ44" s="163" t="str">
        <f>WIDECHAR(MID(TEXT('入力シート'!$E$26,"???????????"),9,1))</f>
        <v>　</v>
      </c>
      <c r="BK44" s="161"/>
      <c r="BL44" s="161" t="str">
        <f>WIDECHAR(MID(TEXT('入力シート'!$E$26,"???????????"),10,1))</f>
        <v>　</v>
      </c>
      <c r="BM44" s="161"/>
      <c r="BN44" s="161" t="str">
        <f>WIDECHAR(MID(TEXT('入力シート'!$E$26,"???????????"),11,1))</f>
        <v>　</v>
      </c>
      <c r="BO44" s="161"/>
      <c r="BP44" s="26"/>
      <c r="BQ44" s="28"/>
      <c r="BT44" s="226"/>
      <c r="BU44" s="227"/>
      <c r="BV44" s="180"/>
      <c r="BW44" s="181"/>
      <c r="BX44" s="181"/>
      <c r="BY44" s="181"/>
      <c r="BZ44" s="182"/>
      <c r="CA44" s="146"/>
      <c r="CB44" s="146"/>
      <c r="CC44" s="161" t="str">
        <f>WIDECHAR(MID(TEXT('入力シート'!$E$26,"???????????"),1,1))</f>
        <v>　</v>
      </c>
      <c r="CD44" s="175"/>
      <c r="CE44" s="161" t="str">
        <f>WIDECHAR(MID(TEXT('入力シート'!$E$26,"???????????"),2,1))</f>
        <v>　</v>
      </c>
      <c r="CF44" s="164"/>
      <c r="CG44" s="163" t="str">
        <f>WIDECHAR(MID(TEXT('入力シート'!$E$26,"???????????"),3,1))</f>
        <v>　</v>
      </c>
      <c r="CH44" s="161"/>
      <c r="CI44" s="161" t="str">
        <f>WIDECHAR(MID(TEXT('入力シート'!$E$26,"???????????"),4,1))</f>
        <v>　</v>
      </c>
      <c r="CJ44" s="161"/>
      <c r="CK44" s="161" t="str">
        <f>WIDECHAR(MID(TEXT('入力シート'!$E$26,"???????????"),5,1))</f>
        <v>　</v>
      </c>
      <c r="CL44" s="164"/>
      <c r="CM44" s="165" t="str">
        <f>WIDECHAR(MID(TEXT('入力シート'!$E$26,"???????????"),6,1))</f>
        <v>　</v>
      </c>
      <c r="CN44" s="161"/>
      <c r="CO44" s="161" t="str">
        <f>WIDECHAR(MID(TEXT('入力シート'!$E$26,"???????????"),7,1))</f>
        <v>　</v>
      </c>
      <c r="CP44" s="161"/>
      <c r="CQ44" s="161" t="str">
        <f>WIDECHAR(MID(TEXT('入力シート'!$E$26,"???????????"),8,1))</f>
        <v>　</v>
      </c>
      <c r="CR44" s="175"/>
      <c r="CS44" s="163" t="str">
        <f>WIDECHAR(MID(TEXT('入力シート'!$E$26,"???????????"),9,1))</f>
        <v>　</v>
      </c>
      <c r="CT44" s="161"/>
      <c r="CU44" s="161" t="str">
        <f>WIDECHAR(MID(TEXT('入力シート'!$E$26,"???????????"),10,1))</f>
        <v>　</v>
      </c>
      <c r="CV44" s="161"/>
      <c r="CW44" s="161" t="str">
        <f>WIDECHAR(MID(TEXT('入力シート'!$E$26,"???????????"),11,1))</f>
        <v>　</v>
      </c>
      <c r="CX44" s="161"/>
      <c r="CY44" s="26"/>
      <c r="CZ44" s="28"/>
    </row>
    <row r="45" spans="2:104" ht="4.5" customHeight="1">
      <c r="B45" s="226"/>
      <c r="C45" s="227"/>
      <c r="D45" s="147" t="s">
        <v>52</v>
      </c>
      <c r="E45" s="147"/>
      <c r="F45" s="147"/>
      <c r="G45" s="147"/>
      <c r="H45" s="147"/>
      <c r="I45" s="149" t="s">
        <v>37</v>
      </c>
      <c r="J45" s="146"/>
      <c r="K45" s="150"/>
      <c r="L45" s="151"/>
      <c r="M45" s="150"/>
      <c r="N45" s="156"/>
      <c r="O45" s="152"/>
      <c r="P45" s="150"/>
      <c r="Q45" s="150"/>
      <c r="R45" s="150"/>
      <c r="S45" s="150"/>
      <c r="T45" s="156"/>
      <c r="U45" s="159"/>
      <c r="V45" s="150"/>
      <c r="W45" s="150"/>
      <c r="X45" s="150"/>
      <c r="Y45" s="150"/>
      <c r="Z45" s="151"/>
      <c r="AA45" s="152"/>
      <c r="AB45" s="150"/>
      <c r="AC45" s="150"/>
      <c r="AD45" s="150"/>
      <c r="AE45" s="150"/>
      <c r="AF45" s="150"/>
      <c r="AG45" s="27"/>
      <c r="AH45" s="2"/>
      <c r="AI45" s="33"/>
      <c r="AJ45" s="2"/>
      <c r="AK45" s="226"/>
      <c r="AL45" s="227"/>
      <c r="AM45" s="147" t="s">
        <v>52</v>
      </c>
      <c r="AN45" s="147"/>
      <c r="AO45" s="147"/>
      <c r="AP45" s="147"/>
      <c r="AQ45" s="147"/>
      <c r="AR45" s="149" t="s">
        <v>37</v>
      </c>
      <c r="AS45" s="146"/>
      <c r="AT45" s="150"/>
      <c r="AU45" s="151"/>
      <c r="AV45" s="150"/>
      <c r="AW45" s="156"/>
      <c r="AX45" s="152"/>
      <c r="AY45" s="150"/>
      <c r="AZ45" s="150"/>
      <c r="BA45" s="150"/>
      <c r="BB45" s="150"/>
      <c r="BC45" s="156"/>
      <c r="BD45" s="159"/>
      <c r="BE45" s="150"/>
      <c r="BF45" s="150"/>
      <c r="BG45" s="150"/>
      <c r="BH45" s="150"/>
      <c r="BI45" s="151"/>
      <c r="BJ45" s="152"/>
      <c r="BK45" s="150"/>
      <c r="BL45" s="150"/>
      <c r="BM45" s="150"/>
      <c r="BN45" s="150"/>
      <c r="BO45" s="150"/>
      <c r="BP45" s="27"/>
      <c r="BQ45" s="28"/>
      <c r="BT45" s="226"/>
      <c r="BU45" s="227"/>
      <c r="BV45" s="147" t="s">
        <v>52</v>
      </c>
      <c r="BW45" s="147"/>
      <c r="BX45" s="147"/>
      <c r="BY45" s="147"/>
      <c r="BZ45" s="147"/>
      <c r="CA45" s="149" t="s">
        <v>37</v>
      </c>
      <c r="CB45" s="146"/>
      <c r="CC45" s="150"/>
      <c r="CD45" s="151"/>
      <c r="CE45" s="150"/>
      <c r="CF45" s="156"/>
      <c r="CG45" s="152"/>
      <c r="CH45" s="150"/>
      <c r="CI45" s="150"/>
      <c r="CJ45" s="150"/>
      <c r="CK45" s="150"/>
      <c r="CL45" s="156"/>
      <c r="CM45" s="159"/>
      <c r="CN45" s="150"/>
      <c r="CO45" s="150"/>
      <c r="CP45" s="150"/>
      <c r="CQ45" s="150"/>
      <c r="CR45" s="151"/>
      <c r="CS45" s="152"/>
      <c r="CT45" s="150"/>
      <c r="CU45" s="150"/>
      <c r="CV45" s="150"/>
      <c r="CW45" s="150"/>
      <c r="CX45" s="150"/>
      <c r="CY45" s="27"/>
      <c r="CZ45" s="28"/>
    </row>
    <row r="46" spans="2:104" ht="9" customHeight="1">
      <c r="B46" s="226"/>
      <c r="C46" s="227"/>
      <c r="D46" s="147"/>
      <c r="E46" s="147"/>
      <c r="F46" s="147"/>
      <c r="G46" s="147"/>
      <c r="H46" s="147"/>
      <c r="I46" s="146"/>
      <c r="J46" s="146"/>
      <c r="K46" s="161" t="str">
        <f>WIDECHAR(MID(TEXT('入力シート'!$E$27,"???????????"),1,1))</f>
        <v>　</v>
      </c>
      <c r="L46" s="175"/>
      <c r="M46" s="161" t="str">
        <f>WIDECHAR(MID(TEXT('入力シート'!$E$27,"???????????"),2,1))</f>
        <v>　</v>
      </c>
      <c r="N46" s="164"/>
      <c r="O46" s="163" t="str">
        <f>WIDECHAR(MID(TEXT('入力シート'!$E$27,"???????????"),3,1))</f>
        <v>　</v>
      </c>
      <c r="P46" s="161"/>
      <c r="Q46" s="161" t="str">
        <f>WIDECHAR(MID(TEXT('入力シート'!$E$27,"???????????"),4,1))</f>
        <v>　</v>
      </c>
      <c r="R46" s="161"/>
      <c r="S46" s="161" t="str">
        <f>WIDECHAR(MID(TEXT('入力シート'!$E$27,"???????????"),5,1))</f>
        <v>　</v>
      </c>
      <c r="T46" s="164"/>
      <c r="U46" s="165" t="str">
        <f>WIDECHAR(MID(TEXT('入力シート'!$E$27,"???????????"),6,1))</f>
        <v>　</v>
      </c>
      <c r="V46" s="161"/>
      <c r="W46" s="161" t="str">
        <f>WIDECHAR(MID(TEXT('入力シート'!$E$27,"???????????"),7,1))</f>
        <v>　</v>
      </c>
      <c r="X46" s="161"/>
      <c r="Y46" s="161" t="str">
        <f>WIDECHAR(MID(TEXT('入力シート'!$E$27,"???????????"),8,1))</f>
        <v>　</v>
      </c>
      <c r="Z46" s="175"/>
      <c r="AA46" s="163" t="str">
        <f>WIDECHAR(MID(TEXT('入力シート'!$E$27,"???????????"),9,1))</f>
        <v>　</v>
      </c>
      <c r="AB46" s="161"/>
      <c r="AC46" s="161" t="str">
        <f>WIDECHAR(MID(TEXT('入力シート'!$E$27,"???????????"),10,1))</f>
        <v>　</v>
      </c>
      <c r="AD46" s="161"/>
      <c r="AE46" s="161" t="str">
        <f>WIDECHAR(MID(TEXT('入力シート'!$E$27,"???????????"),11,1))</f>
        <v>　</v>
      </c>
      <c r="AF46" s="161"/>
      <c r="AG46" s="26"/>
      <c r="AH46" s="2"/>
      <c r="AI46" s="33"/>
      <c r="AJ46" s="2"/>
      <c r="AK46" s="226"/>
      <c r="AL46" s="227"/>
      <c r="AM46" s="147"/>
      <c r="AN46" s="147"/>
      <c r="AO46" s="147"/>
      <c r="AP46" s="147"/>
      <c r="AQ46" s="147"/>
      <c r="AR46" s="146"/>
      <c r="AS46" s="146"/>
      <c r="AT46" s="161" t="str">
        <f>WIDECHAR(MID(TEXT('入力シート'!$E$27,"???????????"),1,1))</f>
        <v>　</v>
      </c>
      <c r="AU46" s="175"/>
      <c r="AV46" s="161" t="str">
        <f>WIDECHAR(MID(TEXT('入力シート'!$E$27,"???????????"),2,1))</f>
        <v>　</v>
      </c>
      <c r="AW46" s="164"/>
      <c r="AX46" s="163" t="str">
        <f>WIDECHAR(MID(TEXT('入力シート'!$E$27,"???????????"),3,1))</f>
        <v>　</v>
      </c>
      <c r="AY46" s="161"/>
      <c r="AZ46" s="161" t="str">
        <f>WIDECHAR(MID(TEXT('入力シート'!$E$27,"???????????"),4,1))</f>
        <v>　</v>
      </c>
      <c r="BA46" s="161"/>
      <c r="BB46" s="161" t="str">
        <f>WIDECHAR(MID(TEXT('入力シート'!$E$27,"???????????"),5,1))</f>
        <v>　</v>
      </c>
      <c r="BC46" s="164"/>
      <c r="BD46" s="165" t="str">
        <f>WIDECHAR(MID(TEXT('入力シート'!$E$27,"???????????"),6,1))</f>
        <v>　</v>
      </c>
      <c r="BE46" s="161"/>
      <c r="BF46" s="161" t="str">
        <f>WIDECHAR(MID(TEXT('入力シート'!$E$27,"???????????"),7,1))</f>
        <v>　</v>
      </c>
      <c r="BG46" s="161"/>
      <c r="BH46" s="161" t="str">
        <f>WIDECHAR(MID(TEXT('入力シート'!$E$27,"???????????"),8,1))</f>
        <v>　</v>
      </c>
      <c r="BI46" s="175"/>
      <c r="BJ46" s="163" t="str">
        <f>WIDECHAR(MID(TEXT('入力シート'!$E$27,"???????????"),9,1))</f>
        <v>　</v>
      </c>
      <c r="BK46" s="161"/>
      <c r="BL46" s="161" t="str">
        <f>WIDECHAR(MID(TEXT('入力シート'!$E$27,"???????????"),10,1))</f>
        <v>　</v>
      </c>
      <c r="BM46" s="161"/>
      <c r="BN46" s="161" t="str">
        <f>WIDECHAR(MID(TEXT('入力シート'!$E$27,"???????????"),11,1))</f>
        <v>　</v>
      </c>
      <c r="BO46" s="161"/>
      <c r="BP46" s="26"/>
      <c r="BQ46" s="28"/>
      <c r="BT46" s="226"/>
      <c r="BU46" s="227"/>
      <c r="BV46" s="147"/>
      <c r="BW46" s="147"/>
      <c r="BX46" s="147"/>
      <c r="BY46" s="147"/>
      <c r="BZ46" s="147"/>
      <c r="CA46" s="146"/>
      <c r="CB46" s="146"/>
      <c r="CC46" s="161" t="str">
        <f>WIDECHAR(MID(TEXT('入力シート'!$E$27,"???????????"),1,1))</f>
        <v>　</v>
      </c>
      <c r="CD46" s="175"/>
      <c r="CE46" s="161" t="str">
        <f>WIDECHAR(MID(TEXT('入力シート'!$E$27,"???????????"),2,1))</f>
        <v>　</v>
      </c>
      <c r="CF46" s="164"/>
      <c r="CG46" s="163" t="str">
        <f>WIDECHAR(MID(TEXT('入力シート'!$E$27,"???????????"),3,1))</f>
        <v>　</v>
      </c>
      <c r="CH46" s="161"/>
      <c r="CI46" s="161" t="str">
        <f>WIDECHAR(MID(TEXT('入力シート'!$E$27,"???????????"),4,1))</f>
        <v>　</v>
      </c>
      <c r="CJ46" s="161"/>
      <c r="CK46" s="161" t="str">
        <f>WIDECHAR(MID(TEXT('入力シート'!$E$27,"???????????"),5,1))</f>
        <v>　</v>
      </c>
      <c r="CL46" s="164"/>
      <c r="CM46" s="165" t="str">
        <f>WIDECHAR(MID(TEXT('入力シート'!$E$27,"???????????"),6,1))</f>
        <v>　</v>
      </c>
      <c r="CN46" s="161"/>
      <c r="CO46" s="161" t="str">
        <f>WIDECHAR(MID(TEXT('入力シート'!$E$27,"???????????"),7,1))</f>
        <v>　</v>
      </c>
      <c r="CP46" s="161"/>
      <c r="CQ46" s="161" t="str">
        <f>WIDECHAR(MID(TEXT('入力シート'!$E$27,"???????????"),8,1))</f>
        <v>　</v>
      </c>
      <c r="CR46" s="175"/>
      <c r="CS46" s="163" t="str">
        <f>WIDECHAR(MID(TEXT('入力シート'!$E$27,"???????????"),9,1))</f>
        <v>　</v>
      </c>
      <c r="CT46" s="161"/>
      <c r="CU46" s="161" t="str">
        <f>WIDECHAR(MID(TEXT('入力シート'!$E$27,"???????????"),10,1))</f>
        <v>　</v>
      </c>
      <c r="CV46" s="161"/>
      <c r="CW46" s="161" t="str">
        <f>WIDECHAR(MID(TEXT('入力シート'!$E$27,"???????????"),11,1))</f>
        <v>　</v>
      </c>
      <c r="CX46" s="161"/>
      <c r="CY46" s="26"/>
      <c r="CZ46" s="28"/>
    </row>
    <row r="47" spans="2:104" ht="4.5" customHeight="1">
      <c r="B47" s="226"/>
      <c r="C47" s="227"/>
      <c r="D47" s="176" t="s">
        <v>46</v>
      </c>
      <c r="E47" s="176"/>
      <c r="F47" s="176"/>
      <c r="G47" s="176"/>
      <c r="H47" s="176"/>
      <c r="I47" s="149" t="s">
        <v>38</v>
      </c>
      <c r="J47" s="146"/>
      <c r="K47" s="150"/>
      <c r="L47" s="151"/>
      <c r="M47" s="150"/>
      <c r="N47" s="156"/>
      <c r="O47" s="152"/>
      <c r="P47" s="150"/>
      <c r="Q47" s="150"/>
      <c r="R47" s="150"/>
      <c r="S47" s="150"/>
      <c r="T47" s="156"/>
      <c r="U47" s="159"/>
      <c r="V47" s="150"/>
      <c r="W47" s="150"/>
      <c r="X47" s="150"/>
      <c r="Y47" s="150"/>
      <c r="Z47" s="151"/>
      <c r="AA47" s="152"/>
      <c r="AB47" s="150"/>
      <c r="AC47" s="150"/>
      <c r="AD47" s="150"/>
      <c r="AE47" s="150"/>
      <c r="AF47" s="150"/>
      <c r="AG47" s="27"/>
      <c r="AH47" s="2"/>
      <c r="AI47" s="33"/>
      <c r="AJ47" s="2"/>
      <c r="AK47" s="226"/>
      <c r="AL47" s="227"/>
      <c r="AM47" s="176" t="s">
        <v>46</v>
      </c>
      <c r="AN47" s="176"/>
      <c r="AO47" s="176"/>
      <c r="AP47" s="176"/>
      <c r="AQ47" s="176"/>
      <c r="AR47" s="149" t="s">
        <v>38</v>
      </c>
      <c r="AS47" s="146"/>
      <c r="AT47" s="150"/>
      <c r="AU47" s="151"/>
      <c r="AV47" s="150"/>
      <c r="AW47" s="156"/>
      <c r="AX47" s="152"/>
      <c r="AY47" s="150"/>
      <c r="AZ47" s="150"/>
      <c r="BA47" s="150"/>
      <c r="BB47" s="150"/>
      <c r="BC47" s="156"/>
      <c r="BD47" s="159"/>
      <c r="BE47" s="150"/>
      <c r="BF47" s="150"/>
      <c r="BG47" s="150"/>
      <c r="BH47" s="150"/>
      <c r="BI47" s="151"/>
      <c r="BJ47" s="152"/>
      <c r="BK47" s="150"/>
      <c r="BL47" s="150"/>
      <c r="BM47" s="150"/>
      <c r="BN47" s="150"/>
      <c r="BO47" s="150"/>
      <c r="BP47" s="27"/>
      <c r="BQ47" s="28"/>
      <c r="BT47" s="226"/>
      <c r="BU47" s="227"/>
      <c r="BV47" s="176" t="s">
        <v>46</v>
      </c>
      <c r="BW47" s="176"/>
      <c r="BX47" s="176"/>
      <c r="BY47" s="176"/>
      <c r="BZ47" s="176"/>
      <c r="CA47" s="149" t="s">
        <v>38</v>
      </c>
      <c r="CB47" s="146"/>
      <c r="CC47" s="150"/>
      <c r="CD47" s="151"/>
      <c r="CE47" s="150"/>
      <c r="CF47" s="156"/>
      <c r="CG47" s="152"/>
      <c r="CH47" s="150"/>
      <c r="CI47" s="150"/>
      <c r="CJ47" s="150"/>
      <c r="CK47" s="150"/>
      <c r="CL47" s="156"/>
      <c r="CM47" s="159"/>
      <c r="CN47" s="150"/>
      <c r="CO47" s="150"/>
      <c r="CP47" s="150"/>
      <c r="CQ47" s="150"/>
      <c r="CR47" s="151"/>
      <c r="CS47" s="152"/>
      <c r="CT47" s="150"/>
      <c r="CU47" s="150"/>
      <c r="CV47" s="150"/>
      <c r="CW47" s="150"/>
      <c r="CX47" s="150"/>
      <c r="CY47" s="27"/>
      <c r="CZ47" s="28"/>
    </row>
    <row r="48" spans="2:104" ht="9" customHeight="1">
      <c r="B48" s="226"/>
      <c r="C48" s="227"/>
      <c r="D48" s="176"/>
      <c r="E48" s="176"/>
      <c r="F48" s="176"/>
      <c r="G48" s="176"/>
      <c r="H48" s="176"/>
      <c r="I48" s="146"/>
      <c r="J48" s="146"/>
      <c r="K48" s="161" t="str">
        <f>WIDECHAR(MID(TEXT('入力シート'!$E$28,"???????????"),1,1))</f>
        <v>　</v>
      </c>
      <c r="L48" s="175"/>
      <c r="M48" s="161" t="str">
        <f>WIDECHAR(MID(TEXT('入力シート'!$E$28,"???????????"),2,1))</f>
        <v>　</v>
      </c>
      <c r="N48" s="164"/>
      <c r="O48" s="163" t="str">
        <f>WIDECHAR(MID(TEXT('入力シート'!$E$28,"???????????"),3,1))</f>
        <v>　</v>
      </c>
      <c r="P48" s="161"/>
      <c r="Q48" s="161" t="str">
        <f>WIDECHAR(MID(TEXT('入力シート'!$E$28,"???????????"),4,1))</f>
        <v>　</v>
      </c>
      <c r="R48" s="161"/>
      <c r="S48" s="161" t="str">
        <f>WIDECHAR(MID(TEXT('入力シート'!$E$28,"???????????"),5,1))</f>
        <v>　</v>
      </c>
      <c r="T48" s="164"/>
      <c r="U48" s="165" t="str">
        <f>WIDECHAR(MID(TEXT('入力シート'!$E$28,"???????????"),6,1))</f>
        <v>　</v>
      </c>
      <c r="V48" s="161"/>
      <c r="W48" s="161" t="str">
        <f>WIDECHAR(MID(TEXT('入力シート'!$E$28,"???????????"),7,1))</f>
        <v>　</v>
      </c>
      <c r="X48" s="161"/>
      <c r="Y48" s="161" t="str">
        <f>WIDECHAR(MID(TEXT('入力シート'!$E$28,"???????????"),8,1))</f>
        <v>　</v>
      </c>
      <c r="Z48" s="175"/>
      <c r="AA48" s="163" t="str">
        <f>WIDECHAR(MID(TEXT('入力シート'!$E$28,"???????????"),9,1))</f>
        <v>　</v>
      </c>
      <c r="AB48" s="161"/>
      <c r="AC48" s="161" t="str">
        <f>WIDECHAR(MID(TEXT('入力シート'!$E$28,"???????????"),10,1))</f>
        <v>　</v>
      </c>
      <c r="AD48" s="161"/>
      <c r="AE48" s="161" t="str">
        <f>WIDECHAR(MID(TEXT('入力シート'!$E$28,"???????????"),11,1))</f>
        <v>　</v>
      </c>
      <c r="AF48" s="161"/>
      <c r="AG48" s="26"/>
      <c r="AH48" s="2"/>
      <c r="AI48" s="33"/>
      <c r="AJ48" s="2"/>
      <c r="AK48" s="226"/>
      <c r="AL48" s="227"/>
      <c r="AM48" s="176"/>
      <c r="AN48" s="176"/>
      <c r="AO48" s="176"/>
      <c r="AP48" s="176"/>
      <c r="AQ48" s="176"/>
      <c r="AR48" s="146"/>
      <c r="AS48" s="146"/>
      <c r="AT48" s="161" t="str">
        <f>WIDECHAR(MID(TEXT('入力シート'!$E$28,"???????????"),1,1))</f>
        <v>　</v>
      </c>
      <c r="AU48" s="175"/>
      <c r="AV48" s="161" t="str">
        <f>WIDECHAR(MID(TEXT('入力シート'!$E$28,"???????????"),2,1))</f>
        <v>　</v>
      </c>
      <c r="AW48" s="164"/>
      <c r="AX48" s="163" t="str">
        <f>WIDECHAR(MID(TEXT('入力シート'!$E$28,"???????????"),3,1))</f>
        <v>　</v>
      </c>
      <c r="AY48" s="161"/>
      <c r="AZ48" s="161" t="str">
        <f>WIDECHAR(MID(TEXT('入力シート'!$E$28,"???????????"),4,1))</f>
        <v>　</v>
      </c>
      <c r="BA48" s="161"/>
      <c r="BB48" s="161" t="str">
        <f>WIDECHAR(MID(TEXT('入力シート'!$E$28,"???????????"),5,1))</f>
        <v>　</v>
      </c>
      <c r="BC48" s="164"/>
      <c r="BD48" s="165" t="str">
        <f>WIDECHAR(MID(TEXT('入力シート'!$E$28,"???????????"),6,1))</f>
        <v>　</v>
      </c>
      <c r="BE48" s="161"/>
      <c r="BF48" s="161" t="str">
        <f>WIDECHAR(MID(TEXT('入力シート'!$E$28,"???????????"),7,1))</f>
        <v>　</v>
      </c>
      <c r="BG48" s="161"/>
      <c r="BH48" s="161" t="str">
        <f>WIDECHAR(MID(TEXT('入力シート'!$E$28,"???????????"),8,1))</f>
        <v>　</v>
      </c>
      <c r="BI48" s="175"/>
      <c r="BJ48" s="163" t="str">
        <f>WIDECHAR(MID(TEXT('入力シート'!$E$28,"???????????"),9,1))</f>
        <v>　</v>
      </c>
      <c r="BK48" s="161"/>
      <c r="BL48" s="161" t="str">
        <f>WIDECHAR(MID(TEXT('入力シート'!$E$28,"???????????"),10,1))</f>
        <v>　</v>
      </c>
      <c r="BM48" s="161"/>
      <c r="BN48" s="161" t="str">
        <f>WIDECHAR(MID(TEXT('入力シート'!$E$28,"???????????"),11,1))</f>
        <v>　</v>
      </c>
      <c r="BO48" s="161"/>
      <c r="BP48" s="26"/>
      <c r="BQ48" s="28"/>
      <c r="BT48" s="226"/>
      <c r="BU48" s="227"/>
      <c r="BV48" s="176"/>
      <c r="BW48" s="176"/>
      <c r="BX48" s="176"/>
      <c r="BY48" s="176"/>
      <c r="BZ48" s="176"/>
      <c r="CA48" s="146"/>
      <c r="CB48" s="146"/>
      <c r="CC48" s="161" t="str">
        <f>WIDECHAR(MID(TEXT('入力シート'!$E$28,"???????????"),1,1))</f>
        <v>　</v>
      </c>
      <c r="CD48" s="175"/>
      <c r="CE48" s="161" t="str">
        <f>WIDECHAR(MID(TEXT('入力シート'!$E$28,"???????????"),2,1))</f>
        <v>　</v>
      </c>
      <c r="CF48" s="164"/>
      <c r="CG48" s="163" t="str">
        <f>WIDECHAR(MID(TEXT('入力シート'!$E$28,"???????????"),3,1))</f>
        <v>　</v>
      </c>
      <c r="CH48" s="161"/>
      <c r="CI48" s="161" t="str">
        <f>WIDECHAR(MID(TEXT('入力シート'!$E$28,"???????????"),4,1))</f>
        <v>　</v>
      </c>
      <c r="CJ48" s="161"/>
      <c r="CK48" s="161" t="str">
        <f>WIDECHAR(MID(TEXT('入力シート'!$E$28,"???????????"),5,1))</f>
        <v>　</v>
      </c>
      <c r="CL48" s="164"/>
      <c r="CM48" s="165" t="str">
        <f>WIDECHAR(MID(TEXT('入力シート'!$E$28,"???????????"),6,1))</f>
        <v>　</v>
      </c>
      <c r="CN48" s="161"/>
      <c r="CO48" s="161" t="str">
        <f>WIDECHAR(MID(TEXT('入力シート'!$E$28,"???????????"),7,1))</f>
        <v>　</v>
      </c>
      <c r="CP48" s="161"/>
      <c r="CQ48" s="161" t="str">
        <f>WIDECHAR(MID(TEXT('入力シート'!$E$28,"???????????"),8,1))</f>
        <v>　</v>
      </c>
      <c r="CR48" s="175"/>
      <c r="CS48" s="163" t="str">
        <f>WIDECHAR(MID(TEXT('入力シート'!$E$28,"???????????"),9,1))</f>
        <v>　</v>
      </c>
      <c r="CT48" s="161"/>
      <c r="CU48" s="161" t="str">
        <f>WIDECHAR(MID(TEXT('入力シート'!$E$28,"???????????"),10,1))</f>
        <v>　</v>
      </c>
      <c r="CV48" s="161"/>
      <c r="CW48" s="161" t="str">
        <f>WIDECHAR(MID(TEXT('入力シート'!$E$28,"???????????"),11,1))</f>
        <v>　</v>
      </c>
      <c r="CX48" s="161"/>
      <c r="CY48" s="26"/>
      <c r="CZ48" s="28"/>
    </row>
    <row r="49" spans="2:104" ht="4.5" customHeight="1">
      <c r="B49" s="226"/>
      <c r="C49" s="227"/>
      <c r="D49" s="222" t="s">
        <v>108</v>
      </c>
      <c r="E49" s="222"/>
      <c r="F49" s="222"/>
      <c r="G49" s="222"/>
      <c r="H49" s="222"/>
      <c r="I49" s="149" t="s">
        <v>39</v>
      </c>
      <c r="J49" s="146"/>
      <c r="K49" s="150"/>
      <c r="L49" s="151"/>
      <c r="M49" s="150"/>
      <c r="N49" s="156"/>
      <c r="O49" s="152"/>
      <c r="P49" s="150"/>
      <c r="Q49" s="150"/>
      <c r="R49" s="150"/>
      <c r="S49" s="150"/>
      <c r="T49" s="156"/>
      <c r="U49" s="159"/>
      <c r="V49" s="150"/>
      <c r="W49" s="150"/>
      <c r="X49" s="150"/>
      <c r="Y49" s="150"/>
      <c r="Z49" s="151"/>
      <c r="AA49" s="152"/>
      <c r="AB49" s="150"/>
      <c r="AC49" s="150"/>
      <c r="AD49" s="150"/>
      <c r="AE49" s="150"/>
      <c r="AF49" s="150"/>
      <c r="AG49" s="27"/>
      <c r="AH49" s="2"/>
      <c r="AI49" s="33"/>
      <c r="AJ49" s="2"/>
      <c r="AK49" s="226"/>
      <c r="AL49" s="227"/>
      <c r="AM49" s="222" t="s">
        <v>108</v>
      </c>
      <c r="AN49" s="222"/>
      <c r="AO49" s="222"/>
      <c r="AP49" s="222"/>
      <c r="AQ49" s="222"/>
      <c r="AR49" s="149" t="s">
        <v>39</v>
      </c>
      <c r="AS49" s="146"/>
      <c r="AT49" s="150"/>
      <c r="AU49" s="151"/>
      <c r="AV49" s="150"/>
      <c r="AW49" s="156"/>
      <c r="AX49" s="152"/>
      <c r="AY49" s="150"/>
      <c r="AZ49" s="150"/>
      <c r="BA49" s="150"/>
      <c r="BB49" s="150"/>
      <c r="BC49" s="156"/>
      <c r="BD49" s="159"/>
      <c r="BE49" s="150"/>
      <c r="BF49" s="150"/>
      <c r="BG49" s="150"/>
      <c r="BH49" s="150"/>
      <c r="BI49" s="151"/>
      <c r="BJ49" s="152"/>
      <c r="BK49" s="150"/>
      <c r="BL49" s="150"/>
      <c r="BM49" s="150"/>
      <c r="BN49" s="150"/>
      <c r="BO49" s="150"/>
      <c r="BP49" s="27"/>
      <c r="BQ49" s="28"/>
      <c r="BT49" s="226"/>
      <c r="BU49" s="227"/>
      <c r="BV49" s="222" t="s">
        <v>108</v>
      </c>
      <c r="BW49" s="222"/>
      <c r="BX49" s="222"/>
      <c r="BY49" s="222"/>
      <c r="BZ49" s="222"/>
      <c r="CA49" s="149" t="s">
        <v>39</v>
      </c>
      <c r="CB49" s="146"/>
      <c r="CC49" s="150"/>
      <c r="CD49" s="151"/>
      <c r="CE49" s="150"/>
      <c r="CF49" s="156"/>
      <c r="CG49" s="152"/>
      <c r="CH49" s="150"/>
      <c r="CI49" s="150"/>
      <c r="CJ49" s="150"/>
      <c r="CK49" s="150"/>
      <c r="CL49" s="156"/>
      <c r="CM49" s="159"/>
      <c r="CN49" s="150"/>
      <c r="CO49" s="150"/>
      <c r="CP49" s="150"/>
      <c r="CQ49" s="150"/>
      <c r="CR49" s="151"/>
      <c r="CS49" s="152"/>
      <c r="CT49" s="150"/>
      <c r="CU49" s="150"/>
      <c r="CV49" s="150"/>
      <c r="CW49" s="150"/>
      <c r="CX49" s="150"/>
      <c r="CY49" s="27"/>
      <c r="CZ49" s="28"/>
    </row>
    <row r="50" spans="2:104" ht="9" customHeight="1">
      <c r="B50" s="226"/>
      <c r="C50" s="227"/>
      <c r="D50" s="222"/>
      <c r="E50" s="222"/>
      <c r="F50" s="222"/>
      <c r="G50" s="222"/>
      <c r="H50" s="222"/>
      <c r="I50" s="146"/>
      <c r="J50" s="146"/>
      <c r="K50" s="161" t="str">
        <f>WIDECHAR(MID(TEXT('入力シート'!$E$29,"???????????"),1,1))</f>
        <v>　</v>
      </c>
      <c r="L50" s="175"/>
      <c r="M50" s="161" t="str">
        <f>WIDECHAR(MID(TEXT('入力シート'!$E$29,"???????????"),2,1))</f>
        <v>　</v>
      </c>
      <c r="N50" s="164"/>
      <c r="O50" s="163" t="str">
        <f>WIDECHAR(MID(TEXT('入力シート'!$E$29,"???????????"),3,1))</f>
        <v>　</v>
      </c>
      <c r="P50" s="161"/>
      <c r="Q50" s="161" t="str">
        <f>WIDECHAR(MID(TEXT('入力シート'!$E$29,"???????????"),4,1))</f>
        <v>　</v>
      </c>
      <c r="R50" s="161"/>
      <c r="S50" s="161" t="str">
        <f>WIDECHAR(MID(TEXT('入力シート'!$E$29,"???????????"),5,1))</f>
        <v>　</v>
      </c>
      <c r="T50" s="164"/>
      <c r="U50" s="165" t="str">
        <f>WIDECHAR(MID(TEXT('入力シート'!$E$29,"???????????"),6,1))</f>
        <v>　</v>
      </c>
      <c r="V50" s="161"/>
      <c r="W50" s="161" t="str">
        <f>WIDECHAR(MID(TEXT('入力シート'!$E$29,"???????????"),7,1))</f>
        <v>　</v>
      </c>
      <c r="X50" s="161"/>
      <c r="Y50" s="161" t="str">
        <f>WIDECHAR(MID(TEXT('入力シート'!$E$29,"???????????"),8,1))</f>
        <v>　</v>
      </c>
      <c r="Z50" s="175"/>
      <c r="AA50" s="163" t="str">
        <f>WIDECHAR(MID(TEXT('入力シート'!$E$29,"???????????"),9,1))</f>
        <v>　</v>
      </c>
      <c r="AB50" s="161"/>
      <c r="AC50" s="161" t="str">
        <f>WIDECHAR(MID(TEXT('入力シート'!$E$29,"???????????"),10,1))</f>
        <v>　</v>
      </c>
      <c r="AD50" s="161"/>
      <c r="AE50" s="161" t="str">
        <f>WIDECHAR(MID(TEXT('入力シート'!$E$29,"???????????"),11,1))</f>
        <v>　</v>
      </c>
      <c r="AF50" s="161"/>
      <c r="AG50" s="26"/>
      <c r="AH50" s="2"/>
      <c r="AI50" s="33"/>
      <c r="AJ50" s="2"/>
      <c r="AK50" s="226"/>
      <c r="AL50" s="227"/>
      <c r="AM50" s="222"/>
      <c r="AN50" s="222"/>
      <c r="AO50" s="222"/>
      <c r="AP50" s="222"/>
      <c r="AQ50" s="222"/>
      <c r="AR50" s="146"/>
      <c r="AS50" s="146"/>
      <c r="AT50" s="161" t="str">
        <f>WIDECHAR(MID(TEXT('入力シート'!$E$29,"???????????"),1,1))</f>
        <v>　</v>
      </c>
      <c r="AU50" s="175"/>
      <c r="AV50" s="161" t="str">
        <f>WIDECHAR(MID(TEXT('入力シート'!$E$29,"???????????"),2,1))</f>
        <v>　</v>
      </c>
      <c r="AW50" s="164"/>
      <c r="AX50" s="163" t="str">
        <f>WIDECHAR(MID(TEXT('入力シート'!$E$29,"???????????"),3,1))</f>
        <v>　</v>
      </c>
      <c r="AY50" s="161"/>
      <c r="AZ50" s="161" t="str">
        <f>WIDECHAR(MID(TEXT('入力シート'!$E$29,"???????????"),4,1))</f>
        <v>　</v>
      </c>
      <c r="BA50" s="161"/>
      <c r="BB50" s="161" t="str">
        <f>WIDECHAR(MID(TEXT('入力シート'!$E$29,"???????????"),5,1))</f>
        <v>　</v>
      </c>
      <c r="BC50" s="164"/>
      <c r="BD50" s="165" t="str">
        <f>WIDECHAR(MID(TEXT('入力シート'!$E$29,"???????????"),6,1))</f>
        <v>　</v>
      </c>
      <c r="BE50" s="161"/>
      <c r="BF50" s="161" t="str">
        <f>WIDECHAR(MID(TEXT('入力シート'!$E$29,"???????????"),7,1))</f>
        <v>　</v>
      </c>
      <c r="BG50" s="161"/>
      <c r="BH50" s="161" t="str">
        <f>WIDECHAR(MID(TEXT('入力シート'!$E$29,"???????????"),8,1))</f>
        <v>　</v>
      </c>
      <c r="BI50" s="175"/>
      <c r="BJ50" s="163" t="str">
        <f>WIDECHAR(MID(TEXT('入力シート'!$E$29,"???????????"),9,1))</f>
        <v>　</v>
      </c>
      <c r="BK50" s="161"/>
      <c r="BL50" s="161" t="str">
        <f>WIDECHAR(MID(TEXT('入力シート'!$E$29,"???????????"),10,1))</f>
        <v>　</v>
      </c>
      <c r="BM50" s="161"/>
      <c r="BN50" s="161" t="str">
        <f>WIDECHAR(MID(TEXT('入力シート'!$E$29,"???????????"),11,1))</f>
        <v>　</v>
      </c>
      <c r="BO50" s="161"/>
      <c r="BP50" s="26"/>
      <c r="BQ50" s="28"/>
      <c r="BT50" s="226"/>
      <c r="BU50" s="227"/>
      <c r="BV50" s="222"/>
      <c r="BW50" s="222"/>
      <c r="BX50" s="222"/>
      <c r="BY50" s="222"/>
      <c r="BZ50" s="222"/>
      <c r="CA50" s="146"/>
      <c r="CB50" s="146"/>
      <c r="CC50" s="161" t="str">
        <f>WIDECHAR(MID(TEXT('入力シート'!$E$29,"???????????"),1,1))</f>
        <v>　</v>
      </c>
      <c r="CD50" s="175"/>
      <c r="CE50" s="161" t="str">
        <f>WIDECHAR(MID(TEXT('入力シート'!$E$29,"???????????"),2,1))</f>
        <v>　</v>
      </c>
      <c r="CF50" s="164"/>
      <c r="CG50" s="163" t="str">
        <f>WIDECHAR(MID(TEXT('入力シート'!$E$29,"???????????"),3,1))</f>
        <v>　</v>
      </c>
      <c r="CH50" s="161"/>
      <c r="CI50" s="161" t="str">
        <f>WIDECHAR(MID(TEXT('入力シート'!$E$29,"???????????"),4,1))</f>
        <v>　</v>
      </c>
      <c r="CJ50" s="161"/>
      <c r="CK50" s="161" t="str">
        <f>WIDECHAR(MID(TEXT('入力シート'!$E$29,"???????????"),5,1))</f>
        <v>　</v>
      </c>
      <c r="CL50" s="164"/>
      <c r="CM50" s="165" t="str">
        <f>WIDECHAR(MID(TEXT('入力シート'!$E$29,"???????????"),6,1))</f>
        <v>　</v>
      </c>
      <c r="CN50" s="161"/>
      <c r="CO50" s="161" t="str">
        <f>WIDECHAR(MID(TEXT('入力シート'!$E$29,"???????????"),7,1))</f>
        <v>　</v>
      </c>
      <c r="CP50" s="161"/>
      <c r="CQ50" s="161" t="str">
        <f>WIDECHAR(MID(TEXT('入力シート'!$E$29,"???????????"),8,1))</f>
        <v>　</v>
      </c>
      <c r="CR50" s="175"/>
      <c r="CS50" s="163" t="str">
        <f>WIDECHAR(MID(TEXT('入力シート'!$E$29,"???????????"),9,1))</f>
        <v>　</v>
      </c>
      <c r="CT50" s="161"/>
      <c r="CU50" s="161" t="str">
        <f>WIDECHAR(MID(TEXT('入力シート'!$E$29,"???????????"),10,1))</f>
        <v>　</v>
      </c>
      <c r="CV50" s="161"/>
      <c r="CW50" s="161" t="str">
        <f>WIDECHAR(MID(TEXT('入力シート'!$E$29,"???????????"),11,1))</f>
        <v>　</v>
      </c>
      <c r="CX50" s="161"/>
      <c r="CY50" s="26"/>
      <c r="CZ50" s="28"/>
    </row>
    <row r="51" spans="2:104" ht="4.5" customHeight="1">
      <c r="B51" s="226"/>
      <c r="C51" s="227"/>
      <c r="D51" s="162" t="s">
        <v>54</v>
      </c>
      <c r="E51" s="162"/>
      <c r="F51" s="162"/>
      <c r="G51" s="162"/>
      <c r="H51" s="162"/>
      <c r="I51" s="149" t="s">
        <v>40</v>
      </c>
      <c r="J51" s="146"/>
      <c r="K51" s="150"/>
      <c r="L51" s="151"/>
      <c r="M51" s="150"/>
      <c r="N51" s="156"/>
      <c r="O51" s="152"/>
      <c r="P51" s="150"/>
      <c r="Q51" s="150"/>
      <c r="R51" s="150"/>
      <c r="S51" s="150"/>
      <c r="T51" s="156"/>
      <c r="U51" s="159"/>
      <c r="V51" s="150"/>
      <c r="W51" s="150"/>
      <c r="X51" s="150"/>
      <c r="Y51" s="150"/>
      <c r="Z51" s="151"/>
      <c r="AA51" s="152"/>
      <c r="AB51" s="150"/>
      <c r="AC51" s="150"/>
      <c r="AD51" s="150"/>
      <c r="AE51" s="150"/>
      <c r="AF51" s="150"/>
      <c r="AG51" s="27"/>
      <c r="AH51" s="2"/>
      <c r="AI51" s="33"/>
      <c r="AJ51" s="2"/>
      <c r="AK51" s="226"/>
      <c r="AL51" s="227"/>
      <c r="AM51" s="162" t="s">
        <v>54</v>
      </c>
      <c r="AN51" s="162"/>
      <c r="AO51" s="162"/>
      <c r="AP51" s="162"/>
      <c r="AQ51" s="162"/>
      <c r="AR51" s="149" t="s">
        <v>40</v>
      </c>
      <c r="AS51" s="146"/>
      <c r="AT51" s="150"/>
      <c r="AU51" s="151"/>
      <c r="AV51" s="150"/>
      <c r="AW51" s="156"/>
      <c r="AX51" s="152"/>
      <c r="AY51" s="150"/>
      <c r="AZ51" s="150"/>
      <c r="BA51" s="150"/>
      <c r="BB51" s="150"/>
      <c r="BC51" s="156"/>
      <c r="BD51" s="159"/>
      <c r="BE51" s="150"/>
      <c r="BF51" s="150"/>
      <c r="BG51" s="150"/>
      <c r="BH51" s="150"/>
      <c r="BI51" s="151"/>
      <c r="BJ51" s="152"/>
      <c r="BK51" s="150"/>
      <c r="BL51" s="150"/>
      <c r="BM51" s="150"/>
      <c r="BN51" s="150"/>
      <c r="BO51" s="150"/>
      <c r="BP51" s="27"/>
      <c r="BQ51" s="28"/>
      <c r="BT51" s="226"/>
      <c r="BU51" s="227"/>
      <c r="BV51" s="162" t="s">
        <v>54</v>
      </c>
      <c r="BW51" s="162"/>
      <c r="BX51" s="162"/>
      <c r="BY51" s="162"/>
      <c r="BZ51" s="162"/>
      <c r="CA51" s="149" t="s">
        <v>40</v>
      </c>
      <c r="CB51" s="146"/>
      <c r="CC51" s="150"/>
      <c r="CD51" s="151"/>
      <c r="CE51" s="150"/>
      <c r="CF51" s="156"/>
      <c r="CG51" s="152"/>
      <c r="CH51" s="150"/>
      <c r="CI51" s="150"/>
      <c r="CJ51" s="150"/>
      <c r="CK51" s="150"/>
      <c r="CL51" s="156"/>
      <c r="CM51" s="159"/>
      <c r="CN51" s="150"/>
      <c r="CO51" s="150"/>
      <c r="CP51" s="150"/>
      <c r="CQ51" s="150"/>
      <c r="CR51" s="151"/>
      <c r="CS51" s="152"/>
      <c r="CT51" s="150"/>
      <c r="CU51" s="150"/>
      <c r="CV51" s="150"/>
      <c r="CW51" s="150"/>
      <c r="CX51" s="150"/>
      <c r="CY51" s="27"/>
      <c r="CZ51" s="28"/>
    </row>
    <row r="52" spans="2:104" ht="9" customHeight="1">
      <c r="B52" s="226"/>
      <c r="C52" s="227"/>
      <c r="D52" s="162"/>
      <c r="E52" s="162"/>
      <c r="F52" s="162"/>
      <c r="G52" s="162"/>
      <c r="H52" s="162"/>
      <c r="I52" s="146"/>
      <c r="J52" s="146"/>
      <c r="K52" s="161" t="str">
        <f>WIDECHAR(MID(TEXT('入力シート'!$E$30,"???????????"),1,1))</f>
        <v>　</v>
      </c>
      <c r="L52" s="175"/>
      <c r="M52" s="161" t="str">
        <f>WIDECHAR(MID(TEXT('入力シート'!$E$30,"???????????"),2,1))</f>
        <v>　</v>
      </c>
      <c r="N52" s="164"/>
      <c r="O52" s="163" t="str">
        <f>WIDECHAR(MID(TEXT('入力シート'!$E$30,"???????????"),3,1))</f>
        <v>　</v>
      </c>
      <c r="P52" s="161"/>
      <c r="Q52" s="161" t="str">
        <f>WIDECHAR(MID(TEXT('入力シート'!$E$30,"???????????"),4,1))</f>
        <v>　</v>
      </c>
      <c r="R52" s="161"/>
      <c r="S52" s="161" t="str">
        <f>WIDECHAR(MID(TEXT('入力シート'!$E$30,"???????????"),5,1))</f>
        <v>　</v>
      </c>
      <c r="T52" s="164"/>
      <c r="U52" s="165" t="str">
        <f>WIDECHAR(MID(TEXT('入力シート'!$E$30,"???????????"),6,1))</f>
        <v>　</v>
      </c>
      <c r="V52" s="161"/>
      <c r="W52" s="161" t="str">
        <f>WIDECHAR(MID(TEXT('入力シート'!$E$30,"???????????"),7,1))</f>
        <v>　</v>
      </c>
      <c r="X52" s="161"/>
      <c r="Y52" s="161" t="str">
        <f>WIDECHAR(MID(TEXT('入力シート'!$E$30,"???????????"),8,1))</f>
        <v>　</v>
      </c>
      <c r="Z52" s="175"/>
      <c r="AA52" s="163" t="str">
        <f>WIDECHAR(MID(TEXT('入力シート'!$E$30,"???????????"),9,1))</f>
        <v>　</v>
      </c>
      <c r="AB52" s="161"/>
      <c r="AC52" s="161" t="str">
        <f>WIDECHAR(MID(TEXT('入力シート'!$E$30,"???????????"),10,1))</f>
        <v>　</v>
      </c>
      <c r="AD52" s="161"/>
      <c r="AE52" s="161" t="str">
        <f>WIDECHAR(MID(TEXT('入力シート'!$E$30,"???????????"),11,1))</f>
        <v>　</v>
      </c>
      <c r="AF52" s="161"/>
      <c r="AG52" s="26"/>
      <c r="AH52" s="2"/>
      <c r="AI52" s="33"/>
      <c r="AJ52" s="2"/>
      <c r="AK52" s="226"/>
      <c r="AL52" s="227"/>
      <c r="AM52" s="162"/>
      <c r="AN52" s="162"/>
      <c r="AO52" s="162"/>
      <c r="AP52" s="162"/>
      <c r="AQ52" s="162"/>
      <c r="AR52" s="146"/>
      <c r="AS52" s="146"/>
      <c r="AT52" s="161" t="str">
        <f>WIDECHAR(MID(TEXT('入力シート'!$E$30,"???????????"),1,1))</f>
        <v>　</v>
      </c>
      <c r="AU52" s="175"/>
      <c r="AV52" s="161" t="str">
        <f>WIDECHAR(MID(TEXT('入力シート'!$E$30,"???????????"),2,1))</f>
        <v>　</v>
      </c>
      <c r="AW52" s="164"/>
      <c r="AX52" s="163" t="str">
        <f>WIDECHAR(MID(TEXT('入力シート'!$E$30,"???????????"),3,1))</f>
        <v>　</v>
      </c>
      <c r="AY52" s="161"/>
      <c r="AZ52" s="161" t="str">
        <f>WIDECHAR(MID(TEXT('入力シート'!$E$30,"???????????"),4,1))</f>
        <v>　</v>
      </c>
      <c r="BA52" s="161"/>
      <c r="BB52" s="161" t="str">
        <f>WIDECHAR(MID(TEXT('入力シート'!$E$30,"???????????"),5,1))</f>
        <v>　</v>
      </c>
      <c r="BC52" s="164"/>
      <c r="BD52" s="165" t="str">
        <f>WIDECHAR(MID(TEXT('入力シート'!$E$30,"???????????"),6,1))</f>
        <v>　</v>
      </c>
      <c r="BE52" s="161"/>
      <c r="BF52" s="161" t="str">
        <f>WIDECHAR(MID(TEXT('入力シート'!$E$30,"???????????"),7,1))</f>
        <v>　</v>
      </c>
      <c r="BG52" s="161"/>
      <c r="BH52" s="161" t="str">
        <f>WIDECHAR(MID(TEXT('入力シート'!$E$30,"???????????"),8,1))</f>
        <v>　</v>
      </c>
      <c r="BI52" s="175"/>
      <c r="BJ52" s="163" t="str">
        <f>WIDECHAR(MID(TEXT('入力シート'!$E$30,"???????????"),9,1))</f>
        <v>　</v>
      </c>
      <c r="BK52" s="161"/>
      <c r="BL52" s="161" t="str">
        <f>WIDECHAR(MID(TEXT('入力シート'!$E$30,"???????????"),10,1))</f>
        <v>　</v>
      </c>
      <c r="BM52" s="161"/>
      <c r="BN52" s="161" t="str">
        <f>WIDECHAR(MID(TEXT('入力シート'!$E$30,"???????????"),11,1))</f>
        <v>　</v>
      </c>
      <c r="BO52" s="161"/>
      <c r="BP52" s="26"/>
      <c r="BQ52" s="28"/>
      <c r="BT52" s="226"/>
      <c r="BU52" s="227"/>
      <c r="BV52" s="162"/>
      <c r="BW52" s="162"/>
      <c r="BX52" s="162"/>
      <c r="BY52" s="162"/>
      <c r="BZ52" s="162"/>
      <c r="CA52" s="146"/>
      <c r="CB52" s="146"/>
      <c r="CC52" s="161" t="str">
        <f>WIDECHAR(MID(TEXT('入力シート'!$E$30,"???????????"),1,1))</f>
        <v>　</v>
      </c>
      <c r="CD52" s="175"/>
      <c r="CE52" s="161" t="str">
        <f>WIDECHAR(MID(TEXT('入力シート'!$E$30,"???????????"),2,1))</f>
        <v>　</v>
      </c>
      <c r="CF52" s="164"/>
      <c r="CG52" s="163" t="str">
        <f>WIDECHAR(MID(TEXT('入力シート'!$E$30,"???????????"),3,1))</f>
        <v>　</v>
      </c>
      <c r="CH52" s="161"/>
      <c r="CI52" s="161" t="str">
        <f>WIDECHAR(MID(TEXT('入力シート'!$E$30,"???????????"),4,1))</f>
        <v>　</v>
      </c>
      <c r="CJ52" s="161"/>
      <c r="CK52" s="161" t="str">
        <f>WIDECHAR(MID(TEXT('入力シート'!$E$30,"???????????"),5,1))</f>
        <v>　</v>
      </c>
      <c r="CL52" s="164"/>
      <c r="CM52" s="165" t="str">
        <f>WIDECHAR(MID(TEXT('入力シート'!$E$30,"???????????"),6,1))</f>
        <v>　</v>
      </c>
      <c r="CN52" s="161"/>
      <c r="CO52" s="161" t="str">
        <f>WIDECHAR(MID(TEXT('入力シート'!$E$30,"???????????"),7,1))</f>
        <v>　</v>
      </c>
      <c r="CP52" s="161"/>
      <c r="CQ52" s="161" t="str">
        <f>WIDECHAR(MID(TEXT('入力シート'!$E$30,"???????????"),8,1))</f>
        <v>　</v>
      </c>
      <c r="CR52" s="175"/>
      <c r="CS52" s="163" t="str">
        <f>WIDECHAR(MID(TEXT('入力シート'!$E$30,"???????????"),9,1))</f>
        <v>　</v>
      </c>
      <c r="CT52" s="161"/>
      <c r="CU52" s="161" t="str">
        <f>WIDECHAR(MID(TEXT('入力シート'!$E$30,"???????????"),10,1))</f>
        <v>　</v>
      </c>
      <c r="CV52" s="161"/>
      <c r="CW52" s="161" t="str">
        <f>WIDECHAR(MID(TEXT('入力シート'!$E$30,"???????????"),11,1))</f>
        <v>　</v>
      </c>
      <c r="CX52" s="161"/>
      <c r="CY52" s="26"/>
      <c r="CZ52" s="28"/>
    </row>
    <row r="53" spans="2:104" ht="4.5" customHeight="1">
      <c r="B53" s="226"/>
      <c r="C53" s="227"/>
      <c r="D53" s="176" t="s">
        <v>55</v>
      </c>
      <c r="E53" s="176"/>
      <c r="F53" s="176"/>
      <c r="G53" s="176"/>
      <c r="H53" s="176"/>
      <c r="I53" s="149" t="s">
        <v>41</v>
      </c>
      <c r="J53" s="146"/>
      <c r="K53" s="150"/>
      <c r="L53" s="151"/>
      <c r="M53" s="150"/>
      <c r="N53" s="156"/>
      <c r="O53" s="152"/>
      <c r="P53" s="150"/>
      <c r="Q53" s="150"/>
      <c r="R53" s="150"/>
      <c r="S53" s="150"/>
      <c r="T53" s="156"/>
      <c r="U53" s="159"/>
      <c r="V53" s="150"/>
      <c r="W53" s="150"/>
      <c r="X53" s="150"/>
      <c r="Y53" s="150"/>
      <c r="Z53" s="151"/>
      <c r="AA53" s="152"/>
      <c r="AB53" s="150"/>
      <c r="AC53" s="150"/>
      <c r="AD53" s="150"/>
      <c r="AE53" s="150"/>
      <c r="AF53" s="150"/>
      <c r="AG53" s="27"/>
      <c r="AH53" s="2"/>
      <c r="AI53" s="33"/>
      <c r="AJ53" s="2"/>
      <c r="AK53" s="226"/>
      <c r="AL53" s="227"/>
      <c r="AM53" s="176" t="s">
        <v>55</v>
      </c>
      <c r="AN53" s="176"/>
      <c r="AO53" s="176"/>
      <c r="AP53" s="176"/>
      <c r="AQ53" s="176"/>
      <c r="AR53" s="149" t="s">
        <v>41</v>
      </c>
      <c r="AS53" s="146"/>
      <c r="AT53" s="150"/>
      <c r="AU53" s="151"/>
      <c r="AV53" s="150"/>
      <c r="AW53" s="156"/>
      <c r="AX53" s="152"/>
      <c r="AY53" s="150"/>
      <c r="AZ53" s="150"/>
      <c r="BA53" s="150"/>
      <c r="BB53" s="150"/>
      <c r="BC53" s="156"/>
      <c r="BD53" s="159"/>
      <c r="BE53" s="150"/>
      <c r="BF53" s="150"/>
      <c r="BG53" s="150"/>
      <c r="BH53" s="150"/>
      <c r="BI53" s="151"/>
      <c r="BJ53" s="152"/>
      <c r="BK53" s="150"/>
      <c r="BL53" s="150"/>
      <c r="BM53" s="150"/>
      <c r="BN53" s="150"/>
      <c r="BO53" s="150"/>
      <c r="BP53" s="27"/>
      <c r="BQ53" s="28"/>
      <c r="BT53" s="226"/>
      <c r="BU53" s="227"/>
      <c r="BV53" s="176" t="s">
        <v>55</v>
      </c>
      <c r="BW53" s="176"/>
      <c r="BX53" s="176"/>
      <c r="BY53" s="176"/>
      <c r="BZ53" s="176"/>
      <c r="CA53" s="149" t="s">
        <v>41</v>
      </c>
      <c r="CB53" s="146"/>
      <c r="CC53" s="150"/>
      <c r="CD53" s="151"/>
      <c r="CE53" s="150"/>
      <c r="CF53" s="156"/>
      <c r="CG53" s="152"/>
      <c r="CH53" s="150"/>
      <c r="CI53" s="150"/>
      <c r="CJ53" s="150"/>
      <c r="CK53" s="150"/>
      <c r="CL53" s="156"/>
      <c r="CM53" s="159"/>
      <c r="CN53" s="150"/>
      <c r="CO53" s="150"/>
      <c r="CP53" s="150"/>
      <c r="CQ53" s="150"/>
      <c r="CR53" s="151"/>
      <c r="CS53" s="152"/>
      <c r="CT53" s="150"/>
      <c r="CU53" s="150"/>
      <c r="CV53" s="150"/>
      <c r="CW53" s="150"/>
      <c r="CX53" s="150"/>
      <c r="CY53" s="27"/>
      <c r="CZ53" s="28"/>
    </row>
    <row r="54" spans="2:104" ht="9" customHeight="1">
      <c r="B54" s="226"/>
      <c r="C54" s="227"/>
      <c r="D54" s="176"/>
      <c r="E54" s="176"/>
      <c r="F54" s="176"/>
      <c r="G54" s="176"/>
      <c r="H54" s="176"/>
      <c r="I54" s="146"/>
      <c r="J54" s="146"/>
      <c r="K54" s="161" t="str">
        <f>WIDECHAR(MID(TEXT('入力シート'!$E$31,"???????????"),1,1))</f>
        <v>　</v>
      </c>
      <c r="L54" s="175"/>
      <c r="M54" s="161" t="str">
        <f>WIDECHAR(MID(TEXT('入力シート'!$E$31,"???????????"),2,1))</f>
        <v>　</v>
      </c>
      <c r="N54" s="164"/>
      <c r="O54" s="163" t="str">
        <f>WIDECHAR(MID(TEXT('入力シート'!$E$31,"???????????"),3,1))</f>
        <v>　</v>
      </c>
      <c r="P54" s="161"/>
      <c r="Q54" s="161" t="str">
        <f>WIDECHAR(MID(TEXT('入力シート'!$E$31,"???????????"),4,1))</f>
        <v>　</v>
      </c>
      <c r="R54" s="161"/>
      <c r="S54" s="161" t="str">
        <f>WIDECHAR(MID(TEXT('入力シート'!$E$31,"???????????"),5,1))</f>
        <v>　</v>
      </c>
      <c r="T54" s="164"/>
      <c r="U54" s="165" t="str">
        <f>WIDECHAR(MID(TEXT('入力シート'!$E$31,"???????????"),6,1))</f>
        <v>　</v>
      </c>
      <c r="V54" s="161"/>
      <c r="W54" s="161" t="str">
        <f>WIDECHAR(MID(TEXT('入力シート'!$E$31,"???????????"),7,1))</f>
        <v>　</v>
      </c>
      <c r="X54" s="161"/>
      <c r="Y54" s="161" t="str">
        <f>WIDECHAR(MID(TEXT('入力シート'!$E$31,"???????????"),8,1))</f>
        <v>　</v>
      </c>
      <c r="Z54" s="175"/>
      <c r="AA54" s="163" t="str">
        <f>WIDECHAR(MID(TEXT('入力シート'!$E$31,"???????????"),9,1))</f>
        <v>　</v>
      </c>
      <c r="AB54" s="161"/>
      <c r="AC54" s="161" t="str">
        <f>WIDECHAR(MID(TEXT('入力シート'!$E$31,"???????????"),10,1))</f>
        <v>　</v>
      </c>
      <c r="AD54" s="161"/>
      <c r="AE54" s="161" t="str">
        <f>WIDECHAR(MID(TEXT('入力シート'!$E$31,"???????????"),11,1))</f>
        <v>　</v>
      </c>
      <c r="AF54" s="161"/>
      <c r="AG54" s="26"/>
      <c r="AH54" s="2"/>
      <c r="AI54" s="33"/>
      <c r="AJ54" s="2"/>
      <c r="AK54" s="226"/>
      <c r="AL54" s="227"/>
      <c r="AM54" s="176"/>
      <c r="AN54" s="176"/>
      <c r="AO54" s="176"/>
      <c r="AP54" s="176"/>
      <c r="AQ54" s="176"/>
      <c r="AR54" s="146"/>
      <c r="AS54" s="146"/>
      <c r="AT54" s="161" t="str">
        <f>WIDECHAR(MID(TEXT('入力シート'!$E$31,"???????????"),1,1))</f>
        <v>　</v>
      </c>
      <c r="AU54" s="175"/>
      <c r="AV54" s="161" t="str">
        <f>WIDECHAR(MID(TEXT('入力シート'!$E$31,"???????????"),2,1))</f>
        <v>　</v>
      </c>
      <c r="AW54" s="164"/>
      <c r="AX54" s="163" t="str">
        <f>WIDECHAR(MID(TEXT('入力シート'!$E$31,"???????????"),3,1))</f>
        <v>　</v>
      </c>
      <c r="AY54" s="161"/>
      <c r="AZ54" s="161" t="str">
        <f>WIDECHAR(MID(TEXT('入力シート'!$E$31,"???????????"),4,1))</f>
        <v>　</v>
      </c>
      <c r="BA54" s="161"/>
      <c r="BB54" s="161" t="str">
        <f>WIDECHAR(MID(TEXT('入力シート'!$E$31,"???????????"),5,1))</f>
        <v>　</v>
      </c>
      <c r="BC54" s="164"/>
      <c r="BD54" s="165" t="str">
        <f>WIDECHAR(MID(TEXT('入力シート'!$E$31,"???????????"),6,1))</f>
        <v>　</v>
      </c>
      <c r="BE54" s="161"/>
      <c r="BF54" s="161" t="str">
        <f>WIDECHAR(MID(TEXT('入力シート'!$E$31,"???????????"),7,1))</f>
        <v>　</v>
      </c>
      <c r="BG54" s="161"/>
      <c r="BH54" s="161" t="str">
        <f>WIDECHAR(MID(TEXT('入力シート'!$E$31,"???????????"),8,1))</f>
        <v>　</v>
      </c>
      <c r="BI54" s="175"/>
      <c r="BJ54" s="163" t="str">
        <f>WIDECHAR(MID(TEXT('入力シート'!$E$31,"???????????"),9,1))</f>
        <v>　</v>
      </c>
      <c r="BK54" s="161"/>
      <c r="BL54" s="161" t="str">
        <f>WIDECHAR(MID(TEXT('入力シート'!$E$31,"???????????"),10,1))</f>
        <v>　</v>
      </c>
      <c r="BM54" s="161"/>
      <c r="BN54" s="161" t="str">
        <f>WIDECHAR(MID(TEXT('入力シート'!$E$31,"???????????"),11,1))</f>
        <v>　</v>
      </c>
      <c r="BO54" s="161"/>
      <c r="BP54" s="26"/>
      <c r="BQ54" s="28"/>
      <c r="BT54" s="226"/>
      <c r="BU54" s="227"/>
      <c r="BV54" s="176"/>
      <c r="BW54" s="176"/>
      <c r="BX54" s="176"/>
      <c r="BY54" s="176"/>
      <c r="BZ54" s="176"/>
      <c r="CA54" s="146"/>
      <c r="CB54" s="146"/>
      <c r="CC54" s="161" t="str">
        <f>WIDECHAR(MID(TEXT('入力シート'!$E$31,"???????????"),1,1))</f>
        <v>　</v>
      </c>
      <c r="CD54" s="175"/>
      <c r="CE54" s="161" t="str">
        <f>WIDECHAR(MID(TEXT('入力シート'!$E$31,"???????????"),2,1))</f>
        <v>　</v>
      </c>
      <c r="CF54" s="164"/>
      <c r="CG54" s="163" t="str">
        <f>WIDECHAR(MID(TEXT('入力シート'!$E$31,"???????????"),3,1))</f>
        <v>　</v>
      </c>
      <c r="CH54" s="161"/>
      <c r="CI54" s="161" t="str">
        <f>WIDECHAR(MID(TEXT('入力シート'!$E$31,"???????????"),4,1))</f>
        <v>　</v>
      </c>
      <c r="CJ54" s="161"/>
      <c r="CK54" s="161" t="str">
        <f>WIDECHAR(MID(TEXT('入力シート'!$E$31,"???????????"),5,1))</f>
        <v>　</v>
      </c>
      <c r="CL54" s="164"/>
      <c r="CM54" s="165" t="str">
        <f>WIDECHAR(MID(TEXT('入力シート'!$E$31,"???????????"),6,1))</f>
        <v>　</v>
      </c>
      <c r="CN54" s="161"/>
      <c r="CO54" s="161" t="str">
        <f>WIDECHAR(MID(TEXT('入力シート'!$E$31,"???????????"),7,1))</f>
        <v>　</v>
      </c>
      <c r="CP54" s="161"/>
      <c r="CQ54" s="161" t="str">
        <f>WIDECHAR(MID(TEXT('入力シート'!$E$31,"???????????"),8,1))</f>
        <v>　</v>
      </c>
      <c r="CR54" s="175"/>
      <c r="CS54" s="163" t="str">
        <f>WIDECHAR(MID(TEXT('入力シート'!$E$31,"???????????"),9,1))</f>
        <v>　</v>
      </c>
      <c r="CT54" s="161"/>
      <c r="CU54" s="161" t="str">
        <f>WIDECHAR(MID(TEXT('入力シート'!$E$31,"???????????"),10,1))</f>
        <v>　</v>
      </c>
      <c r="CV54" s="161"/>
      <c r="CW54" s="161" t="str">
        <f>WIDECHAR(MID(TEXT('入力シート'!$E$31,"???????????"),11,1))</f>
        <v>　</v>
      </c>
      <c r="CX54" s="161"/>
      <c r="CY54" s="26"/>
      <c r="CZ54" s="28"/>
    </row>
    <row r="55" spans="2:104" ht="4.5" customHeight="1">
      <c r="B55" s="226"/>
      <c r="C55" s="227"/>
      <c r="D55" s="147" t="s">
        <v>92</v>
      </c>
      <c r="E55" s="147"/>
      <c r="F55" s="147"/>
      <c r="G55" s="147"/>
      <c r="H55" s="147"/>
      <c r="I55" s="149" t="s">
        <v>42</v>
      </c>
      <c r="J55" s="146"/>
      <c r="K55" s="150"/>
      <c r="L55" s="151"/>
      <c r="M55" s="150"/>
      <c r="N55" s="156"/>
      <c r="O55" s="152"/>
      <c r="P55" s="150"/>
      <c r="Q55" s="150"/>
      <c r="R55" s="150"/>
      <c r="S55" s="150"/>
      <c r="T55" s="156"/>
      <c r="U55" s="159"/>
      <c r="V55" s="150"/>
      <c r="W55" s="150"/>
      <c r="X55" s="150"/>
      <c r="Y55" s="150"/>
      <c r="Z55" s="151"/>
      <c r="AA55" s="152"/>
      <c r="AB55" s="150"/>
      <c r="AC55" s="150"/>
      <c r="AD55" s="150"/>
      <c r="AE55" s="150"/>
      <c r="AF55" s="150"/>
      <c r="AG55" s="27"/>
      <c r="AH55" s="2"/>
      <c r="AI55" s="33"/>
      <c r="AJ55" s="2"/>
      <c r="AK55" s="226"/>
      <c r="AL55" s="227"/>
      <c r="AM55" s="147" t="s">
        <v>92</v>
      </c>
      <c r="AN55" s="147"/>
      <c r="AO55" s="147"/>
      <c r="AP55" s="147"/>
      <c r="AQ55" s="147"/>
      <c r="AR55" s="149" t="s">
        <v>42</v>
      </c>
      <c r="AS55" s="146"/>
      <c r="AT55" s="150"/>
      <c r="AU55" s="151"/>
      <c r="AV55" s="150"/>
      <c r="AW55" s="156"/>
      <c r="AX55" s="152"/>
      <c r="AY55" s="150"/>
      <c r="AZ55" s="150"/>
      <c r="BA55" s="150"/>
      <c r="BB55" s="150"/>
      <c r="BC55" s="156"/>
      <c r="BD55" s="159"/>
      <c r="BE55" s="150"/>
      <c r="BF55" s="150"/>
      <c r="BG55" s="150"/>
      <c r="BH55" s="150"/>
      <c r="BI55" s="151"/>
      <c r="BJ55" s="152"/>
      <c r="BK55" s="150"/>
      <c r="BL55" s="150"/>
      <c r="BM55" s="150"/>
      <c r="BN55" s="150"/>
      <c r="BO55" s="150"/>
      <c r="BP55" s="27"/>
      <c r="BQ55" s="28"/>
      <c r="BT55" s="226"/>
      <c r="BU55" s="227"/>
      <c r="BV55" s="147" t="s">
        <v>92</v>
      </c>
      <c r="BW55" s="147"/>
      <c r="BX55" s="147"/>
      <c r="BY55" s="147"/>
      <c r="BZ55" s="147"/>
      <c r="CA55" s="149" t="s">
        <v>42</v>
      </c>
      <c r="CB55" s="146"/>
      <c r="CC55" s="150"/>
      <c r="CD55" s="151"/>
      <c r="CE55" s="150"/>
      <c r="CF55" s="156"/>
      <c r="CG55" s="152"/>
      <c r="CH55" s="150"/>
      <c r="CI55" s="150"/>
      <c r="CJ55" s="150"/>
      <c r="CK55" s="150"/>
      <c r="CL55" s="156"/>
      <c r="CM55" s="159"/>
      <c r="CN55" s="150"/>
      <c r="CO55" s="150"/>
      <c r="CP55" s="150"/>
      <c r="CQ55" s="150"/>
      <c r="CR55" s="151"/>
      <c r="CS55" s="152"/>
      <c r="CT55" s="150"/>
      <c r="CU55" s="150"/>
      <c r="CV55" s="150"/>
      <c r="CW55" s="150"/>
      <c r="CX55" s="150"/>
      <c r="CY55" s="27"/>
      <c r="CZ55" s="28"/>
    </row>
    <row r="56" spans="2:104" ht="9" customHeight="1">
      <c r="B56" s="228"/>
      <c r="C56" s="229"/>
      <c r="D56" s="148"/>
      <c r="E56" s="148"/>
      <c r="F56" s="148"/>
      <c r="G56" s="148"/>
      <c r="H56" s="148"/>
      <c r="I56" s="102"/>
      <c r="J56" s="102"/>
      <c r="K56" s="139" t="str">
        <f>WIDECHAR(MID(TEXT('入力シート'!$E$32,"???????????"),1,1))</f>
        <v>　</v>
      </c>
      <c r="L56" s="158"/>
      <c r="M56" s="139" t="str">
        <f>WIDECHAR(MID(TEXT('入力シート'!$E$32,"???????????"),2,1))</f>
        <v>　</v>
      </c>
      <c r="N56" s="160"/>
      <c r="O56" s="157" t="str">
        <f>WIDECHAR(MID(TEXT('入力シート'!$E$32,"???????????"),3,1))</f>
        <v>　</v>
      </c>
      <c r="P56" s="139"/>
      <c r="Q56" s="139" t="str">
        <f>WIDECHAR(MID(TEXT('入力シート'!$E$32,"???????????"),4,1))</f>
        <v>　</v>
      </c>
      <c r="R56" s="139"/>
      <c r="S56" s="139" t="str">
        <f>WIDECHAR(MID(TEXT('入力シート'!$E$32,"???????????"),5,1))</f>
        <v>　</v>
      </c>
      <c r="T56" s="160"/>
      <c r="U56" s="138" t="str">
        <f>WIDECHAR(MID(TEXT('入力シート'!$E$32,"???????????"),6,1))</f>
        <v>　</v>
      </c>
      <c r="V56" s="139"/>
      <c r="W56" s="139" t="str">
        <f>WIDECHAR(MID(TEXT('入力シート'!$E$32,"???????????"),7,1))</f>
        <v>　</v>
      </c>
      <c r="X56" s="139"/>
      <c r="Y56" s="139" t="str">
        <f>WIDECHAR(MID(TEXT('入力シート'!$E$32,"???????????"),8,1))</f>
        <v>　</v>
      </c>
      <c r="Z56" s="158"/>
      <c r="AA56" s="157" t="str">
        <f>WIDECHAR(MID(TEXT('入力シート'!$E$32,"???????????"),9,1))</f>
        <v>　</v>
      </c>
      <c r="AB56" s="139"/>
      <c r="AC56" s="139" t="str">
        <f>WIDECHAR(MID(TEXT('入力シート'!$E$32,"???????????"),10,1))</f>
        <v>　</v>
      </c>
      <c r="AD56" s="139"/>
      <c r="AE56" s="139" t="str">
        <f>WIDECHAR(MID(TEXT('入力シート'!$E$32,"???????????"),11,1))</f>
        <v>　</v>
      </c>
      <c r="AF56" s="139"/>
      <c r="AG56" s="26"/>
      <c r="AH56" s="2"/>
      <c r="AI56" s="33"/>
      <c r="AJ56" s="2"/>
      <c r="AK56" s="228"/>
      <c r="AL56" s="229"/>
      <c r="AM56" s="148"/>
      <c r="AN56" s="148"/>
      <c r="AO56" s="148"/>
      <c r="AP56" s="148"/>
      <c r="AQ56" s="148"/>
      <c r="AR56" s="102"/>
      <c r="AS56" s="102"/>
      <c r="AT56" s="139" t="str">
        <f>WIDECHAR(MID(TEXT('入力シート'!$E$32,"???????????"),1,1))</f>
        <v>　</v>
      </c>
      <c r="AU56" s="158"/>
      <c r="AV56" s="139" t="str">
        <f>WIDECHAR(MID(TEXT('入力シート'!$E$32,"???????????"),2,1))</f>
        <v>　</v>
      </c>
      <c r="AW56" s="160"/>
      <c r="AX56" s="157" t="str">
        <f>WIDECHAR(MID(TEXT('入力シート'!$E$32,"???????????"),3,1))</f>
        <v>　</v>
      </c>
      <c r="AY56" s="139"/>
      <c r="AZ56" s="139" t="str">
        <f>WIDECHAR(MID(TEXT('入力シート'!$E$32,"???????????"),4,1))</f>
        <v>　</v>
      </c>
      <c r="BA56" s="139"/>
      <c r="BB56" s="139" t="str">
        <f>WIDECHAR(MID(TEXT('入力シート'!$E$32,"???????????"),5,1))</f>
        <v>　</v>
      </c>
      <c r="BC56" s="160"/>
      <c r="BD56" s="138" t="str">
        <f>WIDECHAR(MID(TEXT('入力シート'!$E$32,"???????????"),6,1))</f>
        <v>　</v>
      </c>
      <c r="BE56" s="139"/>
      <c r="BF56" s="139" t="str">
        <f>WIDECHAR(MID(TEXT('入力シート'!$E$32,"???????????"),7,1))</f>
        <v>　</v>
      </c>
      <c r="BG56" s="139"/>
      <c r="BH56" s="139" t="str">
        <f>WIDECHAR(MID(TEXT('入力シート'!$E$32,"???????????"),8,1))</f>
        <v>　</v>
      </c>
      <c r="BI56" s="158"/>
      <c r="BJ56" s="157" t="str">
        <f>WIDECHAR(MID(TEXT('入力シート'!$E$32,"???????????"),9,1))</f>
        <v>　</v>
      </c>
      <c r="BK56" s="139"/>
      <c r="BL56" s="139" t="str">
        <f>WIDECHAR(MID(TEXT('入力シート'!$E$32,"???????????"),10,1))</f>
        <v>　</v>
      </c>
      <c r="BM56" s="139"/>
      <c r="BN56" s="139" t="str">
        <f>WIDECHAR(MID(TEXT('入力シート'!$E$32,"???????????"),11,1))</f>
        <v>　</v>
      </c>
      <c r="BO56" s="139"/>
      <c r="BP56" s="26"/>
      <c r="BQ56" s="28"/>
      <c r="BT56" s="228"/>
      <c r="BU56" s="229"/>
      <c r="BV56" s="148"/>
      <c r="BW56" s="148"/>
      <c r="BX56" s="148"/>
      <c r="BY56" s="148"/>
      <c r="BZ56" s="148"/>
      <c r="CA56" s="102"/>
      <c r="CB56" s="102"/>
      <c r="CC56" s="139" t="str">
        <f>WIDECHAR(MID(TEXT('入力シート'!$E$32,"???????????"),1,1))</f>
        <v>　</v>
      </c>
      <c r="CD56" s="158"/>
      <c r="CE56" s="139" t="str">
        <f>WIDECHAR(MID(TEXT('入力シート'!$E$32,"???????????"),2,1))</f>
        <v>　</v>
      </c>
      <c r="CF56" s="160"/>
      <c r="CG56" s="157" t="str">
        <f>WIDECHAR(MID(TEXT('入力シート'!$E$32,"???????????"),3,1))</f>
        <v>　</v>
      </c>
      <c r="CH56" s="139"/>
      <c r="CI56" s="139" t="str">
        <f>WIDECHAR(MID(TEXT('入力シート'!$E$32,"???????????"),4,1))</f>
        <v>　</v>
      </c>
      <c r="CJ56" s="139"/>
      <c r="CK56" s="139" t="str">
        <f>WIDECHAR(MID(TEXT('入力シート'!$E$32,"???????????"),5,1))</f>
        <v>　</v>
      </c>
      <c r="CL56" s="160"/>
      <c r="CM56" s="138" t="str">
        <f>WIDECHAR(MID(TEXT('入力シート'!$E$32,"???????????"),6,1))</f>
        <v>　</v>
      </c>
      <c r="CN56" s="139"/>
      <c r="CO56" s="139" t="str">
        <f>WIDECHAR(MID(TEXT('入力シート'!$E$32,"???????????"),7,1))</f>
        <v>　</v>
      </c>
      <c r="CP56" s="139"/>
      <c r="CQ56" s="139" t="str">
        <f>WIDECHAR(MID(TEXT('入力シート'!$E$32,"???????????"),8,1))</f>
        <v>　</v>
      </c>
      <c r="CR56" s="158"/>
      <c r="CS56" s="157" t="str">
        <f>WIDECHAR(MID(TEXT('入力シート'!$E$32,"???????????"),9,1))</f>
        <v>　</v>
      </c>
      <c r="CT56" s="139"/>
      <c r="CU56" s="139" t="str">
        <f>WIDECHAR(MID(TEXT('入力シート'!$E$32,"???????????"),10,1))</f>
        <v>　</v>
      </c>
      <c r="CV56" s="139"/>
      <c r="CW56" s="139" t="str">
        <f>WIDECHAR(MID(TEXT('入力シート'!$E$32,"???????????"),11,1))</f>
        <v>　</v>
      </c>
      <c r="CX56" s="139"/>
      <c r="CY56" s="26"/>
      <c r="CZ56" s="28"/>
    </row>
    <row r="57" spans="2:104" ht="4.5" customHeight="1">
      <c r="B57" s="166" t="s">
        <v>56</v>
      </c>
      <c r="C57" s="167"/>
      <c r="D57" s="167"/>
      <c r="E57" s="167"/>
      <c r="F57" s="167"/>
      <c r="G57" s="167"/>
      <c r="H57" s="168"/>
      <c r="I57" s="172" t="s">
        <v>43</v>
      </c>
      <c r="J57" s="173"/>
      <c r="K57" s="117"/>
      <c r="L57" s="154"/>
      <c r="M57" s="117"/>
      <c r="N57" s="118"/>
      <c r="O57" s="153"/>
      <c r="P57" s="117"/>
      <c r="Q57" s="117"/>
      <c r="R57" s="117"/>
      <c r="S57" s="117"/>
      <c r="T57" s="118"/>
      <c r="U57" s="155"/>
      <c r="V57" s="117"/>
      <c r="W57" s="117"/>
      <c r="X57" s="117"/>
      <c r="Y57" s="117"/>
      <c r="Z57" s="154"/>
      <c r="AA57" s="153"/>
      <c r="AB57" s="117"/>
      <c r="AC57" s="117"/>
      <c r="AD57" s="117"/>
      <c r="AE57" s="117"/>
      <c r="AF57" s="118"/>
      <c r="AG57" s="27"/>
      <c r="AH57" s="2"/>
      <c r="AI57" s="33"/>
      <c r="AJ57" s="2"/>
      <c r="AK57" s="166" t="s">
        <v>56</v>
      </c>
      <c r="AL57" s="167"/>
      <c r="AM57" s="167"/>
      <c r="AN57" s="167"/>
      <c r="AO57" s="167"/>
      <c r="AP57" s="167"/>
      <c r="AQ57" s="168"/>
      <c r="AR57" s="172" t="s">
        <v>43</v>
      </c>
      <c r="AS57" s="173"/>
      <c r="AT57" s="117"/>
      <c r="AU57" s="154"/>
      <c r="AV57" s="117"/>
      <c r="AW57" s="118"/>
      <c r="AX57" s="153"/>
      <c r="AY57" s="117"/>
      <c r="AZ57" s="117"/>
      <c r="BA57" s="117"/>
      <c r="BB57" s="117"/>
      <c r="BC57" s="118"/>
      <c r="BD57" s="155"/>
      <c r="BE57" s="117"/>
      <c r="BF57" s="117"/>
      <c r="BG57" s="117"/>
      <c r="BH57" s="117"/>
      <c r="BI57" s="154"/>
      <c r="BJ57" s="153"/>
      <c r="BK57" s="117"/>
      <c r="BL57" s="117"/>
      <c r="BM57" s="117"/>
      <c r="BN57" s="117"/>
      <c r="BO57" s="118"/>
      <c r="BP57" s="27"/>
      <c r="BQ57" s="28"/>
      <c r="BT57" s="166" t="s">
        <v>56</v>
      </c>
      <c r="BU57" s="167"/>
      <c r="BV57" s="167"/>
      <c r="BW57" s="167"/>
      <c r="BX57" s="167"/>
      <c r="BY57" s="167"/>
      <c r="BZ57" s="168"/>
      <c r="CA57" s="172" t="s">
        <v>43</v>
      </c>
      <c r="CB57" s="173"/>
      <c r="CC57" s="117"/>
      <c r="CD57" s="154"/>
      <c r="CE57" s="117"/>
      <c r="CF57" s="118"/>
      <c r="CG57" s="153"/>
      <c r="CH57" s="117"/>
      <c r="CI57" s="117"/>
      <c r="CJ57" s="117"/>
      <c r="CK57" s="117"/>
      <c r="CL57" s="118"/>
      <c r="CM57" s="155"/>
      <c r="CN57" s="117"/>
      <c r="CO57" s="117"/>
      <c r="CP57" s="117"/>
      <c r="CQ57" s="117"/>
      <c r="CR57" s="154"/>
      <c r="CS57" s="153"/>
      <c r="CT57" s="117"/>
      <c r="CU57" s="117"/>
      <c r="CV57" s="117"/>
      <c r="CW57" s="117"/>
      <c r="CX57" s="118"/>
      <c r="CY57" s="27"/>
      <c r="CZ57" s="28"/>
    </row>
    <row r="58" spans="2:104" ht="9" customHeight="1">
      <c r="B58" s="169"/>
      <c r="C58" s="170"/>
      <c r="D58" s="170"/>
      <c r="E58" s="170"/>
      <c r="F58" s="170"/>
      <c r="G58" s="170"/>
      <c r="H58" s="171"/>
      <c r="I58" s="174"/>
      <c r="J58" s="174"/>
      <c r="K58" s="96" t="str">
        <f>WIDECHAR(IF(AND('入力シート'!$E$33&gt;=1000000000,'入力シート'!$E$33&lt;10000000000),"\",MID(TEXT('入力シート'!$E$33,"???????????"),1,1)))</f>
        <v>　</v>
      </c>
      <c r="L58" s="119"/>
      <c r="M58" s="96" t="str">
        <f>WIDECHAR(IF(AND('入力シート'!$E$33&gt;=100000000,'入力シート'!$E$33&lt;1000000000),"\",MID(TEXT('入力シート'!$E$33,"???????????"),2,1)))</f>
        <v>　</v>
      </c>
      <c r="N58" s="107"/>
      <c r="O58" s="95" t="str">
        <f>WIDECHAR(IF(AND('入力シート'!$E$33&gt;=10000000,'入力シート'!$E$33&lt;100000000),"\",MID(TEXT('入力シート'!$E$33,"???????????"),3,1)))</f>
        <v>　</v>
      </c>
      <c r="P58" s="96"/>
      <c r="Q58" s="96" t="str">
        <f>WIDECHAR(IF(AND('入力シート'!$E$33&gt;=1000000,'入力シート'!$E$33&lt;10000000),"\",MID(TEXT('入力シート'!$E$33,"???????????"),4,1)))</f>
        <v>　</v>
      </c>
      <c r="R58" s="96"/>
      <c r="S58" s="96" t="str">
        <f>WIDECHAR(IF(AND('入力シート'!$E$33&gt;=100000,'入力シート'!$E$33&lt;1000000),"\",MID(TEXT('入力シート'!$E$33,"???????????"),5,1)))</f>
        <v>　</v>
      </c>
      <c r="T58" s="107"/>
      <c r="U58" s="120" t="str">
        <f>WIDECHAR(IF(AND('入力シート'!$E$33&gt;=10000,'入力シート'!$E$33&lt;100000),"\",MID(TEXT('入力シート'!$E$33,"???????????"),6,1)))</f>
        <v>　</v>
      </c>
      <c r="V58" s="96"/>
      <c r="W58" s="96" t="str">
        <f>WIDECHAR(IF(AND('入力シート'!$E$33&gt;=1000,'入力シート'!$E$33&lt;10000),"\",MID(TEXT('入力シート'!$E$33,"???????????"),7,1)))</f>
        <v>　</v>
      </c>
      <c r="X58" s="96"/>
      <c r="Y58" s="96" t="str">
        <f>WIDECHAR(IF(AND('入力シート'!$E$33&gt;=100,'入力シート'!$E$33&lt;1000),"\",MID(TEXT('入力シート'!$E$33,"???????????"),8,1)))</f>
        <v>　</v>
      </c>
      <c r="Z58" s="119"/>
      <c r="AA58" s="95" t="str">
        <f>WIDECHAR(IF(AND('入力シート'!$E$33&gt;=10,'入力シート'!$E$33&lt;100),"\",MID(TEXT('入力シート'!$E$33,"???????????"),9,1)))</f>
        <v>　</v>
      </c>
      <c r="AB58" s="96"/>
      <c r="AC58" s="96" t="str">
        <f>WIDECHAR(IF(AND('入力シート'!$E$33&gt;=1,'入力シート'!$E$33&lt;10),"\",MID(TEXT('入力シート'!$E$33,"???????????"),10,1)))</f>
        <v>　</v>
      </c>
      <c r="AD58" s="96"/>
      <c r="AE58" s="96" t="str">
        <f>WIDECHAR(MID(TEXT('入力シート'!$E$33,"???????????"),11,1))</f>
        <v>　</v>
      </c>
      <c r="AF58" s="107"/>
      <c r="AG58" s="26"/>
      <c r="AH58" s="2"/>
      <c r="AI58" s="33"/>
      <c r="AJ58" s="2"/>
      <c r="AK58" s="169"/>
      <c r="AL58" s="170"/>
      <c r="AM58" s="170"/>
      <c r="AN58" s="170"/>
      <c r="AO58" s="170"/>
      <c r="AP58" s="170"/>
      <c r="AQ58" s="171"/>
      <c r="AR58" s="174"/>
      <c r="AS58" s="174"/>
      <c r="AT58" s="119" t="str">
        <f>WIDECHAR(IF(AND('入力シート'!$E$33&gt;=1000000000,'入力シート'!$E$33&lt;10000000000),"\",MID(TEXT('入力シート'!$E$33,"???????????"),1,1)))</f>
        <v>　</v>
      </c>
      <c r="AU58" s="247"/>
      <c r="AV58" s="119" t="str">
        <f>WIDECHAR(IF(AND('入力シート'!$E$33&gt;=100000000,'入力シート'!$E$33&lt;1000000000),"\",MID(TEXT('入力シート'!$E$33,"???????????"),2,1)))</f>
        <v>　</v>
      </c>
      <c r="AW58" s="233"/>
      <c r="AX58" s="248" t="str">
        <f>WIDECHAR(IF(AND('入力シート'!$E$33&gt;=10000000,'入力シート'!$E$33&lt;100000000),"\",MID(TEXT('入力シート'!$E$33,"???????????"),3,1)))</f>
        <v>　</v>
      </c>
      <c r="AY58" s="120"/>
      <c r="AZ58" s="119" t="str">
        <f>WIDECHAR(IF(AND('入力シート'!$E$33&gt;=1000000,'入力シート'!$E$33&lt;10000000),"\",MID(TEXT('入力シート'!$E$33,"???????????"),4,1)))</f>
        <v>　</v>
      </c>
      <c r="BA58" s="120"/>
      <c r="BB58" s="119" t="str">
        <f>WIDECHAR(IF(AND('入力シート'!$E$33&gt;=100000,'入力シート'!$E$33&lt;1000000),"\",MID(TEXT('入力シート'!$E$33,"???????????"),5,1)))</f>
        <v>　</v>
      </c>
      <c r="BC58" s="233"/>
      <c r="BD58" s="248" t="str">
        <f>WIDECHAR(IF(AND('入力シート'!$E$33&gt;=10000,'入力シート'!$E$33&lt;100000),"\",MID(TEXT('入力シート'!$E$33,"???????????"),6,1)))</f>
        <v>　</v>
      </c>
      <c r="BE58" s="120"/>
      <c r="BF58" s="119" t="str">
        <f>WIDECHAR(IF(AND('入力シート'!$E$33&gt;=1000,'入力シート'!$E$33&lt;10000),"\",MID(TEXT('入力シート'!$E$33,"???????????"),7,1)))</f>
        <v>　</v>
      </c>
      <c r="BG58" s="120"/>
      <c r="BH58" s="119" t="str">
        <f>WIDECHAR(IF(AND('入力シート'!$E$33&gt;=100,'入力シート'!$E$33&lt;1000),"\",MID(TEXT('入力シート'!$E$33,"???????????"),8,1)))</f>
        <v>　</v>
      </c>
      <c r="BI58" s="233"/>
      <c r="BJ58" s="248" t="str">
        <f>WIDECHAR(IF(AND('入力シート'!$E$33&gt;=10,'入力シート'!$E$33&lt;100),"\",MID(TEXT('入力シート'!$E$33,"???????????"),9,1)))</f>
        <v>　</v>
      </c>
      <c r="BK58" s="120"/>
      <c r="BL58" s="119" t="str">
        <f>WIDECHAR(IF(AND('入力シート'!$E$33&gt;=1,'入力シート'!$E$33&lt;10),"\",MID(TEXT('入力シート'!$E$33,"???????????"),10,1)))</f>
        <v>　</v>
      </c>
      <c r="BM58" s="120"/>
      <c r="BN58" s="119" t="str">
        <f>WIDECHAR(MID(TEXT('入力シート'!$E$33,"???????????"),11,1))</f>
        <v>　</v>
      </c>
      <c r="BO58" s="233"/>
      <c r="BP58" s="26"/>
      <c r="BQ58" s="28"/>
      <c r="BT58" s="169"/>
      <c r="BU58" s="170"/>
      <c r="BV58" s="170"/>
      <c r="BW58" s="170"/>
      <c r="BX58" s="170"/>
      <c r="BY58" s="170"/>
      <c r="BZ58" s="171"/>
      <c r="CA58" s="174"/>
      <c r="CB58" s="174"/>
      <c r="CC58" s="96" t="str">
        <f>WIDECHAR(IF(AND('入力シート'!$E$33&gt;=1000000000,'入力シート'!$E$33&lt;10000000000),"\",MID(TEXT('入力シート'!$E$33,"???????????"),1,1)))</f>
        <v>　</v>
      </c>
      <c r="CD58" s="119"/>
      <c r="CE58" s="96" t="str">
        <f>WIDECHAR(IF(AND('入力シート'!$E$33&gt;=100000000,'入力シート'!$E$33&lt;1000000000),"\",MID(TEXT('入力シート'!$E$33,"???????????"),2,1)))</f>
        <v>　</v>
      </c>
      <c r="CF58" s="107"/>
      <c r="CG58" s="95" t="str">
        <f>WIDECHAR(IF(AND('入力シート'!$E$33&gt;=10000000,'入力シート'!$E$33&lt;100000000),"\",MID(TEXT('入力シート'!$E$33,"???????????"),3,1)))</f>
        <v>　</v>
      </c>
      <c r="CH58" s="96"/>
      <c r="CI58" s="96" t="str">
        <f>WIDECHAR(IF(AND('入力シート'!$E$33&gt;=1000000,'入力シート'!$E$33&lt;10000000),"\",MID(TEXT('入力シート'!$E$33,"???????????"),4,1)))</f>
        <v>　</v>
      </c>
      <c r="CJ58" s="96"/>
      <c r="CK58" s="96" t="str">
        <f>WIDECHAR(IF(AND('入力シート'!$E$33&gt;=100000,'入力シート'!$E$33&lt;1000000),"\",MID(TEXT('入力シート'!$E$33,"???????????"),5,1)))</f>
        <v>　</v>
      </c>
      <c r="CL58" s="107"/>
      <c r="CM58" s="120" t="str">
        <f>WIDECHAR(IF(AND('入力シート'!$E$33&gt;=10000,'入力シート'!$E$33&lt;100000),"\",MID(TEXT('入力シート'!$E$33,"???????????"),6,1)))</f>
        <v>　</v>
      </c>
      <c r="CN58" s="96"/>
      <c r="CO58" s="96" t="str">
        <f>WIDECHAR(IF(AND('入力シート'!$E$33&gt;=1000,'入力シート'!$E$33&lt;10000),"\",MID(TEXT('入力シート'!$E$33,"???????????"),7,1)))</f>
        <v>　</v>
      </c>
      <c r="CP58" s="96"/>
      <c r="CQ58" s="96" t="str">
        <f>WIDECHAR(IF(AND('入力シート'!$E$33&gt;=100,'入力シート'!$E$33&lt;1000),"\",MID(TEXT('入力シート'!$E$33,"???????????"),8,1)))</f>
        <v>　</v>
      </c>
      <c r="CR58" s="119"/>
      <c r="CS58" s="95" t="str">
        <f>WIDECHAR(IF(AND('入力シート'!$E$33&gt;=10,'入力シート'!$E$33&lt;100),"\",MID(TEXT('入力シート'!$E$33,"???????????"),9,1)))</f>
        <v>　</v>
      </c>
      <c r="CT58" s="96"/>
      <c r="CU58" s="96" t="str">
        <f>WIDECHAR(IF(AND('入力シート'!$E$33&gt;=1,'入力シート'!$E$33&lt;10),"\",MID(TEXT('入力シート'!$E$33,"???????????"),10,1)))</f>
        <v>　</v>
      </c>
      <c r="CV58" s="96"/>
      <c r="CW58" s="96" t="str">
        <f>WIDECHAR(MID(TEXT('入力シート'!$E$33,"???????????"),11,1))</f>
        <v>　</v>
      </c>
      <c r="CX58" s="107"/>
      <c r="CY58" s="26"/>
      <c r="CZ58" s="28"/>
    </row>
    <row r="59" spans="2:104" ht="13.5" customHeight="1">
      <c r="B59" s="123" t="s">
        <v>67</v>
      </c>
      <c r="C59" s="124"/>
      <c r="D59" s="124"/>
      <c r="E59" s="124"/>
      <c r="F59" s="125"/>
      <c r="G59" s="121" t="str">
        <f>IF('入力シート'!$F$15="","　　",WIDECHAR('入力シート'!$F$15))&amp;"年"&amp;IF('入力シート'!$H$15="","　　",WIDECHAR('入力シート'!$H$15))&amp;"月"&amp;IF('入力シート'!$J$15="","　　",WIDECHAR('入力シート'!$J$15))&amp;"日"</f>
        <v>　　年　　月　　日</v>
      </c>
      <c r="H59" s="121"/>
      <c r="I59" s="121"/>
      <c r="J59" s="121"/>
      <c r="K59" s="121"/>
      <c r="L59" s="121"/>
      <c r="M59" s="121"/>
      <c r="N59" s="121"/>
      <c r="O59" s="121"/>
      <c r="P59" s="121"/>
      <c r="Q59" s="122"/>
      <c r="R59" s="140" t="s">
        <v>65</v>
      </c>
      <c r="S59" s="141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2"/>
      <c r="AH59" s="2"/>
      <c r="AI59" s="33"/>
      <c r="AJ59" s="2"/>
      <c r="AK59" s="123" t="s">
        <v>67</v>
      </c>
      <c r="AL59" s="124"/>
      <c r="AM59" s="124"/>
      <c r="AN59" s="124"/>
      <c r="AO59" s="125"/>
      <c r="AP59" s="121" t="str">
        <f>IF('入力シート'!$F$15="","　　",WIDECHAR('入力シート'!$F$15))&amp;"年"&amp;IF('入力シート'!$H$15="","　　",WIDECHAR('入力シート'!$H$15))&amp;"月"&amp;IF('入力シート'!$J$15="","　　",WIDECHAR('入力シート'!$J$15))&amp;"日"</f>
        <v>　　年　　月　　日</v>
      </c>
      <c r="AQ59" s="121"/>
      <c r="AR59" s="121"/>
      <c r="AS59" s="121"/>
      <c r="AT59" s="121"/>
      <c r="AU59" s="121"/>
      <c r="AV59" s="121"/>
      <c r="AW59" s="121"/>
      <c r="AX59" s="121"/>
      <c r="AY59" s="121"/>
      <c r="AZ59" s="122"/>
      <c r="BA59" s="140" t="s">
        <v>65</v>
      </c>
      <c r="BB59" s="141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2"/>
      <c r="BQ59" s="28"/>
      <c r="BT59" s="123" t="s">
        <v>67</v>
      </c>
      <c r="BU59" s="124"/>
      <c r="BV59" s="124"/>
      <c r="BW59" s="124"/>
      <c r="BX59" s="125"/>
      <c r="BY59" s="121" t="str">
        <f>IF('入力シート'!$F$15="","　　",WIDECHAR('入力シート'!$F$15))&amp;"年"&amp;IF('入力シート'!$H$15="","　　",WIDECHAR('入力シート'!$H$15))&amp;"月"&amp;IF('入力シート'!$J$15="","　　",WIDECHAR('入力シート'!$J$15))&amp;"日"</f>
        <v>　　年　　月　　日</v>
      </c>
      <c r="BZ59" s="121"/>
      <c r="CA59" s="121"/>
      <c r="CB59" s="121"/>
      <c r="CC59" s="121"/>
      <c r="CD59" s="121"/>
      <c r="CE59" s="121"/>
      <c r="CF59" s="121"/>
      <c r="CG59" s="121"/>
      <c r="CH59" s="121"/>
      <c r="CI59" s="122"/>
      <c r="CJ59" s="140" t="s">
        <v>65</v>
      </c>
      <c r="CK59" s="141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2"/>
      <c r="CZ59" s="28"/>
    </row>
    <row r="60" spans="2:104" ht="18" customHeight="1">
      <c r="B60" s="146" t="s">
        <v>57</v>
      </c>
      <c r="C60" s="146"/>
      <c r="D60" s="146"/>
      <c r="E60" s="146"/>
      <c r="F60" s="146"/>
      <c r="G60" s="100" t="str">
        <f>"福島県"&amp;IF('入力シート'!$E$17="","　　　地方振興局",'入力シート'!$E$17)</f>
        <v>福島県　　　地方振興局</v>
      </c>
      <c r="H60" s="208"/>
      <c r="I60" s="208"/>
      <c r="J60" s="208"/>
      <c r="K60" s="208"/>
      <c r="L60" s="208"/>
      <c r="M60" s="208"/>
      <c r="N60" s="208"/>
      <c r="O60" s="208"/>
      <c r="P60" s="208"/>
      <c r="Q60" s="209"/>
      <c r="R60" s="140"/>
      <c r="S60" s="141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2"/>
      <c r="AH60" s="2"/>
      <c r="AI60" s="33"/>
      <c r="AJ60" s="2"/>
      <c r="AK60" s="146" t="s">
        <v>57</v>
      </c>
      <c r="AL60" s="146"/>
      <c r="AM60" s="146"/>
      <c r="AN60" s="146"/>
      <c r="AO60" s="146"/>
      <c r="AP60" s="99" t="str">
        <f>"福島県"&amp;IF('入力シート'!$E$17="","　　　地方振興局",'入力シート'!$E$17)</f>
        <v>福島県　　　地方振興局</v>
      </c>
      <c r="AQ60" s="99"/>
      <c r="AR60" s="99"/>
      <c r="AS60" s="99"/>
      <c r="AT60" s="99"/>
      <c r="AU60" s="99"/>
      <c r="AV60" s="99"/>
      <c r="AW60" s="99"/>
      <c r="AX60" s="99"/>
      <c r="AY60" s="99"/>
      <c r="AZ60" s="100"/>
      <c r="BA60" s="140"/>
      <c r="BB60" s="141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2"/>
      <c r="BQ60" s="28"/>
      <c r="BT60" s="146" t="s">
        <v>57</v>
      </c>
      <c r="BU60" s="146"/>
      <c r="BV60" s="146"/>
      <c r="BW60" s="146"/>
      <c r="BX60" s="146"/>
      <c r="BY60" s="99" t="str">
        <f>"福島県"&amp;IF('入力シート'!$E$17="","　　　地方振興局",'入力シート'!$E$17)</f>
        <v>福島県　　　地方振興局</v>
      </c>
      <c r="BZ60" s="99"/>
      <c r="CA60" s="99"/>
      <c r="CB60" s="99"/>
      <c r="CC60" s="99"/>
      <c r="CD60" s="99"/>
      <c r="CE60" s="99"/>
      <c r="CF60" s="99"/>
      <c r="CG60" s="99"/>
      <c r="CH60" s="99"/>
      <c r="CI60" s="100"/>
      <c r="CJ60" s="140"/>
      <c r="CK60" s="141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2"/>
      <c r="CZ60" s="28"/>
    </row>
    <row r="61" spans="2:104" ht="7.5" customHeight="1">
      <c r="B61" s="106" t="s">
        <v>109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255"/>
      <c r="R61" s="140"/>
      <c r="S61" s="141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2"/>
      <c r="AH61" s="2"/>
      <c r="AI61" s="33"/>
      <c r="AJ61" s="2"/>
      <c r="AK61" s="213" t="s">
        <v>68</v>
      </c>
      <c r="AL61" s="214"/>
      <c r="AM61" s="214"/>
      <c r="AN61" s="214"/>
      <c r="AO61" s="215"/>
      <c r="AP61" s="230"/>
      <c r="AQ61" s="231"/>
      <c r="AR61" s="231"/>
      <c r="AS61" s="231"/>
      <c r="AT61" s="231"/>
      <c r="AU61" s="231"/>
      <c r="AV61" s="231"/>
      <c r="AW61" s="231"/>
      <c r="AX61" s="231"/>
      <c r="AY61" s="249" t="s">
        <v>69</v>
      </c>
      <c r="AZ61" s="250"/>
      <c r="BA61" s="140"/>
      <c r="BB61" s="141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2"/>
      <c r="BQ61" s="28"/>
      <c r="BT61" s="101" t="s">
        <v>58</v>
      </c>
      <c r="BU61" s="102"/>
      <c r="BV61" s="102"/>
      <c r="BW61" s="102"/>
      <c r="BX61" s="102"/>
      <c r="BY61" s="103" t="s">
        <v>61</v>
      </c>
      <c r="BZ61" s="103"/>
      <c r="CA61" s="103"/>
      <c r="CB61" s="103"/>
      <c r="CC61" s="103"/>
      <c r="CD61" s="103"/>
      <c r="CE61" s="103"/>
      <c r="CF61" s="103"/>
      <c r="CG61" s="103"/>
      <c r="CH61" s="103"/>
      <c r="CI61" s="104"/>
      <c r="CJ61" s="140"/>
      <c r="CK61" s="141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2"/>
      <c r="CZ61" s="28"/>
    </row>
    <row r="62" spans="2:104" ht="3.75" customHeight="1">
      <c r="B62" s="256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7"/>
      <c r="R62" s="140"/>
      <c r="S62" s="141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2"/>
      <c r="AH62" s="2"/>
      <c r="AI62" s="33"/>
      <c r="AJ62" s="2"/>
      <c r="AK62" s="216"/>
      <c r="AL62" s="217"/>
      <c r="AM62" s="217"/>
      <c r="AN62" s="217"/>
      <c r="AO62" s="218"/>
      <c r="AP62" s="232"/>
      <c r="AQ62" s="203"/>
      <c r="AR62" s="203"/>
      <c r="AS62" s="203"/>
      <c r="AT62" s="203"/>
      <c r="AU62" s="203"/>
      <c r="AV62" s="203"/>
      <c r="AW62" s="203"/>
      <c r="AX62" s="203"/>
      <c r="AY62" s="251"/>
      <c r="AZ62" s="252"/>
      <c r="BA62" s="140"/>
      <c r="BB62" s="141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2"/>
      <c r="BQ62" s="28"/>
      <c r="BT62" s="135" t="s">
        <v>59</v>
      </c>
      <c r="BU62" s="136"/>
      <c r="BV62" s="136"/>
      <c r="BW62" s="136"/>
      <c r="BX62" s="137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4"/>
      <c r="CJ62" s="140"/>
      <c r="CK62" s="141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2"/>
      <c r="CZ62" s="28"/>
    </row>
    <row r="63" spans="2:104" ht="3.75" customHeight="1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7"/>
      <c r="R63" s="140"/>
      <c r="S63" s="141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2"/>
      <c r="AH63" s="2"/>
      <c r="AI63" s="33"/>
      <c r="AJ63" s="2"/>
      <c r="AK63" s="216"/>
      <c r="AL63" s="217"/>
      <c r="AM63" s="217"/>
      <c r="AN63" s="217"/>
      <c r="AO63" s="218"/>
      <c r="AP63" s="230"/>
      <c r="AQ63" s="231"/>
      <c r="AR63" s="231"/>
      <c r="AS63" s="231"/>
      <c r="AT63" s="231"/>
      <c r="AU63" s="231"/>
      <c r="AV63" s="231"/>
      <c r="AW63" s="231"/>
      <c r="AX63" s="231"/>
      <c r="AY63" s="249" t="s">
        <v>70</v>
      </c>
      <c r="AZ63" s="250"/>
      <c r="BA63" s="140"/>
      <c r="BB63" s="141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2"/>
      <c r="BQ63" s="28"/>
      <c r="BT63" s="135"/>
      <c r="BU63" s="136"/>
      <c r="BV63" s="136"/>
      <c r="BW63" s="136"/>
      <c r="BX63" s="137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4"/>
      <c r="CJ63" s="140"/>
      <c r="CK63" s="141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2"/>
      <c r="CZ63" s="28"/>
    </row>
    <row r="64" spans="2:104" ht="7.5" customHeight="1">
      <c r="B64" s="256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7"/>
      <c r="R64" s="140"/>
      <c r="S64" s="141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2"/>
      <c r="AH64" s="2"/>
      <c r="AI64" s="33"/>
      <c r="AJ64" s="2"/>
      <c r="AK64" s="219"/>
      <c r="AL64" s="220"/>
      <c r="AM64" s="220"/>
      <c r="AN64" s="220"/>
      <c r="AO64" s="221"/>
      <c r="AP64" s="232"/>
      <c r="AQ64" s="203"/>
      <c r="AR64" s="203"/>
      <c r="AS64" s="203"/>
      <c r="AT64" s="203"/>
      <c r="AU64" s="203"/>
      <c r="AV64" s="203"/>
      <c r="AW64" s="203"/>
      <c r="AX64" s="203"/>
      <c r="AY64" s="251"/>
      <c r="AZ64" s="252"/>
      <c r="BA64" s="140"/>
      <c r="BB64" s="141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2"/>
      <c r="BQ64" s="28"/>
      <c r="BT64" s="134" t="s">
        <v>60</v>
      </c>
      <c r="BU64" s="134"/>
      <c r="BV64" s="134"/>
      <c r="BW64" s="134"/>
      <c r="BX64" s="134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4"/>
      <c r="CJ64" s="140"/>
      <c r="CK64" s="141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2"/>
      <c r="CZ64" s="28"/>
    </row>
    <row r="65" spans="2:104" ht="6.75" customHeight="1">
      <c r="B65" s="258" t="s">
        <v>110</v>
      </c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7"/>
      <c r="R65" s="140"/>
      <c r="S65" s="141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2"/>
      <c r="AH65" s="2"/>
      <c r="AI65" s="33"/>
      <c r="AJ65" s="2"/>
      <c r="AK65" s="31"/>
      <c r="AL65" s="31"/>
      <c r="AM65" s="31"/>
      <c r="AN65" s="31"/>
      <c r="AO65" s="31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23"/>
      <c r="BA65" s="223"/>
      <c r="BB65" s="141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2"/>
      <c r="BQ65" s="28"/>
      <c r="BT65" s="126" t="s">
        <v>62</v>
      </c>
      <c r="BU65" s="127"/>
      <c r="BV65" s="127"/>
      <c r="BW65" s="127"/>
      <c r="BX65" s="128"/>
      <c r="BY65" s="105" t="s">
        <v>63</v>
      </c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40"/>
      <c r="CK65" s="141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2"/>
      <c r="CZ65" s="28"/>
    </row>
    <row r="66" spans="2:104" ht="6.75" customHeight="1"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7"/>
      <c r="R66" s="140"/>
      <c r="S66" s="141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2"/>
      <c r="AH66" s="2"/>
      <c r="AI66" s="33"/>
      <c r="AJ66" s="2"/>
      <c r="AK66" s="114" t="s">
        <v>73</v>
      </c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6"/>
      <c r="BA66" s="223"/>
      <c r="BB66" s="141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2"/>
      <c r="BQ66" s="28"/>
      <c r="BT66" s="129"/>
      <c r="BU66" s="130"/>
      <c r="BV66" s="130"/>
      <c r="BW66" s="130"/>
      <c r="BX66" s="131"/>
      <c r="BY66" s="132" t="s">
        <v>64</v>
      </c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40"/>
      <c r="CK66" s="141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2"/>
      <c r="CZ66" s="28"/>
    </row>
    <row r="67" spans="2:104" ht="7.5" customHeight="1"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7"/>
      <c r="R67" s="140"/>
      <c r="S67" s="141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2"/>
      <c r="AH67" s="2"/>
      <c r="AI67" s="33"/>
      <c r="AJ67" s="2"/>
      <c r="AK67" s="114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6"/>
      <c r="BA67" s="223"/>
      <c r="BB67" s="141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2"/>
      <c r="BQ67" s="28"/>
      <c r="BT67" s="31"/>
      <c r="BU67" s="31"/>
      <c r="BV67" s="31"/>
      <c r="BW67" s="31"/>
      <c r="BX67" s="31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23"/>
      <c r="CJ67" s="140"/>
      <c r="CK67" s="141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2"/>
      <c r="CZ67" s="28"/>
    </row>
    <row r="68" spans="2:104" ht="16.5" customHeight="1"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7"/>
      <c r="R68" s="142"/>
      <c r="S68" s="143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2"/>
      <c r="AH68" s="2"/>
      <c r="AI68" s="33"/>
      <c r="AJ68" s="2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6"/>
      <c r="BA68" s="142"/>
      <c r="BB68" s="143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2"/>
      <c r="BQ68" s="28"/>
      <c r="BT68" s="97" t="s">
        <v>66</v>
      </c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8"/>
      <c r="CJ68" s="142"/>
      <c r="CK68" s="143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2"/>
      <c r="CZ68" s="28"/>
    </row>
    <row r="69" spans="1:104" ht="7.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34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9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9"/>
    </row>
    <row r="70" spans="34:104" ht="7.5" customHeight="1">
      <c r="AH70" s="2"/>
      <c r="AI70" s="30"/>
      <c r="BQ70" s="2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</row>
    <row r="71" spans="34:104" ht="7.5" customHeight="1">
      <c r="AH71" s="2"/>
      <c r="AI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</row>
    <row r="72" spans="34:104" ht="7.5" customHeight="1">
      <c r="AH72" s="2"/>
      <c r="AI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</row>
    <row r="73" spans="2:104" ht="15" customHeight="1">
      <c r="B73" s="46" t="s">
        <v>105</v>
      </c>
      <c r="AH73" s="2"/>
      <c r="AI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</row>
    <row r="74" spans="34:104" ht="7.5" customHeight="1">
      <c r="AH74" s="2"/>
      <c r="AI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</row>
    <row r="75" spans="2:104" ht="30" customHeight="1">
      <c r="B75" s="94" t="str">
        <f>'入力シート'!T9&amp;'入力シート'!U9&amp;'入力シート'!T10&amp;'入力シート'!U10&amp;'入力シート'!T11&amp;'入力シート'!U11&amp;'入力シート'!T12&amp;'入力シート'!U12&amp;'入力シート'!T13&amp;'入力シート'!U13&amp;'入力シート'!T14&amp;'入力シート'!U14&amp;'入力シート'!T15&amp;'入力シート'!U15&amp;'入力シート'!T16&amp;'入力シート'!U16&amp;'入力シート'!T17&amp;'入力シート'!U17&amp;'入力シート'!T18&amp;'入力シート'!U18</f>
        <v>法人名、所在地、管理番号、年度、事業年度（自）、事業年度（至）、納期限、申告区分、課税振興局、納付額を記載（入力）してください。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</row>
    <row r="76" spans="34:104" ht="7.5" customHeight="1">
      <c r="AH76" s="2"/>
      <c r="AI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</row>
    <row r="77" spans="34:104" ht="7.5" customHeight="1">
      <c r="AH77" s="2"/>
      <c r="AI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</row>
  </sheetData>
  <sheetProtection password="83DE" sheet="1" selectLockedCells="1"/>
  <mergeCells count="1269">
    <mergeCell ref="J3:Q3"/>
    <mergeCell ref="AS3:AZ3"/>
    <mergeCell ref="CB3:CI3"/>
    <mergeCell ref="B3:F5"/>
    <mergeCell ref="BT3:BX5"/>
    <mergeCell ref="AK3:AO5"/>
    <mergeCell ref="J4:Q4"/>
    <mergeCell ref="M1:Q1"/>
    <mergeCell ref="M2:Q2"/>
    <mergeCell ref="J1:L2"/>
    <mergeCell ref="S5:AF5"/>
    <mergeCell ref="S6:AF6"/>
    <mergeCell ref="T23:AF23"/>
    <mergeCell ref="B23:S23"/>
    <mergeCell ref="C8:AE8"/>
    <mergeCell ref="G6:H6"/>
    <mergeCell ref="B6:F6"/>
    <mergeCell ref="F19:W19"/>
    <mergeCell ref="AE27:AF27"/>
    <mergeCell ref="W28:X28"/>
    <mergeCell ref="AC28:AD28"/>
    <mergeCell ref="O27:P27"/>
    <mergeCell ref="Y27:Z27"/>
    <mergeCell ref="S28:T28"/>
    <mergeCell ref="S24:S26"/>
    <mergeCell ref="T24:AF26"/>
    <mergeCell ref="B19:E19"/>
    <mergeCell ref="C9:AF13"/>
    <mergeCell ref="X19:AF19"/>
    <mergeCell ref="C14:AF18"/>
    <mergeCell ref="B2:F2"/>
    <mergeCell ref="D27:H28"/>
    <mergeCell ref="AC27:AD27"/>
    <mergeCell ref="Y28:Z28"/>
    <mergeCell ref="Q27:R27"/>
    <mergeCell ref="R1:AA4"/>
    <mergeCell ref="I6:R6"/>
    <mergeCell ref="Q28:R28"/>
    <mergeCell ref="J24:J26"/>
    <mergeCell ref="I5:R5"/>
    <mergeCell ref="I27:J28"/>
    <mergeCell ref="W29:X29"/>
    <mergeCell ref="K27:L27"/>
    <mergeCell ref="M27:N27"/>
    <mergeCell ref="K28:L28"/>
    <mergeCell ref="M28:N28"/>
    <mergeCell ref="AA28:AB28"/>
    <mergeCell ref="AA27:AB27"/>
    <mergeCell ref="S27:T27"/>
    <mergeCell ref="U27:V27"/>
    <mergeCell ref="W27:X27"/>
    <mergeCell ref="O28:P28"/>
    <mergeCell ref="W30:X30"/>
    <mergeCell ref="U30:V30"/>
    <mergeCell ref="U28:V28"/>
    <mergeCell ref="K30:L30"/>
    <mergeCell ref="Q29:R29"/>
    <mergeCell ref="S29:T29"/>
    <mergeCell ref="M30:N30"/>
    <mergeCell ref="O30:P30"/>
    <mergeCell ref="Q30:R30"/>
    <mergeCell ref="U29:V29"/>
    <mergeCell ref="AE31:AF31"/>
    <mergeCell ref="AE29:AF29"/>
    <mergeCell ref="Y30:Z30"/>
    <mergeCell ref="AE30:AF30"/>
    <mergeCell ref="AA30:AB30"/>
    <mergeCell ref="Y29:Z29"/>
    <mergeCell ref="Q31:R31"/>
    <mergeCell ref="S31:T31"/>
    <mergeCell ref="S30:T30"/>
    <mergeCell ref="K29:L29"/>
    <mergeCell ref="M29:N29"/>
    <mergeCell ref="D29:H30"/>
    <mergeCell ref="I29:J30"/>
    <mergeCell ref="O29:P29"/>
    <mergeCell ref="AC30:AD30"/>
    <mergeCell ref="Y31:Z31"/>
    <mergeCell ref="AA29:AB29"/>
    <mergeCell ref="AC29:AD29"/>
    <mergeCell ref="D31:H32"/>
    <mergeCell ref="I31:J32"/>
    <mergeCell ref="K31:L31"/>
    <mergeCell ref="M31:N31"/>
    <mergeCell ref="K32:L32"/>
    <mergeCell ref="M32:N32"/>
    <mergeCell ref="D33:H34"/>
    <mergeCell ref="Q34:R34"/>
    <mergeCell ref="S34:T34"/>
    <mergeCell ref="K34:L34"/>
    <mergeCell ref="M34:N34"/>
    <mergeCell ref="K33:L33"/>
    <mergeCell ref="M33:N33"/>
    <mergeCell ref="I33:J34"/>
    <mergeCell ref="U31:V31"/>
    <mergeCell ref="AA31:AB31"/>
    <mergeCell ref="AA32:AB32"/>
    <mergeCell ref="AC31:AD31"/>
    <mergeCell ref="O31:P31"/>
    <mergeCell ref="AC32:AD32"/>
    <mergeCell ref="U32:V32"/>
    <mergeCell ref="W31:X31"/>
    <mergeCell ref="O32:P32"/>
    <mergeCell ref="Q32:R32"/>
    <mergeCell ref="AE33:AF33"/>
    <mergeCell ref="Y33:Z33"/>
    <mergeCell ref="Y32:Z32"/>
    <mergeCell ref="S33:T33"/>
    <mergeCell ref="U33:V33"/>
    <mergeCell ref="AC33:AD33"/>
    <mergeCell ref="W33:X33"/>
    <mergeCell ref="AA33:AB33"/>
    <mergeCell ref="S32:T32"/>
    <mergeCell ref="W32:X32"/>
    <mergeCell ref="M36:N36"/>
    <mergeCell ref="O36:P36"/>
    <mergeCell ref="Q36:R36"/>
    <mergeCell ref="S36:T36"/>
    <mergeCell ref="AA36:AB36"/>
    <mergeCell ref="AE32:AF32"/>
    <mergeCell ref="W34:X34"/>
    <mergeCell ref="Y34:Z34"/>
    <mergeCell ref="O33:P33"/>
    <mergeCell ref="Q33:R33"/>
    <mergeCell ref="Q35:R35"/>
    <mergeCell ref="S35:T35"/>
    <mergeCell ref="O35:P35"/>
    <mergeCell ref="O34:P34"/>
    <mergeCell ref="AE36:AF36"/>
    <mergeCell ref="AC34:AD34"/>
    <mergeCell ref="AE34:AF34"/>
    <mergeCell ref="U36:V36"/>
    <mergeCell ref="W36:X36"/>
    <mergeCell ref="AC36:AD36"/>
    <mergeCell ref="Y35:Z35"/>
    <mergeCell ref="Y36:Z36"/>
    <mergeCell ref="W35:X35"/>
    <mergeCell ref="AA34:AB34"/>
    <mergeCell ref="S38:T38"/>
    <mergeCell ref="S37:T37"/>
    <mergeCell ref="U37:V37"/>
    <mergeCell ref="U38:V38"/>
    <mergeCell ref="U35:V35"/>
    <mergeCell ref="U34:V34"/>
    <mergeCell ref="D37:H38"/>
    <mergeCell ref="I37:J38"/>
    <mergeCell ref="K37:L37"/>
    <mergeCell ref="M37:N37"/>
    <mergeCell ref="K36:L36"/>
    <mergeCell ref="O38:P38"/>
    <mergeCell ref="D35:H36"/>
    <mergeCell ref="I35:J36"/>
    <mergeCell ref="K35:L35"/>
    <mergeCell ref="M35:N35"/>
    <mergeCell ref="Q38:R38"/>
    <mergeCell ref="Q37:R37"/>
    <mergeCell ref="K38:L38"/>
    <mergeCell ref="M38:N38"/>
    <mergeCell ref="O37:P37"/>
    <mergeCell ref="O39:P39"/>
    <mergeCell ref="Q39:R39"/>
    <mergeCell ref="K39:L39"/>
    <mergeCell ref="AE37:AF37"/>
    <mergeCell ref="W37:X37"/>
    <mergeCell ref="AA38:AB38"/>
    <mergeCell ref="AC38:AD38"/>
    <mergeCell ref="AE38:AF38"/>
    <mergeCell ref="Y37:Z37"/>
    <mergeCell ref="AA37:AB37"/>
    <mergeCell ref="AC37:AD37"/>
    <mergeCell ref="AE39:AF39"/>
    <mergeCell ref="AC39:AD39"/>
    <mergeCell ref="W39:X39"/>
    <mergeCell ref="Y39:Z39"/>
    <mergeCell ref="AA39:AB39"/>
    <mergeCell ref="W38:X38"/>
    <mergeCell ref="Y38:Z38"/>
    <mergeCell ref="K40:L40"/>
    <mergeCell ref="M40:N40"/>
    <mergeCell ref="O40:P40"/>
    <mergeCell ref="Q40:R40"/>
    <mergeCell ref="M39:N39"/>
    <mergeCell ref="K44:L44"/>
    <mergeCell ref="M44:N44"/>
    <mergeCell ref="O41:P41"/>
    <mergeCell ref="O42:P42"/>
    <mergeCell ref="Q42:R42"/>
    <mergeCell ref="D43:H44"/>
    <mergeCell ref="I43:J44"/>
    <mergeCell ref="K43:L43"/>
    <mergeCell ref="M43:N43"/>
    <mergeCell ref="D41:H42"/>
    <mergeCell ref="I41:J42"/>
    <mergeCell ref="K41:L41"/>
    <mergeCell ref="M41:N41"/>
    <mergeCell ref="K42:L42"/>
    <mergeCell ref="M42:N42"/>
    <mergeCell ref="W41:X41"/>
    <mergeCell ref="Y41:Z41"/>
    <mergeCell ref="S41:T41"/>
    <mergeCell ref="W42:X42"/>
    <mergeCell ref="Y42:Z42"/>
    <mergeCell ref="U41:V41"/>
    <mergeCell ref="U42:V42"/>
    <mergeCell ref="S42:T42"/>
    <mergeCell ref="AE42:AF42"/>
    <mergeCell ref="AE44:AF44"/>
    <mergeCell ref="AE41:AF41"/>
    <mergeCell ref="AC40:AD40"/>
    <mergeCell ref="AE40:AF40"/>
    <mergeCell ref="S40:T40"/>
    <mergeCell ref="U40:V40"/>
    <mergeCell ref="W40:X40"/>
    <mergeCell ref="Y40:Z40"/>
    <mergeCell ref="AA40:AB40"/>
    <mergeCell ref="D39:H40"/>
    <mergeCell ref="I39:J40"/>
    <mergeCell ref="AA41:AB41"/>
    <mergeCell ref="AC41:AD41"/>
    <mergeCell ref="Q41:R41"/>
    <mergeCell ref="AC44:AD44"/>
    <mergeCell ref="AA42:AB42"/>
    <mergeCell ref="AC42:AD42"/>
    <mergeCell ref="S39:T39"/>
    <mergeCell ref="U39:V39"/>
    <mergeCell ref="Q44:R44"/>
    <mergeCell ref="S44:T44"/>
    <mergeCell ref="U44:V44"/>
    <mergeCell ref="W44:X44"/>
    <mergeCell ref="Y43:Z43"/>
    <mergeCell ref="Y44:Z44"/>
    <mergeCell ref="S43:T43"/>
    <mergeCell ref="U43:V43"/>
    <mergeCell ref="D45:H46"/>
    <mergeCell ref="I45:J46"/>
    <mergeCell ref="K45:L45"/>
    <mergeCell ref="M45:N45"/>
    <mergeCell ref="M46:N46"/>
    <mergeCell ref="W43:X43"/>
    <mergeCell ref="S46:T46"/>
    <mergeCell ref="O45:P45"/>
    <mergeCell ref="O43:P43"/>
    <mergeCell ref="Q43:R43"/>
    <mergeCell ref="O44:P44"/>
    <mergeCell ref="U46:V46"/>
    <mergeCell ref="AA45:AB45"/>
    <mergeCell ref="AC45:AD45"/>
    <mergeCell ref="AC46:AD46"/>
    <mergeCell ref="AA46:AB46"/>
    <mergeCell ref="W46:X46"/>
    <mergeCell ref="O46:P46"/>
    <mergeCell ref="Q46:R46"/>
    <mergeCell ref="AA44:AB44"/>
    <mergeCell ref="AC47:AD47"/>
    <mergeCell ref="K46:L46"/>
    <mergeCell ref="Y46:Z46"/>
    <mergeCell ref="Y47:Z47"/>
    <mergeCell ref="AE45:AF45"/>
    <mergeCell ref="Q45:R45"/>
    <mergeCell ref="S45:T45"/>
    <mergeCell ref="U45:V45"/>
    <mergeCell ref="W45:X45"/>
    <mergeCell ref="Y45:Z45"/>
    <mergeCell ref="K48:L48"/>
    <mergeCell ref="M48:N48"/>
    <mergeCell ref="O48:P48"/>
    <mergeCell ref="Q48:R48"/>
    <mergeCell ref="AE46:AF46"/>
    <mergeCell ref="K47:L47"/>
    <mergeCell ref="M47:N47"/>
    <mergeCell ref="O47:P47"/>
    <mergeCell ref="Q47:R47"/>
    <mergeCell ref="AE47:AF47"/>
    <mergeCell ref="AA47:AB47"/>
    <mergeCell ref="S48:T48"/>
    <mergeCell ref="U48:V48"/>
    <mergeCell ref="Y50:Z50"/>
    <mergeCell ref="U50:V50"/>
    <mergeCell ref="W50:X50"/>
    <mergeCell ref="W48:X48"/>
    <mergeCell ref="Y48:Z48"/>
    <mergeCell ref="U47:V47"/>
    <mergeCell ref="W47:X47"/>
    <mergeCell ref="K51:L51"/>
    <mergeCell ref="M51:N51"/>
    <mergeCell ref="K50:L50"/>
    <mergeCell ref="M50:N50"/>
    <mergeCell ref="K52:L52"/>
    <mergeCell ref="M52:N52"/>
    <mergeCell ref="AA48:AB48"/>
    <mergeCell ref="S47:T47"/>
    <mergeCell ref="AC48:AD48"/>
    <mergeCell ref="AE48:AF48"/>
    <mergeCell ref="D49:H50"/>
    <mergeCell ref="I49:J50"/>
    <mergeCell ref="K49:L49"/>
    <mergeCell ref="M49:N49"/>
    <mergeCell ref="O49:P49"/>
    <mergeCell ref="O50:P50"/>
    <mergeCell ref="AA49:AB49"/>
    <mergeCell ref="U49:V49"/>
    <mergeCell ref="W49:X49"/>
    <mergeCell ref="Y49:Z49"/>
    <mergeCell ref="Q49:R49"/>
    <mergeCell ref="S49:T49"/>
    <mergeCell ref="W51:X51"/>
    <mergeCell ref="Q52:R52"/>
    <mergeCell ref="S52:T52"/>
    <mergeCell ref="U52:V52"/>
    <mergeCell ref="D47:H48"/>
    <mergeCell ref="I47:J48"/>
    <mergeCell ref="Q50:R50"/>
    <mergeCell ref="S50:T50"/>
    <mergeCell ref="D51:H52"/>
    <mergeCell ref="I51:J52"/>
    <mergeCell ref="M54:N54"/>
    <mergeCell ref="Y51:Z51"/>
    <mergeCell ref="Y52:Z52"/>
    <mergeCell ref="AA52:AB52"/>
    <mergeCell ref="AC52:AD52"/>
    <mergeCell ref="W52:X52"/>
    <mergeCell ref="O51:P51"/>
    <mergeCell ref="Q51:R51"/>
    <mergeCell ref="S51:T51"/>
    <mergeCell ref="U51:V51"/>
    <mergeCell ref="AE52:AF52"/>
    <mergeCell ref="AC53:AD53"/>
    <mergeCell ref="AA54:AB54"/>
    <mergeCell ref="W54:X54"/>
    <mergeCell ref="O52:P52"/>
    <mergeCell ref="D53:H54"/>
    <mergeCell ref="I53:J54"/>
    <mergeCell ref="K53:L53"/>
    <mergeCell ref="M53:N53"/>
    <mergeCell ref="O53:P53"/>
    <mergeCell ref="Y54:Z54"/>
    <mergeCell ref="Q55:R55"/>
    <mergeCell ref="O54:P54"/>
    <mergeCell ref="Q54:R54"/>
    <mergeCell ref="S54:T54"/>
    <mergeCell ref="U54:V54"/>
    <mergeCell ref="AE53:AF53"/>
    <mergeCell ref="Q53:R53"/>
    <mergeCell ref="S53:T53"/>
    <mergeCell ref="U53:V53"/>
    <mergeCell ref="W53:X53"/>
    <mergeCell ref="Y53:Z53"/>
    <mergeCell ref="AA53:AB53"/>
    <mergeCell ref="M56:N56"/>
    <mergeCell ref="U56:V56"/>
    <mergeCell ref="U57:V57"/>
    <mergeCell ref="I55:J56"/>
    <mergeCell ref="K55:L55"/>
    <mergeCell ref="M55:N55"/>
    <mergeCell ref="O55:P55"/>
    <mergeCell ref="S55:T55"/>
    <mergeCell ref="Q56:R56"/>
    <mergeCell ref="S56:T56"/>
    <mergeCell ref="W57:X57"/>
    <mergeCell ref="S57:T57"/>
    <mergeCell ref="AA55:AB55"/>
    <mergeCell ref="AC55:AD55"/>
    <mergeCell ref="AC56:AD56"/>
    <mergeCell ref="W56:X56"/>
    <mergeCell ref="Y56:Z56"/>
    <mergeCell ref="AA56:AB56"/>
    <mergeCell ref="U55:V55"/>
    <mergeCell ref="W55:X55"/>
    <mergeCell ref="B60:F60"/>
    <mergeCell ref="M57:N57"/>
    <mergeCell ref="B59:F59"/>
    <mergeCell ref="G59:Q59"/>
    <mergeCell ref="Q57:R57"/>
    <mergeCell ref="O58:P58"/>
    <mergeCell ref="R59:S68"/>
    <mergeCell ref="G60:Q60"/>
    <mergeCell ref="M58:N58"/>
    <mergeCell ref="B61:Q64"/>
    <mergeCell ref="AC58:AD58"/>
    <mergeCell ref="Q58:R58"/>
    <mergeCell ref="S58:T58"/>
    <mergeCell ref="AA58:AB58"/>
    <mergeCell ref="U58:V58"/>
    <mergeCell ref="T59:AF68"/>
    <mergeCell ref="AE58:AF58"/>
    <mergeCell ref="W58:X58"/>
    <mergeCell ref="Y58:Z58"/>
    <mergeCell ref="B65:Q68"/>
    <mergeCell ref="AC51:AD51"/>
    <mergeCell ref="AA35:AB35"/>
    <mergeCell ref="B27:C34"/>
    <mergeCell ref="B57:H58"/>
    <mergeCell ref="B35:C56"/>
    <mergeCell ref="K58:L58"/>
    <mergeCell ref="I57:J58"/>
    <mergeCell ref="K57:L57"/>
    <mergeCell ref="K54:L54"/>
    <mergeCell ref="D55:H56"/>
    <mergeCell ref="AC54:AD54"/>
    <mergeCell ref="AA51:AB51"/>
    <mergeCell ref="AK6:AO6"/>
    <mergeCell ref="AP6:AQ6"/>
    <mergeCell ref="AE51:AF51"/>
    <mergeCell ref="AA43:AB43"/>
    <mergeCell ref="AC43:AD43"/>
    <mergeCell ref="AA50:AB50"/>
    <mergeCell ref="AC50:AD50"/>
    <mergeCell ref="AE50:AF50"/>
    <mergeCell ref="Y57:Z57"/>
    <mergeCell ref="O57:P57"/>
    <mergeCell ref="AE54:AF54"/>
    <mergeCell ref="AR6:BA6"/>
    <mergeCell ref="AE43:AF43"/>
    <mergeCell ref="AA57:AB57"/>
    <mergeCell ref="AC57:AD57"/>
    <mergeCell ref="AE57:AF57"/>
    <mergeCell ref="Y55:Z55"/>
    <mergeCell ref="AC49:AD49"/>
    <mergeCell ref="K56:L56"/>
    <mergeCell ref="O56:P56"/>
    <mergeCell ref="BA1:BJ4"/>
    <mergeCell ref="AK2:AO2"/>
    <mergeCell ref="AV2:AZ2"/>
    <mergeCell ref="AS4:AZ4"/>
    <mergeCell ref="AR5:BA5"/>
    <mergeCell ref="BB5:BO5"/>
    <mergeCell ref="AS1:AU2"/>
    <mergeCell ref="AV1:AZ1"/>
    <mergeCell ref="AE49:AF49"/>
    <mergeCell ref="AS24:AS26"/>
    <mergeCell ref="AV27:AW27"/>
    <mergeCell ref="AX30:AY30"/>
    <mergeCell ref="AZ30:BA30"/>
    <mergeCell ref="AZ32:BA32"/>
    <mergeCell ref="AZ31:BA31"/>
    <mergeCell ref="AK27:AL34"/>
    <mergeCell ref="AE28:AF28"/>
    <mergeCell ref="AM27:AQ28"/>
    <mergeCell ref="BB6:BO6"/>
    <mergeCell ref="AL8:BN8"/>
    <mergeCell ref="AK19:AN19"/>
    <mergeCell ref="AO19:BF19"/>
    <mergeCell ref="BG19:BO19"/>
    <mergeCell ref="AL9:BO13"/>
    <mergeCell ref="AL14:BO18"/>
    <mergeCell ref="AC35:AD35"/>
    <mergeCell ref="AE35:AF35"/>
    <mergeCell ref="AM33:AQ34"/>
    <mergeCell ref="AK35:AL56"/>
    <mergeCell ref="AM35:AQ36"/>
    <mergeCell ref="AM43:AQ44"/>
    <mergeCell ref="AM47:AQ48"/>
    <mergeCell ref="AE55:AF55"/>
    <mergeCell ref="AM51:AQ52"/>
    <mergeCell ref="AE56:AF56"/>
    <mergeCell ref="AR27:AS28"/>
    <mergeCell ref="BB27:BC27"/>
    <mergeCell ref="AT28:AU28"/>
    <mergeCell ref="AV28:AW28"/>
    <mergeCell ref="AX28:AY28"/>
    <mergeCell ref="AZ28:BA28"/>
    <mergeCell ref="AT27:AU27"/>
    <mergeCell ref="AK23:BB23"/>
    <mergeCell ref="BC23:BO23"/>
    <mergeCell ref="BC24:BO26"/>
    <mergeCell ref="AX27:AY27"/>
    <mergeCell ref="AZ27:BA27"/>
    <mergeCell ref="BD27:BE27"/>
    <mergeCell ref="BF27:BG27"/>
    <mergeCell ref="BH27:BI27"/>
    <mergeCell ref="BJ27:BK27"/>
    <mergeCell ref="BB24:BB26"/>
    <mergeCell ref="BN29:BO29"/>
    <mergeCell ref="BB28:BC28"/>
    <mergeCell ref="BD28:BE28"/>
    <mergeCell ref="BF28:BG28"/>
    <mergeCell ref="BH28:BI28"/>
    <mergeCell ref="BL27:BM27"/>
    <mergeCell ref="BN28:BO28"/>
    <mergeCell ref="BJ28:BK28"/>
    <mergeCell ref="BL28:BM28"/>
    <mergeCell ref="BN27:BO27"/>
    <mergeCell ref="AM29:AQ30"/>
    <mergeCell ref="AR29:AS30"/>
    <mergeCell ref="AT29:AU29"/>
    <mergeCell ref="AV29:AW29"/>
    <mergeCell ref="AX29:AY29"/>
    <mergeCell ref="AT30:AU30"/>
    <mergeCell ref="AV30:AW30"/>
    <mergeCell ref="BL30:BM30"/>
    <mergeCell ref="BH29:BI29"/>
    <mergeCell ref="BJ29:BK29"/>
    <mergeCell ref="AZ29:BA29"/>
    <mergeCell ref="BB29:BC29"/>
    <mergeCell ref="BD29:BE29"/>
    <mergeCell ref="BF29:BG29"/>
    <mergeCell ref="BB30:BC30"/>
    <mergeCell ref="BD30:BE30"/>
    <mergeCell ref="BL29:BM29"/>
    <mergeCell ref="BF30:BG30"/>
    <mergeCell ref="BH30:BI30"/>
    <mergeCell ref="BJ30:BK30"/>
    <mergeCell ref="BD32:BE32"/>
    <mergeCell ref="BF32:BG32"/>
    <mergeCell ref="BH32:BI32"/>
    <mergeCell ref="BN30:BO30"/>
    <mergeCell ref="AM31:AQ32"/>
    <mergeCell ref="AR31:AS32"/>
    <mergeCell ref="AT31:AU31"/>
    <mergeCell ref="AV31:AW31"/>
    <mergeCell ref="AX31:AY31"/>
    <mergeCell ref="BN31:BO31"/>
    <mergeCell ref="AT32:AU32"/>
    <mergeCell ref="AV32:AW32"/>
    <mergeCell ref="AX32:AY32"/>
    <mergeCell ref="BB33:BC33"/>
    <mergeCell ref="BL31:BM31"/>
    <mergeCell ref="BB31:BC31"/>
    <mergeCell ref="BD31:BE31"/>
    <mergeCell ref="BF31:BG31"/>
    <mergeCell ref="BH31:BI31"/>
    <mergeCell ref="BJ31:BK31"/>
    <mergeCell ref="BJ32:BK32"/>
    <mergeCell ref="BL32:BM32"/>
    <mergeCell ref="BB32:BC32"/>
    <mergeCell ref="AR33:AS34"/>
    <mergeCell ref="AT33:AU33"/>
    <mergeCell ref="AV33:AW33"/>
    <mergeCell ref="BL33:BM33"/>
    <mergeCell ref="AX33:AY33"/>
    <mergeCell ref="AZ33:BA33"/>
    <mergeCell ref="BF34:BG34"/>
    <mergeCell ref="BH34:BI34"/>
    <mergeCell ref="AX34:AY34"/>
    <mergeCell ref="AZ34:BA34"/>
    <mergeCell ref="AT34:AU34"/>
    <mergeCell ref="AV34:AW34"/>
    <mergeCell ref="BN32:BO32"/>
    <mergeCell ref="BD33:BE33"/>
    <mergeCell ref="BF33:BG33"/>
    <mergeCell ref="BH33:BI33"/>
    <mergeCell ref="BJ33:BK33"/>
    <mergeCell ref="BN33:BO33"/>
    <mergeCell ref="BD34:BE34"/>
    <mergeCell ref="BJ34:BK34"/>
    <mergeCell ref="AX35:AY35"/>
    <mergeCell ref="AZ35:BA35"/>
    <mergeCell ref="BB35:BC35"/>
    <mergeCell ref="AR35:AS36"/>
    <mergeCell ref="AT35:AU35"/>
    <mergeCell ref="AV35:AW35"/>
    <mergeCell ref="BN36:BO36"/>
    <mergeCell ref="BD35:BE35"/>
    <mergeCell ref="BF35:BG35"/>
    <mergeCell ref="BH35:BI35"/>
    <mergeCell ref="BJ35:BK35"/>
    <mergeCell ref="BB34:BC34"/>
    <mergeCell ref="BL34:BM34"/>
    <mergeCell ref="BN34:BO34"/>
    <mergeCell ref="AM37:AQ38"/>
    <mergeCell ref="AR37:AS38"/>
    <mergeCell ref="AT37:AU37"/>
    <mergeCell ref="AV37:AW37"/>
    <mergeCell ref="BL35:BM35"/>
    <mergeCell ref="BN35:BO35"/>
    <mergeCell ref="AT36:AU36"/>
    <mergeCell ref="AV36:AW36"/>
    <mergeCell ref="AX36:AY36"/>
    <mergeCell ref="AZ36:BA36"/>
    <mergeCell ref="AX37:AY37"/>
    <mergeCell ref="AZ37:BA37"/>
    <mergeCell ref="BL37:BM37"/>
    <mergeCell ref="BH36:BI36"/>
    <mergeCell ref="BJ36:BK36"/>
    <mergeCell ref="BL36:BM36"/>
    <mergeCell ref="BB36:BC36"/>
    <mergeCell ref="BD36:BE36"/>
    <mergeCell ref="BF36:BG36"/>
    <mergeCell ref="BF38:BG38"/>
    <mergeCell ref="BH38:BI38"/>
    <mergeCell ref="BL38:BM38"/>
    <mergeCell ref="BJ38:BK38"/>
    <mergeCell ref="BB37:BC37"/>
    <mergeCell ref="BD37:BE37"/>
    <mergeCell ref="BF37:BG37"/>
    <mergeCell ref="BH37:BI37"/>
    <mergeCell ref="BJ37:BK37"/>
    <mergeCell ref="BB39:BC39"/>
    <mergeCell ref="BD39:BE39"/>
    <mergeCell ref="AT40:AU40"/>
    <mergeCell ref="BN37:BO37"/>
    <mergeCell ref="AT38:AU38"/>
    <mergeCell ref="AV38:AW38"/>
    <mergeCell ref="AX38:AY38"/>
    <mergeCell ref="AZ38:BA38"/>
    <mergeCell ref="BB38:BC38"/>
    <mergeCell ref="BD38:BE38"/>
    <mergeCell ref="AV40:AW40"/>
    <mergeCell ref="AX40:AY40"/>
    <mergeCell ref="AZ40:BA40"/>
    <mergeCell ref="BN38:BO38"/>
    <mergeCell ref="AM39:AQ40"/>
    <mergeCell ref="AR39:AS40"/>
    <mergeCell ref="AT39:AU39"/>
    <mergeCell ref="AV39:AW39"/>
    <mergeCell ref="AX39:AY39"/>
    <mergeCell ref="AZ39:BA39"/>
    <mergeCell ref="BB41:BC41"/>
    <mergeCell ref="BD41:BE41"/>
    <mergeCell ref="BH41:BI41"/>
    <mergeCell ref="BJ41:BK41"/>
    <mergeCell ref="BF40:BG40"/>
    <mergeCell ref="BH40:BI40"/>
    <mergeCell ref="BN40:BO40"/>
    <mergeCell ref="BB40:BC40"/>
    <mergeCell ref="BF39:BG39"/>
    <mergeCell ref="BH39:BI39"/>
    <mergeCell ref="BJ39:BK39"/>
    <mergeCell ref="BL39:BM39"/>
    <mergeCell ref="BN39:BO39"/>
    <mergeCell ref="BD40:BE40"/>
    <mergeCell ref="BL40:BM40"/>
    <mergeCell ref="BJ40:BK40"/>
    <mergeCell ref="BD43:BE43"/>
    <mergeCell ref="BL41:BM41"/>
    <mergeCell ref="AM41:AQ42"/>
    <mergeCell ref="AR41:AS42"/>
    <mergeCell ref="AT41:AU41"/>
    <mergeCell ref="AV41:AW41"/>
    <mergeCell ref="AX41:AY41"/>
    <mergeCell ref="AZ41:BA41"/>
    <mergeCell ref="BL42:BM42"/>
    <mergeCell ref="AZ43:BA43"/>
    <mergeCell ref="BN41:BO41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F41:BG41"/>
    <mergeCell ref="AZ44:BA44"/>
    <mergeCell ref="BN42:BO42"/>
    <mergeCell ref="BB43:BC43"/>
    <mergeCell ref="BL44:BM44"/>
    <mergeCell ref="BN44:BO44"/>
    <mergeCell ref="BF43:BG43"/>
    <mergeCell ref="BH43:BI43"/>
    <mergeCell ref="BJ43:BK43"/>
    <mergeCell ref="BL43:BM43"/>
    <mergeCell ref="BJ42:BK42"/>
    <mergeCell ref="AR43:AS44"/>
    <mergeCell ref="AT43:AU43"/>
    <mergeCell ref="AV43:AW43"/>
    <mergeCell ref="AX43:AY43"/>
    <mergeCell ref="AT44:AU44"/>
    <mergeCell ref="AV44:AW44"/>
    <mergeCell ref="AX44:AY44"/>
    <mergeCell ref="BB45:BC45"/>
    <mergeCell ref="BD45:BE45"/>
    <mergeCell ref="BN43:BO43"/>
    <mergeCell ref="BD44:BE44"/>
    <mergeCell ref="BF44:BG44"/>
    <mergeCell ref="BH44:BI44"/>
    <mergeCell ref="BJ44:BK44"/>
    <mergeCell ref="BB44:BC44"/>
    <mergeCell ref="BH45:BI45"/>
    <mergeCell ref="BJ45:BK45"/>
    <mergeCell ref="BD47:BE47"/>
    <mergeCell ref="BL45:BM45"/>
    <mergeCell ref="AM45:AQ46"/>
    <mergeCell ref="AR45:AS46"/>
    <mergeCell ref="AT45:AU45"/>
    <mergeCell ref="AV45:AW45"/>
    <mergeCell ref="AX45:AY45"/>
    <mergeCell ref="AZ45:BA45"/>
    <mergeCell ref="BL46:BM46"/>
    <mergeCell ref="AZ47:BA47"/>
    <mergeCell ref="BN45:BO45"/>
    <mergeCell ref="AT46:AU46"/>
    <mergeCell ref="AV46:AW46"/>
    <mergeCell ref="AX46:AY46"/>
    <mergeCell ref="AZ46:BA46"/>
    <mergeCell ref="BB46:BC46"/>
    <mergeCell ref="BD46:BE46"/>
    <mergeCell ref="BF46:BG46"/>
    <mergeCell ref="BH46:BI46"/>
    <mergeCell ref="BF45:BG45"/>
    <mergeCell ref="AZ48:BA48"/>
    <mergeCell ref="BN46:BO46"/>
    <mergeCell ref="BB47:BC47"/>
    <mergeCell ref="BL48:BM48"/>
    <mergeCell ref="BN48:BO48"/>
    <mergeCell ref="BF47:BG47"/>
    <mergeCell ref="BH47:BI47"/>
    <mergeCell ref="BJ47:BK47"/>
    <mergeCell ref="BL47:BM47"/>
    <mergeCell ref="BJ46:BK46"/>
    <mergeCell ref="AR47:AS48"/>
    <mergeCell ref="AT47:AU47"/>
    <mergeCell ref="AV47:AW47"/>
    <mergeCell ref="AX47:AY47"/>
    <mergeCell ref="AT48:AU48"/>
    <mergeCell ref="AV48:AW48"/>
    <mergeCell ref="AX48:AY48"/>
    <mergeCell ref="AZ51:BA51"/>
    <mergeCell ref="BB49:BC49"/>
    <mergeCell ref="BD49:BE49"/>
    <mergeCell ref="BN47:BO47"/>
    <mergeCell ref="BD48:BE48"/>
    <mergeCell ref="BF48:BG48"/>
    <mergeCell ref="BH48:BI48"/>
    <mergeCell ref="BJ48:BK48"/>
    <mergeCell ref="BB48:BC48"/>
    <mergeCell ref="BH49:BI49"/>
    <mergeCell ref="BL49:BM49"/>
    <mergeCell ref="AM49:AQ50"/>
    <mergeCell ref="AR49:AS50"/>
    <mergeCell ref="AT49:AU49"/>
    <mergeCell ref="AV49:AW49"/>
    <mergeCell ref="AX49:AY49"/>
    <mergeCell ref="AZ49:BA49"/>
    <mergeCell ref="BL50:BM50"/>
    <mergeCell ref="BJ49:BK49"/>
    <mergeCell ref="BN49:BO49"/>
    <mergeCell ref="AT50:AU50"/>
    <mergeCell ref="AV50:AW50"/>
    <mergeCell ref="AX50:AY50"/>
    <mergeCell ref="AZ50:BA50"/>
    <mergeCell ref="BB50:BC50"/>
    <mergeCell ref="BD50:BE50"/>
    <mergeCell ref="BF50:BG50"/>
    <mergeCell ref="BH50:BI50"/>
    <mergeCell ref="BF49:BG49"/>
    <mergeCell ref="BN50:BO50"/>
    <mergeCell ref="BB51:BC51"/>
    <mergeCell ref="BN52:BO52"/>
    <mergeCell ref="BF51:BG51"/>
    <mergeCell ref="BH51:BI51"/>
    <mergeCell ref="BJ51:BK51"/>
    <mergeCell ref="BL51:BM51"/>
    <mergeCell ref="BN51:BO51"/>
    <mergeCell ref="BJ50:BK50"/>
    <mergeCell ref="BD51:BE51"/>
    <mergeCell ref="AR51:AS52"/>
    <mergeCell ref="AT51:AU51"/>
    <mergeCell ref="AV51:AW51"/>
    <mergeCell ref="AX51:AY51"/>
    <mergeCell ref="AT52:AU52"/>
    <mergeCell ref="AV52:AW52"/>
    <mergeCell ref="AX52:AY52"/>
    <mergeCell ref="BJ52:BK52"/>
    <mergeCell ref="BH55:BI55"/>
    <mergeCell ref="BJ55:BK55"/>
    <mergeCell ref="BL55:BM55"/>
    <mergeCell ref="BL52:BM52"/>
    <mergeCell ref="BJ54:BK54"/>
    <mergeCell ref="BL54:BM54"/>
    <mergeCell ref="BH52:BI52"/>
    <mergeCell ref="BN55:BO55"/>
    <mergeCell ref="AX53:AY53"/>
    <mergeCell ref="AZ53:BA53"/>
    <mergeCell ref="BB53:BC53"/>
    <mergeCell ref="BD53:BE53"/>
    <mergeCell ref="BJ53:BK53"/>
    <mergeCell ref="BH54:BI54"/>
    <mergeCell ref="BB55:BC55"/>
    <mergeCell ref="AX54:AY54"/>
    <mergeCell ref="AZ54:BA54"/>
    <mergeCell ref="BF52:BG52"/>
    <mergeCell ref="BB52:BC52"/>
    <mergeCell ref="AT56:AU56"/>
    <mergeCell ref="AV56:AW56"/>
    <mergeCell ref="AX56:AY56"/>
    <mergeCell ref="AZ56:BA56"/>
    <mergeCell ref="BD54:BE54"/>
    <mergeCell ref="BF54:BG54"/>
    <mergeCell ref="BD55:BE55"/>
    <mergeCell ref="AZ52:BA52"/>
    <mergeCell ref="BD58:BE58"/>
    <mergeCell ref="AM53:AQ54"/>
    <mergeCell ref="AR53:AS54"/>
    <mergeCell ref="AT53:AU53"/>
    <mergeCell ref="AV53:AW53"/>
    <mergeCell ref="AT54:AU54"/>
    <mergeCell ref="AV54:AW54"/>
    <mergeCell ref="BB54:BC54"/>
    <mergeCell ref="AZ55:BA55"/>
    <mergeCell ref="BB56:BC56"/>
    <mergeCell ref="AP63:AX64"/>
    <mergeCell ref="AX57:AY57"/>
    <mergeCell ref="AZ57:BA57"/>
    <mergeCell ref="BB57:BC57"/>
    <mergeCell ref="AY61:AZ62"/>
    <mergeCell ref="AY63:AZ64"/>
    <mergeCell ref="AK57:AQ58"/>
    <mergeCell ref="AR57:AS58"/>
    <mergeCell ref="AV57:AW57"/>
    <mergeCell ref="BB58:BC58"/>
    <mergeCell ref="BJ58:BK58"/>
    <mergeCell ref="BL58:BM58"/>
    <mergeCell ref="BF57:BG57"/>
    <mergeCell ref="BH57:BI57"/>
    <mergeCell ref="BJ57:BK57"/>
    <mergeCell ref="BL57:BM57"/>
    <mergeCell ref="BH56:BI56"/>
    <mergeCell ref="BJ56:BK56"/>
    <mergeCell ref="BN57:BO57"/>
    <mergeCell ref="AT58:AU58"/>
    <mergeCell ref="AV58:AW58"/>
    <mergeCell ref="AX58:AY58"/>
    <mergeCell ref="AZ58:BA58"/>
    <mergeCell ref="BD57:BE57"/>
    <mergeCell ref="BF58:BG58"/>
    <mergeCell ref="BH58:BI58"/>
    <mergeCell ref="AT55:AU55"/>
    <mergeCell ref="AV55:AW55"/>
    <mergeCell ref="AX55:AY55"/>
    <mergeCell ref="CE34:CF34"/>
    <mergeCell ref="BT27:BU34"/>
    <mergeCell ref="BN53:BO53"/>
    <mergeCell ref="BF53:BG53"/>
    <mergeCell ref="BH53:BI53"/>
    <mergeCell ref="BF55:BG55"/>
    <mergeCell ref="BD52:BE52"/>
    <mergeCell ref="CC30:CD30"/>
    <mergeCell ref="CA5:CJ5"/>
    <mergeCell ref="CB1:CD2"/>
    <mergeCell ref="CE1:CI1"/>
    <mergeCell ref="CK5:CX5"/>
    <mergeCell ref="BV35:BZ36"/>
    <mergeCell ref="CJ1:CS4"/>
    <mergeCell ref="BT2:BX2"/>
    <mergeCell ref="CE2:CI2"/>
    <mergeCell ref="CB4:CI4"/>
    <mergeCell ref="CE30:CF30"/>
    <mergeCell ref="CC34:CD34"/>
    <mergeCell ref="AP61:AX62"/>
    <mergeCell ref="AT57:AU57"/>
    <mergeCell ref="BN58:BO58"/>
    <mergeCell ref="BN56:BO56"/>
    <mergeCell ref="CA49:CB50"/>
    <mergeCell ref="CC49:CD49"/>
    <mergeCell ref="CC36:CD36"/>
    <mergeCell ref="BV47:BZ48"/>
    <mergeCell ref="CE27:CF27"/>
    <mergeCell ref="BD56:BE56"/>
    <mergeCell ref="BF56:BG56"/>
    <mergeCell ref="CK28:CL28"/>
    <mergeCell ref="BL56:BM56"/>
    <mergeCell ref="BN54:BO54"/>
    <mergeCell ref="BL53:BM53"/>
    <mergeCell ref="CE29:CF29"/>
    <mergeCell ref="BT35:BU56"/>
    <mergeCell ref="CC29:CD29"/>
    <mergeCell ref="CG29:CH29"/>
    <mergeCell ref="CG34:CH34"/>
    <mergeCell ref="BV49:BZ50"/>
    <mergeCell ref="CA29:CB30"/>
    <mergeCell ref="AK59:AO59"/>
    <mergeCell ref="AP59:AZ59"/>
    <mergeCell ref="BA59:BB68"/>
    <mergeCell ref="BC59:BO68"/>
    <mergeCell ref="AK60:AO60"/>
    <mergeCell ref="AP60:AZ60"/>
    <mergeCell ref="AK61:AO64"/>
    <mergeCell ref="AM55:AQ56"/>
    <mergeCell ref="AR55:AS56"/>
    <mergeCell ref="CQ28:CR28"/>
    <mergeCell ref="CS28:CT28"/>
    <mergeCell ref="CM28:CN28"/>
    <mergeCell ref="CM29:CN29"/>
    <mergeCell ref="CC28:CD28"/>
    <mergeCell ref="CE28:CF28"/>
    <mergeCell ref="CM30:CN30"/>
    <mergeCell ref="BT6:BX6"/>
    <mergeCell ref="BY6:BZ6"/>
    <mergeCell ref="CA6:CJ6"/>
    <mergeCell ref="CK6:CX6"/>
    <mergeCell ref="BU8:CW8"/>
    <mergeCell ref="CU27:CV27"/>
    <mergeCell ref="BT19:BW19"/>
    <mergeCell ref="CK27:CL27"/>
    <mergeCell ref="CM27:CN27"/>
    <mergeCell ref="CS27:CT27"/>
    <mergeCell ref="CU28:CV28"/>
    <mergeCell ref="CW28:CX28"/>
    <mergeCell ref="CO28:CP28"/>
    <mergeCell ref="BT23:CK23"/>
    <mergeCell ref="CL23:CX23"/>
    <mergeCell ref="CB24:CB26"/>
    <mergeCell ref="CK24:CK26"/>
    <mergeCell ref="CL24:CX26"/>
    <mergeCell ref="CO27:CP27"/>
    <mergeCell ref="CI27:CJ27"/>
    <mergeCell ref="CW29:CX29"/>
    <mergeCell ref="CO31:CP31"/>
    <mergeCell ref="BX19:CO19"/>
    <mergeCell ref="CP19:CX19"/>
    <mergeCell ref="CG27:CH27"/>
    <mergeCell ref="BV27:BZ28"/>
    <mergeCell ref="CA27:CB28"/>
    <mergeCell ref="CQ27:CR27"/>
    <mergeCell ref="CG28:CH28"/>
    <mergeCell ref="CI28:CJ28"/>
    <mergeCell ref="CW27:CX27"/>
    <mergeCell ref="CC27:CD27"/>
    <mergeCell ref="CK33:CL33"/>
    <mergeCell ref="CM32:CN32"/>
    <mergeCell ref="CO32:CP32"/>
    <mergeCell ref="CO29:CP29"/>
    <mergeCell ref="CM33:CN33"/>
    <mergeCell ref="CG30:CH30"/>
    <mergeCell ref="CI30:CJ30"/>
    <mergeCell ref="CK30:CL30"/>
    <mergeCell ref="CO30:CP30"/>
    <mergeCell ref="CQ30:CR30"/>
    <mergeCell ref="CS30:CT30"/>
    <mergeCell ref="CI29:CJ29"/>
    <mergeCell ref="CK29:CL29"/>
    <mergeCell ref="CU30:CV30"/>
    <mergeCell ref="CS29:CT29"/>
    <mergeCell ref="CU29:CV29"/>
    <mergeCell ref="CQ29:CR29"/>
    <mergeCell ref="CW30:CX30"/>
    <mergeCell ref="BV31:BZ32"/>
    <mergeCell ref="CA31:CB32"/>
    <mergeCell ref="CC31:CD31"/>
    <mergeCell ref="CE31:CF31"/>
    <mergeCell ref="CG31:CH31"/>
    <mergeCell ref="CI31:CJ31"/>
    <mergeCell ref="CK31:CL31"/>
    <mergeCell ref="BV29:BZ30"/>
    <mergeCell ref="CU31:CV31"/>
    <mergeCell ref="CW31:CX31"/>
    <mergeCell ref="CC32:CD32"/>
    <mergeCell ref="CE32:CF32"/>
    <mergeCell ref="CG32:CH32"/>
    <mergeCell ref="CM31:CN31"/>
    <mergeCell ref="CQ31:CR31"/>
    <mergeCell ref="CS31:CT31"/>
    <mergeCell ref="CU32:CV32"/>
    <mergeCell ref="CS32:CT32"/>
    <mergeCell ref="CK32:CL32"/>
    <mergeCell ref="CA47:CB48"/>
    <mergeCell ref="CC47:CD47"/>
    <mergeCell ref="CC48:CD48"/>
    <mergeCell ref="CC50:CD50"/>
    <mergeCell ref="BV33:BZ34"/>
    <mergeCell ref="CA33:CB34"/>
    <mergeCell ref="CC33:CD33"/>
    <mergeCell ref="CE33:CF33"/>
    <mergeCell ref="CE36:CF36"/>
    <mergeCell ref="CI32:CJ32"/>
    <mergeCell ref="CA35:CB36"/>
    <mergeCell ref="CC35:CD35"/>
    <mergeCell ref="CI35:CJ35"/>
    <mergeCell ref="CE35:CF35"/>
    <mergeCell ref="CQ32:CR32"/>
    <mergeCell ref="CO35:CP35"/>
    <mergeCell ref="CQ35:CR35"/>
    <mergeCell ref="CO36:CP36"/>
    <mergeCell ref="CQ36:CR36"/>
    <mergeCell ref="CM35:CN35"/>
    <mergeCell ref="CO33:CP33"/>
    <mergeCell ref="CS36:CT36"/>
    <mergeCell ref="CQ33:CR33"/>
    <mergeCell ref="CS33:CT33"/>
    <mergeCell ref="CG36:CH36"/>
    <mergeCell ref="CG33:CH33"/>
    <mergeCell ref="CI33:CJ33"/>
    <mergeCell ref="CS35:CT35"/>
    <mergeCell ref="CK35:CL35"/>
    <mergeCell ref="CG35:CH35"/>
    <mergeCell ref="CI36:CJ36"/>
    <mergeCell ref="CW32:CX32"/>
    <mergeCell ref="CU35:CV35"/>
    <mergeCell ref="CW35:CX35"/>
    <mergeCell ref="CU33:CV33"/>
    <mergeCell ref="CW33:CX33"/>
    <mergeCell ref="CU34:CV34"/>
    <mergeCell ref="CW34:CX34"/>
    <mergeCell ref="CU36:CV36"/>
    <mergeCell ref="CW36:CX36"/>
    <mergeCell ref="CI34:CJ34"/>
    <mergeCell ref="CK34:CL34"/>
    <mergeCell ref="CM34:CN34"/>
    <mergeCell ref="CO34:CP34"/>
    <mergeCell ref="CQ34:CR34"/>
    <mergeCell ref="CS34:CT34"/>
    <mergeCell ref="CK36:CL36"/>
    <mergeCell ref="CM36:CN36"/>
    <mergeCell ref="CU37:CV37"/>
    <mergeCell ref="CW37:CX37"/>
    <mergeCell ref="CC38:CD38"/>
    <mergeCell ref="CE38:CF38"/>
    <mergeCell ref="CG38:CH38"/>
    <mergeCell ref="CI38:CJ38"/>
    <mergeCell ref="CK38:CL38"/>
    <mergeCell ref="CM38:CN38"/>
    <mergeCell ref="CS38:CT38"/>
    <mergeCell ref="CU38:CV38"/>
    <mergeCell ref="CW38:CX38"/>
    <mergeCell ref="BV37:BZ38"/>
    <mergeCell ref="CA37:CB38"/>
    <mergeCell ref="CC37:CD37"/>
    <mergeCell ref="CE37:CF37"/>
    <mergeCell ref="CG37:CH37"/>
    <mergeCell ref="CQ37:CR37"/>
    <mergeCell ref="CS37:CT37"/>
    <mergeCell ref="CI37:CJ37"/>
    <mergeCell ref="CK37:CL37"/>
    <mergeCell ref="CM37:CN37"/>
    <mergeCell ref="CO37:CP37"/>
    <mergeCell ref="CQ39:CR39"/>
    <mergeCell ref="CS39:CT39"/>
    <mergeCell ref="CM39:CN39"/>
    <mergeCell ref="CO39:CP39"/>
    <mergeCell ref="CO38:CP38"/>
    <mergeCell ref="CQ38:CR38"/>
    <mergeCell ref="CU39:CV39"/>
    <mergeCell ref="CW39:CX39"/>
    <mergeCell ref="CC40:CD40"/>
    <mergeCell ref="CE40:CF40"/>
    <mergeCell ref="CG40:CH40"/>
    <mergeCell ref="CI40:CJ40"/>
    <mergeCell ref="CK40:CL40"/>
    <mergeCell ref="CM40:CN40"/>
    <mergeCell ref="CO40:CP40"/>
    <mergeCell ref="CQ40:CR40"/>
    <mergeCell ref="CS40:CT40"/>
    <mergeCell ref="CU40:CV40"/>
    <mergeCell ref="CW40:CX40"/>
    <mergeCell ref="BV39:BZ40"/>
    <mergeCell ref="CA39:CB40"/>
    <mergeCell ref="CC39:CD39"/>
    <mergeCell ref="CE39:CF39"/>
    <mergeCell ref="CG39:CH39"/>
    <mergeCell ref="CI39:CJ39"/>
    <mergeCell ref="CK39:CL39"/>
    <mergeCell ref="CU41:CV41"/>
    <mergeCell ref="CW41:CX41"/>
    <mergeCell ref="CC42:CD42"/>
    <mergeCell ref="CE42:CF42"/>
    <mergeCell ref="CG42:CH42"/>
    <mergeCell ref="CI42:CJ42"/>
    <mergeCell ref="CK42:CL42"/>
    <mergeCell ref="CM42:CN42"/>
    <mergeCell ref="CS42:CT42"/>
    <mergeCell ref="CU42:CV42"/>
    <mergeCell ref="CW42:CX42"/>
    <mergeCell ref="BV41:BZ42"/>
    <mergeCell ref="CA41:CB42"/>
    <mergeCell ref="CC41:CD41"/>
    <mergeCell ref="CE41:CF41"/>
    <mergeCell ref="CG41:CH41"/>
    <mergeCell ref="CQ41:CR41"/>
    <mergeCell ref="CS41:CT41"/>
    <mergeCell ref="CI41:CJ41"/>
    <mergeCell ref="CK41:CL41"/>
    <mergeCell ref="CM41:CN41"/>
    <mergeCell ref="CO41:CP41"/>
    <mergeCell ref="CQ43:CR43"/>
    <mergeCell ref="CS43:CT43"/>
    <mergeCell ref="CM43:CN43"/>
    <mergeCell ref="CO43:CP43"/>
    <mergeCell ref="CO42:CP42"/>
    <mergeCell ref="CQ42:CR42"/>
    <mergeCell ref="CU43:CV43"/>
    <mergeCell ref="CW43:CX43"/>
    <mergeCell ref="CC44:CD44"/>
    <mergeCell ref="CE44:CF44"/>
    <mergeCell ref="CG44:CH44"/>
    <mergeCell ref="CI44:CJ44"/>
    <mergeCell ref="CK44:CL44"/>
    <mergeCell ref="CM44:CN44"/>
    <mergeCell ref="CO44:CP44"/>
    <mergeCell ref="CQ44:CR44"/>
    <mergeCell ref="CS44:CT44"/>
    <mergeCell ref="CU44:CV44"/>
    <mergeCell ref="CW44:CX44"/>
    <mergeCell ref="BV43:BZ44"/>
    <mergeCell ref="CA43:CB44"/>
    <mergeCell ref="CC43:CD43"/>
    <mergeCell ref="CE43:CF43"/>
    <mergeCell ref="CG43:CH43"/>
    <mergeCell ref="CI43:CJ43"/>
    <mergeCell ref="CK43:CL43"/>
    <mergeCell ref="CU45:CV45"/>
    <mergeCell ref="CW45:CX45"/>
    <mergeCell ref="CC46:CD46"/>
    <mergeCell ref="CE46:CF46"/>
    <mergeCell ref="CG46:CH46"/>
    <mergeCell ref="CI46:CJ46"/>
    <mergeCell ref="CK46:CL46"/>
    <mergeCell ref="CM46:CN46"/>
    <mergeCell ref="CS46:CT46"/>
    <mergeCell ref="CU46:CV46"/>
    <mergeCell ref="CW46:CX46"/>
    <mergeCell ref="BV45:BZ46"/>
    <mergeCell ref="CA45:CB46"/>
    <mergeCell ref="CC45:CD45"/>
    <mergeCell ref="CE45:CF45"/>
    <mergeCell ref="CG45:CH45"/>
    <mergeCell ref="CQ45:CR45"/>
    <mergeCell ref="CS45:CT45"/>
    <mergeCell ref="CI45:CJ45"/>
    <mergeCell ref="CK45:CL45"/>
    <mergeCell ref="CM45:CN45"/>
    <mergeCell ref="CO45:CP45"/>
    <mergeCell ref="CQ47:CR47"/>
    <mergeCell ref="CS47:CT47"/>
    <mergeCell ref="CM47:CN47"/>
    <mergeCell ref="CO47:CP47"/>
    <mergeCell ref="CO46:CP46"/>
    <mergeCell ref="CQ46:CR46"/>
    <mergeCell ref="CE47:CF47"/>
    <mergeCell ref="CG47:CH47"/>
    <mergeCell ref="CI47:CJ47"/>
    <mergeCell ref="CE48:CF48"/>
    <mergeCell ref="CG48:CH48"/>
    <mergeCell ref="CI48:CJ48"/>
    <mergeCell ref="CW47:CX47"/>
    <mergeCell ref="CO48:CP48"/>
    <mergeCell ref="CK47:CL47"/>
    <mergeCell ref="CU48:CV48"/>
    <mergeCell ref="CW48:CX48"/>
    <mergeCell ref="CS48:CT48"/>
    <mergeCell ref="CM48:CN48"/>
    <mergeCell ref="CK48:CL48"/>
    <mergeCell ref="CU47:CV47"/>
    <mergeCell ref="CQ50:CR50"/>
    <mergeCell ref="CS50:CT50"/>
    <mergeCell ref="CQ48:CR48"/>
    <mergeCell ref="CO49:CP49"/>
    <mergeCell ref="CW50:CX50"/>
    <mergeCell ref="CQ49:CR49"/>
    <mergeCell ref="CS49:CT49"/>
    <mergeCell ref="CW49:CX49"/>
    <mergeCell ref="CG50:CH50"/>
    <mergeCell ref="CI50:CJ50"/>
    <mergeCell ref="CM50:CN50"/>
    <mergeCell ref="CM49:CN49"/>
    <mergeCell ref="CK49:CL49"/>
    <mergeCell ref="CO50:CP50"/>
    <mergeCell ref="CQ51:CR51"/>
    <mergeCell ref="CE49:CF49"/>
    <mergeCell ref="CG49:CH49"/>
    <mergeCell ref="CI49:CJ49"/>
    <mergeCell ref="CU51:CV51"/>
    <mergeCell ref="CU50:CV50"/>
    <mergeCell ref="CG51:CH51"/>
    <mergeCell ref="CK50:CL50"/>
    <mergeCell ref="CU49:CV49"/>
    <mergeCell ref="CE50:CF50"/>
    <mergeCell ref="CM53:CN53"/>
    <mergeCell ref="CO53:CP53"/>
    <mergeCell ref="CO51:CP51"/>
    <mergeCell ref="CM52:CN52"/>
    <mergeCell ref="BV53:BZ54"/>
    <mergeCell ref="CA53:CB54"/>
    <mergeCell ref="CC53:CD53"/>
    <mergeCell ref="CE53:CF53"/>
    <mergeCell ref="CE54:CF54"/>
    <mergeCell ref="CO52:CP52"/>
    <mergeCell ref="CW51:CX51"/>
    <mergeCell ref="CC52:CD52"/>
    <mergeCell ref="CE52:CF52"/>
    <mergeCell ref="CG52:CH52"/>
    <mergeCell ref="CW52:CX52"/>
    <mergeCell ref="CG53:CH53"/>
    <mergeCell ref="CI53:CJ53"/>
    <mergeCell ref="CK52:CL52"/>
    <mergeCell ref="CS51:CT51"/>
    <mergeCell ref="CS52:CT52"/>
    <mergeCell ref="CW54:CX54"/>
    <mergeCell ref="CU53:CV53"/>
    <mergeCell ref="CU54:CV54"/>
    <mergeCell ref="CQ54:CR54"/>
    <mergeCell ref="CS54:CT54"/>
    <mergeCell ref="CQ52:CR52"/>
    <mergeCell ref="CW53:CX53"/>
    <mergeCell ref="CU52:CV52"/>
    <mergeCell ref="CQ53:CR53"/>
    <mergeCell ref="CS53:CT53"/>
    <mergeCell ref="CO54:CP54"/>
    <mergeCell ref="BT57:BZ58"/>
    <mergeCell ref="CA57:CB58"/>
    <mergeCell ref="CC57:CD57"/>
    <mergeCell ref="CE57:CF57"/>
    <mergeCell ref="CK56:CL56"/>
    <mergeCell ref="CC55:CD55"/>
    <mergeCell ref="CE55:CF55"/>
    <mergeCell ref="CC54:CD54"/>
    <mergeCell ref="CC56:CD56"/>
    <mergeCell ref="CA51:CB52"/>
    <mergeCell ref="BV51:BZ52"/>
    <mergeCell ref="CG54:CH54"/>
    <mergeCell ref="CI54:CJ54"/>
    <mergeCell ref="CK54:CL54"/>
    <mergeCell ref="CM54:CN54"/>
    <mergeCell ref="CI51:CJ51"/>
    <mergeCell ref="CK51:CL51"/>
    <mergeCell ref="CM51:CN51"/>
    <mergeCell ref="CK53:CL53"/>
    <mergeCell ref="CC51:CD51"/>
    <mergeCell ref="CE51:CF51"/>
    <mergeCell ref="CE56:CF56"/>
    <mergeCell ref="CG56:CH56"/>
    <mergeCell ref="CI55:CJ55"/>
    <mergeCell ref="CI52:CJ52"/>
    <mergeCell ref="CU55:CV55"/>
    <mergeCell ref="CW55:CX55"/>
    <mergeCell ref="CO56:CP56"/>
    <mergeCell ref="CG55:CH55"/>
    <mergeCell ref="CS56:CT56"/>
    <mergeCell ref="CU56:CV56"/>
    <mergeCell ref="CO55:CP55"/>
    <mergeCell ref="CQ56:CR56"/>
    <mergeCell ref="CI56:CJ56"/>
    <mergeCell ref="CM55:CN55"/>
    <mergeCell ref="CQ55:CR55"/>
    <mergeCell ref="CS55:CT55"/>
    <mergeCell ref="CG57:CH57"/>
    <mergeCell ref="CQ57:CR57"/>
    <mergeCell ref="CS57:CT57"/>
    <mergeCell ref="CM57:CN57"/>
    <mergeCell ref="CI57:CJ57"/>
    <mergeCell ref="CK57:CL57"/>
    <mergeCell ref="CK55:CL55"/>
    <mergeCell ref="CO58:CP58"/>
    <mergeCell ref="CQ58:CR58"/>
    <mergeCell ref="CM56:CN56"/>
    <mergeCell ref="CJ59:CK68"/>
    <mergeCell ref="CL59:CX68"/>
    <mergeCell ref="BT60:BX60"/>
    <mergeCell ref="CW56:CX56"/>
    <mergeCell ref="BV55:BZ56"/>
    <mergeCell ref="CA55:CB56"/>
    <mergeCell ref="CO57:CP57"/>
    <mergeCell ref="BY59:CI59"/>
    <mergeCell ref="BT59:BX59"/>
    <mergeCell ref="BT65:BX66"/>
    <mergeCell ref="BY66:CI66"/>
    <mergeCell ref="CG58:CH58"/>
    <mergeCell ref="BT64:BX64"/>
    <mergeCell ref="BT62:BX63"/>
    <mergeCell ref="BU9:CX13"/>
    <mergeCell ref="BU14:CX18"/>
    <mergeCell ref="AK66:AZ68"/>
    <mergeCell ref="CW57:CX57"/>
    <mergeCell ref="CC58:CD58"/>
    <mergeCell ref="CE58:CF58"/>
    <mergeCell ref="CU57:CV57"/>
    <mergeCell ref="CU58:CV58"/>
    <mergeCell ref="CW58:CX58"/>
    <mergeCell ref="CM58:CN58"/>
    <mergeCell ref="DB2:DL20"/>
    <mergeCell ref="B75:CZ75"/>
    <mergeCell ref="CS58:CT58"/>
    <mergeCell ref="BT68:CI68"/>
    <mergeCell ref="BY60:CI60"/>
    <mergeCell ref="BT61:BX61"/>
    <mergeCell ref="BY61:CI64"/>
    <mergeCell ref="BY65:CI65"/>
    <mergeCell ref="CI58:CJ58"/>
    <mergeCell ref="CK58:CL58"/>
  </mergeCell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2013-11-07T02:16:50Z</cp:lastPrinted>
  <dcterms:created xsi:type="dcterms:W3CDTF">2006-09-16T00:00:00Z</dcterms:created>
  <dcterms:modified xsi:type="dcterms:W3CDTF">2019-09-24T11:18:13Z</dcterms:modified>
  <cp:category/>
  <cp:version/>
  <cp:contentType/>
  <cp:contentStatus/>
</cp:coreProperties>
</file>