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30" tabRatio="582" activeTab="0"/>
  </bookViews>
  <sheets>
    <sheet name="入力シート(移動空間)" sheetId="1" r:id="rId1"/>
    <sheet name="入力シート(利用空間)" sheetId="2" r:id="rId2"/>
    <sheet name="入力シート(案内・誘導)" sheetId="3" r:id="rId3"/>
    <sheet name="集計表(設計)" sheetId="4" state="hidden" r:id="rId4"/>
    <sheet name="集計表(施工)" sheetId="5" state="hidden" r:id="rId5"/>
    <sheet name="集計表(管理)" sheetId="6" state="hidden" r:id="rId6"/>
  </sheets>
  <definedNames>
    <definedName name="_xlnm.Print_Area" localSheetId="5">'集計表(管理)'!$B$1:$BI$46</definedName>
    <definedName name="_xlnm.Print_Area" localSheetId="4">'集計表(施工)'!$B$1:$BI$46</definedName>
    <definedName name="_xlnm.Print_Area" localSheetId="3">'集計表(設計)'!$B$1:$BI$46</definedName>
    <definedName name="_xlnm.Print_Area" localSheetId="2">'入力シート(案内・誘導)'!$B$7:$J$98</definedName>
    <definedName name="_xlnm.Print_Area" localSheetId="0">'入力シート(移動空間)'!$B$7:$J$321</definedName>
    <definedName name="_xlnm.Print_Area" localSheetId="1">'入力シート(利用空間)'!$B$7:$J$240</definedName>
    <definedName name="_xlnm.Print_Titles" localSheetId="2">'入力シート(案内・誘導)'!$4:$6</definedName>
    <definedName name="_xlnm.Print_Titles" localSheetId="0">'入力シート(移動空間)'!$4:$6</definedName>
    <definedName name="_xlnm.Print_Titles" localSheetId="1">'入力シート(利用空間)'!$4:$6</definedName>
  </definedNames>
  <calcPr fullCalcOnLoad="1"/>
</workbook>
</file>

<file path=xl/sharedStrings.xml><?xml version="1.0" encoding="utf-8"?>
<sst xmlns="http://schemas.openxmlformats.org/spreadsheetml/2006/main" count="2318" uniqueCount="941">
  <si>
    <t>すべての人が草花や水辺に近づけるよう工夫しているか？例）できるだけ平らな場所にレイズドベッドなどを設ける</t>
  </si>
  <si>
    <t>できる限り材質を統一し、自然素材を使用しているか？　また、歩路を板張りなどにし、杖などの反響音を有効な情報とすることも検討しているか？</t>
  </si>
  <si>
    <t>広い公園では案内板・地図、方向指示板などを分かりやすい位置に設けているか？</t>
  </si>
  <si>
    <t>歩道、通路、公園などには、必要に応じてベンチを設け、景観に調和したものとしているか？</t>
  </si>
  <si>
    <t>ベンチなどは、歩行者動線上を避けて設けているか？</t>
  </si>
  <si>
    <t>強い日射しを遮るよう、木陰などを設けているか？</t>
  </si>
  <si>
    <t>雨天や雪の時にも休憩施設を利用できるように屋根を設けているか？</t>
  </si>
  <si>
    <t>すべての人が利用しやすいよう、利用者の行動を想定し、形状や材質を検討しているか？</t>
  </si>
  <si>
    <t>背もたれや肘掛けは、周辺状況等に応じて設けているか？</t>
  </si>
  <si>
    <t>他の走行車両の妨げにならないようにバスの停車帯を確保しているか？</t>
  </si>
  <si>
    <t>雨や雪、強い日差しなどに対処できるよう、上屋を設けているか？</t>
  </si>
  <si>
    <t>券売機・自動販売機・家具</t>
  </si>
  <si>
    <t>非常時の情報設備</t>
  </si>
  <si>
    <t>⑭</t>
  </si>
  <si>
    <t>実践状況（評点）</t>
  </si>
  <si>
    <t>項目別</t>
  </si>
  <si>
    <t>①</t>
  </si>
  <si>
    <t>②</t>
  </si>
  <si>
    <t>③</t>
  </si>
  <si>
    <t>④</t>
  </si>
  <si>
    <t>⑤</t>
  </si>
  <si>
    <t>⑥</t>
  </si>
  <si>
    <t>⑦</t>
  </si>
  <si>
    <t>⑧</t>
  </si>
  <si>
    <t>⑨</t>
  </si>
  <si>
    <t>⑩</t>
  </si>
  <si>
    <t>⑪</t>
  </si>
  <si>
    <t>ｴﾚﾍﾞｰﾀｰ･ｴｽｶﾚｰﾀｰ</t>
  </si>
  <si>
    <t>⑫</t>
  </si>
  <si>
    <t>スロープ</t>
  </si>
  <si>
    <t>⑬</t>
  </si>
  <si>
    <t>④</t>
  </si>
  <si>
    <t>⑥</t>
  </si>
  <si>
    <t>⑦</t>
  </si>
  <si>
    <t>⑧</t>
  </si>
  <si>
    <t>⑨</t>
  </si>
  <si>
    <t>⑩</t>
  </si>
  <si>
    <t>⑫</t>
  </si>
  <si>
    <t>⑭</t>
  </si>
  <si>
    <t>②</t>
  </si>
  <si>
    <t>③</t>
  </si>
  <si>
    <t>④</t>
  </si>
  <si>
    <t>■ＵＤチェックリスト　集計表（設計）</t>
  </si>
  <si>
    <t>■ＵＤチェックリスト　集計表（管理）</t>
  </si>
  <si>
    <t>■ＵＤチェックリスト　集計表（施工）</t>
  </si>
  <si>
    <t>設計</t>
  </si>
  <si>
    <t>雪の吹き込みや凍結を防止するため、防雪、融雪施設を設けているか？</t>
  </si>
  <si>
    <t>風や雨、雪などをしのげるように、防風（防雪）板を設けているか？</t>
  </si>
  <si>
    <t>防風（防雪）板は、歩道の有効幅員を確保し、通行や視界を妨げないように設け、周辺の景観に調和したものとしているか？</t>
  </si>
  <si>
    <t>必要に応じて防護柵を設け、防護柵は乗降部のみを開口部にしているか？</t>
  </si>
  <si>
    <t>点字板や音声案内装置、または電光表示板などを設けているか？</t>
  </si>
  <si>
    <t>案内・誘導（サイン）計画の３つのキーワード</t>
  </si>
  <si>
    <t>①明解で美しいデザイン：単純で直感的に理解でき、美しいものにしているか？</t>
  </si>
  <si>
    <t>②体系化し連続して設置：個別の案内・誘導装置を目的別に体系化し、統一感を与え、連続させ、確実で安全な案内・誘導を行っているか？</t>
  </si>
  <si>
    <t>日々変化する様々な情報を正確に伝えるため、常に表示内容を見直し、必要に応じて新しいものへ更新しているか？</t>
  </si>
  <si>
    <t>トータルなデザイン（案内・誘導装置間の連携）</t>
  </si>
  <si>
    <t>災害時などの安全確保に重要な案内・誘導装置は、視覚、聴覚などにより正確で迅速に認識できるよう、体系的に計画しているか？</t>
  </si>
  <si>
    <t>五感を刺激する空間計画</t>
  </si>
  <si>
    <t>廊下の交差部において天井高を変え、反響音の違いや水音で情報を伝えるなど、光・風・音・色という環境要素を巧みに利用し、方位感・定位感のとりやすい空間をつくっているか？</t>
  </si>
  <si>
    <t>コミュニケーションであるという認識</t>
  </si>
  <si>
    <t>利用者の知りたい情報を双方向にやりとりができる装置や、運営面（人的対応など）を含めてデザインしているか？</t>
  </si>
  <si>
    <t>見通しのよい直線部では、不慣れな利用者でも不安を感じない間隔でその次のサインを設置しているか？</t>
  </si>
  <si>
    <t>近すぎてもサイン同士が重なって見えにくくなるので、現場の見通しなどを考慮して適度な間隔としているか？</t>
  </si>
  <si>
    <t>認識しやすいよう、同内容の情報板や標識は、できるだけ統合し、一目でわかる配置としているか？</t>
  </si>
  <si>
    <t>サインの上端を開口部の上端と合わせ、位置は進行方向に対して奥側を標準としているか？</t>
  </si>
  <si>
    <t>利用者にとって理解し記憶しやすく、違和感のないものとしているか？</t>
  </si>
  <si>
    <t>幅広い年齢層や外国人にも直感的にわかるよう、案内用図記号（ＪＩＳＺ８２１０）などを使用し、統一感を確保しているか？</t>
  </si>
  <si>
    <t>図記号と図記号や矢印を組み合わせる場合は、基準となる枠を同じ寸法にしているか？</t>
  </si>
  <si>
    <t>図記号の理解を深めるため、同じ視距離から読める大きさの和文などを併記しているか？</t>
  </si>
  <si>
    <t>できるだけ専門用語を使わず、誰が見てもわかるようにしているか？</t>
  </si>
  <si>
    <t>文字や図の色は、地の色との明度差を確保しているか？</t>
  </si>
  <si>
    <t>サイン周辺は適切な明るさを確保し、まぶしさが生じないようにしているか？</t>
  </si>
  <si>
    <t>避難経路などの重要事項については、わかりやすい色で明示しているか？</t>
  </si>
  <si>
    <t>必要に応じて英文などを併記しているか？</t>
  </si>
  <si>
    <t>必要に応じて、漢字にはふりがなやローマ字をつけているか？</t>
  </si>
  <si>
    <t>ＪＩＳ規格で定められた安全色や交通機関での特定の意味を持つ色を使用しながら、統一感のある色彩計画を行っているか？</t>
  </si>
  <si>
    <t>暗い場所や光が反射して見にくい場所では、内照式のサインを使用しているか？</t>
  </si>
  <si>
    <t>設置する時は、利用者の参加を求め、見やすさやわかりやすさを原寸大の試作品で確認しているか？</t>
  </si>
  <si>
    <t>必要に応じて、英文と併せて英文以外の外国語も併記しているか？</t>
  </si>
  <si>
    <t>方向感覚をつかみやすいよう、斜め方向や曲線を避け、連続性や視認性を確保し、人的な対応ができる受付まで敷設しているか？</t>
  </si>
  <si>
    <t>点状ブロックは線状ブロックの分岐部や屈曲部、継続的な移動に警告を発したり、注意を促す部分（横断歩道手前、地下横断歩道、横断歩道橋などの立体横断施設の出入口部、道路と敷地境界、階段やスロープの上下端、点字案内板、エレベーターの操作ボタン前、エスカレーターの乗場前など）に設けているか？</t>
  </si>
  <si>
    <t>点状ブロックは、警告や注意喚起などの対象となる部分から一定の間隔を確保して敷設しているか？</t>
  </si>
  <si>
    <t>視認性の高い黄色を原則とし、背景色との輝度比を確保し連続性のあるものとしているか？</t>
  </si>
  <si>
    <t>形状・寸法などはＪＩＳＴ９２５１に規定されたものとしているか？</t>
  </si>
  <si>
    <t>ゴム材などで弾性のあるものは認識しづらいため、硬質のものとしているか？</t>
  </si>
  <si>
    <t>原則的に、歩道の中心より民地側に設けているか？</t>
  </si>
  <si>
    <t>斜路では、手すりに沿って両側に設置しているか？（斜路の幅が狭く車いすの通行に支障をきたすおそれがある場合は、片側のみとしているか？）</t>
  </si>
  <si>
    <t>人的対応の可否や用途により誘導が必要な部分を設定し、車いす、ベビーカーや買物カート、荷物運搬台車などの通行や高齢者の歩行に支障がないよう、敷設位置に注意を払っているか？</t>
  </si>
  <si>
    <t>誘導用ブロックだけではなく、触感や足音の違う床材の採用、手すりによる誘導なども検討しているか？</t>
  </si>
  <si>
    <t>幅２ｍ未満の歩道では、利用状況に応じて設けているか？</t>
  </si>
  <si>
    <t>他の道路管理者との調整が必要な場合は、設置位置などを協議し、連続性を確保しているか？</t>
  </si>
  <si>
    <t>出入口の幅に余裕がある場合には、片側に寄せ、誘導用ブロックを利用しない人と動線を区別しているか？</t>
  </si>
  <si>
    <t>積雪時においても十分に機能するよう、除雪や動線上に屋根をかけるなどし、必要に応じて消融雪施設を設けているか？</t>
  </si>
  <si>
    <t>点字専用とするのではなく、大きな文字で色彩にも工夫した、わかりやすい表示を行っているか？</t>
  </si>
  <si>
    <t>方向や位置、サービス情報を音声により提供することが効果的な場所では、音声誘導案内システム、タッチ式音声案内システム、人感知式音声案内システムなどを設けているか？</t>
  </si>
  <si>
    <t>音声誘導案内システムは、施設の用途に応じて、建物内の設備機器から音声が流れるものや、視覚障がい者が携行している受信機に音声メッセージを送信するものなどから選択し、音声がはっきりと聞き取れ、音声発生の場所がわかりやすいようにしているか？</t>
  </si>
  <si>
    <t>出入口やトイレ入口では、必要に応じてチャイムなどの音響案内装置を設けているか？</t>
  </si>
  <si>
    <t>視覚障がい者用情報伝達システム</t>
  </si>
  <si>
    <t>必要に応じて、誘導案内や会議室などには、補聴援助システム（磁気誘導ループ式、赤外線式、ＦＭ補聴装置など）を設けているか？</t>
  </si>
  <si>
    <t>いつも流れている音楽や水の音などにより空間を認知させる場合には、複数の音情報が氾濫しないよう、音量や音質、方向性に注意しているか？</t>
  </si>
  <si>
    <t>わかりやすい場所に、適切な間隔で配置し、高齢者、子ども、車いす使用者などにも利用しやすい高さに設けているか？</t>
  </si>
  <si>
    <t>非常警報設備は､音や光によるものとしているか？</t>
  </si>
  <si>
    <t>これらの非常警報設備は、外部の人々にも情報を発信できるよう、設置場所を工夫したり、音声や光を外部に発信できるシステムとしているか？</t>
  </si>
  <si>
    <t>設置場所がわかるよう、出入口や通路部に誘導用ブロックを設けているか？</t>
  </si>
  <si>
    <t>避難誘導灯は、スピーカーや点滅装置を併設したものを使用しているか？</t>
  </si>
  <si>
    <t>みんなのトイレ、シャワー室、浴室など、利用者が一人で使用する部屋には、非常通報装置を設けているか？</t>
  </si>
  <si>
    <t>外部からもわかりやすい場所に設けているか？</t>
  </si>
  <si>
    <t>防犯対策は、非常警報設備のみに頼らず、周辺住民の協力を含めて防犯体制を整えているか？</t>
  </si>
  <si>
    <t>情報が伝わりにくい宿泊室などでは、光による警報装置やテレビ画面を使用した情報装置を設けているか？</t>
  </si>
  <si>
    <t>人が倒れた場合にも操作ができる高さとし、操作しやすいものとしているか？</t>
  </si>
  <si>
    <t>非常時の警告や避難誘導などにも効果が高いため、施設の用途に応じたシステムを設けているか？</t>
  </si>
  <si>
    <t>パソコンで作成した案内文をディスプレイに表示し、非常時には、正確で迅速な情報提供を行えるようなシステムとしているか？</t>
  </si>
  <si>
    <t>非常時には、案内放送だけでなく、目立つ点滅ランプなどで警告を発するシステムとなっているか？</t>
  </si>
  <si>
    <t>○</t>
  </si>
  <si>
    <t>①道路</t>
  </si>
  <si>
    <t>①</t>
  </si>
  <si>
    <t>共</t>
  </si>
  <si>
    <t>道路</t>
  </si>
  <si>
    <t>排水施設</t>
  </si>
  <si>
    <t>植樹帯</t>
  </si>
  <si>
    <t>防護柵</t>
  </si>
  <si>
    <t>屋外照明</t>
  </si>
  <si>
    <t>駐車場・駐輪場</t>
  </si>
  <si>
    <t>アプローチ・敷地内（公園内）通路</t>
  </si>
  <si>
    <t>玄関・出入口</t>
  </si>
  <si>
    <t>廊下</t>
  </si>
  <si>
    <t>階段</t>
  </si>
  <si>
    <t>トイレ・洗面所</t>
  </si>
  <si>
    <t>更衣室・シャワー室</t>
  </si>
  <si>
    <t>宿泊施設の客室等</t>
  </si>
  <si>
    <t>観覧席・客席</t>
  </si>
  <si>
    <t>受付カウンター、水飲み場、公衆電話</t>
  </si>
  <si>
    <t>授乳室等</t>
  </si>
  <si>
    <t>操作ボタン・スイッチ等</t>
  </si>
  <si>
    <t>公園</t>
  </si>
  <si>
    <t>屋外休憩施設</t>
  </si>
  <si>
    <t>バス停留所</t>
  </si>
  <si>
    <t>聴覚・嗅覚情報サイン</t>
  </si>
  <si>
    <t>ｴﾚﾍﾞｰﾀｰ･ｴｽｶﾚｰﾀｰ</t>
  </si>
  <si>
    <t>スロープ</t>
  </si>
  <si>
    <t>みんなのトイレ</t>
  </si>
  <si>
    <t>プール</t>
  </si>
  <si>
    <t>細目</t>
  </si>
  <si>
    <t>施工</t>
  </si>
  <si>
    <t>管理</t>
  </si>
  <si>
    <t>つり下げ型または突出型のサインは、低い目線から見上げる際の角度を考慮し、また、サインに体が衝突しないような高さを確保しているか？</t>
  </si>
  <si>
    <t>近距離で見るものは、低い目線からでも見えるよう、壁付型の上端や点字（縦型、傾斜型）を表示する場合の中心の高さを設定しているか？</t>
  </si>
  <si>
    <t>目線の高さに近い位置に表示し、容易に判別できるようにしているか？</t>
  </si>
  <si>
    <t>簡潔でコントラストに配慮した見やすいものとし、触知案内図の場合は点字を併記しているか？</t>
  </si>
  <si>
    <t>サイン本体、文字の大きさは、視覚機能の違いにかかわらず認識しやすい大きさとしているか？</t>
  </si>
  <si>
    <t>遠くから見る文字は、角ゴシック系で太めの書体とし、近くで見るものや抜き文字で表現する文字は、やや細めの書体としているか？</t>
  </si>
  <si>
    <t>文字の間隔（文章の場合を除く）は、サイン本体の大きさや文字の大きさなどにより、適度に空けているか？</t>
  </si>
  <si>
    <t>近接する標識や周辺景観と調和させているか？</t>
  </si>
  <si>
    <t>一度に多くの情報を提供せず、優先順位の高い情報を提供しているか？</t>
  </si>
  <si>
    <t>トイレなど、ある特定の目的地に正確に移動できるよう、触知案内図を設けているか？</t>
  </si>
  <si>
    <t>情報認知を妨げないよう、他の設備や備品の配置に注意しているか？</t>
  </si>
  <si>
    <t>ＩＴ技術を用いた情報機器類は、常に最新の情報を入手し、将来のシステム変更への対応や他のサインとの連携を考えて、採用しているか？</t>
  </si>
  <si>
    <t>①視覚情報サイン</t>
  </si>
  <si>
    <t>①</t>
  </si>
  <si>
    <t>②触覚情報サイン</t>
  </si>
  <si>
    <t>②</t>
  </si>
  <si>
    <t>形状・寸法などはＪＩＳＴ０９２１に規定されたものとしているか？</t>
  </si>
  <si>
    <t>点字サイン・触知案内図</t>
  </si>
  <si>
    <t>③聴覚・嗅覚情報サイン</t>
  </si>
  <si>
    <t>③</t>
  </si>
  <si>
    <t>④非常時の情報設備</t>
  </si>
  <si>
    <t>④</t>
  </si>
  <si>
    <t>大型車両の
通行</t>
  </si>
  <si>
    <t>歩道の形式・
材料</t>
  </si>
  <si>
    <t>歩道の勾配・
段差</t>
  </si>
  <si>
    <t>歩行者・
自転車の分離</t>
  </si>
  <si>
    <t>路面（舗装等）
の材料</t>
  </si>
  <si>
    <t>設置</t>
  </si>
  <si>
    <t>車路・駐車
スペース</t>
  </si>
  <si>
    <t>歩行者の
安全確保</t>
  </si>
  <si>
    <t>夜間</t>
  </si>
  <si>
    <t>サイン</t>
  </si>
  <si>
    <t>車いす使用者用駐車スペース</t>
  </si>
  <si>
    <t>歩行者と車の
分離</t>
  </si>
  <si>
    <t>サイン、
のぼり旗など</t>
  </si>
  <si>
    <t>玄関扉前後の
スペース</t>
  </si>
  <si>
    <t>入場ゲート・
レジ通路</t>
  </si>
  <si>
    <t>床（路面）
仕上げ</t>
  </si>
  <si>
    <t>利用者の
こころへの配慮</t>
  </si>
  <si>
    <t>わかりやすい
サイン</t>
  </si>
  <si>
    <t>パウダー
コーナー</t>
  </si>
  <si>
    <t>床や壁などの
仕上げ</t>
  </si>
  <si>
    <t>ベビーチェア、
ベビーベッドなど</t>
  </si>
  <si>
    <t>ゆとりのある
空間</t>
  </si>
  <si>
    <t>シャワー室内の棚</t>
  </si>
  <si>
    <t>宿泊室の
大きさ・仕様</t>
  </si>
  <si>
    <t>聴覚障がい者用情報伝達システム</t>
  </si>
  <si>
    <t>金銭投入口、
ボタンなど</t>
  </si>
  <si>
    <t>突き出しサイン
の位置</t>
  </si>
  <si>
    <t>ピクトグラム
（図記号）</t>
  </si>
  <si>
    <t>国際化への
対応</t>
  </si>
  <si>
    <t>わかりやすい
表記</t>
  </si>
  <si>
    <t>音響誘導案内
システムなど</t>
  </si>
  <si>
    <t>情報
ディスプレイ</t>
  </si>
  <si>
    <t>１移動空間</t>
  </si>
  <si>
    <t>２利用空間</t>
  </si>
  <si>
    <t>３案内・誘導</t>
  </si>
  <si>
    <t>⑤</t>
  </si>
  <si>
    <t>⑥</t>
  </si>
  <si>
    <t>⑦</t>
  </si>
  <si>
    <t>⑧</t>
  </si>
  <si>
    <t>⑨</t>
  </si>
  <si>
    <t>⑩</t>
  </si>
  <si>
    <t>⑪</t>
  </si>
  <si>
    <t>⑫</t>
  </si>
  <si>
    <t>⑬</t>
  </si>
  <si>
    <t>市街地部では原則として透水性舗装としているか？また、必要に応じて衝撃をやわらげる材料の舗装としているか？</t>
  </si>
  <si>
    <t>項目</t>
  </si>
  <si>
    <t>暖房設備を設けているか？</t>
  </si>
  <si>
    <t>更衣室</t>
  </si>
  <si>
    <t>シャワー室</t>
  </si>
  <si>
    <t>床の仕上げ</t>
  </si>
  <si>
    <t>浴室</t>
  </si>
  <si>
    <t>浴槽</t>
  </si>
  <si>
    <t>水栓</t>
  </si>
  <si>
    <t>出入口</t>
  </si>
  <si>
    <t>ベッド廻り</t>
  </si>
  <si>
    <t>照明</t>
  </si>
  <si>
    <t>設備機器など</t>
  </si>
  <si>
    <t>家具</t>
  </si>
  <si>
    <t>座席</t>
  </si>
  <si>
    <t>ステージ・楽屋</t>
  </si>
  <si>
    <t>照明(誘導)設備</t>
  </si>
  <si>
    <t>個室の観覧席を設けているか？</t>
  </si>
  <si>
    <t>家族室</t>
  </si>
  <si>
    <t>受付カウンター</t>
  </si>
  <si>
    <t>水飲み場</t>
  </si>
  <si>
    <t>高さの高い立位カウンターの形状</t>
  </si>
  <si>
    <t>公衆電話</t>
  </si>
  <si>
    <t>電話機</t>
  </si>
  <si>
    <t>電話ボックス</t>
  </si>
  <si>
    <t>設備・備品など</t>
  </si>
  <si>
    <t>荷物置き場</t>
  </si>
  <si>
    <t>スペースの確保</t>
  </si>
  <si>
    <t>操作性</t>
  </si>
  <si>
    <t>選択ボタンには、点字を併記しているか？</t>
  </si>
  <si>
    <t>家具は角を丸くし、凹凸を少なくしているか？</t>
  </si>
  <si>
    <t>流し台</t>
  </si>
  <si>
    <t>動作への配慮</t>
  </si>
  <si>
    <t>スイッチ類</t>
  </si>
  <si>
    <t>コンセント類</t>
  </si>
  <si>
    <t>非常用ボタン</t>
  </si>
  <si>
    <t>表示(サイン)</t>
  </si>
  <si>
    <t>目洗い</t>
  </si>
  <si>
    <t>遊具</t>
  </si>
  <si>
    <t>自然条件</t>
  </si>
  <si>
    <t>住民参加の計画</t>
  </si>
  <si>
    <t>草花や水辺とのふれあい</t>
  </si>
  <si>
    <t>植栽</t>
  </si>
  <si>
    <t>舗装材</t>
  </si>
  <si>
    <t>案内板・地図</t>
  </si>
  <si>
    <t>休憩施設</t>
  </si>
  <si>
    <t>水飲み場、照明などの設置を検討しているか？</t>
  </si>
  <si>
    <t>停車帯</t>
  </si>
  <si>
    <t>付属施設</t>
  </si>
  <si>
    <t>誘導用ブロックを設けているか？</t>
  </si>
  <si>
    <t>上屋の構造</t>
  </si>
  <si>
    <t>防風(防雪)板</t>
  </si>
  <si>
    <t>支柱</t>
  </si>
  <si>
    <t>情報装置</t>
  </si>
  <si>
    <t>視覚情報サイン</t>
  </si>
  <si>
    <t>高さ</t>
  </si>
  <si>
    <t>案内図</t>
  </si>
  <si>
    <t>使用する用語</t>
  </si>
  <si>
    <t>書体</t>
  </si>
  <si>
    <t>色彩など</t>
  </si>
  <si>
    <t>色彩環境など</t>
  </si>
  <si>
    <t>景観</t>
  </si>
  <si>
    <t>触覚情報サイン</t>
  </si>
  <si>
    <t>誘導の方法</t>
  </si>
  <si>
    <t>視覚障がい者誘導用ブロック</t>
  </si>
  <si>
    <t>滑りにくい材質としているか？</t>
  </si>
  <si>
    <t>歩道</t>
  </si>
  <si>
    <t>建物内</t>
  </si>
  <si>
    <t>触知案内図</t>
  </si>
  <si>
    <t>音による空間認知</t>
  </si>
  <si>
    <t>嗅覚による情報認知</t>
  </si>
  <si>
    <t>地下横断歩道</t>
  </si>
  <si>
    <t>メモ欄（各事項の内容が実践できなかった理由等）</t>
  </si>
  <si>
    <t>非常警報設備</t>
  </si>
  <si>
    <t>防災設備機器</t>
  </si>
  <si>
    <t>非常通報装置</t>
  </si>
  <si>
    <r>
      <t xml:space="preserve"> </t>
    </r>
    <r>
      <rPr>
        <sz val="11"/>
        <color indexed="8"/>
        <rFont val="ＭＳ Ｐゴシック"/>
        <family val="3"/>
      </rPr>
      <t>避難の方法及び経路について十分に検討し、人的な対応のほか、音声や文字情報等の複数の方法により誘導できるよう計画しているか？</t>
    </r>
    <r>
      <rPr>
        <sz val="11"/>
        <rFont val="ＭＳ Ｐゴシック"/>
        <family val="0"/>
      </rPr>
      <t xml:space="preserve"> </t>
    </r>
  </si>
  <si>
    <t>勾配</t>
  </si>
  <si>
    <t>車寄せ</t>
  </si>
  <si>
    <t>素材</t>
  </si>
  <si>
    <t>誘導</t>
  </si>
  <si>
    <t>その他の設備</t>
  </si>
  <si>
    <t>動線</t>
  </si>
  <si>
    <t>幅員</t>
  </si>
  <si>
    <t>水拭きマット</t>
  </si>
  <si>
    <t>段差</t>
  </si>
  <si>
    <t>手すり</t>
  </si>
  <si>
    <t>床</t>
  </si>
  <si>
    <t>突起物</t>
  </si>
  <si>
    <t>誘導用ブロック</t>
  </si>
  <si>
    <t>壁面等の角部</t>
  </si>
  <si>
    <t>案内板</t>
  </si>
  <si>
    <t>光環境</t>
  </si>
  <si>
    <t>形式</t>
  </si>
  <si>
    <t>形状</t>
  </si>
  <si>
    <t>仕上げ</t>
  </si>
  <si>
    <t>その他</t>
  </si>
  <si>
    <t>両側に手すりを設けているか？</t>
  </si>
  <si>
    <t>扉</t>
  </si>
  <si>
    <t>情報</t>
  </si>
  <si>
    <t>構造</t>
  </si>
  <si>
    <t>防犯</t>
  </si>
  <si>
    <t>運転速度</t>
  </si>
  <si>
    <t>明るさ</t>
  </si>
  <si>
    <t>屋外のスロープには屋根を設けているか？</t>
  </si>
  <si>
    <t>仕様</t>
  </si>
  <si>
    <t>設置方法</t>
  </si>
  <si>
    <t>壁の色と見分けやすい色にしているか？</t>
  </si>
  <si>
    <t>設置高さは、足の付け根の高さとしているか？</t>
  </si>
  <si>
    <t>材質</t>
  </si>
  <si>
    <t>点字サイン</t>
  </si>
  <si>
    <t>移動用手すり</t>
  </si>
  <si>
    <t>立座り用手すり</t>
  </si>
  <si>
    <t>海岸地域</t>
  </si>
  <si>
    <t>動作の正確さ</t>
  </si>
  <si>
    <t>動作の範囲</t>
  </si>
  <si>
    <t>動作の速度</t>
  </si>
  <si>
    <t>動作の安定性</t>
  </si>
  <si>
    <t>たばこ対策</t>
  </si>
  <si>
    <t>床、路面等</t>
  </si>
  <si>
    <t>数量</t>
  </si>
  <si>
    <t>トイレブース内</t>
  </si>
  <si>
    <t>小便器</t>
  </si>
  <si>
    <t>洗面所</t>
  </si>
  <si>
    <t>サインなどにより適切に誘導しているか？</t>
  </si>
  <si>
    <t>男女問わず、子供用トイレを設けているか？</t>
  </si>
  <si>
    <t>洋式トイレと和式トイレを併設しているか？</t>
  </si>
  <si>
    <t>配置</t>
  </si>
  <si>
    <t>出入口扉</t>
  </si>
  <si>
    <t>設備</t>
  </si>
  <si>
    <t>引き戸としているか？</t>
  </si>
  <si>
    <t>共通事項</t>
  </si>
  <si>
    <t>基本事項</t>
  </si>
  <si>
    <t>配慮事項</t>
  </si>
  <si>
    <t>冬期間</t>
  </si>
  <si>
    <t>設置</t>
  </si>
  <si>
    <t>積雪地域</t>
  </si>
  <si>
    <t>防護柵</t>
  </si>
  <si>
    <t>形状・色彩</t>
  </si>
  <si>
    <t>眺望</t>
  </si>
  <si>
    <t>安全性</t>
  </si>
  <si>
    <t>除雪対策</t>
  </si>
  <si>
    <t>路面</t>
  </si>
  <si>
    <t>台数</t>
  </si>
  <si>
    <t>位置</t>
  </si>
  <si>
    <t>大きさ</t>
  </si>
  <si>
    <t>駐輪場</t>
  </si>
  <si>
    <t>集計</t>
  </si>
  <si>
    <t>駐車場共通事項</t>
  </si>
  <si>
    <t>疲れたときに休憩ができ、語らいの場所としても利用できる休憩スペースを歩道やホールなどに設け、ベンチや緑、水飲み場などを設置しているか？</t>
  </si>
  <si>
    <t>駐車場
共通事項</t>
  </si>
  <si>
    <t>②排水施設</t>
  </si>
  <si>
    <t>③植樹帯</t>
  </si>
  <si>
    <t>④防護柵</t>
  </si>
  <si>
    <t>⑤屋外照明</t>
  </si>
  <si>
    <r>
      <t>連続性</t>
    </r>
    <r>
      <rPr>
        <sz val="11"/>
        <rFont val="ＭＳ Ｐゴシック"/>
        <family val="0"/>
      </rPr>
      <t xml:space="preserve"> </t>
    </r>
  </si>
  <si>
    <r>
      <t>建物の中から玄関へ、玄関から道路へ、道路からバス停留所へ、バス停留所から道路へ、道路から目的の建物へ、というような、すべての移動空間がスムーズに連続するよう計画しているか？</t>
    </r>
    <r>
      <rPr>
        <sz val="11"/>
        <rFont val="ＭＳ Ｐゴシック"/>
        <family val="0"/>
      </rPr>
      <t xml:space="preserve"> </t>
    </r>
  </si>
  <si>
    <r>
      <t>出入口から建物内の各室までの経路は、手すりを連続して設け、誘導サインなどによりわかりやすく移動できるようにしているか？</t>
    </r>
    <r>
      <rPr>
        <sz val="11"/>
        <rFont val="ＭＳ Ｐゴシック"/>
        <family val="0"/>
      </rPr>
      <t xml:space="preserve"> </t>
    </r>
  </si>
  <si>
    <t>動線計画</t>
  </si>
  <si>
    <r>
      <t>動線は単純明快なものとし、突出物などで妨げられていないか？</t>
    </r>
    <r>
      <rPr>
        <sz val="11"/>
        <rFont val="ＭＳ Ｐゴシック"/>
        <family val="0"/>
      </rPr>
      <t xml:space="preserve"> </t>
    </r>
  </si>
  <si>
    <r>
      <t>垂直移動は水平移動に比べ負担がかかるため、水平移動を基本に動線を計画しているか？</t>
    </r>
    <r>
      <rPr>
        <sz val="11"/>
        <rFont val="ＭＳ Ｐゴシック"/>
        <family val="0"/>
      </rPr>
      <t xml:space="preserve"> </t>
    </r>
  </si>
  <si>
    <r>
      <t>ゆとり</t>
    </r>
    <r>
      <rPr>
        <sz val="11"/>
        <rFont val="ＭＳ Ｐゴシック"/>
        <family val="0"/>
      </rPr>
      <t xml:space="preserve"> </t>
    </r>
  </si>
  <si>
    <r>
      <t>案内表示板を設置した玄関ホールや受付カウンターなど、移動のための情報を受け取る場所では、施設をはじめて利用する人や時間をかけて案内板を確認する人のため、ゆったりとしたスペースを確保しているか？</t>
    </r>
    <r>
      <rPr>
        <sz val="11"/>
        <rFont val="ＭＳ Ｐゴシック"/>
        <family val="0"/>
      </rPr>
      <t xml:space="preserve"> </t>
    </r>
  </si>
  <si>
    <r>
      <t>人の動作速度には個人差があるため、自動扉の開閉速度やエスカレーターの速度に配慮しているか？</t>
    </r>
    <r>
      <rPr>
        <sz val="11"/>
        <rFont val="ＭＳ Ｐゴシック"/>
        <family val="0"/>
      </rPr>
      <t xml:space="preserve"> </t>
    </r>
  </si>
  <si>
    <r>
      <t>維持管理の
充実</t>
    </r>
    <r>
      <rPr>
        <sz val="11"/>
        <rFont val="ＭＳ Ｐゴシック"/>
        <family val="0"/>
      </rPr>
      <t xml:space="preserve"> </t>
    </r>
  </si>
  <si>
    <r>
      <t>施設を常に安全な状態で運用するためには、維持管理が重要であることから、維持管理のしやすい施設を計画し、運用にあたっては管理体制と点検内容を充実しているか？</t>
    </r>
    <r>
      <rPr>
        <sz val="11"/>
        <rFont val="ＭＳ Ｐゴシック"/>
        <family val="0"/>
      </rPr>
      <t xml:space="preserve"> </t>
    </r>
  </si>
  <si>
    <r>
      <t>施設の劣化や破損などにより危険な状態が発生しないよう常に現状を把握し、事故の発生を防止しているか？</t>
    </r>
    <r>
      <rPr>
        <sz val="11"/>
        <rFont val="ＭＳ Ｐゴシック"/>
        <family val="0"/>
      </rPr>
      <t xml:space="preserve"> </t>
    </r>
  </si>
  <si>
    <r>
      <t>段差の解消</t>
    </r>
    <r>
      <rPr>
        <sz val="11"/>
        <rFont val="ＭＳ Ｐゴシック"/>
        <family val="0"/>
      </rPr>
      <t xml:space="preserve"> </t>
    </r>
  </si>
  <si>
    <r>
      <t>移動空間はできるだけ平坦にし、やむを得ず段差が生じる場合は、段差の存在がわかるようにするとともに、スロープを設けているか？</t>
    </r>
    <r>
      <rPr>
        <sz val="11"/>
        <rFont val="ＭＳ Ｐゴシック"/>
        <family val="0"/>
      </rPr>
      <t xml:space="preserve"> </t>
    </r>
  </si>
  <si>
    <r>
      <t>避難経路</t>
    </r>
    <r>
      <rPr>
        <sz val="11"/>
        <rFont val="ＭＳ Ｐゴシック"/>
        <family val="0"/>
      </rPr>
      <t xml:space="preserve"> </t>
    </r>
  </si>
  <si>
    <r>
      <t xml:space="preserve">防火戸のくぐり戸の部分は、閉鎖しても段差のない構造のものとしているか？ </t>
    </r>
    <r>
      <rPr>
        <sz val="11"/>
        <rFont val="ＭＳ Ｐゴシック"/>
        <family val="0"/>
      </rPr>
      <t xml:space="preserve"> </t>
    </r>
  </si>
  <si>
    <r>
      <t>床</t>
    </r>
    <r>
      <rPr>
        <sz val="11"/>
        <rFont val="ＭＳ Ｐゴシック"/>
        <family val="0"/>
      </rPr>
      <t xml:space="preserve"> </t>
    </r>
  </si>
  <si>
    <r>
      <t>平坦で安定性があり、滑りにくく、水はけの良い材料または仕上げを選択しているか？</t>
    </r>
    <r>
      <rPr>
        <sz val="11"/>
        <rFont val="ＭＳ Ｐゴシック"/>
        <family val="0"/>
      </rPr>
      <t xml:space="preserve"> </t>
    </r>
  </si>
  <si>
    <r>
      <t>地域性</t>
    </r>
    <r>
      <rPr>
        <sz val="11"/>
        <rFont val="ＭＳ Ｐゴシック"/>
        <family val="0"/>
      </rPr>
      <t xml:space="preserve"> </t>
    </r>
  </si>
  <si>
    <r>
      <t>福島県の各地域の気候や周辺環境にあった移動空間をデザインしているか？</t>
    </r>
    <r>
      <rPr>
        <sz val="11"/>
        <rFont val="ＭＳ Ｐゴシック"/>
        <family val="0"/>
      </rPr>
      <t xml:space="preserve"> </t>
    </r>
  </si>
  <si>
    <r>
      <t>明るさの</t>
    </r>
    <r>
      <rPr>
        <sz val="11"/>
        <rFont val="ＭＳ Ｐゴシック"/>
        <family val="0"/>
      </rPr>
      <t>確保</t>
    </r>
  </si>
  <si>
    <r>
      <t>移動する速度や場所に適した明るさを確保し、</t>
    </r>
    <r>
      <rPr>
        <sz val="11"/>
        <rFont val="ＭＳ Ｐゴシック"/>
        <family val="0"/>
      </rPr>
      <t xml:space="preserve">まぶしさが発生しない照明器具の選定、設置位置としているか？  </t>
    </r>
  </si>
  <si>
    <r>
      <t xml:space="preserve">手すりの位置や情報装置などを夜間でも容易に認識できるよう工夫しているか？ </t>
    </r>
    <r>
      <rPr>
        <sz val="11"/>
        <rFont val="ＭＳ Ｐゴシック"/>
        <family val="0"/>
      </rPr>
      <t xml:space="preserve"> </t>
    </r>
  </si>
  <si>
    <r>
      <t>雨天時</t>
    </r>
    <r>
      <rPr>
        <sz val="11"/>
        <rFont val="ＭＳ Ｐゴシック"/>
        <family val="0"/>
      </rPr>
      <t xml:space="preserve"> </t>
    </r>
  </si>
  <si>
    <t>②</t>
  </si>
  <si>
    <t>基</t>
  </si>
  <si>
    <r>
      <t>水溜りが生じないよう、雨水を適切に処理する排水施設を設けているか？</t>
    </r>
    <r>
      <rPr>
        <sz val="11"/>
        <rFont val="ＭＳ Ｐゴシック"/>
        <family val="0"/>
      </rPr>
      <t xml:space="preserve"> </t>
    </r>
  </si>
  <si>
    <t>休憩
スペース</t>
  </si>
  <si>
    <t>ベンチは、通行の妨げにならないよう、通路からある程度の間隔を確保し、車いす使用者が隣接できるよう、平坦なスペースを確保しているか？</t>
  </si>
  <si>
    <t>バスなどの大型車両による利用が想定される施設では、施設への入口⇒車寄せ⇒駐車場⇒出口という一連の車両移動がスムーズに行える車両動線を計画しているか？</t>
  </si>
  <si>
    <t>大型車両用の入口と出口が同じ場合は、車両が転回できるスペースを設けているか？</t>
  </si>
  <si>
    <t>道路幅員</t>
  </si>
  <si>
    <t>①</t>
  </si>
  <si>
    <t>歩道及び車道は、交通量及び利用状況に応じた、適正な幅員としているか？</t>
  </si>
  <si>
    <t>①</t>
  </si>
  <si>
    <t>連続的な平坦性を確保するとともに、段差軽減のため、フラット型としているか？ただし、フラット型であっても、横断歩道部等においては、視覚障がい者が歩車道境界部を白杖や足により容易に認知できるよう歩行者動線用乗り入れブロックを使用しているか？なお、沿道の利用状況などにより、フラット型の採用が困難な場合は、現地の実情に合わせ、セミフラット型としているか？</t>
  </si>
  <si>
    <t>縦断勾配、横断勾配、すりつけ勾配は、車いす利用者が通行しやすい勾配としているか？</t>
  </si>
  <si>
    <t>勾配が長く続く場合は、平坦部を設けているか？</t>
  </si>
  <si>
    <t>やむを得ず段差が生じる場合は、通行に支障のない高さとしているか？</t>
  </si>
  <si>
    <t>縁石</t>
  </si>
  <si>
    <t>車両乗り入れ部や歩道巻き込み部など、やむを得ない場合を除き、連続するよう設けているか？</t>
  </si>
  <si>
    <t>交差点部</t>
  </si>
  <si>
    <t>歩道には、横断待ちをする部分に平坦な部分を設けスペースを確保しているか？</t>
  </si>
  <si>
    <t>必要に応じて視認性を高めるために、視線誘導標や道路照明灯などを設置しているか？</t>
  </si>
  <si>
    <t>利用状況に応じて、歩道の有効幅員が4.0ｍ以上確保できる場合は、歩行者と自転車を分離する形状としているか？　また、舗装材料を変更したり、植樹帯などで誘導し、通行帯をわかりやすくしているか？</t>
  </si>
  <si>
    <t>車道舗装</t>
  </si>
  <si>
    <t>降雨時の水しぶき・走行騒音・ライトの反射などを低減する必要がある箇所は、排水性舗装としているか？</t>
  </si>
  <si>
    <t>冬季間への対応</t>
  </si>
  <si>
    <t>冬期間への対応 積雪寒冷地では、除雪、堆雪を考慮して計画するとともに、除雪の実施により有効幅員を確保しているか？</t>
  </si>
  <si>
    <t>平坦性、すべりにくさ、水はけの良さなどを考えて路面材料を選定しているか？特に、ブロックタイプの舗装材は、目地部に段差が生じやすいので、段差が発生しないようにしているか？</t>
  </si>
  <si>
    <t>幅員の確保</t>
  </si>
  <si>
    <t>標識柱や電柱等により適正な幅員が確保できない場合は、その移設等について関係機関に働きかけているか？</t>
  </si>
  <si>
    <t>占用物を設置する場合は、道路本来の機能を阻害しない場所に設置しているか？</t>
  </si>
  <si>
    <t>沿道店舗の立て看板やのぼり、駐輪、駐車車両など道路不法占用物の撤去を地域住民とともに働きかけているか？</t>
  </si>
  <si>
    <t>連続性</t>
  </si>
  <si>
    <t>歩行者と自転車を分離する場合は、視認性の良いカラー舗装などで通行帯を区分する計画としているか？</t>
  </si>
  <si>
    <t>視認性</t>
  </si>
  <si>
    <t>セミフラット型及びマウントアップ型歩道の場合、沿道の細い通路との交差部では段差軽減のためハンプを設けているか？</t>
  </si>
  <si>
    <t>沿道の利用状況に応じて、誘導用ブロックを設けているか？</t>
  </si>
  <si>
    <t>車止めは、視認性の良いものを使用しているか？</t>
  </si>
  <si>
    <t>縁石には反射鋲などを設け、夜間の視認性を高めているか？</t>
  </si>
  <si>
    <t>すりつけ</t>
  </si>
  <si>
    <t>歩道と民地側の出入口部などの高低差をすりつける場合、沿道の利用者・地権者との協議・調整を行い、土間コンクリート・階段・スロープなどですりつけているか？</t>
  </si>
  <si>
    <t>マンホールなど</t>
  </si>
  <si>
    <t>マンホールなどの突出やすりつけの悪さなど、占用復旧箇所の凹凸が生じないようにしているか？</t>
  </si>
  <si>
    <t>マンホールの蓋などの滑りやすい部分は、滑り止めなどの対策を講じているか？</t>
  </si>
  <si>
    <t>道路上に停車帯を設ける場合、一般車両の走行を妨げないようにし、路面には必要に応じて使用用途が分かるように明示しているか？</t>
  </si>
  <si>
    <t>停車車両の乗降者や積荷の往来が想定される部分は、横断歩道の場合と同様に、できるだけ歩車道境界の段差をなくしているか？</t>
  </si>
  <si>
    <t>歩道のない道路での自転車・歩行者通行帯</t>
  </si>
  <si>
    <t>路肩及び余裕幅などを利用し、自転車・歩行者通行帯を確保しているか？　また、舗装材料や色調を変え、利用者にわかりやすくしているか？</t>
  </si>
  <si>
    <t>工事中</t>
  </si>
  <si>
    <t>人通りの多い箇所では、交通誘導員を配置しているか？</t>
  </si>
  <si>
    <t>迂回路、仮設道路については、現道と同等の機能を確保しているか？　特に、誘導用ブロックがある場合には、連続性を確保しているか？</t>
  </si>
  <si>
    <t>工事箇所においては、歩行者の通路を確保しているか？</t>
  </si>
  <si>
    <t>UDチェックシート
２　利用空間</t>
  </si>
  <si>
    <t>UDチェックシート
３　案内・誘導</t>
  </si>
  <si>
    <t>基</t>
  </si>
  <si>
    <t>配</t>
  </si>
  <si>
    <t>同じ箇所における工事（舗装、水道等）の施工時期を調整し、効率良い工事を行うとともに、降雪期の工事はできるだけ避けているか？</t>
  </si>
  <si>
    <t>地下埋設工事など、竣工後に段差の発生が懸念される場合は、沈下防止策をあらかじめ講じているか？</t>
  </si>
  <si>
    <t>工事看板は、工事内容がわかりやすい標記にするとともに、工事区域がわかりやすいような配置としているか？</t>
  </si>
  <si>
    <t>冬期間</t>
  </si>
  <si>
    <t>歩道等において、積雪または凍結により通行に著しく支障を及ぼす箇所がある場合は、地域の利用状況に応じた冬期対策を講じているか？</t>
  </si>
  <si>
    <t>路上施設や占用物は、除雪を念頭において配置を計画しているか？</t>
  </si>
  <si>
    <t>消融雪施設は、除雪や現地状況を考慮して計画しているか？　また、溶けた際の水の流れを考慮した排水計画としているか？</t>
  </si>
  <si>
    <t>積雪寒冷地の橋梁部では、舗装材料は滑りにくいものとし、状況に応じて消融雪施設の設置を検討しているか？　また、凍結しやすい構造は避けているか？</t>
  </si>
  <si>
    <t>下路形式の橋梁は、横桁から雪や氷が落下しないように対策を講じ、下路形式橋梁の採用はできるだけ避けているか？</t>
  </si>
  <si>
    <t>地下立体横断施設の出入口は、降雪期の風向きを考え、雪の吹き溜まりとならないように計画しているか？</t>
  </si>
  <si>
    <t>歩道に設ける場合は、動線と重ならないように設けているか？
やむを得ず動線と重なる場合には、利用目的、周辺環境を考慮した上で、側溝に掛かる蓋は滑りにくく、靴のかかとや車いす等の車輪が落ち込まないものとしているか？</t>
  </si>
  <si>
    <t>安全性</t>
  </si>
  <si>
    <t>安全上必要な箇所には蓋を設けているか？</t>
  </si>
  <si>
    <t>道路から外部への眺望を阻害しない形式・位置としているか？</t>
  </si>
  <si>
    <t>反射テープなどを貼付し、夜間の視認性を向上させているか？</t>
  </si>
  <si>
    <t>除雪などにより損傷を受けない位置・構造としているか？</t>
  </si>
  <si>
    <t>⑥駐車場・駐輪場</t>
  </si>
  <si>
    <t>施設の用途や利用者数を考慮し、必要な台数を確保しているか？</t>
  </si>
  <si>
    <t>後部からの車いすの積み下ろしが容易にできる奥行きを確保しているか？</t>
  </si>
  <si>
    <t>車両の両側に乗降専用スペースを設けているか？</t>
  </si>
  <si>
    <t>縦断勾配は、車いす利用者も容易に昇り降りできる勾配としているか？</t>
  </si>
  <si>
    <t>横断勾配は、できる限り緩やかな勾配にしているか？</t>
  </si>
  <si>
    <t>歩道に縦断勾配があり、ある程度長い距離がある場合には、適度に平坦部を設けているか？</t>
  </si>
  <si>
    <t>サインやイベント時に設置するのぼり旗は、わかりやすい位置に設け、美観に配慮した上で、通行の支障にならない位置に設けているか？</t>
  </si>
  <si>
    <t>施設へ安全にアプローチできるよう、誘導用ブロック、縁石、歩車道を分離するライン引きなどを施しているか？</t>
  </si>
  <si>
    <t>歩行者と自転車通路の分離</t>
  </si>
  <si>
    <t>歩行者用通路と自転車通路は分離しているか？</t>
  </si>
  <si>
    <t>段差</t>
  </si>
  <si>
    <t>車路と歩行者用通路の交差部は、歩道を切り下げず、車道にハンプを設けているか？</t>
  </si>
  <si>
    <t>玄関や主要な出入口は、車いすの通過や大きな荷物の運搬が容易にできる幅を確保しているか？</t>
  </si>
  <si>
    <t>玄関や主要な出入口は自動ドア（引き分けタイプ）とし、その他の出入口は引き戸にしているか？</t>
  </si>
  <si>
    <t>必要に応じて、ドアの反対側の様子が分かるように、子どもの視線の高さにも配慮したガラス小窓などを設けているか？</t>
  </si>
  <si>
    <t>靴を履き替える玄関には、手すりや椅子を設けているか？</t>
  </si>
  <si>
    <t>車いす使用者が容易に転回でき、歩行者と車いす使用者とが容易にすれ違える幅員を確保しているか？</t>
  </si>
  <si>
    <t>手すりなどを設ける場合は、手すりの内側で幅員を確保しているか？</t>
  </si>
  <si>
    <t>幅員は途中で変えてないか？</t>
  </si>
  <si>
    <t>通行の支障になる位置に突出物や物品を置いていないか？</t>
  </si>
  <si>
    <t>消火器等は壁埋め込み式としているか？</t>
  </si>
  <si>
    <t>玄関から各室までの廊下には、両側に手すりを設けているか？</t>
  </si>
  <si>
    <t>車いす使用者同士が容易にすれ違える幅員を確保しているか？</t>
  </si>
  <si>
    <t>安全で介添えがしやすいよう、踏み面の幅が内側と外側で違う階段（らせん階段など）は設けていないか？</t>
  </si>
  <si>
    <t>ゆとりある幅員を確保し、適切な勾配としているか？</t>
  </si>
  <si>
    <t>幅員や蹴上げ、踏み面の寸法を途中で変えていないか？</t>
  </si>
  <si>
    <t>蹴込み板のない階段や透明なガラス板の階段は設けていないか？</t>
  </si>
  <si>
    <t>段数の少ない階段は、目立ちにくく危険なため、設けないようにし、やむを得ず設ける場合は、注意を喚起するための措置を講じているか？</t>
  </si>
  <si>
    <t>転倒防止のため、段鼻、蹴上げ、踏み面の各々の色は、見分けやすいよう輝度比を大きくしているか？</t>
  </si>
  <si>
    <t>廊下と階段の床の色を変えることで識別しやすくしているか？</t>
  </si>
  <si>
    <t>段鼻には、滑り止めを設けているか？</t>
  </si>
  <si>
    <t>上端、下端には点状ブロックを設けているか？</t>
  </si>
  <si>
    <t>両側に手すりを設けているか？</t>
  </si>
  <si>
    <t>幅の広い階段は、中間にも手すりを設けているか？</t>
  </si>
  <si>
    <t>明るさ</t>
  </si>
  <si>
    <t>屋外の階段には屋根を設けているか？</t>
  </si>
  <si>
    <t>サイン</t>
  </si>
  <si>
    <t>音声・音響案内、昇降方向や文字表示などの情報サインを設けるとともに、緊急連絡のための情報機器を設けているか？</t>
  </si>
  <si>
    <t>線状ブロックによりエレベーターまで誘導するとともに、乗降ロビーの乗場ボタン前へ点状ブロックを設けているか？</t>
  </si>
  <si>
    <t>他の乗降者とぶつからないよう、昇降路出入口前には誘導用ブロックを設けないようにしているか？</t>
  </si>
  <si>
    <t>内部で車いすの転回ができないものは、出入ロを確認するための鏡を設けているか？</t>
  </si>
  <si>
    <t>内部に手すりを設け、必要に応じて腰掛などの設備を設けているか？</t>
  </si>
  <si>
    <t>建物床とエレベーター床との隙間は、車いすのキャスターや杖などが挟まらない幅とし、段差はできるだけ少なくなるよう、点検調整を行っているか？</t>
  </si>
  <si>
    <t>エスカレーター</t>
  </si>
  <si>
    <t>安全な乗り降りができるよう、水平部分のステップを複数枚設けているか？</t>
  </si>
  <si>
    <t>移動手すりは、乗り口と降り口の水平部分に設け、固定手すりは乗降場のステップの前後に設けているか？</t>
  </si>
  <si>
    <t>移動手すりの色が引き立つよう、周囲の色と輝度比を確保し、視力の弱い人でも安全に利用できるようにしているか？</t>
  </si>
  <si>
    <t>上端及び下端付近には、進入可否の表示や音響・音声案内などの情報サインを設けているか？</t>
  </si>
  <si>
    <t>線状ブロックによりエスカレーターまで誘導するとともに、乗り口には点状ブロックを設けているか？また、音響・音声案内などを併設し利用者の安全を確保しているか？</t>
  </si>
  <si>
    <t>乗り降りの動線上には、ごみ箱や灰皿、看板などを置かないようにしているか？</t>
  </si>
  <si>
    <t>エレベーター</t>
  </si>
  <si>
    <t>動線上効果的な場合には、２方向出入口を設けているか？</t>
  </si>
  <si>
    <t>室内の大きさ</t>
  </si>
  <si>
    <t>必要に応じて、ストレッチャーや担架で水平に運ぶことができるものとしているか？</t>
  </si>
  <si>
    <t>２方向出入口とした場合は扉の開く方向がわかるよう、停止階ごとに音声及び表示で案内しているか？</t>
  </si>
  <si>
    <t>建物の用途、規模などから効果が大きい場合には、乗降ロビーへ触知案内図を設けているか？</t>
  </si>
  <si>
    <t>直線又は折返しの直線形状としているか？</t>
  </si>
  <si>
    <t>ゆとりある幅と緩やかな勾配としているか？</t>
  </si>
  <si>
    <t>横断勾配はできるだけ緩やかな勾配としているか？</t>
  </si>
  <si>
    <t>床の色は、他の通路や踊り場と輝度比を大きくしているか？</t>
  </si>
  <si>
    <t>上端、下端に接する平坦部には点状ブロックを設けているか？</t>
  </si>
  <si>
    <t>幅の広いスロープは中間にも手すりを設けているか？</t>
  </si>
  <si>
    <t>和室などの室内に段差を設ける場合は、簡易スロープなどで段差を解消できるようにしているか？</t>
  </si>
  <si>
    <t>スロープの設置位置がわかりにくい場合は、誘導用サインを設けているか？</t>
  </si>
  <si>
    <t>設置する場所（屋外、屋内）に応じた耐久性や耐食性を有し、材質は触ったときの感触や握りやすさを重視しているか？</t>
  </si>
  <si>
    <t>必要に応じて行き先、到達地点を点字で案内し、２段手すりの場合は両方に設けているか？</t>
  </si>
  <si>
    <t>点字にはその内容を文字で併記しているか？</t>
  </si>
  <si>
    <t>点字は、自然に指が触る位置に設けているか？</t>
  </si>
  <si>
    <t>⑦アプローチ・敷地内（公園内）通路</t>
  </si>
  <si>
    <t>⑧玄関・出入口</t>
  </si>
  <si>
    <t>⑨廊下</t>
  </si>
  <si>
    <t>⑩階段</t>
  </si>
  <si>
    <t>⑪エレベーター・エスカレーター</t>
  </si>
  <si>
    <t>⑫スロープ</t>
  </si>
  <si>
    <t>⑬手すり</t>
  </si>
  <si>
    <t>建物用途等による利用者数に応じたトイレの数としているか？</t>
  </si>
  <si>
    <t>火災報知器が作動したときや来客者があったときに、利用者に光で知らせる装置を設置したか？</t>
  </si>
  <si>
    <t>扉は、未使用時には常時開放または使用状態を確認できるようにしているか？</t>
  </si>
  <si>
    <t>扉の錠は、容易に操作ができ、非常時に外部から解錠できるようにしているか？</t>
  </si>
  <si>
    <t>大きめの汚物入れ、荷物置き、上着掛け、ワンハンドカット式のペーパーホルダーなどを設けているか？</t>
  </si>
  <si>
    <t>立ち座り動作を補助するための手すりを設けているか？</t>
  </si>
  <si>
    <t>体を支えるための手すり付きの小便器を設け、背後に十分なスペースを確保しているか？</t>
  </si>
  <si>
    <t>身長にかかわらず利用できるよう、ストール式または低リップ式の小便器としているか？</t>
  </si>
  <si>
    <t>車いすの転回が容易にできる大きさとしているか？</t>
  </si>
  <si>
    <t>床には段差を設けず、濡れても滑りにくい材料を選定しているか？</t>
  </si>
  <si>
    <t>便器は、正面からアプローチができ、左右どちらからでも乗り移ることができる位置に設けているか？</t>
  </si>
  <si>
    <t>便器の両側に垂直と水平に設け、片側は可動式としているか？</t>
  </si>
  <si>
    <t>乳幼児を固定するベビーチェアを設けているか？</t>
  </si>
  <si>
    <t>おむつ交換を行うためのベビーベッドなどを設けているか？</t>
  </si>
  <si>
    <t>車いすの転回が容易にできるスペースを確保し、下部に車いすの足下が入る空間を備えた更衣棚を設けているか？</t>
  </si>
  <si>
    <t>着替え用のべンチを設けているか？</t>
  </si>
  <si>
    <t>スポーツ施設などのシャワー室では、車いす使用者も利用できるブースを設け、シャワー専用車いすを用意しているか？</t>
  </si>
  <si>
    <t>車いすの転回が容易にできるよう、広めの空間を確保しているか？</t>
  </si>
  <si>
    <t>水栓は、強い力の要らない使いやすいものとし、車いす使用者も使いやすい高さに取り付けているか？</t>
  </si>
  <si>
    <t>シャワーフックは、複数の高さのものや、高さを変えることのできる縦スライド式のものを用意しているか？</t>
  </si>
  <si>
    <t>できる限り連続した手すりを設け、出入ロから更衣室、シャワー室へと誘導し、更衣室、シャワー室にも手すりを設けているか？</t>
  </si>
  <si>
    <t>浴槽に座って入れるよう、腰掛け台や動作補助のための手すりを設けているか？</t>
  </si>
  <si>
    <t>浴室への出入り、浴室内の歩行、浴槽への出入り、入浴中の体の安定のための手すりを設けているか？</t>
  </si>
  <si>
    <t>扉は軽量な引き戸とし、車いすから浴槽に乗り移るための台を用意しているか？</t>
  </si>
  <si>
    <t>ヘッドボードは、寄りかかりやすい高さとし、ベッドの下部には、車いすのフットレストが入るスペースを確保しているか？</t>
  </si>
  <si>
    <t>ベットサイドは、車いすが転回できるスペースを確保しているか？</t>
  </si>
  <si>
    <t>ベッドは、使いやすい高さとしているか？</t>
  </si>
  <si>
    <t>プライベートな空間にふさわしい演出を施し、安全で快適な照度を確保しているか？</t>
  </si>
  <si>
    <t>部屋の中で移動がしやすいように手すりを設けているか？</t>
  </si>
  <si>
    <t>安全で楽に移動できるよう、場内の必要な箇所に設けているか？</t>
  </si>
  <si>
    <t>点字表示付きの電話機を設置しているか？</t>
  </si>
  <si>
    <t>音声を大きくできる機能付きの電話機を設置し、わかりやすい位置にその旨を表示しているか？</t>
  </si>
  <si>
    <t>△</t>
  </si>
  <si>
    <t>×</t>
  </si>
  <si>
    <t>項目別集計</t>
  </si>
  <si>
    <t>-</t>
  </si>
  <si>
    <t>出入口は車いす使用者も出入りしやすいよう、幅を広くし、段差を設けないようにしているか？</t>
  </si>
  <si>
    <t>利用状況に応じ、常時点灯させるか、人感センサー式としているか？</t>
  </si>
  <si>
    <t>高い棚は、棚を有効に利用できるよう、下げられる工夫をし、低い収納は使いやすいよう、引き出して上から使用する形態としているか？</t>
  </si>
  <si>
    <t>使いやすい場所に、収納高さが低く、引き出しやすい取っ手やキャスター付きワゴンなどを取り付けているか？</t>
  </si>
  <si>
    <t>施設の利用形態に応じて、高さや構造を工夫しているか？</t>
  </si>
  <si>
    <t>いす</t>
  </si>
  <si>
    <t>立ち上がりに便利なひじ掛け付きとし、立ち上がりが楽な高さや固さとしているか？</t>
  </si>
  <si>
    <t>車いすでも利用しやすい形状としているか？</t>
  </si>
  <si>
    <t>大型で操作性の高いものとし、暗い場所でもわかるパイロットランプ付きとしているか？</t>
  </si>
  <si>
    <t>子どもや車いす使用者の利用を考慮し、低めの位置に設けているか？</t>
  </si>
  <si>
    <t>空調機のスイッチなどは、ダイヤル式などの指先に力が必要なものを避けているか？</t>
  </si>
  <si>
    <t>差込頻度の高いコンセントは、高めの位置に設けているか？</t>
  </si>
  <si>
    <t>室の種類に応じて、人感センサー式としているか？</t>
  </si>
  <si>
    <t>室内の使用状況に応じて、コンセントの数、設置位置、可変性を検討し、引き抜け防止機能を設けているか？</t>
  </si>
  <si>
    <t>葉・花・根などが有毒でないものを選定しているか？</t>
  </si>
  <si>
    <t>すべての人が楽しめる公園とするため、必要に応じて、①香りのある樹木や草花を採用しているか？　②聴覚により自然の多様さと安らぎを感じられるよう、鳥（食餌木）や虫が集まり、様々な音を楽しめる場をつくっているか？</t>
  </si>
  <si>
    <t>特徴のある樹種は目印として有効なため、必要に応じて活用しているか？</t>
  </si>
  <si>
    <t>地形の高低差を利用して配置しているか？</t>
  </si>
  <si>
    <t>できるだけ平坦な構造にしているか？</t>
  </si>
  <si>
    <t>ノンステップバスやワンステップバス、既存のバスのすべてに対応できるよう、原則としてマウントアップ型としているか？</t>
  </si>
  <si>
    <t>現地の利用状況に応じて、バスベイ型、ストレート型などの形式を選定し、バスが正着できるようにしているか？</t>
  </si>
  <si>
    <t>標識柱や上屋の支柱は、歩道の有効幅員を確保し、通行を妨げないように設けているか？</t>
  </si>
  <si>
    <t>必要に応じて防犯及び事故防止対策のため、照明設備を設けているか？</t>
  </si>
  <si>
    <t>②</t>
  </si>
  <si>
    <t>③</t>
  </si>
  <si>
    <t>④</t>
  </si>
  <si>
    <t>⑤</t>
  </si>
  <si>
    <t>⑥</t>
  </si>
  <si>
    <t>⑦</t>
  </si>
  <si>
    <t>⑧</t>
  </si>
  <si>
    <t>⑨</t>
  </si>
  <si>
    <t>⑩</t>
  </si>
  <si>
    <t>⑪</t>
  </si>
  <si>
    <t>⑫</t>
  </si>
  <si>
    <t>⑬</t>
  </si>
  <si>
    <t>停車帯（荷さばき場、タクシー乗り場など）</t>
  </si>
  <si>
    <t>樹種</t>
  </si>
  <si>
    <t>植樹桝</t>
  </si>
  <si>
    <t>均斉度</t>
  </si>
  <si>
    <t>連続性</t>
  </si>
  <si>
    <t>照明形体等</t>
  </si>
  <si>
    <t>環境への配慮</t>
  </si>
  <si>
    <t>路面は、排水を考慮したうえで、できるだけ水平に計画し、凹凸のない仕上げとしているか？</t>
  </si>
  <si>
    <t>歩行者専用の出入口を設けているか？</t>
  </si>
  <si>
    <t>車いす使用者用駐車スペース</t>
  </si>
  <si>
    <t>足元が良く見えるように、自然採光や照明装置で明るさを確保しているか？</t>
  </si>
  <si>
    <t>階段下に人が入れるスペースがある場合は、通行の際にぶつからないよう、花壇や手すりを設けているか？</t>
  </si>
  <si>
    <t>踊り場は、一時的な避難場所や足休めの場所となるよう、十分なスペースを確保しているか？</t>
  </si>
  <si>
    <t>転落防止のため、階段を上がってすぐの位置には出入口を設けないようにしているか？</t>
  </si>
  <si>
    <t>階段の設置位置がわかりにくい場合は、誘導用サインや誘導用ブロックを設けているか？</t>
  </si>
  <si>
    <t>屋外での材料は、凍害の影響を受けないものを選定し、融雪装置を設けているか？</t>
  </si>
  <si>
    <t>操作盤・
操作ボタン</t>
  </si>
  <si>
    <t>操作ボタンの位置や表示を、触って確認することもあるため、ボタンの感知方式はタッチ式ではなく、押しボタン式(プッシュ式)としているか？</t>
  </si>
  <si>
    <t>必要に応じて、外部からの視認性を確保するため、扉にガラス窓を設けたり、構造をシースルータイプとしているか？</t>
  </si>
  <si>
    <t>終始点は、飛び出し防止のための平坦スペースを設けているか？</t>
  </si>
  <si>
    <t>高低差が大きくスロープが長くなる場合は、途中に平坦部を設けているか？</t>
  </si>
  <si>
    <t>車いすの脱輪防止のため、スロープの両側に立ち上がりを設けているか？</t>
  </si>
  <si>
    <t>スロープを利用しにくい人もいるので、階段が併設しているか？</t>
  </si>
  <si>
    <t>体重を上からかける場合がほとんどなので、ある程度太いものをしっかりと取り付けているか？</t>
  </si>
  <si>
    <t>しっかりと握れるような径となっているか？(移動用よりも経が細くされているか)</t>
  </si>
  <si>
    <t>金属製の場合は腐食の対策が取られているか？</t>
  </si>
  <si>
    <t>大人と子どもでは動作の範囲が異なるように、必要寸法や最適な寸法にも幅があるので、すべての人の動作範囲に対応できるデザインや、介護スペースを設けるなどの工夫をしているか？</t>
  </si>
  <si>
    <t>位置・形態</t>
  </si>
  <si>
    <t>車いす対応の客席スペース</t>
  </si>
  <si>
    <t>下部には車いすの足下やいすが入る空間を確保し、必要に応じて、車いすを引き寄せるための手すりやキックプレートを設けているか？</t>
  </si>
  <si>
    <t>机、テーブル</t>
  </si>
  <si>
    <t>ショーケース・
陳列棚</t>
  </si>
  <si>
    <t>非常用ボタンの表示は、ひらがなやピクトグラム等により、非常時に誰にでもわかりやすく統一された表示に心掛けているか？</t>
  </si>
  <si>
    <t>プールへの
昇降</t>
  </si>
  <si>
    <t>正確な情報
伝達</t>
  </si>
  <si>
    <t>③複数の手法で情報を提供：「見る」、「聞く」、「触る」という複数の感覚を刺激する手法を用いて、より多くの人に情報を伝えているか？また、案内・誘導の手法を検討する前に、わかりやすい動線とすることを行っているか？</t>
  </si>
  <si>
    <t>設置間隔
（遠距離を誘導する場合）</t>
  </si>
  <si>
    <t>設置時の
立会い</t>
  </si>
  <si>
    <t>①視覚障がい者誘導用ブロック（線状ブロック、点状ブロック）②床材、路面（触感・足音の違い、少しの凹凸など）③手すり（点字サイン併用）④触知案内図などにより誘導を行っているか？</t>
  </si>
  <si>
    <t>点字サイン・
触知案内図</t>
  </si>
  <si>
    <t>廊下の曲がり角などに香りのある花を置いたり、階毎に違った香りを漂わせるなど、建物の用途によっては嗅覚による情報提供を行っているか？</t>
  </si>
  <si>
    <t>①トイレ・洗面所</t>
  </si>
  <si>
    <t>②みんなのトイレ</t>
  </si>
  <si>
    <t>③更衣室・シャワー室</t>
  </si>
  <si>
    <t>④浴室</t>
  </si>
  <si>
    <t>⑤宿泊施設の客室等</t>
  </si>
  <si>
    <t>⑥観覧席・客席</t>
  </si>
  <si>
    <t>⑦受付カウンター・水飲み場・公衆電話</t>
  </si>
  <si>
    <t>項目コード</t>
  </si>
  <si>
    <t>UDチェックリスト
１　移動空間</t>
  </si>
  <si>
    <t>⑧授乳室等</t>
  </si>
  <si>
    <t>⑨券売機・自動販売機・家具</t>
  </si>
  <si>
    <t>⑩操作ボタン・スイッチ等</t>
  </si>
  <si>
    <t>⑪プール</t>
  </si>
  <si>
    <t>⑫公園</t>
  </si>
  <si>
    <t>⑬屋外休憩施設</t>
  </si>
  <si>
    <t>⑭バス停留所</t>
  </si>
  <si>
    <t>②</t>
  </si>
  <si>
    <t>⑤</t>
  </si>
  <si>
    <t>⑥</t>
  </si>
  <si>
    <t>⑨</t>
  </si>
  <si>
    <t>⑩</t>
  </si>
  <si>
    <t>⑪</t>
  </si>
  <si>
    <t>⑫</t>
  </si>
  <si>
    <t>⑭</t>
  </si>
  <si>
    <t>受付カウンターなどの形式</t>
  </si>
  <si>
    <t>高さの低い座位カウンターなどの形状</t>
  </si>
  <si>
    <t>子どもや車いす使用者も利用しやすいよう、高さの低いものと高いものを併設または近接して設けているか？　また、施設の利用形態に応じては、高さの低いものを単独で設置することも検討しているか？</t>
  </si>
  <si>
    <t>水栓の操作方法は、人感センサー式、ボタン式又はレバー式の中から、施設の利用形態に応じて選定しているか？また、足踏み式水飲みの併設も検討しているか？</t>
  </si>
  <si>
    <t>カウンターなどには荷物やメモ帳を置くスペースを設けているか？</t>
  </si>
  <si>
    <t>コンクリート側溝の場合は、手掛けの切り欠けなどが通行の支障にならないよう、歩行者などの動線部以外に手掛けを設けているか？</t>
  </si>
  <si>
    <t>雪捨て場などの確保が困難な箇所には、流雪溝を設けているか？</t>
  </si>
  <si>
    <t>消融雪施設を設ける場合は、溶けた水の流れを考慮した排水計画としているか？</t>
  </si>
  <si>
    <t>必要に応じて良好な潤いある沿道環境とするため、植樹帯を設けているか？</t>
  </si>
  <si>
    <t>歩行者動線と重ならないようにしているか？</t>
  </si>
  <si>
    <t>景観、車道、歩道並びに付属施設への影響を考慮し、成木時の樹形をイメージした植栽としているか？</t>
  </si>
  <si>
    <t>樹種の選定にあたっては、交差点や車庫等への出入口、横断地点、その他重要な場所での視界と視距が確保できるよう、成長時の高さや広さを考慮しているか？　また、植樹後も、樹木の高さ・広さを適正に管理しているか？</t>
  </si>
  <si>
    <t>視線誘導の目印の一つとなるため、連続性を保っているか？</t>
  </si>
  <si>
    <t>除雪を念頭において設けているか？</t>
  </si>
  <si>
    <t>車道部に日陰が発生することで、路面凍結の危険があるので、日照を考慮しているか？</t>
  </si>
  <si>
    <t>花、根などに有毒なものを持たないものを選定しているか？</t>
  </si>
  <si>
    <t>特徴のある樹種は目印として有効なので、必要に応じて設けているか？</t>
  </si>
  <si>
    <t>街路樹等の樹木は、①地域にあった樹種を選定しているか。②落葉樹の場合、落葉の掃除などの管理ができる。③根が張り、舗装などを持ち上げてしまう可能性はないか。を検討して選定しているか？</t>
  </si>
  <si>
    <t>歩行者の靴のかかとなどが落ちないものとしているか？</t>
  </si>
  <si>
    <t>「防護柵設置基準・同解説」及び「景観に配慮した防護柵の整備ガイドライン」に適合しているか？</t>
  </si>
  <si>
    <t>ボルトなどの突起物、部材の継ぎ目、設置の方向などにより通行者に危害を及ぼすことのないようにしているか？</t>
  </si>
  <si>
    <t>景観に配慮し、連続性を失わないようにしているか？</t>
  </si>
  <si>
    <t>照明による事故の抑制効果の高いところに優先的に設けているか？</t>
  </si>
  <si>
    <t>交通量の多いところや人の集まるところに優先的に設けているか？</t>
  </si>
  <si>
    <t>歩行者などの通行量や周辺の光環境を考慮して、適切な明るさを確保しているか？</t>
  </si>
  <si>
    <t>地下歩道には、利用者が安心して利用できるよう、蛍光ランプ又は蛍光水銀ランプの照明を設けているか？</t>
  </si>
  <si>
    <t>明るさにムラがあると視認性が悪くなるため、ムラが少なくなるようにしているか？</t>
  </si>
  <si>
    <t>照明は視線誘導として有効なので、できるだけ等間隔で連続的に設けているか？</t>
  </si>
  <si>
    <t>路面の平均照度、まぶしさ、保守の容易性等から形式を選定しているか？</t>
  </si>
  <si>
    <t>周辺景観と調和したデザインとしているか？</t>
  </si>
  <si>
    <t>目にやさしい間接照明や、フットライトなどの低位置照明などを有効に活用しているか？</t>
  </si>
  <si>
    <t>照明器具が樹木などで覆われてしまわないよう、適正な位置に設けているか？</t>
  </si>
  <si>
    <t>住環境や生態系に配慮した照明計画としているか？</t>
  </si>
  <si>
    <t>見通しの良い、ゆったりとしたスペースを確保しているか？</t>
  </si>
  <si>
    <t>車での利用者数を考慮し、必要な駐車台数を確保しているか？</t>
  </si>
  <si>
    <t>路面ペイント</t>
  </si>
  <si>
    <t>駐車のしやすいデザインとし、塗装が取れかけたら再塗装を行い、常に見やすい状態を保っているか？</t>
  </si>
  <si>
    <t>車路部分を乗降スペースとして利用する場合、「最徐行」の表示をしているか？</t>
  </si>
  <si>
    <t>夜間の利用が想定される駐車場や屋内駐車場では、安全に乗降できるよう照明設備を設置しているか？</t>
  </si>
  <si>
    <t>積雪地域</t>
  </si>
  <si>
    <t>冬期の日当たりの良い位置に設けているか？</t>
  </si>
  <si>
    <t>玄関など施設の主要な出入口の近くに設け、柵やポストコーンなどでふさがずに、いつでも利用できるようにしているか？</t>
  </si>
  <si>
    <t>車いす使用者用であることが容易にわかるように一般駐車スペースとは異なる色を塗布するか、国際シンボルマークや文字を床面または標示板などにより明記しているか？</t>
  </si>
  <si>
    <t>車いす使用者用駐車スペースへ容易に誘導できるサイン計画としているか？</t>
  </si>
  <si>
    <t>できるだけ玄関の近くで、来場者にわかりやすい場所に設けているか？</t>
  </si>
  <si>
    <t>自転車の出し入れが容易に行えるよう、十分なスペースを確保しているか？</t>
  </si>
  <si>
    <t>自転車での利用者数を考慮し、必要な駐輪台数を確保しているか？</t>
  </si>
  <si>
    <t>降雨で自転車が濡れないように、屋根を設けているか？</t>
  </si>
  <si>
    <t>自転車の出し入れで、通行を妨げることのない場所に設けているか？</t>
  </si>
  <si>
    <t>歩行者専用通路を設け、車路を横断する箇所には、横断歩道を設けているか？</t>
  </si>
  <si>
    <t>必要に応じて車止めを設けているか？</t>
  </si>
  <si>
    <t>透水性舗装としているか？</t>
  </si>
  <si>
    <t>バスなどの利用が想定される施設では、大型車両専用の駐車スペースを設け、荷物の積み下ろしや車いすの乗降スペースを設けているか？</t>
  </si>
  <si>
    <t>職員用と来客用の駐車スペースを区分しているか？</t>
  </si>
  <si>
    <t>車路は対面交通を避け、一方通行としているか？</t>
  </si>
  <si>
    <t>交差部は十字交差を避け、Ｌ字、Ｔ字とし、視界の良くない交差部にはカーブミラーや回転灯等を設けているか？</t>
  </si>
  <si>
    <t>夜間の利用が想定される駐車場や屋内駐車場では、車止めにつまずかないよう反射シールを貼り、円滑な施設への誘導を図るために、発光式のサインや掲示板を設けているか？</t>
  </si>
  <si>
    <t>積雪地域では、通路や駐車場の除雪が適切に行えるよう、雪溜めスペースを確保しているか？</t>
  </si>
  <si>
    <t>駐車スペースと施設の床高に差がある場合は、駐車スペースの路面の高さを施設の床高に合わせているか？</t>
  </si>
  <si>
    <t>雨天時の利用を考慮し、駐車スペースや建物入口までの通路には屋根を設けているか？</t>
  </si>
  <si>
    <t>必要に応じて手すりを設けているか？</t>
  </si>
  <si>
    <t>【様式２】</t>
  </si>
  <si>
    <t>ラインの色を工夫し、一般駐車スペース２台分を車いす使用者用駐車スペース１台分に、あるいは３台分を２台分にするなどの柔軟性のある計画としているか？</t>
  </si>
  <si>
    <t>施設の入口付近のほかにも数箇所に分散配置しているか？</t>
  </si>
  <si>
    <t>多くの駐輪が見込まれる施設は、整然と駐輪できるよう、自転車駐輪ラックを設けているか？</t>
  </si>
  <si>
    <t>歩行者の安全を確保するため、歩行者用通路と車路は分離しているか？</t>
  </si>
  <si>
    <t>幅員</t>
  </si>
  <si>
    <t>傘を差した人同士、車いす使用者同士がすれ違える幅員を確保しているか？</t>
  </si>
  <si>
    <t>車いすの乗降やトランクからの荷下ろしを行う場所には、雨天時でも支障のないよう、十分な大きさの庇を設けているか？</t>
  </si>
  <si>
    <t>平坦で滑りにくく、水はけのよい材料とし、特に歩道にブロックタイプの舗装材等を用いる場合は、移動しやすいよう目地を含め凹凸を少なくしているか？</t>
  </si>
  <si>
    <t>車道と歩道の材質は、質感の違いにより区別しやすいよう、異なる材質を使用しているか？</t>
  </si>
  <si>
    <t>サイン</t>
  </si>
  <si>
    <t>建物の出入口付近の車路には、駐車禁止等の床面ペイントや標識などを表示しているか？</t>
  </si>
  <si>
    <t>必要に応じて手すりや音声誘導装置を設けているか？</t>
  </si>
  <si>
    <t>距離の長い通路には、ベンチ、木陰、展望台、花壇などを設けるなど、長さを感じさせない工夫をしているか？</t>
  </si>
  <si>
    <t>積雪地域や建物の北側にアプローチを配置する場合は、施設へのアクセスが円滑に行えるよう、屋根や融雪装置などを設けているか？</t>
  </si>
  <si>
    <t>通路が周辺施設からの落雪により遮断されることのないよう、施設から適度な間隔を確保しているか？</t>
  </si>
  <si>
    <t>すべての人が同じ玄関・出入口から施設に出入りできるようデザインしているか？</t>
  </si>
  <si>
    <t xml:space="preserve">床 </t>
  </si>
  <si>
    <t>玄関や出入口の床は水平とし、段差や門扉止めなどの突起物を設けないようにしているか？</t>
  </si>
  <si>
    <t>扉の前後には、車いすが転回できるようにするために必要なスペースを設けているか？</t>
  </si>
  <si>
    <t>出入口や玄関には庇を設けているか？</t>
  </si>
  <si>
    <t>埋め込み型を採用し、マットの端部を固定し、車いすの通行や歩行に支障のない材料を選定しているか？</t>
  </si>
  <si>
    <t>誘導用ブロックを遮断しないように設けているか？</t>
  </si>
  <si>
    <t>ドア</t>
  </si>
  <si>
    <t>なるべく小さな力で開閉できるドア（上吊り式など）を選定しているか？</t>
  </si>
  <si>
    <t>ドアハンドルは、開き戸ではレバーハンドル、引き戸では棒状のものなど握りやすく操作がしやすい形状としているか？</t>
  </si>
  <si>
    <t>ドアハンドルの高さは、すべての人が容易に操作できる高さとしているか？</t>
  </si>
  <si>
    <t>自動的に閉鎖するドアは、ゆっくり閉まるタイプのものを選定しているか？</t>
  </si>
  <si>
    <t>自動ドアの感知センサーは、子どもや車いす使用者が通行する場合でも容易に感知するよう設定しているか？</t>
  </si>
  <si>
    <t>出入口扉などの大きなガラス面には、衝突を防止し、万一破損した場合にもケガをしないようデザイン性に配慮し、視線の高さに衝突防止フィルム、飛散防止フィルムなどを施しているか？</t>
  </si>
  <si>
    <t>扉の開閉によりケガをしないよう、引き戸の召合わせ部にクッション材などを設け、自動ドアの引き込み部は挟み込み防止を施しているか？</t>
  </si>
  <si>
    <t>車いす使用者が通行できる幅を確保し、床は水平にしているか？</t>
  </si>
  <si>
    <r>
      <t>m</t>
    </r>
    <r>
      <rPr>
        <sz val="11"/>
        <rFont val="ＭＳ Ｐゴシック"/>
        <family val="0"/>
      </rPr>
      <t>i</t>
    </r>
  </si>
  <si>
    <t>レジ台は、買い物かごが置きやすい高さとし、利用者に合わせて、高さが違う台の設置や高さが変えられる台を設けているか？</t>
  </si>
  <si>
    <t>案内板</t>
  </si>
  <si>
    <t>玄関には総合的な案内板を設けているか？</t>
  </si>
  <si>
    <t>インターホン</t>
  </si>
  <si>
    <t>主要な出入口には、案内、誘導などを行うインターホンを設け、押しボタンの近くに点字を併記しているか？</t>
  </si>
  <si>
    <t>積雪地域</t>
  </si>
  <si>
    <t>落雪により出入口が塞がらないよう、庇の傾斜方向に配慮しているか？</t>
  </si>
  <si>
    <t>玄関の位置は、風向きや雪の吹き溜りを考慮しているか？</t>
  </si>
  <si>
    <t>玄関ホールが利用者の待合スペースとなる場合は、日当たりの良さ、風除け、空調負荷などを考慮しているか？</t>
  </si>
  <si>
    <t>やむを得ず段差が生じる場合は、スロープと階段を併設しているか？</t>
  </si>
  <si>
    <t>非常口に段差が生じる場合、スロープを設けているか？</t>
  </si>
  <si>
    <t>材質は途中で変えていないか？</t>
  </si>
  <si>
    <t>歩きやすいよう、壁の色との明度差を確保しているか？</t>
  </si>
  <si>
    <t>玄関から受付又はインターホンまで、誘導用ブロックを途切れることのないよう敷設しているか？</t>
  </si>
  <si>
    <t>壁や柱の角部は、面をとるかコーナーガードを設けているか？</t>
  </si>
  <si>
    <t>室名表示板やイベント案内板等は、床置き式ではなく、壁付けタイプのものを採用しているか？</t>
  </si>
  <si>
    <t>必要な照度を確保し、日射などによるまぶしさへの対策を施しているか？</t>
  </si>
  <si>
    <t>冬期間に施設間を円滑に移動できるよう、回廊・渡り廊下に屋根を設けているか？</t>
  </si>
  <si>
    <t>屋外の材料は、凍害の影響を受けないものを選定し、融雪装置を設けているか？</t>
  </si>
  <si>
    <t>除雪を必要とする場合は、雪溜めスペースを設けているか？</t>
  </si>
  <si>
    <t>エレベーターやエスカレーターは、階段とともに利用者が選択できるよう、わかりやすい位置に、階段と近接して設けているか？</t>
  </si>
  <si>
    <t>エレベーター</t>
  </si>
  <si>
    <t>低層建物の場合や地下歩道でもできる限りエレベーターを設けているか？</t>
  </si>
  <si>
    <t>一台は、車いす使用者や視覚障がい者などが一人で利用できるような形態や設備を備えているか？</t>
  </si>
  <si>
    <t>乗降ロビー</t>
  </si>
  <si>
    <t>ゆったりとした空間を確保し、車いす使用者同士のすれ違いや転回が容易にできる大きさとなっているか？</t>
  </si>
  <si>
    <t>室内の大きさ</t>
  </si>
  <si>
    <t>車いす使用者が容易に転回できる大きさとしているか？難しい場合は、車いす使用者と介助者が同乗できる大きさとしているか？</t>
  </si>
  <si>
    <t>車いすの乗り降りや大きな荷物の出し入れが容易に行える幅としているか？</t>
  </si>
  <si>
    <t>利用者に合わせて開放時間を延長できる操作ボタンを設けているか？</t>
  </si>
  <si>
    <t>子どもや高齢者、車いすやベビーカー、台車などが安全に通過できる装置（感知器）を設けているか？</t>
  </si>
  <si>
    <t>操作盤
操作ボタン
乗場ボタン</t>
  </si>
  <si>
    <t>ボタンは、手の甲やひじでも押すことができる大きなものとし、わかりやすく表示しているか？</t>
  </si>
  <si>
    <t>設置位置や高さは、すべての人が手の届く位置としているか？</t>
  </si>
  <si>
    <t>操作盤には点字や拡大文字による表示を行っているか？</t>
  </si>
  <si>
    <t>子どもや高齢者、車いすやベビーカー、台車などが安全に通過できる装置（感知器）と併せて、乗り込み口付近から利用者を感知する装置を設けているか？</t>
  </si>
  <si>
    <t>点字を読めない人にもわかるよう、点字と浮き出し文字の両方で表示を行っているか？</t>
  </si>
  <si>
    <t>浮き出し文字は、色を目立つようにしてわかりやすくしているか？</t>
  </si>
  <si>
    <t>行き先ボタンを間違えて押した場合のキャンセル機能を備えているか？</t>
  </si>
  <si>
    <t>必要に応じて、低速に変えられる機能を備えているか？</t>
  </si>
  <si>
    <t>建物のアプローチに設ける場合は、主要な出入口に近いところに設けているか？</t>
  </si>
  <si>
    <t>スロープと階段を併設する場合は、出来るだけ近くに設けられているか？</t>
  </si>
  <si>
    <t>延長が長くならないよう、できるだけ高低差が小さい場所に設けているか？</t>
  </si>
  <si>
    <t>端部は、袖などに引っ掛からないように壁面側又は、下方に曲げているか？</t>
  </si>
  <si>
    <t>できる限り連続して設け、設備機器や点検扉などで分断されないようにしているか？</t>
  </si>
  <si>
    <t>壁との隙間は、手が擦れない程度を確保しているか？</t>
  </si>
  <si>
    <t>握りながら移動できるように留め方に注意しているか？</t>
  </si>
  <si>
    <t>２段手すりの場合は、下の手すりにも体重が掛けられるよう、上の手すりより廊下側に出して設けているか？</t>
  </si>
  <si>
    <t>転落の危険がある場所に設ける場合は、転落防止に配慮しているか？</t>
  </si>
  <si>
    <t>移動用手すりは、通路の両側に２段の手すりを設けているか？</t>
  </si>
  <si>
    <t>扉の開け閉めなど動作が伴う場所には、必要に応じて垂直手すりを設けているか？</t>
  </si>
  <si>
    <t>休憩室や公園はくつろげる空間、宿泊室は落ち着ける空間、執務室は集中できる空間、相談室は話しやすい空間など、それぞれの利用空間の目的や、利用する人の気持ちを考えた、広さや照明などを設け、心を安らげるようにしているか？</t>
  </si>
  <si>
    <t>衛生面にも配慮し、清掃などにも気を配り、気持ちよく使用できるようにしているか？</t>
  </si>
  <si>
    <t>「人は必ずミスをするもの」という前提から、正確な動作を促すよう、わかりやすくし、どこに何があるのかが一目でわかるデザインに心掛け、ミスを起こした場合の対応を考慮し、併せて安全性も確保しているか？</t>
  </si>
  <si>
    <t>各人のペースで判断したり、動作ができるスペースをつくっているか？</t>
  </si>
  <si>
    <t>手すりや、体を支える台などを設け、動作の安定、ケガの防止に努めているか？</t>
  </si>
  <si>
    <t>目的場所へ迷わずに行けるよう、絵柄や色、浮き出し文字、点字、音声などにより、わかりやすいサインを設け、途切れないように誘導しているか？</t>
  </si>
  <si>
    <t>健康増進法に基づき、受動喫煙を防止する観点から、喫煙室等を設け分煙対策を講じているか？</t>
  </si>
  <si>
    <t>濡れても滑りにくい材料、または仕上げとしているか？</t>
  </si>
  <si>
    <t>建物内は全面禁煙にしているか？</t>
  </si>
  <si>
    <t>位置・形態など</t>
  </si>
  <si>
    <t>わかりやすい場所に設けているか？</t>
  </si>
  <si>
    <t>安全で安心して利用できるよう、適切な明るさを確保しているか？</t>
  </si>
  <si>
    <t>車いすやベビーカーでも利用しやすいよう、スペースにゆとりを持たせているか？</t>
  </si>
  <si>
    <t>荷物を置いたり、杖を立てて置いたりできるスペースを設けているか？</t>
  </si>
  <si>
    <t>洗面台の下部には車いすの足下やいすが入る空間を確保し、必要に応じて車いすを引き寄せるための手すりやキックプレートを設けているか？</t>
  </si>
  <si>
    <t>鏡は、すべての人の目線の高さに配慮し、平面状の大きなものを設けているか？</t>
  </si>
  <si>
    <t>水栓は、操作が容易なもの（自動水栓式、レバーハンドル式など）としているか？</t>
  </si>
  <si>
    <t>位置・形態など</t>
  </si>
  <si>
    <t>触知案内図でトイレ内部の空間構成がわかるようにしているか？</t>
  </si>
  <si>
    <t>必要に応じて、化粧直しや歯磨きができるパウダーコーナーを設けているか？</t>
  </si>
  <si>
    <t>トイレブース内</t>
  </si>
  <si>
    <t>乳幼児を固定するベビーチェアを設けているか？</t>
  </si>
  <si>
    <t>温水洗浄機能付きや暖房便座としているか？</t>
  </si>
  <si>
    <t>清潔さを保つため、汚れのつきにくく掃除がしやすい材料とし、特に床材は滑りにくさも考慮し材質を選定しているか？</t>
  </si>
  <si>
    <t>女性トイレ</t>
  </si>
  <si>
    <t>必要に応じて、男児用の小便器を設けているか？</t>
  </si>
  <si>
    <t>設備</t>
  </si>
  <si>
    <t>洗面台は子供用も併設しているか？</t>
  </si>
  <si>
    <t>おむつ交換など</t>
  </si>
  <si>
    <t>乳幼児のためのおむつ交換や、荷物置きに利用できるベビーベッドなどを設けているか？</t>
  </si>
  <si>
    <t>利用者と異性の介助者が一緒に入れるように配置しているか？</t>
  </si>
  <si>
    <t>外部から使用中か空室かの確認ができるようにしているか？</t>
  </si>
  <si>
    <t>便器は洋式とし、温水洗浄機能付きや、寒い場所では暖房便座としているか？</t>
  </si>
  <si>
    <t>水洗は、大型のレバー式や自動感知式としているか？</t>
  </si>
  <si>
    <t>非常用呼出ボタンは、腰掛けた状態や転倒した場合でも利用できる位置に設けているか？</t>
  </si>
  <si>
    <t>荷物置きや、ワンハンドカット式のペーパーホルダーなどを設けているか？</t>
  </si>
  <si>
    <t>鏡は、すべての人の目線の高さに配慮し、平面状の大きなものとしているか？</t>
  </si>
  <si>
    <t>オストメイトが利用しやすいよう洗浄設備は大きめの物とし、ドアに表示サインを設置しているか？</t>
  </si>
  <si>
    <t>上着かけのフックなどは、使いやすい高さに設けているか？</t>
  </si>
  <si>
    <t>ピクトグラム（図記号）などにより、わかりやすく表示しているか？</t>
  </si>
  <si>
    <t>電動扉（横引き）としているか？</t>
  </si>
  <si>
    <t>洗浄ボタンや非常用呼び出しボタンが区別できるよう、点字や浮き出し文字による表示を設けているか？</t>
  </si>
  <si>
    <t>施設の照明は、種類に応じ人感センサー式としているか？</t>
  </si>
  <si>
    <t>パウチなどの洗浄が可能な設備を設ける場合は、立った姿勢でも洗浄が可能な高さに設け、温水機能が付いたシャワー式水栓としているか？</t>
  </si>
  <si>
    <t>誤った利用を防止するために、設備の操作方法や設置目的を表示しているか？</t>
  </si>
  <si>
    <t>重度障がい者が利用しやすいよう、おむつ交換や着替えなどもできる大きなベッドか、または折りたたみ式の多目的シートを設けているか？</t>
  </si>
  <si>
    <t>必要に応じて靴を脱いで着替えができるスペースを設けているか？</t>
  </si>
  <si>
    <t>座位による使用を考慮し、肌ざわりが良く、滑りにくいものを選定しているか？</t>
  </si>
  <si>
    <t>更衣室は、ベンチのある広めの空間を確保しているか？</t>
  </si>
  <si>
    <t>シャンプーなどを置く棚のほかに、衣類、バスタオルなどを濡れないで置くことのできる棚、カゴ、フックなどを設けているか？</t>
  </si>
  <si>
    <t>男女共用型の更衣室・シャワー室</t>
  </si>
  <si>
    <t>利用者と家族などの異性の介助者が一緒に入れるよう、プライバシーに配慮した男女共用が可能な更衣室、シャワー室を設けているか？</t>
  </si>
  <si>
    <t>廊下と脱衣室及び浴室へは段差をなくし、仕上げや色で区別しているか？</t>
  </si>
  <si>
    <t>脱衣室は、素足でも冷たく感じないものとしているか？</t>
  </si>
  <si>
    <t>座位による使用を考慮し、肌ざわりが良く、滑りにくいものを選定しているか？</t>
  </si>
  <si>
    <t>温度調節が容易にできるものとし、レバー式水栓としているか？</t>
  </si>
  <si>
    <t>シャワーフック</t>
  </si>
  <si>
    <t>複数の高さのものや、高さを変えることのできる縦スライド式のものを用意しているか？</t>
  </si>
  <si>
    <t>小さな力で開閉ができる引き戸としているか？</t>
  </si>
  <si>
    <t>利用者のニーズを把握し、大きさや仕様を決定しているか？</t>
  </si>
  <si>
    <t>付属の浴室やトイレへの段差はないか？</t>
  </si>
  <si>
    <t>利用者が使いやすい方を選択できるよう、設備機器やベッドなどの位置は左右両側から利用できるように配置しているか？</t>
  </si>
  <si>
    <t>必要に応じて、フロントとの筆談装置、電動式ベッドを設けているか？</t>
  </si>
  <si>
    <t>身体障害者補助犬法に基づき、補助犬（盲導犬、介助犬、聴導犬）に対応できるようにしているか？</t>
  </si>
  <si>
    <t>触知案内図で部屋の空間構成がわかるようにしているか？</t>
  </si>
  <si>
    <t>車いす使用者も利用しやすいよう、下部に車いすの入る空間を確保しているか？</t>
  </si>
  <si>
    <t>家具は前面をそろえて配置し、クローゼットなどはできるだけ引き戸としているか？</t>
  </si>
  <si>
    <t>通路側の座席の肘掛けは、跳ね上げ式としているか？</t>
  </si>
  <si>
    <t>スロープ</t>
  </si>
  <si>
    <t>出入口から車いす対応の客席、ステージまでの経路に高低差がある場合は、スロープを設けているか？</t>
  </si>
  <si>
    <t>出入口から段差なく到達できる場所で、避難がしやすくステージが見やすい位置としているか？</t>
  </si>
  <si>
    <t>車いす使用者が、自由に場所を選択できるよう、客席スペースを複数設けるとともに、そのための通路幅員も確保しているか？</t>
  </si>
  <si>
    <t>転倒防止のため、手すり、ストッパー、キックプレートを設けるとともに、介護者用座席を隣接して設けているか？</t>
  </si>
  <si>
    <t>段差解消機の設置を含め、ステージと客席、楽屋間の移動については、車いすでの移動を可能としているか？</t>
  </si>
  <si>
    <t>暗くした場合でも段鼻が視認できるよう、発光体にするか足元灯を設けているか？</t>
  </si>
  <si>
    <t>必要に応じて、補聴援助システム（磁気誘導ループ式、赤外線式、ＦＭ補聴装置など）を設けているか？</t>
  </si>
  <si>
    <t>固定し、身体を支えやすい形状とし、必要に応じて、手すりを設けているか？</t>
  </si>
  <si>
    <t>カウンターへの誘導</t>
  </si>
  <si>
    <t>立位と座位の併設タイプにおいて、視覚障がい者を誘導用ブロックで誘導する場合は、立位カウンター側に誘導しているか？</t>
  </si>
  <si>
    <t>車いす使用者が横向きまたは前向きで使用できるよう、周囲に有効なスペースを確保しているか？</t>
  </si>
  <si>
    <t>【　判断区分　→　○：実施した　×：実施しなかった　】</t>
  </si>
  <si>
    <t>【判断区分　→　○：実施した　×：実施しなかった　】</t>
  </si>
  <si>
    <t>受付員が不在となりやすい場合は、呼び出しチャイムをわかりやすい場所に設けているか？</t>
  </si>
  <si>
    <t>口頭による案内にとどまらず、目的の場所まで誘導できる体制を整えているか？</t>
  </si>
  <si>
    <t>聴覚障がい者とやり取りがしやすいよう、文字盤、筆談用の道具を用意し、机のサイズも工夫しているか？</t>
  </si>
  <si>
    <t>必要に応じて、手話のできる職員を配置しているか？</t>
  </si>
  <si>
    <t>必要に応じて、近くに手洗いを設けているか？</t>
  </si>
  <si>
    <t>必要に応じて、電話機に隣接してファックスを設けているか？</t>
  </si>
  <si>
    <t>授乳やおむつ交換のできる場所をわかりやすい場所に設け、サインなどにより適切に誘導しているか？</t>
  </si>
  <si>
    <t>施設の用途に応じて、部屋数や広さを決定しているか？</t>
  </si>
  <si>
    <t>プライバシーを確保するため、個室とするか、母乳を与えるスペースを別室としているか？</t>
  </si>
  <si>
    <t>授乳やおむつ交換を行うためのベビーベッド、椅子、畳スペースなどを設けているか？</t>
  </si>
  <si>
    <t>施設の用途に応じて、適正なベビーベットや椅子の数、畳スペースの広さを決定しているか？</t>
  </si>
  <si>
    <t>瞬間湯沸器、電気ポット、流し台、ごみ箱、おむつ等を捨てるための大きめの汚物入れなどを設けているか？</t>
  </si>
  <si>
    <t>ベビーベッドの柵は、子どもが足を掛けて落下しないよう縦格子としているか？</t>
  </si>
  <si>
    <t>格子の間隔は子どもが落下せず、頭部や手足を挟むことのない寸法としているか？</t>
  </si>
  <si>
    <t>冬季や夏季でも快適に利用できるよう、冷暖房設備を設けているか？</t>
  </si>
  <si>
    <t>荷物を置くスペースを確保しているか？</t>
  </si>
  <si>
    <t>券売機・自動販売機</t>
  </si>
  <si>
    <t>わかりやすい場所に設け、サインなどにより適切に誘導しているか？</t>
  </si>
  <si>
    <t>車いす使用者が横向きまたは前向きで使用できるよう、手前に有効なスペースを確保しているか？</t>
  </si>
  <si>
    <t>金銭投入口、選択ボタンや取出口などは、車いす使用者や子どもなども利用しやすい高さや形態としているか？</t>
  </si>
  <si>
    <t>タッチパネル式券売機では、ボタン式テンキー、音声案内を設けているか？</t>
  </si>
  <si>
    <t>駅舎などでは、券売機横に点字運賃表を設けているか？　また、点字ボタンの料金表示は周囲との明度差を大きくしているか？</t>
  </si>
  <si>
    <t>車いす使用者や子どもなどにも商品が選びやすい高さや形状としているか？</t>
  </si>
  <si>
    <t>水栓は強い力を必要としないものとし、車いす使用者にも使いやすい高さとしているか？</t>
  </si>
  <si>
    <t>下部には車いすの足下やいすが入る空間を確保し、必要に応じて、車いすを引き寄せるための手すりやキックプレートを設けているか？</t>
  </si>
  <si>
    <t>移動のしやすさを考慮し、手すりやキャスター付きとしているか？</t>
  </si>
  <si>
    <t>わかりやすく、子どもや車いす使用者にも操作のしやすい位置に設けているか？</t>
  </si>
  <si>
    <t>スイッチなどの表示は、判別しやすいよう大きな文字とし、できる限り、点字・浮き出し文字としているか？</t>
  </si>
  <si>
    <t>スイッチの種類に応じて、動作状態の表示を行っているか？</t>
  </si>
  <si>
    <t>脚力の衰えた高齢者や子ども、車いす使用者なども利用しやすいよう、スロープや緩やかな手すり付きの階段、簡易リフトなどを設けているか？</t>
  </si>
  <si>
    <t>プールサイド</t>
  </si>
  <si>
    <t>車いす使用者なども十分にすれ違えるスペースを確保しているか？</t>
  </si>
  <si>
    <t>肌ざわりが良く、滑りにくい安全性を考慮した仕上げとしているか？</t>
  </si>
  <si>
    <t>車いす使用者や子どもなども利用しやすいよう、低い位置にも設けているか？</t>
  </si>
  <si>
    <t>車いす使用者も利用しやすいよう、カウンター下に車いすの足下が入る空間を確保しているか？</t>
  </si>
  <si>
    <t>プール内やプールサイドでの危険な行為を防止するため、必要に応じて、注意喚起表示を行っているか？</t>
  </si>
  <si>
    <t>必要に応じて休憩施設、遊具、トイレ、水飲み場、照明施設などを設置しているか？</t>
  </si>
  <si>
    <t>遊具は、安全でわかりやすく、使いやすいものとしているか？</t>
  </si>
  <si>
    <t>遊具の基礎などは、露出しても安全なよう、基礎部分や危険が考えられる部位をゴムシートなどで保護しているか？</t>
  </si>
  <si>
    <t>その土地の地勢、気候、植生などを十分に調査し、その特性を生かした公園づくりを行っているか？</t>
  </si>
  <si>
    <t>利用者が計画段階から主体的に係わり、「私たちの公園」という意識を高める仕掛けをつくっているか？</t>
  </si>
  <si>
    <t>各施設の配置については、利用者や地域住民とのグランドワーク等の結果をできる限り反映しているか？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</si>
</sst>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_);[Red]\(#,##0\)"/>
    <numFmt numFmtId="183" formatCode="[&lt;=999]00;[&lt;=99999]00\-00;000\-000"/>
    <numFmt numFmtId="184" formatCode="[&lt;=0]&quot;○&quot;;[&lt;=99999]00\-00;000\-000"/>
    <numFmt numFmtId="185" formatCode="[&lt;=0]&quot;×&quot;;[&lt;=5]&quot;△&quot;;&quot;○&quot;"/>
    <numFmt numFmtId="186" formatCode="[=0]&quot;×&quot;;[&lt;=5]&quot;△&quot;;&quot;○&quot;"/>
  </numFmts>
  <fonts count="11">
    <font>
      <sz val="11"/>
      <name val="ＭＳ Ｐゴシック"/>
      <family val="0"/>
    </font>
    <font>
      <sz val="6"/>
      <name val="ＭＳ Ｐゴシック"/>
      <family val="3"/>
    </font>
    <font>
      <sz val="11"/>
      <color indexed="8"/>
      <name val="ＭＳ Ｐゴシック"/>
      <family val="3"/>
    </font>
    <font>
      <sz val="16"/>
      <name val="ＭＳ Ｐゴシック"/>
      <family val="3"/>
    </font>
    <font>
      <sz val="9"/>
      <name val="ＭＳ Ｐゴシック"/>
      <family val="3"/>
    </font>
    <font>
      <sz val="20"/>
      <name val="ＭＳ Ｐゴシック"/>
      <family val="3"/>
    </font>
    <font>
      <sz val="8"/>
      <name val="ＭＳ Ｐゴシック"/>
      <family val="3"/>
    </font>
    <font>
      <u val="single"/>
      <sz val="8.25"/>
      <color indexed="12"/>
      <name val="ＭＳ Ｐゴシック"/>
      <family val="3"/>
    </font>
    <font>
      <u val="single"/>
      <sz val="8.25"/>
      <color indexed="36"/>
      <name val="ＭＳ Ｐゴシック"/>
      <family val="3"/>
    </font>
    <font>
      <b/>
      <sz val="11"/>
      <name val="ＭＳ Ｐゴシック"/>
      <family val="0"/>
    </font>
    <font>
      <b/>
      <sz val="16"/>
      <name val="ＭＳ Ｐゴシック"/>
      <family val="3"/>
    </font>
  </fonts>
  <fills count="5">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45"/>
        <bgColor indexed="64"/>
      </patternFill>
    </fill>
  </fills>
  <borders count="73">
    <border>
      <left/>
      <right/>
      <top/>
      <bottom/>
      <diagonal/>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medium"/>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style="medium"/>
      <top style="thin"/>
      <bottom>
        <color indexed="63"/>
      </bottom>
    </border>
    <border>
      <left>
        <color indexed="63"/>
      </left>
      <right style="thin"/>
      <top>
        <color indexed="63"/>
      </top>
      <bottom style="thin"/>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8" fillId="0" borderId="0" applyNumberFormat="0" applyFill="0" applyBorder="0" applyAlignment="0" applyProtection="0"/>
  </cellStyleXfs>
  <cellXfs count="362">
    <xf numFmtId="0" fontId="0" fillId="0" borderId="0" xfId="0" applyAlignment="1">
      <alignment vertical="center"/>
    </xf>
    <xf numFmtId="0" fontId="2" fillId="0" borderId="1"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2"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1"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0" fillId="0" borderId="19" xfId="0" applyFont="1" applyFill="1" applyBorder="1" applyAlignment="1">
      <alignment vertical="center" wrapText="1"/>
    </xf>
    <xf numFmtId="0" fontId="2" fillId="0" borderId="14" xfId="0" applyFont="1" applyFill="1" applyBorder="1" applyAlignment="1">
      <alignment vertical="center" wrapText="1"/>
    </xf>
    <xf numFmtId="0" fontId="0" fillId="0" borderId="20"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5" xfId="0" applyFont="1" applyFill="1" applyBorder="1" applyAlignment="1">
      <alignment vertical="center" wrapText="1"/>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22" xfId="0" applyFont="1" applyFill="1" applyBorder="1" applyAlignment="1">
      <alignment horizontal="center" vertical="center"/>
    </xf>
    <xf numFmtId="0" fontId="0" fillId="2" borderId="23" xfId="0" applyFont="1" applyFill="1" applyBorder="1" applyAlignment="1">
      <alignment vertical="center" wrapText="1"/>
    </xf>
    <xf numFmtId="0" fontId="0" fillId="2" borderId="15" xfId="0" applyFont="1" applyFill="1" applyBorder="1" applyAlignment="1">
      <alignment vertical="center"/>
    </xf>
    <xf numFmtId="0" fontId="0" fillId="2" borderId="4" xfId="0" applyFont="1" applyFill="1" applyBorder="1" applyAlignment="1">
      <alignment vertical="center"/>
    </xf>
    <xf numFmtId="0" fontId="0" fillId="2"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2" fillId="0" borderId="20" xfId="0" applyFont="1" applyFill="1" applyBorder="1" applyAlignment="1">
      <alignment vertical="center" wrapText="1"/>
    </xf>
    <xf numFmtId="0" fontId="0" fillId="0" borderId="24"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18" xfId="0" applyFont="1" applyFill="1" applyBorder="1" applyAlignment="1">
      <alignment vertical="center" wrapText="1"/>
    </xf>
    <xf numFmtId="0" fontId="0" fillId="0" borderId="12" xfId="0" applyFont="1" applyFill="1" applyBorder="1" applyAlignment="1">
      <alignment vertical="center" wrapText="1"/>
    </xf>
    <xf numFmtId="0" fontId="0" fillId="0" borderId="25" xfId="0" applyFont="1" applyFill="1" applyBorder="1" applyAlignment="1">
      <alignment horizontal="center" vertical="center" wrapText="1"/>
    </xf>
    <xf numFmtId="0" fontId="0" fillId="0" borderId="0" xfId="0" applyFont="1" applyFill="1" applyAlignment="1">
      <alignment horizontal="right"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Font="1" applyFill="1" applyBorder="1" applyAlignment="1">
      <alignment horizontal="left"/>
    </xf>
    <xf numFmtId="0" fontId="0" fillId="0" borderId="25"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right" vertical="center" wrapText="1"/>
    </xf>
    <xf numFmtId="0" fontId="0" fillId="0" borderId="0" xfId="0" applyFont="1" applyFill="1" applyBorder="1" applyAlignment="1">
      <alignment horizontal="left"/>
    </xf>
    <xf numFmtId="0" fontId="0" fillId="2" borderId="4" xfId="0" applyFont="1" applyFill="1" applyBorder="1" applyAlignment="1">
      <alignment horizontal="center" vertical="center" wrapText="1"/>
    </xf>
    <xf numFmtId="0" fontId="0" fillId="2" borderId="4"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vertical="center" wrapText="1"/>
    </xf>
    <xf numFmtId="0" fontId="0" fillId="2" borderId="15" xfId="0" applyFont="1" applyFill="1" applyBorder="1" applyAlignment="1">
      <alignment vertical="center" wrapText="1"/>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vertical="center" wrapText="1"/>
    </xf>
    <xf numFmtId="0" fontId="0" fillId="2" borderId="15" xfId="0" applyFont="1"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vertical="center"/>
    </xf>
    <xf numFmtId="0" fontId="0" fillId="0" borderId="0" xfId="21" applyAlignment="1">
      <alignment horizontal="center" vertical="center"/>
      <protection/>
    </xf>
    <xf numFmtId="0" fontId="0" fillId="0" borderId="0" xfId="21" applyAlignment="1">
      <alignment vertical="center"/>
      <protection/>
    </xf>
    <xf numFmtId="0" fontId="0" fillId="0" borderId="0" xfId="21" applyAlignment="1">
      <alignment horizontal="left" vertical="center"/>
      <protection/>
    </xf>
    <xf numFmtId="0" fontId="0" fillId="0" borderId="27" xfId="21" applyFont="1" applyBorder="1" applyAlignment="1">
      <alignment horizontal="center" vertical="center"/>
      <protection/>
    </xf>
    <xf numFmtId="0" fontId="0" fillId="0" borderId="28" xfId="21" applyFont="1" applyBorder="1" applyAlignment="1">
      <alignment horizontal="center" vertical="center"/>
      <protection/>
    </xf>
    <xf numFmtId="0" fontId="0" fillId="0" borderId="29" xfId="21" applyBorder="1" applyAlignment="1">
      <alignment horizontal="center" vertical="center"/>
      <protection/>
    </xf>
    <xf numFmtId="0" fontId="0" fillId="0" borderId="0" xfId="21" applyBorder="1" applyAlignment="1">
      <alignment vertical="center"/>
      <protection/>
    </xf>
    <xf numFmtId="0" fontId="0" fillId="0" borderId="8" xfId="21" applyBorder="1" applyAlignment="1">
      <alignment vertical="center" shrinkToFit="1"/>
      <protection/>
    </xf>
    <xf numFmtId="0" fontId="0" fillId="0" borderId="26" xfId="21" applyBorder="1" applyAlignment="1">
      <alignment vertical="center" shrinkToFit="1"/>
      <protection/>
    </xf>
    <xf numFmtId="0" fontId="0" fillId="0" borderId="24" xfId="21" applyBorder="1" applyAlignment="1">
      <alignment vertical="center" shrinkToFit="1"/>
      <protection/>
    </xf>
    <xf numFmtId="0" fontId="0" fillId="0" borderId="9" xfId="21" applyBorder="1" applyAlignment="1">
      <alignment vertical="center" shrinkToFit="1"/>
      <protection/>
    </xf>
    <xf numFmtId="0" fontId="0" fillId="0" borderId="13" xfId="21" applyBorder="1" applyAlignment="1">
      <alignment vertical="center" shrinkToFit="1"/>
      <protection/>
    </xf>
    <xf numFmtId="0" fontId="0" fillId="0" borderId="8" xfId="21" applyFont="1" applyBorder="1" applyAlignment="1">
      <alignment vertical="center" shrinkToFit="1"/>
      <protection/>
    </xf>
    <xf numFmtId="0" fontId="0" fillId="0" borderId="9" xfId="21" applyFont="1" applyBorder="1" applyAlignment="1">
      <alignment vertical="center" shrinkToFit="1"/>
      <protection/>
    </xf>
    <xf numFmtId="0" fontId="0" fillId="0" borderId="30" xfId="21" applyFont="1" applyBorder="1" applyAlignment="1">
      <alignment horizontal="left" vertical="center"/>
      <protection/>
    </xf>
    <xf numFmtId="0" fontId="0" fillId="0" borderId="31" xfId="21" applyFont="1" applyBorder="1" applyAlignment="1">
      <alignment horizontal="center" vertical="center"/>
      <protection/>
    </xf>
    <xf numFmtId="0" fontId="0" fillId="0" borderId="32" xfId="21" applyFont="1" applyBorder="1" applyAlignment="1">
      <alignment horizontal="center" vertical="center"/>
      <protection/>
    </xf>
    <xf numFmtId="0" fontId="0" fillId="0" borderId="31" xfId="21" applyFont="1" applyBorder="1" applyAlignment="1">
      <alignment horizontal="left" vertical="center"/>
      <protection/>
    </xf>
    <xf numFmtId="0" fontId="0" fillId="0" borderId="29" xfId="21" applyFill="1" applyBorder="1" applyAlignment="1">
      <alignment horizontal="center" vertical="center"/>
      <protection/>
    </xf>
    <xf numFmtId="0" fontId="0" fillId="0" borderId="0" xfId="21" applyFill="1" applyAlignment="1">
      <alignment vertical="center"/>
      <protection/>
    </xf>
    <xf numFmtId="0" fontId="0" fillId="0" borderId="33" xfId="21" applyFill="1" applyBorder="1" applyAlignment="1">
      <alignment horizontal="center" vertical="center"/>
      <protection/>
    </xf>
    <xf numFmtId="0" fontId="0" fillId="0" borderId="33" xfId="21" applyBorder="1" applyAlignment="1">
      <alignment horizontal="center" vertical="center"/>
      <protection/>
    </xf>
    <xf numFmtId="0" fontId="0" fillId="0" borderId="34" xfId="21" applyBorder="1" applyAlignment="1">
      <alignment horizontal="right" vertical="center"/>
      <protection/>
    </xf>
    <xf numFmtId="0" fontId="0" fillId="0" borderId="35" xfId="21" applyFill="1" applyBorder="1" applyAlignment="1">
      <alignment horizontal="right" vertical="center"/>
      <protection/>
    </xf>
    <xf numFmtId="0" fontId="0" fillId="3" borderId="30" xfId="21" applyFill="1" applyBorder="1" applyAlignment="1">
      <alignment horizontal="right" vertical="center"/>
      <protection/>
    </xf>
    <xf numFmtId="0" fontId="0" fillId="3" borderId="13" xfId="21" applyFill="1" applyBorder="1" applyAlignment="1">
      <alignment horizontal="right" vertical="center"/>
      <protection/>
    </xf>
    <xf numFmtId="0" fontId="0" fillId="3" borderId="36" xfId="21" applyFill="1" applyBorder="1" applyAlignment="1">
      <alignment horizontal="right" vertical="center"/>
      <protection/>
    </xf>
    <xf numFmtId="0" fontId="0" fillId="0" borderId="37" xfId="21" applyFill="1" applyBorder="1" applyAlignment="1">
      <alignment horizontal="right" vertical="center"/>
      <protection/>
    </xf>
    <xf numFmtId="0" fontId="0" fillId="0" borderId="38" xfId="21" applyFill="1" applyBorder="1" applyAlignment="1">
      <alignment horizontal="right" vertical="center"/>
      <protection/>
    </xf>
    <xf numFmtId="0" fontId="0" fillId="0" borderId="39" xfId="21" applyBorder="1" applyAlignment="1">
      <alignment horizontal="right" vertical="center"/>
      <protection/>
    </xf>
    <xf numFmtId="0" fontId="0" fillId="0" borderId="40" xfId="21" applyFill="1" applyBorder="1" applyAlignment="1">
      <alignment horizontal="right" vertical="center"/>
      <protection/>
    </xf>
    <xf numFmtId="0" fontId="0" fillId="3" borderId="27" xfId="21" applyFill="1" applyBorder="1" applyAlignment="1">
      <alignment horizontal="right" vertical="center"/>
      <protection/>
    </xf>
    <xf numFmtId="0" fontId="0" fillId="3" borderId="8" xfId="21" applyFill="1" applyBorder="1" applyAlignment="1">
      <alignment horizontal="right" vertical="center"/>
      <protection/>
    </xf>
    <xf numFmtId="0" fontId="0" fillId="3" borderId="41" xfId="21" applyFill="1" applyBorder="1" applyAlignment="1">
      <alignment horizontal="right" vertical="center"/>
      <protection/>
    </xf>
    <xf numFmtId="0" fontId="0" fillId="0" borderId="39" xfId="21" applyFill="1" applyBorder="1" applyAlignment="1">
      <alignment horizontal="right" vertical="center"/>
      <protection/>
    </xf>
    <xf numFmtId="0" fontId="0" fillId="3" borderId="40" xfId="21" applyFill="1" applyBorder="1" applyAlignment="1">
      <alignment horizontal="right" vertical="center"/>
      <protection/>
    </xf>
    <xf numFmtId="0" fontId="0" fillId="0" borderId="42" xfId="21" applyBorder="1" applyAlignment="1">
      <alignment horizontal="right" vertical="center"/>
      <protection/>
    </xf>
    <xf numFmtId="0" fontId="0" fillId="0" borderId="43" xfId="21" applyFill="1" applyBorder="1" applyAlignment="1">
      <alignment horizontal="right" vertical="center"/>
      <protection/>
    </xf>
    <xf numFmtId="0" fontId="0" fillId="3" borderId="32" xfId="21" applyFill="1" applyBorder="1" applyAlignment="1">
      <alignment horizontal="right" vertical="center"/>
      <protection/>
    </xf>
    <xf numFmtId="0" fontId="0" fillId="3" borderId="9" xfId="21" applyFill="1" applyBorder="1" applyAlignment="1">
      <alignment horizontal="right" vertical="center"/>
      <protection/>
    </xf>
    <xf numFmtId="0" fontId="0" fillId="3" borderId="44" xfId="21" applyFill="1" applyBorder="1" applyAlignment="1">
      <alignment horizontal="right" vertical="center"/>
      <protection/>
    </xf>
    <xf numFmtId="0" fontId="0" fillId="0" borderId="42" xfId="21" applyFill="1" applyBorder="1" applyAlignment="1">
      <alignment horizontal="right" vertical="center"/>
      <protection/>
    </xf>
    <xf numFmtId="0" fontId="0" fillId="0" borderId="37" xfId="21" applyBorder="1" applyAlignment="1">
      <alignment horizontal="right" vertical="center"/>
      <protection/>
    </xf>
    <xf numFmtId="0" fontId="0" fillId="0" borderId="34" xfId="21" applyFill="1" applyBorder="1" applyAlignment="1">
      <alignment horizontal="right" vertical="center"/>
      <protection/>
    </xf>
    <xf numFmtId="0" fontId="0" fillId="3" borderId="12" xfId="21" applyFill="1" applyBorder="1" applyAlignment="1">
      <alignment horizontal="right" vertical="center"/>
      <protection/>
    </xf>
    <xf numFmtId="0" fontId="0" fillId="0" borderId="33" xfId="21" applyBorder="1" applyAlignment="1">
      <alignment horizontal="right" vertical="center"/>
      <protection/>
    </xf>
    <xf numFmtId="0" fontId="0" fillId="0" borderId="29" xfId="21" applyFill="1" applyBorder="1" applyAlignment="1">
      <alignment horizontal="right" vertical="center"/>
      <protection/>
    </xf>
    <xf numFmtId="0" fontId="0" fillId="0" borderId="33" xfId="21" applyFill="1" applyBorder="1" applyAlignment="1">
      <alignment horizontal="right" vertical="center"/>
      <protection/>
    </xf>
    <xf numFmtId="182" fontId="0" fillId="0" borderId="0" xfId="0" applyNumberFormat="1" applyFont="1" applyFill="1" applyAlignment="1">
      <alignment horizontal="center" vertical="center" wrapText="1"/>
    </xf>
    <xf numFmtId="182" fontId="0" fillId="2" borderId="4" xfId="0" applyNumberFormat="1" applyFont="1" applyFill="1" applyBorder="1" applyAlignment="1">
      <alignment horizontal="center" vertical="center" wrapText="1"/>
    </xf>
    <xf numFmtId="182" fontId="0" fillId="0" borderId="30" xfId="0" applyNumberFormat="1" applyFont="1" applyFill="1" applyBorder="1" applyAlignment="1">
      <alignment horizontal="right" vertical="center" wrapText="1"/>
    </xf>
    <xf numFmtId="182" fontId="0" fillId="0" borderId="27" xfId="0" applyNumberFormat="1" applyFont="1" applyFill="1" applyBorder="1" applyAlignment="1">
      <alignment horizontal="right" vertical="center" wrapText="1"/>
    </xf>
    <xf numFmtId="182" fontId="0" fillId="0" borderId="8" xfId="0" applyNumberFormat="1" applyFont="1" applyFill="1" applyBorder="1" applyAlignment="1">
      <alignment horizontal="right" vertical="center" wrapText="1"/>
    </xf>
    <xf numFmtId="182" fontId="0" fillId="0" borderId="24" xfId="0" applyNumberFormat="1" applyFont="1" applyFill="1" applyBorder="1" applyAlignment="1">
      <alignment horizontal="right" vertical="center" wrapText="1"/>
    </xf>
    <xf numFmtId="182" fontId="0" fillId="0" borderId="9" xfId="0" applyNumberFormat="1" applyFont="1" applyFill="1" applyBorder="1" applyAlignment="1">
      <alignment horizontal="right" vertical="center" wrapText="1"/>
    </xf>
    <xf numFmtId="182" fontId="0" fillId="2" borderId="4" xfId="0" applyNumberFormat="1" applyFont="1" applyFill="1" applyBorder="1" applyAlignment="1">
      <alignment horizontal="right" vertical="center" wrapText="1"/>
    </xf>
    <xf numFmtId="182" fontId="0" fillId="0" borderId="13" xfId="0" applyNumberFormat="1" applyFont="1" applyFill="1" applyBorder="1" applyAlignment="1">
      <alignment horizontal="right" vertical="center" wrapText="1"/>
    </xf>
    <xf numFmtId="182" fontId="0" fillId="0" borderId="26" xfId="0" applyNumberFormat="1" applyFont="1" applyFill="1" applyBorder="1" applyAlignment="1">
      <alignment horizontal="right" vertical="center" wrapText="1"/>
    </xf>
    <xf numFmtId="182" fontId="0" fillId="0" borderId="0" xfId="0" applyNumberFormat="1" applyFont="1" applyFill="1" applyBorder="1" applyAlignment="1">
      <alignment horizontal="right" vertical="center" wrapText="1"/>
    </xf>
    <xf numFmtId="182" fontId="0" fillId="0" borderId="4" xfId="0" applyNumberFormat="1" applyFont="1" applyFill="1" applyBorder="1" applyAlignment="1">
      <alignment horizontal="right" vertical="center" wrapText="1"/>
    </xf>
    <xf numFmtId="182" fontId="0" fillId="0" borderId="25" xfId="0" applyNumberFormat="1" applyFont="1" applyFill="1" applyBorder="1" applyAlignment="1">
      <alignment horizontal="right" vertical="center" wrapText="1"/>
    </xf>
    <xf numFmtId="182" fontId="0" fillId="0" borderId="45" xfId="0" applyNumberFormat="1" applyFont="1" applyFill="1" applyBorder="1" applyAlignment="1">
      <alignment horizontal="right" vertical="center" wrapText="1"/>
    </xf>
    <xf numFmtId="182" fontId="0" fillId="0" borderId="46" xfId="0" applyNumberFormat="1" applyFont="1" applyFill="1" applyBorder="1" applyAlignment="1">
      <alignment horizontal="right" vertical="center" wrapText="1"/>
    </xf>
    <xf numFmtId="182" fontId="0" fillId="0" borderId="47"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31" xfId="0" applyNumberFormat="1" applyFont="1" applyFill="1" applyBorder="1" applyAlignment="1">
      <alignment horizontal="right" vertical="center" wrapText="1"/>
    </xf>
    <xf numFmtId="182" fontId="0" fillId="0" borderId="49" xfId="0" applyNumberFormat="1" applyFont="1" applyFill="1" applyBorder="1" applyAlignment="1">
      <alignment horizontal="right" vertical="center" wrapText="1"/>
    </xf>
    <xf numFmtId="182" fontId="0" fillId="0" borderId="1" xfId="0" applyNumberFormat="1" applyFont="1" applyFill="1" applyBorder="1" applyAlignment="1">
      <alignment horizontal="right" vertical="center" wrapText="1"/>
    </xf>
    <xf numFmtId="182" fontId="0" fillId="2" borderId="4" xfId="0" applyNumberFormat="1" applyFont="1" applyFill="1" applyBorder="1" applyAlignment="1">
      <alignment vertical="center" wrapText="1"/>
    </xf>
    <xf numFmtId="182" fontId="3" fillId="2" borderId="4" xfId="0" applyNumberFormat="1" applyFont="1" applyFill="1" applyBorder="1" applyAlignment="1">
      <alignment vertical="center"/>
    </xf>
    <xf numFmtId="182" fontId="0" fillId="2" borderId="4" xfId="0" applyNumberFormat="1" applyFont="1" applyFill="1" applyBorder="1" applyAlignment="1">
      <alignment vertical="center"/>
    </xf>
    <xf numFmtId="182" fontId="3" fillId="2" borderId="4" xfId="0" applyNumberFormat="1" applyFont="1" applyFill="1" applyBorder="1" applyAlignment="1">
      <alignment vertical="center" wrapText="1"/>
    </xf>
    <xf numFmtId="182" fontId="0" fillId="0" borderId="0" xfId="0" applyNumberFormat="1" applyFont="1" applyFill="1" applyAlignment="1">
      <alignment vertical="center" wrapText="1"/>
    </xf>
    <xf numFmtId="182" fontId="0" fillId="0" borderId="0" xfId="0" applyNumberFormat="1" applyFont="1" applyFill="1" applyAlignment="1">
      <alignment horizontal="center" vertical="center" wrapText="1"/>
    </xf>
    <xf numFmtId="182" fontId="0" fillId="2" borderId="4" xfId="0" applyNumberFormat="1" applyFont="1" applyFill="1" applyBorder="1" applyAlignment="1">
      <alignment vertical="center" wrapText="1"/>
    </xf>
    <xf numFmtId="182" fontId="0" fillId="0" borderId="28" xfId="0" applyNumberFormat="1" applyFont="1" applyFill="1" applyBorder="1" applyAlignment="1">
      <alignment horizontal="right" vertical="center" wrapText="1"/>
    </xf>
    <xf numFmtId="182" fontId="0" fillId="2" borderId="4" xfId="0" applyNumberFormat="1" applyFont="1" applyFill="1" applyBorder="1" applyAlignment="1">
      <alignment vertical="center"/>
    </xf>
    <xf numFmtId="182" fontId="0" fillId="0" borderId="0" xfId="0" applyNumberFormat="1" applyFont="1" applyFill="1" applyAlignment="1">
      <alignment vertical="center" wrapText="1"/>
    </xf>
    <xf numFmtId="180" fontId="0" fillId="0" borderId="0" xfId="21" applyNumberFormat="1" applyAlignment="1">
      <alignment vertical="center"/>
      <protection/>
    </xf>
    <xf numFmtId="180" fontId="0" fillId="0" borderId="0" xfId="21" applyNumberFormat="1" applyFill="1" applyAlignment="1">
      <alignment vertical="center"/>
      <protection/>
    </xf>
    <xf numFmtId="0" fontId="0" fillId="0" borderId="50" xfId="21" applyBorder="1" applyAlignment="1">
      <alignment horizontal="right" vertical="center"/>
      <protection/>
    </xf>
    <xf numFmtId="0" fontId="0" fillId="0" borderId="41" xfId="21" applyBorder="1" applyAlignment="1">
      <alignment horizontal="right" vertical="center"/>
      <protection/>
    </xf>
    <xf numFmtId="0" fontId="0" fillId="0" borderId="51" xfId="21" applyBorder="1" applyAlignment="1">
      <alignment horizontal="right" vertical="center"/>
      <protection/>
    </xf>
    <xf numFmtId="0" fontId="0" fillId="0" borderId="36" xfId="21" applyBorder="1" applyAlignment="1">
      <alignment vertical="center"/>
      <protection/>
    </xf>
    <xf numFmtId="0" fontId="0" fillId="0" borderId="3" xfId="21" applyBorder="1" applyAlignment="1">
      <alignment vertical="center"/>
      <protection/>
    </xf>
    <xf numFmtId="0" fontId="0" fillId="0" borderId="1" xfId="21" applyBorder="1" applyAlignment="1">
      <alignment vertical="center" shrinkToFit="1"/>
      <protection/>
    </xf>
    <xf numFmtId="0" fontId="0" fillId="0" borderId="10" xfId="21" applyBorder="1" applyAlignment="1">
      <alignment vertical="center" shrinkToFit="1"/>
      <protection/>
    </xf>
    <xf numFmtId="0" fontId="0" fillId="0" borderId="40" xfId="21" applyBorder="1" applyAlignment="1">
      <alignment horizontal="right" vertical="center"/>
      <protection/>
    </xf>
    <xf numFmtId="180" fontId="0" fillId="0" borderId="52" xfId="21" applyNumberFormat="1" applyFont="1" applyBorder="1" applyAlignment="1">
      <alignment horizontal="center" vertical="center"/>
      <protection/>
    </xf>
    <xf numFmtId="180" fontId="0" fillId="0" borderId="53" xfId="21" applyNumberFormat="1" applyFont="1" applyBorder="1" applyAlignment="1">
      <alignment horizontal="center" vertical="center"/>
      <protection/>
    </xf>
    <xf numFmtId="180" fontId="0" fillId="0" borderId="54" xfId="21" applyNumberFormat="1" applyFill="1" applyBorder="1" applyAlignment="1">
      <alignment horizontal="right" vertical="center"/>
      <protection/>
    </xf>
    <xf numFmtId="180" fontId="0" fillId="0" borderId="16" xfId="21" applyNumberFormat="1" applyFill="1" applyBorder="1" applyAlignment="1">
      <alignment horizontal="right" vertical="center"/>
      <protection/>
    </xf>
    <xf numFmtId="180" fontId="0" fillId="0" borderId="55" xfId="21" applyNumberFormat="1" applyFill="1" applyBorder="1" applyAlignment="1">
      <alignment horizontal="right" vertical="center"/>
      <protection/>
    </xf>
    <xf numFmtId="180" fontId="0" fillId="0" borderId="56" xfId="21" applyNumberFormat="1" applyFill="1" applyBorder="1" applyAlignment="1">
      <alignment horizontal="right" vertical="center"/>
      <protection/>
    </xf>
    <xf numFmtId="180" fontId="0" fillId="0" borderId="57" xfId="21" applyNumberFormat="1" applyFill="1" applyBorder="1" applyAlignment="1">
      <alignment horizontal="right" vertical="center"/>
      <protection/>
    </xf>
    <xf numFmtId="0" fontId="0" fillId="0" borderId="0" xfId="21" applyAlignment="1">
      <alignment horizontal="right" vertical="center"/>
      <protection/>
    </xf>
    <xf numFmtId="0" fontId="0" fillId="3" borderId="0" xfId="21" applyFill="1" applyAlignment="1">
      <alignment horizontal="right" vertical="center"/>
      <protection/>
    </xf>
    <xf numFmtId="0" fontId="0" fillId="0" borderId="0" xfId="21" applyFill="1" applyAlignment="1">
      <alignment horizontal="right" vertical="center"/>
      <protection/>
    </xf>
    <xf numFmtId="180" fontId="0" fillId="0" borderId="0" xfId="21" applyNumberFormat="1" applyFill="1" applyAlignment="1">
      <alignment horizontal="right" vertical="center"/>
      <protection/>
    </xf>
    <xf numFmtId="0" fontId="0" fillId="0" borderId="40" xfId="21" applyFont="1" applyFill="1" applyBorder="1" applyAlignment="1">
      <alignment horizontal="right" vertical="center"/>
      <protection/>
    </xf>
    <xf numFmtId="0" fontId="0" fillId="0" borderId="25" xfId="21" applyFill="1" applyBorder="1" applyAlignment="1">
      <alignment horizontal="right" vertical="center"/>
      <protection/>
    </xf>
    <xf numFmtId="0" fontId="0" fillId="0" borderId="0" xfId="21" applyFont="1" applyFill="1" applyAlignment="1">
      <alignment horizontal="right" vertical="center"/>
      <protection/>
    </xf>
    <xf numFmtId="180" fontId="0" fillId="2" borderId="58" xfId="21" applyNumberFormat="1" applyFill="1" applyBorder="1" applyAlignment="1">
      <alignment horizontal="right" vertical="center"/>
      <protection/>
    </xf>
    <xf numFmtId="182" fontId="0" fillId="0" borderId="0" xfId="21" applyNumberFormat="1" applyAlignment="1">
      <alignment vertical="center"/>
      <protection/>
    </xf>
    <xf numFmtId="182" fontId="0" fillId="2" borderId="58" xfId="21" applyNumberFormat="1" applyFill="1" applyBorder="1" applyAlignment="1">
      <alignment horizontal="right" vertical="center"/>
      <protection/>
    </xf>
    <xf numFmtId="182" fontId="0" fillId="0" borderId="0" xfId="21" applyNumberFormat="1" applyFill="1" applyAlignment="1">
      <alignment horizontal="right" vertical="center"/>
      <protection/>
    </xf>
    <xf numFmtId="182" fontId="0" fillId="0" borderId="0" xfId="21" applyNumberFormat="1" applyFill="1" applyAlignment="1">
      <alignment vertical="center"/>
      <protection/>
    </xf>
    <xf numFmtId="0" fontId="5" fillId="0" borderId="0" xfId="21" applyFont="1" applyAlignment="1">
      <alignment vertical="center"/>
      <protection/>
    </xf>
    <xf numFmtId="180" fontId="0" fillId="0" borderId="3" xfId="21" applyNumberFormat="1" applyFont="1" applyFill="1" applyBorder="1" applyAlignment="1">
      <alignment horizontal="center" vertical="center"/>
      <protection/>
    </xf>
    <xf numFmtId="180" fontId="0" fillId="0" borderId="59" xfId="21" applyNumberFormat="1" applyFont="1" applyFill="1" applyBorder="1" applyAlignment="1">
      <alignment horizontal="center" vertical="center"/>
      <protection/>
    </xf>
    <xf numFmtId="0" fontId="0" fillId="0" borderId="24" xfId="21" applyFont="1" applyBorder="1" applyAlignment="1">
      <alignment/>
      <protection/>
    </xf>
    <xf numFmtId="0" fontId="0" fillId="0" borderId="24" xfId="21" applyBorder="1" applyAlignment="1">
      <alignment horizontal="center"/>
      <protection/>
    </xf>
    <xf numFmtId="0" fontId="0" fillId="0" borderId="24" xfId="21" applyBorder="1" applyAlignment="1">
      <alignment/>
      <protection/>
    </xf>
    <xf numFmtId="0" fontId="0" fillId="0" borderId="0" xfId="21" applyAlignment="1">
      <alignment/>
      <protection/>
    </xf>
    <xf numFmtId="180" fontId="0" fillId="0" borderId="0" xfId="21" applyNumberFormat="1" applyBorder="1" applyAlignment="1">
      <alignment/>
      <protection/>
    </xf>
    <xf numFmtId="0" fontId="0" fillId="0" borderId="0" xfId="21" applyBorder="1" applyAlignment="1">
      <alignment/>
      <protection/>
    </xf>
    <xf numFmtId="182" fontId="0" fillId="0" borderId="24" xfId="21" applyNumberFormat="1" applyBorder="1" applyAlignment="1">
      <alignment/>
      <protection/>
    </xf>
    <xf numFmtId="180" fontId="0" fillId="0" borderId="24" xfId="21" applyNumberFormat="1" applyBorder="1" applyAlignment="1">
      <alignment/>
      <protection/>
    </xf>
    <xf numFmtId="0" fontId="0" fillId="0" borderId="8" xfId="21" applyBorder="1" applyAlignment="1">
      <alignment/>
      <protection/>
    </xf>
    <xf numFmtId="0" fontId="0" fillId="0" borderId="8" xfId="21" applyBorder="1" applyAlignment="1">
      <alignment horizontal="center"/>
      <protection/>
    </xf>
    <xf numFmtId="0" fontId="0" fillId="0" borderId="8" xfId="21" applyFont="1" applyBorder="1" applyAlignment="1">
      <alignment/>
      <protection/>
    </xf>
    <xf numFmtId="180" fontId="0" fillId="0" borderId="8" xfId="21" applyNumberFormat="1" applyBorder="1" applyAlignment="1">
      <alignment/>
      <protection/>
    </xf>
    <xf numFmtId="182" fontId="0" fillId="0" borderId="8" xfId="21" applyNumberFormat="1" applyBorder="1" applyAlignment="1">
      <alignment/>
      <protection/>
    </xf>
    <xf numFmtId="0" fontId="0" fillId="0" borderId="0" xfId="21" applyAlignment="1">
      <alignment horizontal="center"/>
      <protection/>
    </xf>
    <xf numFmtId="180" fontId="0" fillId="0" borderId="0" xfId="21" applyNumberFormat="1" applyAlignment="1">
      <alignment/>
      <protection/>
    </xf>
    <xf numFmtId="182" fontId="0" fillId="0" borderId="0" xfId="21" applyNumberFormat="1" applyAlignment="1">
      <alignment/>
      <protection/>
    </xf>
    <xf numFmtId="0" fontId="0" fillId="0" borderId="16" xfId="0" applyFont="1" applyFill="1" applyBorder="1" applyAlignment="1">
      <alignment horizontal="left" vertical="center" wrapText="1"/>
    </xf>
    <xf numFmtId="0" fontId="0" fillId="3" borderId="27" xfId="21" applyFill="1" applyBorder="1" applyAlignment="1">
      <alignment vertical="center"/>
      <protection/>
    </xf>
    <xf numFmtId="0" fontId="0" fillId="0" borderId="0" xfId="21" applyFont="1" applyAlignment="1">
      <alignment/>
      <protection/>
    </xf>
    <xf numFmtId="182" fontId="0" fillId="0" borderId="40" xfId="0" applyNumberFormat="1" applyFont="1" applyFill="1" applyBorder="1" applyAlignment="1">
      <alignment horizontal="right" vertical="center" wrapText="1"/>
    </xf>
    <xf numFmtId="182" fontId="0" fillId="0" borderId="35" xfId="0" applyNumberFormat="1" applyFont="1" applyFill="1" applyBorder="1" applyAlignment="1">
      <alignment horizontal="right" vertical="center" wrapText="1"/>
    </xf>
    <xf numFmtId="182" fontId="0" fillId="0" borderId="29" xfId="0" applyNumberFormat="1" applyFont="1" applyFill="1" applyBorder="1" applyAlignment="1">
      <alignment horizontal="right" vertical="center" wrapText="1"/>
    </xf>
    <xf numFmtId="182" fontId="0" fillId="0" borderId="38" xfId="0" applyNumberFormat="1" applyFont="1" applyFill="1" applyBorder="1" applyAlignment="1">
      <alignment horizontal="right" vertical="center" wrapText="1"/>
    </xf>
    <xf numFmtId="182" fontId="0" fillId="0" borderId="37"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33" xfId="0" applyNumberFormat="1" applyFont="1" applyFill="1" applyBorder="1" applyAlignment="1">
      <alignment horizontal="right" vertical="center" wrapText="1"/>
    </xf>
    <xf numFmtId="182" fontId="0" fillId="0" borderId="34" xfId="0" applyNumberFormat="1" applyFont="1" applyFill="1" applyBorder="1" applyAlignment="1">
      <alignment horizontal="right" vertical="center" wrapText="1"/>
    </xf>
    <xf numFmtId="0" fontId="2" fillId="0" borderId="60" xfId="0" applyFont="1" applyFill="1" applyBorder="1" applyAlignment="1">
      <alignment horizontal="center" vertical="center" wrapText="1"/>
    </xf>
    <xf numFmtId="182" fontId="2" fillId="0" borderId="53" xfId="0" applyNumberFormat="1" applyFont="1" applyFill="1" applyBorder="1" applyAlignment="1">
      <alignment horizontal="center" vertical="center" wrapText="1"/>
    </xf>
    <xf numFmtId="182" fontId="0" fillId="0" borderId="10" xfId="0" applyNumberFormat="1" applyFont="1" applyFill="1" applyBorder="1" applyAlignment="1">
      <alignment horizontal="right" vertical="center" wrapText="1"/>
    </xf>
    <xf numFmtId="182" fontId="0" fillId="0" borderId="14" xfId="0" applyNumberFormat="1" applyFont="1" applyFill="1" applyBorder="1" applyAlignment="1">
      <alignment horizontal="right" vertical="center" wrapText="1"/>
    </xf>
    <xf numFmtId="182" fontId="0" fillId="0" borderId="7" xfId="0" applyNumberFormat="1" applyFont="1" applyFill="1" applyBorder="1" applyAlignment="1">
      <alignment horizontal="right" vertical="center" wrapText="1"/>
    </xf>
    <xf numFmtId="182" fontId="0" fillId="0" borderId="21" xfId="0" applyNumberFormat="1" applyFont="1" applyFill="1" applyBorder="1" applyAlignment="1">
      <alignment horizontal="right" vertical="center" wrapText="1"/>
    </xf>
    <xf numFmtId="0" fontId="0" fillId="0" borderId="50" xfId="21" applyNumberFormat="1" applyBorder="1" applyAlignment="1">
      <alignment horizontal="right" vertical="center"/>
      <protection/>
    </xf>
    <xf numFmtId="0" fontId="0" fillId="0" borderId="40" xfId="21" applyNumberFormat="1" applyBorder="1" applyAlignment="1">
      <alignment horizontal="right" vertical="center"/>
      <protection/>
    </xf>
    <xf numFmtId="180" fontId="6" fillId="0" borderId="24" xfId="21" applyNumberFormat="1" applyFont="1" applyFill="1" applyBorder="1" applyAlignment="1">
      <alignment horizontal="right" vertical="center"/>
      <protection/>
    </xf>
    <xf numFmtId="180" fontId="4" fillId="0" borderId="24" xfId="21" applyNumberFormat="1" applyFont="1" applyFill="1" applyBorder="1" applyAlignment="1">
      <alignment horizontal="right" vertical="center"/>
      <protection/>
    </xf>
    <xf numFmtId="180" fontId="4" fillId="0" borderId="8" xfId="21" applyNumberFormat="1" applyFont="1" applyFill="1" applyBorder="1" applyAlignment="1">
      <alignment horizontal="right" vertical="center"/>
      <protection/>
    </xf>
    <xf numFmtId="180" fontId="4" fillId="0" borderId="26" xfId="21" applyNumberFormat="1" applyFont="1" applyFill="1" applyBorder="1" applyAlignment="1">
      <alignment horizontal="right" vertical="center"/>
      <protection/>
    </xf>
    <xf numFmtId="180" fontId="4" fillId="0" borderId="13" xfId="21" applyNumberFormat="1" applyFont="1" applyFill="1" applyBorder="1" applyAlignment="1">
      <alignment horizontal="right" vertical="center"/>
      <protection/>
    </xf>
    <xf numFmtId="180" fontId="4" fillId="0" borderId="9" xfId="21" applyNumberFormat="1" applyFont="1" applyFill="1" applyBorder="1" applyAlignment="1">
      <alignment horizontal="right" vertical="center"/>
      <protection/>
    </xf>
    <xf numFmtId="180" fontId="6" fillId="0" borderId="8" xfId="21" applyNumberFormat="1" applyFont="1" applyFill="1" applyBorder="1" applyAlignment="1">
      <alignment horizontal="right" vertical="center"/>
      <protection/>
    </xf>
    <xf numFmtId="180" fontId="6" fillId="0" borderId="26" xfId="21" applyNumberFormat="1" applyFont="1" applyFill="1" applyBorder="1" applyAlignment="1">
      <alignment horizontal="right" vertical="center"/>
      <protection/>
    </xf>
    <xf numFmtId="180" fontId="6" fillId="0" borderId="13" xfId="21" applyNumberFormat="1" applyFont="1" applyFill="1" applyBorder="1" applyAlignment="1">
      <alignment horizontal="right" vertical="center"/>
      <protection/>
    </xf>
    <xf numFmtId="180" fontId="6" fillId="0" borderId="9" xfId="21" applyNumberFormat="1" applyFont="1" applyFill="1" applyBorder="1" applyAlignment="1">
      <alignment horizontal="right" vertical="center"/>
      <protection/>
    </xf>
    <xf numFmtId="182" fontId="4" fillId="0" borderId="31" xfId="21" applyNumberFormat="1" applyFont="1" applyFill="1" applyBorder="1" applyAlignment="1">
      <alignment horizontal="right" vertical="center"/>
      <protection/>
    </xf>
    <xf numFmtId="182" fontId="4" fillId="0" borderId="27" xfId="21" applyNumberFormat="1" applyFont="1" applyFill="1" applyBorder="1" applyAlignment="1">
      <alignment horizontal="right" vertical="center"/>
      <protection/>
    </xf>
    <xf numFmtId="182" fontId="4" fillId="0" borderId="28" xfId="21" applyNumberFormat="1" applyFont="1" applyFill="1" applyBorder="1" applyAlignment="1">
      <alignment horizontal="right" vertical="center"/>
      <protection/>
    </xf>
    <xf numFmtId="182" fontId="4" fillId="0" borderId="30" xfId="21" applyNumberFormat="1" applyFont="1" applyFill="1" applyBorder="1" applyAlignment="1">
      <alignment horizontal="right" vertical="center"/>
      <protection/>
    </xf>
    <xf numFmtId="182" fontId="4" fillId="0" borderId="32" xfId="21" applyNumberFormat="1" applyFont="1" applyFill="1" applyBorder="1" applyAlignment="1">
      <alignment horizontal="right" vertical="center"/>
      <protection/>
    </xf>
    <xf numFmtId="182" fontId="6" fillId="0" borderId="31" xfId="21" applyNumberFormat="1" applyFont="1" applyFill="1" applyBorder="1" applyAlignment="1">
      <alignment horizontal="right" vertical="center"/>
      <protection/>
    </xf>
    <xf numFmtId="182" fontId="6" fillId="0" borderId="27" xfId="21" applyNumberFormat="1" applyFont="1" applyFill="1" applyBorder="1" applyAlignment="1">
      <alignment horizontal="right" vertical="center"/>
      <protection/>
    </xf>
    <xf numFmtId="182" fontId="6" fillId="0" borderId="28" xfId="21" applyNumberFormat="1" applyFont="1" applyFill="1" applyBorder="1" applyAlignment="1">
      <alignment horizontal="right" vertical="center"/>
      <protection/>
    </xf>
    <xf numFmtId="182" fontId="6" fillId="0" borderId="30" xfId="21" applyNumberFormat="1" applyFont="1" applyFill="1" applyBorder="1" applyAlignment="1">
      <alignment horizontal="right" vertical="center"/>
      <protection/>
    </xf>
    <xf numFmtId="182" fontId="6" fillId="0" borderId="32" xfId="21" applyNumberFormat="1" applyFont="1" applyFill="1" applyBorder="1" applyAlignment="1">
      <alignment horizontal="right" vertical="center"/>
      <protection/>
    </xf>
    <xf numFmtId="182" fontId="4" fillId="0" borderId="45" xfId="21" applyNumberFormat="1" applyFont="1" applyFill="1" applyBorder="1" applyAlignment="1">
      <alignment horizontal="right" vertical="center"/>
      <protection/>
    </xf>
    <xf numFmtId="0" fontId="0" fillId="0" borderId="32" xfId="21" applyFill="1" applyBorder="1" applyAlignment="1">
      <alignment horizontal="center" vertical="center"/>
      <protection/>
    </xf>
    <xf numFmtId="0" fontId="0" fillId="0" borderId="27" xfId="21" applyFill="1" applyBorder="1" applyAlignment="1">
      <alignment horizontal="right" vertical="center"/>
      <protection/>
    </xf>
    <xf numFmtId="0" fontId="0" fillId="0" borderId="61" xfId="21" applyFont="1" applyFill="1" applyBorder="1" applyAlignment="1">
      <alignment horizontal="center" vertical="center"/>
      <protection/>
    </xf>
    <xf numFmtId="0" fontId="0" fillId="0" borderId="62" xfId="21" applyFont="1" applyFill="1" applyBorder="1" applyAlignment="1">
      <alignment horizontal="center" vertical="center"/>
      <protection/>
    </xf>
    <xf numFmtId="0" fontId="0" fillId="0" borderId="37" xfId="21" applyFont="1" applyFill="1" applyBorder="1" applyAlignment="1">
      <alignment horizontal="right" vertical="center"/>
      <protection/>
    </xf>
    <xf numFmtId="0" fontId="0" fillId="0" borderId="38" xfId="21" applyFont="1" applyFill="1" applyBorder="1" applyAlignment="1">
      <alignment horizontal="right" vertical="center"/>
      <protection/>
    </xf>
    <xf numFmtId="182" fontId="0" fillId="2" borderId="11" xfId="0" applyNumberFormat="1" applyFont="1" applyFill="1" applyBorder="1" applyAlignment="1">
      <alignment horizontal="center" vertical="center" wrapText="1"/>
    </xf>
    <xf numFmtId="182" fontId="0" fillId="2" borderId="11" xfId="0" applyNumberFormat="1" applyFont="1" applyFill="1" applyBorder="1" applyAlignment="1">
      <alignment horizontal="right" vertical="center" wrapText="1"/>
    </xf>
    <xf numFmtId="0" fontId="2" fillId="0" borderId="24" xfId="0" applyFont="1" applyFill="1" applyBorder="1" applyAlignment="1">
      <alignment horizontal="center" vertical="center" wrapText="1"/>
    </xf>
    <xf numFmtId="182" fontId="0" fillId="2" borderId="11" xfId="0" applyNumberFormat="1" applyFont="1" applyFill="1" applyBorder="1" applyAlignment="1">
      <alignment vertical="center" wrapText="1"/>
    </xf>
    <xf numFmtId="182" fontId="3" fillId="2" borderId="11" xfId="0" applyNumberFormat="1" applyFont="1" applyFill="1" applyBorder="1" applyAlignment="1">
      <alignment vertical="center"/>
    </xf>
    <xf numFmtId="182" fontId="0" fillId="2" borderId="11" xfId="0" applyNumberFormat="1" applyFont="1" applyFill="1" applyBorder="1" applyAlignment="1">
      <alignment vertical="center"/>
    </xf>
    <xf numFmtId="182" fontId="3" fillId="2" borderId="11" xfId="0" applyNumberFormat="1" applyFont="1" applyFill="1" applyBorder="1" applyAlignment="1">
      <alignment vertical="center" wrapText="1"/>
    </xf>
    <xf numFmtId="182" fontId="0" fillId="2" borderId="11" xfId="0" applyNumberFormat="1" applyFont="1" applyFill="1" applyBorder="1" applyAlignment="1">
      <alignment vertical="center" wrapText="1"/>
    </xf>
    <xf numFmtId="182" fontId="0" fillId="2" borderId="11" xfId="0" applyNumberFormat="1" applyFont="1" applyFill="1" applyBorder="1" applyAlignment="1">
      <alignment vertical="center"/>
    </xf>
    <xf numFmtId="182" fontId="0" fillId="0" borderId="19" xfId="0" applyNumberFormat="1" applyFont="1" applyFill="1" applyBorder="1" applyAlignment="1">
      <alignment horizontal="right" vertical="center" wrapText="1"/>
    </xf>
    <xf numFmtId="182" fontId="0" fillId="0" borderId="11" xfId="0" applyNumberFormat="1" applyFont="1" applyFill="1" applyBorder="1" applyAlignment="1">
      <alignment horizontal="right" vertical="center" wrapText="1"/>
    </xf>
    <xf numFmtId="182" fontId="0" fillId="0" borderId="3" xfId="0" applyNumberFormat="1" applyFont="1" applyFill="1" applyBorder="1" applyAlignment="1">
      <alignment horizontal="right" vertical="center" wrapText="1"/>
    </xf>
    <xf numFmtId="0" fontId="2" fillId="0" borderId="26" xfId="0" applyFont="1" applyFill="1" applyBorder="1" applyAlignment="1">
      <alignment vertical="center" wrapText="1"/>
    </xf>
    <xf numFmtId="182" fontId="0" fillId="0" borderId="43" xfId="0" applyNumberFormat="1" applyFont="1" applyFill="1" applyBorder="1" applyAlignment="1">
      <alignment horizontal="right" vertical="center" wrapText="1"/>
    </xf>
    <xf numFmtId="182" fontId="0" fillId="0" borderId="42" xfId="0" applyNumberFormat="1" applyFont="1" applyFill="1" applyBorder="1" applyAlignment="1">
      <alignment horizontal="right"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182" fontId="0" fillId="0" borderId="63" xfId="0" applyNumberFormat="1" applyFont="1" applyFill="1" applyBorder="1" applyAlignment="1">
      <alignment horizontal="right" vertical="center" wrapText="1"/>
    </xf>
    <xf numFmtId="182" fontId="0" fillId="0" borderId="64" xfId="0" applyNumberFormat="1" applyFont="1" applyFill="1" applyBorder="1" applyAlignment="1">
      <alignment horizontal="right" vertical="center" wrapText="1"/>
    </xf>
    <xf numFmtId="182" fontId="0" fillId="0" borderId="65" xfId="0" applyNumberFormat="1" applyFont="1" applyFill="1" applyBorder="1" applyAlignment="1">
      <alignment horizontal="right" vertical="center" wrapText="1"/>
    </xf>
    <xf numFmtId="0" fontId="0" fillId="0" borderId="54" xfId="0" applyFont="1" applyFill="1" applyBorder="1" applyAlignment="1">
      <alignment vertical="center" wrapText="1"/>
    </xf>
    <xf numFmtId="0" fontId="0" fillId="0" borderId="12" xfId="0" applyFont="1" applyFill="1" applyBorder="1" applyAlignment="1">
      <alignment vertical="center" wrapText="1"/>
    </xf>
    <xf numFmtId="0" fontId="0" fillId="0" borderId="66" xfId="0" applyFont="1" applyFill="1" applyBorder="1" applyAlignment="1">
      <alignment horizontal="center" vertical="center" wrapText="1"/>
    </xf>
    <xf numFmtId="182" fontId="10" fillId="4" borderId="59"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2" fillId="0" borderId="12" xfId="0" applyFont="1" applyFill="1" applyBorder="1" applyAlignment="1">
      <alignment vertical="center" wrapText="1"/>
    </xf>
    <xf numFmtId="0" fontId="0" fillId="0" borderId="6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2" fillId="0" borderId="20" xfId="0" applyFont="1" applyFill="1" applyBorder="1" applyAlignment="1">
      <alignment vertical="center" wrapText="1"/>
    </xf>
    <xf numFmtId="0" fontId="0" fillId="0" borderId="5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0" fillId="0" borderId="59" xfId="0" applyFont="1" applyFill="1" applyBorder="1" applyAlignment="1">
      <alignment vertical="top" wrapText="1"/>
    </xf>
    <xf numFmtId="0" fontId="9" fillId="0" borderId="59" xfId="0" applyFont="1" applyBorder="1" applyAlignment="1">
      <alignment vertical="center" wrapText="1"/>
    </xf>
    <xf numFmtId="0" fontId="0" fillId="0" borderId="6" xfId="0" applyFont="1" applyFill="1" applyBorder="1" applyAlignment="1">
      <alignment vertical="center" wrapText="1"/>
    </xf>
    <xf numFmtId="0" fontId="0" fillId="0" borderId="18" xfId="0" applyFont="1" applyFill="1" applyBorder="1" applyAlignment="1">
      <alignment vertical="center" wrapText="1"/>
    </xf>
    <xf numFmtId="0" fontId="0" fillId="0" borderId="1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7" xfId="0" applyFont="1" applyFill="1" applyBorder="1" applyAlignment="1">
      <alignment vertical="center" wrapText="1"/>
    </xf>
    <xf numFmtId="0" fontId="0" fillId="0" borderId="9" xfId="0" applyBorder="1" applyAlignment="1">
      <alignment vertical="center" wrapText="1"/>
    </xf>
    <xf numFmtId="0" fontId="0" fillId="0" borderId="20" xfId="0" applyFont="1" applyFill="1" applyBorder="1" applyAlignment="1">
      <alignment vertical="center" wrapText="1"/>
    </xf>
    <xf numFmtId="0" fontId="0" fillId="0" borderId="5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0" xfId="0" applyBorder="1" applyAlignment="1">
      <alignment vertical="center" wrapText="1"/>
    </xf>
    <xf numFmtId="0" fontId="0" fillId="0" borderId="5" xfId="0" applyFont="1" applyFill="1" applyBorder="1" applyAlignment="1">
      <alignment vertical="center" wrapText="1"/>
    </xf>
    <xf numFmtId="0" fontId="0" fillId="0" borderId="60"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18" xfId="0" applyFont="1" applyFill="1" applyBorder="1" applyAlignment="1">
      <alignment vertical="center" wrapText="1"/>
    </xf>
    <xf numFmtId="0" fontId="0" fillId="0" borderId="68" xfId="21" applyFont="1" applyBorder="1" applyAlignment="1">
      <alignment horizontal="center" vertical="center" textRotation="255"/>
      <protection/>
    </xf>
    <xf numFmtId="0" fontId="0" fillId="0" borderId="69" xfId="21" applyBorder="1" applyAlignment="1">
      <alignment horizontal="center" vertical="center" textRotation="255"/>
      <protection/>
    </xf>
    <xf numFmtId="0" fontId="0" fillId="0" borderId="61" xfId="21" applyBorder="1" applyAlignment="1">
      <alignment horizontal="center" vertical="center" textRotation="255"/>
      <protection/>
    </xf>
    <xf numFmtId="0" fontId="0" fillId="0" borderId="69" xfId="21" applyFont="1" applyBorder="1" applyAlignment="1">
      <alignment horizontal="center" vertical="center" textRotation="255"/>
      <protection/>
    </xf>
    <xf numFmtId="0" fontId="0" fillId="0" borderId="69" xfId="21" applyFont="1" applyBorder="1" applyAlignment="1">
      <alignment vertical="center" textRotation="255" shrinkToFit="1"/>
      <protection/>
    </xf>
    <xf numFmtId="0" fontId="0" fillId="0" borderId="69" xfId="21" applyBorder="1" applyAlignment="1">
      <alignment vertical="center" textRotation="255" shrinkToFit="1"/>
      <protection/>
    </xf>
    <xf numFmtId="0" fontId="0" fillId="0" borderId="61" xfId="21" applyBorder="1" applyAlignment="1">
      <alignment vertical="center" textRotation="255" shrinkToFit="1"/>
      <protection/>
    </xf>
    <xf numFmtId="0" fontId="0" fillId="0" borderId="70" xfId="21" applyFont="1" applyBorder="1" applyAlignment="1">
      <alignment horizontal="center" vertical="center"/>
      <protection/>
    </xf>
    <xf numFmtId="0" fontId="0" fillId="0" borderId="71" xfId="21" applyBorder="1" applyAlignment="1">
      <alignment horizontal="center" vertical="center"/>
      <protection/>
    </xf>
    <xf numFmtId="0" fontId="0" fillId="0" borderId="72" xfId="21" applyBorder="1" applyAlignment="1">
      <alignment horizontal="center" vertical="center"/>
      <protection/>
    </xf>
    <xf numFmtId="0" fontId="0" fillId="0" borderId="2" xfId="21" applyFont="1" applyBorder="1" applyAlignment="1">
      <alignment horizontal="center" vertical="center"/>
      <protection/>
    </xf>
    <xf numFmtId="0" fontId="0" fillId="0" borderId="25" xfId="21" applyBorder="1" applyAlignment="1">
      <alignment horizontal="center" vertical="center"/>
      <protection/>
    </xf>
    <xf numFmtId="0" fontId="0" fillId="0" borderId="3" xfId="21" applyBorder="1" applyAlignment="1">
      <alignment horizontal="center" vertical="center"/>
      <protection/>
    </xf>
    <xf numFmtId="0" fontId="0" fillId="0" borderId="5" xfId="21" applyFont="1" applyBorder="1" applyAlignment="1">
      <alignment horizontal="center" vertical="center"/>
      <protection/>
    </xf>
    <xf numFmtId="0" fontId="0" fillId="0" borderId="0" xfId="21" applyBorder="1" applyAlignment="1">
      <alignment horizontal="center" vertical="center"/>
      <protection/>
    </xf>
    <xf numFmtId="0" fontId="0" fillId="0" borderId="19" xfId="21" applyBorder="1" applyAlignment="1">
      <alignment horizontal="center" vertical="center"/>
      <protection/>
    </xf>
    <xf numFmtId="0" fontId="0" fillId="0" borderId="66" xfId="21" applyBorder="1" applyAlignment="1">
      <alignment horizontal="center" vertical="center"/>
      <protection/>
    </xf>
    <xf numFmtId="0" fontId="0" fillId="0" borderId="59" xfId="21" applyBorder="1" applyAlignment="1">
      <alignment horizontal="center" vertical="center"/>
      <protection/>
    </xf>
    <xf numFmtId="0" fontId="0" fillId="0" borderId="67" xfId="21" applyBorder="1" applyAlignment="1">
      <alignment horizontal="center" vertical="center"/>
      <protection/>
    </xf>
    <xf numFmtId="0" fontId="0" fillId="0" borderId="6" xfId="21" applyFont="1" applyFill="1" applyBorder="1" applyAlignment="1">
      <alignment horizontal="center" vertical="center"/>
      <protection/>
    </xf>
    <xf numFmtId="0" fontId="0" fillId="0" borderId="24" xfId="21" applyFont="1" applyFill="1" applyBorder="1" applyAlignment="1">
      <alignment horizontal="center" vertical="center"/>
      <protection/>
    </xf>
    <xf numFmtId="0" fontId="0" fillId="0" borderId="20" xfId="21" applyFont="1" applyFill="1" applyBorder="1" applyAlignment="1">
      <alignment horizontal="center" vertical="center"/>
      <protection/>
    </xf>
    <xf numFmtId="0" fontId="0" fillId="0" borderId="13" xfId="21" applyFont="1" applyFill="1" applyBorder="1" applyAlignment="1">
      <alignment horizontal="center" vertical="center"/>
      <protection/>
    </xf>
    <xf numFmtId="0" fontId="0" fillId="0" borderId="13" xfId="0" applyBorder="1" applyAlignment="1">
      <alignment horizontal="center" vertical="center"/>
    </xf>
    <xf numFmtId="0" fontId="0" fillId="0" borderId="5"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集計表(青山)" xfId="21"/>
    <cellStyle name="Followed Hyperlink" xfId="2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R321"/>
  <sheetViews>
    <sheetView tabSelected="1" zoomScale="75" zoomScaleNormal="75" zoomScaleSheetLayoutView="75" workbookViewId="0" topLeftCell="A1">
      <selection activeCell="G65" sqref="G65"/>
    </sheetView>
  </sheetViews>
  <sheetFormatPr defaultColWidth="9.00390625" defaultRowHeight="13.5"/>
  <cols>
    <col min="1" max="1" width="3.25390625" style="2" customWidth="1"/>
    <col min="2" max="2" width="13.50390625" style="2" customWidth="1"/>
    <col min="3" max="4" width="3.00390625" style="3" customWidth="1"/>
    <col min="5" max="6" width="3.00390625" style="19" customWidth="1"/>
    <col min="7" max="7" width="68.125" style="2" customWidth="1"/>
    <col min="8" max="8" width="6.50390625" style="148" customWidth="1"/>
    <col min="9" max="10" width="5.625" style="148" bestFit="1" customWidth="1"/>
    <col min="11" max="16384" width="9.00390625" style="2" customWidth="1"/>
  </cols>
  <sheetData>
    <row r="2" ht="13.5">
      <c r="G2" s="58"/>
    </row>
    <row r="3" ht="13.5">
      <c r="G3" s="58"/>
    </row>
    <row r="4" spans="2:10" ht="44.25" customHeight="1" thickBot="1">
      <c r="B4" s="308" t="s">
        <v>656</v>
      </c>
      <c r="C4" s="309"/>
      <c r="D4" s="309"/>
      <c r="E4" s="309"/>
      <c r="F4" s="63"/>
      <c r="G4" s="295" t="s">
        <v>897</v>
      </c>
      <c r="H4" s="295"/>
      <c r="I4" s="295"/>
      <c r="J4" s="295"/>
    </row>
    <row r="5" spans="2:10" ht="13.5">
      <c r="B5" s="296" t="s">
        <v>212</v>
      </c>
      <c r="C5" s="296" t="s">
        <v>655</v>
      </c>
      <c r="D5" s="298"/>
      <c r="E5" s="298"/>
      <c r="F5" s="299"/>
      <c r="G5" s="303" t="s">
        <v>142</v>
      </c>
      <c r="H5" s="237"/>
      <c r="I5" s="237"/>
      <c r="J5" s="237"/>
    </row>
    <row r="6" spans="2:10" ht="14.25" thickBot="1">
      <c r="B6" s="297"/>
      <c r="C6" s="297"/>
      <c r="D6" s="300"/>
      <c r="E6" s="300"/>
      <c r="F6" s="301"/>
      <c r="G6" s="304"/>
      <c r="H6" s="238" t="s">
        <v>45</v>
      </c>
      <c r="I6" s="238" t="s">
        <v>143</v>
      </c>
      <c r="J6" s="238" t="s">
        <v>144</v>
      </c>
    </row>
    <row r="7" spans="2:18" ht="19.5" thickBot="1">
      <c r="B7" s="27" t="s">
        <v>342</v>
      </c>
      <c r="C7" s="6"/>
      <c r="D7" s="6"/>
      <c r="E7" s="20"/>
      <c r="F7" s="20"/>
      <c r="G7" s="6"/>
      <c r="H7" s="149"/>
      <c r="I7" s="149"/>
      <c r="J7" s="272"/>
      <c r="Q7" s="3"/>
      <c r="R7" s="3"/>
    </row>
    <row r="8" spans="2:16" ht="54" customHeight="1">
      <c r="B8" s="305" t="s">
        <v>366</v>
      </c>
      <c r="C8" s="52">
        <v>1</v>
      </c>
      <c r="D8" s="67" t="s">
        <v>116</v>
      </c>
      <c r="E8" s="68" t="s">
        <v>442</v>
      </c>
      <c r="F8" s="69">
        <v>1</v>
      </c>
      <c r="G8" s="30" t="s">
        <v>367</v>
      </c>
      <c r="H8" s="150"/>
      <c r="I8" s="150"/>
      <c r="J8" s="161"/>
      <c r="K8" s="3"/>
      <c r="L8" s="3"/>
      <c r="M8" s="3"/>
      <c r="N8" s="3"/>
      <c r="O8" s="3"/>
      <c r="P8" s="3"/>
    </row>
    <row r="9" spans="2:10" ht="27">
      <c r="B9" s="293"/>
      <c r="C9" s="15">
        <v>1</v>
      </c>
      <c r="D9" s="70" t="s">
        <v>116</v>
      </c>
      <c r="E9" s="71" t="s">
        <v>442</v>
      </c>
      <c r="F9" s="72">
        <v>2</v>
      </c>
      <c r="G9" s="1" t="s">
        <v>368</v>
      </c>
      <c r="H9" s="151"/>
      <c r="I9" s="151"/>
      <c r="J9" s="162"/>
    </row>
    <row r="10" spans="2:10" ht="13.5">
      <c r="B10" s="302" t="s">
        <v>369</v>
      </c>
      <c r="C10" s="15">
        <v>1</v>
      </c>
      <c r="D10" s="70" t="s">
        <v>116</v>
      </c>
      <c r="E10" s="71" t="s">
        <v>442</v>
      </c>
      <c r="F10" s="72">
        <v>3</v>
      </c>
      <c r="G10" s="1" t="s">
        <v>370</v>
      </c>
      <c r="H10" s="151"/>
      <c r="I10" s="151"/>
      <c r="J10" s="162"/>
    </row>
    <row r="11" spans="2:10" ht="27">
      <c r="B11" s="293"/>
      <c r="C11" s="15">
        <v>1</v>
      </c>
      <c r="D11" s="70" t="s">
        <v>116</v>
      </c>
      <c r="E11" s="71" t="s">
        <v>442</v>
      </c>
      <c r="F11" s="72">
        <v>4</v>
      </c>
      <c r="G11" s="1" t="s">
        <v>371</v>
      </c>
      <c r="H11" s="151"/>
      <c r="I11" s="151"/>
      <c r="J11" s="162"/>
    </row>
    <row r="12" spans="2:10" ht="40.5">
      <c r="B12" s="302" t="s">
        <v>372</v>
      </c>
      <c r="C12" s="15">
        <v>1</v>
      </c>
      <c r="D12" s="70" t="s">
        <v>116</v>
      </c>
      <c r="E12" s="71" t="s">
        <v>442</v>
      </c>
      <c r="F12" s="72">
        <v>5</v>
      </c>
      <c r="G12" s="1" t="s">
        <v>373</v>
      </c>
      <c r="H12" s="151"/>
      <c r="I12" s="151"/>
      <c r="J12" s="162"/>
    </row>
    <row r="13" spans="2:10" ht="27">
      <c r="B13" s="293"/>
      <c r="C13" s="15">
        <v>1</v>
      </c>
      <c r="D13" s="70" t="s">
        <v>116</v>
      </c>
      <c r="E13" s="71" t="s">
        <v>442</v>
      </c>
      <c r="F13" s="72">
        <v>6</v>
      </c>
      <c r="G13" s="1" t="s">
        <v>374</v>
      </c>
      <c r="H13" s="151"/>
      <c r="I13" s="151"/>
      <c r="J13" s="162"/>
    </row>
    <row r="14" spans="2:10" ht="40.5">
      <c r="B14" s="302" t="s">
        <v>375</v>
      </c>
      <c r="C14" s="15">
        <v>1</v>
      </c>
      <c r="D14" s="70" t="s">
        <v>116</v>
      </c>
      <c r="E14" s="71" t="s">
        <v>442</v>
      </c>
      <c r="F14" s="72">
        <v>7</v>
      </c>
      <c r="G14" s="1" t="s">
        <v>376</v>
      </c>
      <c r="H14" s="151"/>
      <c r="I14" s="151"/>
      <c r="J14" s="162"/>
    </row>
    <row r="15" spans="2:10" ht="27">
      <c r="B15" s="293"/>
      <c r="C15" s="15">
        <v>1</v>
      </c>
      <c r="D15" s="70" t="s">
        <v>116</v>
      </c>
      <c r="E15" s="71" t="s">
        <v>442</v>
      </c>
      <c r="F15" s="72">
        <v>8</v>
      </c>
      <c r="G15" s="1" t="s">
        <v>377</v>
      </c>
      <c r="H15" s="152"/>
      <c r="I15" s="229"/>
      <c r="J15" s="167"/>
    </row>
    <row r="16" spans="2:10" ht="27">
      <c r="B16" s="16" t="s">
        <v>378</v>
      </c>
      <c r="C16" s="15">
        <v>1</v>
      </c>
      <c r="D16" s="70" t="s">
        <v>116</v>
      </c>
      <c r="E16" s="71" t="s">
        <v>442</v>
      </c>
      <c r="F16" s="72">
        <v>9</v>
      </c>
      <c r="G16" s="1" t="s">
        <v>379</v>
      </c>
      <c r="H16" s="152"/>
      <c r="I16" s="229"/>
      <c r="J16" s="167"/>
    </row>
    <row r="17" spans="2:10" ht="27">
      <c r="B17" s="302" t="s">
        <v>380</v>
      </c>
      <c r="C17" s="15">
        <v>1</v>
      </c>
      <c r="D17" s="70" t="s">
        <v>116</v>
      </c>
      <c r="E17" s="71" t="s">
        <v>442</v>
      </c>
      <c r="F17" s="72">
        <v>10</v>
      </c>
      <c r="G17" s="11" t="s">
        <v>287</v>
      </c>
      <c r="H17" s="152"/>
      <c r="I17" s="229"/>
      <c r="J17" s="167"/>
    </row>
    <row r="18" spans="2:10" ht="13.5">
      <c r="B18" s="302"/>
      <c r="C18" s="15">
        <v>1</v>
      </c>
      <c r="D18" s="70" t="s">
        <v>116</v>
      </c>
      <c r="E18" s="71" t="s">
        <v>442</v>
      </c>
      <c r="F18" s="72">
        <v>11</v>
      </c>
      <c r="G18" s="1" t="s">
        <v>381</v>
      </c>
      <c r="H18" s="152"/>
      <c r="I18" s="229"/>
      <c r="J18" s="167"/>
    </row>
    <row r="19" spans="2:10" ht="28.5" customHeight="1">
      <c r="B19" s="16" t="s">
        <v>382</v>
      </c>
      <c r="C19" s="15">
        <v>1</v>
      </c>
      <c r="D19" s="70" t="s">
        <v>116</v>
      </c>
      <c r="E19" s="71" t="s">
        <v>442</v>
      </c>
      <c r="F19" s="72">
        <v>12</v>
      </c>
      <c r="G19" s="1" t="s">
        <v>383</v>
      </c>
      <c r="H19" s="152"/>
      <c r="I19" s="229"/>
      <c r="J19" s="167"/>
    </row>
    <row r="20" spans="2:10" ht="13.5">
      <c r="B20" s="16" t="s">
        <v>384</v>
      </c>
      <c r="C20" s="15">
        <v>1</v>
      </c>
      <c r="D20" s="70" t="s">
        <v>116</v>
      </c>
      <c r="E20" s="71" t="s">
        <v>442</v>
      </c>
      <c r="F20" s="72">
        <v>13</v>
      </c>
      <c r="G20" s="1" t="s">
        <v>385</v>
      </c>
      <c r="H20" s="152"/>
      <c r="I20" s="229"/>
      <c r="J20" s="167"/>
    </row>
    <row r="21" spans="2:10" ht="27">
      <c r="B21" s="302" t="s">
        <v>386</v>
      </c>
      <c r="C21" s="15">
        <v>1</v>
      </c>
      <c r="D21" s="70" t="s">
        <v>116</v>
      </c>
      <c r="E21" s="71" t="s">
        <v>442</v>
      </c>
      <c r="F21" s="72">
        <v>14</v>
      </c>
      <c r="G21" s="1" t="s">
        <v>387</v>
      </c>
      <c r="H21" s="152"/>
      <c r="I21" s="229"/>
      <c r="J21" s="167"/>
    </row>
    <row r="22" spans="2:10" ht="13.5">
      <c r="B22" s="302"/>
      <c r="C22" s="15">
        <v>1</v>
      </c>
      <c r="D22" s="70" t="s">
        <v>116</v>
      </c>
      <c r="E22" s="71" t="s">
        <v>442</v>
      </c>
      <c r="F22" s="72">
        <v>15</v>
      </c>
      <c r="G22" s="1" t="s">
        <v>388</v>
      </c>
      <c r="H22" s="152"/>
      <c r="I22" s="229"/>
      <c r="J22" s="167"/>
    </row>
    <row r="23" spans="2:10" ht="13.5">
      <c r="B23" s="16" t="s">
        <v>389</v>
      </c>
      <c r="C23" s="15">
        <v>1</v>
      </c>
      <c r="D23" s="70" t="s">
        <v>116</v>
      </c>
      <c r="E23" s="71" t="s">
        <v>442</v>
      </c>
      <c r="F23" s="72">
        <v>16</v>
      </c>
      <c r="G23" s="1" t="s">
        <v>392</v>
      </c>
      <c r="H23" s="152"/>
      <c r="I23" s="229"/>
      <c r="J23" s="167"/>
    </row>
    <row r="24" spans="2:10" ht="27">
      <c r="B24" s="310" t="s">
        <v>393</v>
      </c>
      <c r="C24" s="8">
        <v>1</v>
      </c>
      <c r="D24" s="73" t="s">
        <v>116</v>
      </c>
      <c r="E24" s="53" t="s">
        <v>443</v>
      </c>
      <c r="F24" s="26">
        <v>1</v>
      </c>
      <c r="G24" s="9" t="s">
        <v>360</v>
      </c>
      <c r="H24" s="153"/>
      <c r="I24" s="230"/>
      <c r="J24" s="241"/>
    </row>
    <row r="25" spans="2:10" ht="27">
      <c r="B25" s="293"/>
      <c r="C25" s="15">
        <v>1</v>
      </c>
      <c r="D25" s="70" t="s">
        <v>116</v>
      </c>
      <c r="E25" s="59" t="s">
        <v>443</v>
      </c>
      <c r="F25" s="33">
        <v>2</v>
      </c>
      <c r="G25" s="11" t="s">
        <v>394</v>
      </c>
      <c r="H25" s="152"/>
      <c r="I25" s="229"/>
      <c r="J25" s="167"/>
    </row>
    <row r="26" spans="2:10" ht="41.25" customHeight="1">
      <c r="B26" s="293" t="s">
        <v>167</v>
      </c>
      <c r="C26" s="15">
        <v>1</v>
      </c>
      <c r="D26" s="70" t="s">
        <v>116</v>
      </c>
      <c r="E26" s="59" t="s">
        <v>443</v>
      </c>
      <c r="F26" s="33">
        <v>3</v>
      </c>
      <c r="G26" s="11" t="s">
        <v>395</v>
      </c>
      <c r="H26" s="152"/>
      <c r="I26" s="229"/>
      <c r="J26" s="167"/>
    </row>
    <row r="27" spans="2:10" ht="27" customHeight="1">
      <c r="B27" s="311"/>
      <c r="C27" s="24">
        <v>1</v>
      </c>
      <c r="D27" s="284" t="s">
        <v>116</v>
      </c>
      <c r="E27" s="62" t="s">
        <v>443</v>
      </c>
      <c r="F27" s="39">
        <v>4</v>
      </c>
      <c r="G27" s="35" t="s">
        <v>396</v>
      </c>
      <c r="H27" s="157"/>
      <c r="I27" s="285"/>
      <c r="J27" s="242"/>
    </row>
    <row r="28" spans="2:10" ht="27" customHeight="1" thickBot="1">
      <c r="B28" s="314" t="s">
        <v>283</v>
      </c>
      <c r="C28" s="315"/>
      <c r="D28" s="315"/>
      <c r="E28" s="315"/>
      <c r="F28" s="315"/>
      <c r="G28" s="314"/>
      <c r="H28" s="315"/>
      <c r="I28" s="315"/>
      <c r="J28" s="320"/>
    </row>
    <row r="29" spans="1:10" ht="19.5" thickBot="1">
      <c r="A29" s="3"/>
      <c r="B29" s="28" t="s">
        <v>114</v>
      </c>
      <c r="C29" s="6"/>
      <c r="D29" s="6"/>
      <c r="E29" s="20"/>
      <c r="F29" s="20"/>
      <c r="G29" s="6"/>
      <c r="H29" s="155"/>
      <c r="I29" s="155"/>
      <c r="J29" s="273"/>
    </row>
    <row r="30" spans="2:11" ht="13.5">
      <c r="B30" s="8" t="s">
        <v>397</v>
      </c>
      <c r="C30" s="31">
        <v>1</v>
      </c>
      <c r="D30" s="17" t="s">
        <v>398</v>
      </c>
      <c r="E30" s="68" t="s">
        <v>442</v>
      </c>
      <c r="F30" s="32">
        <v>1</v>
      </c>
      <c r="G30" s="9" t="s">
        <v>399</v>
      </c>
      <c r="H30" s="153"/>
      <c r="I30" s="232"/>
      <c r="J30" s="161"/>
      <c r="K30" s="3"/>
    </row>
    <row r="31" spans="2:10" ht="27">
      <c r="B31" s="312" t="s">
        <v>168</v>
      </c>
      <c r="C31" s="8">
        <v>1</v>
      </c>
      <c r="D31" s="74" t="s">
        <v>398</v>
      </c>
      <c r="E31" s="274" t="s">
        <v>442</v>
      </c>
      <c r="F31" s="26">
        <v>2</v>
      </c>
      <c r="G31" s="9" t="s">
        <v>211</v>
      </c>
      <c r="H31" s="153"/>
      <c r="I31" s="230"/>
      <c r="J31" s="163"/>
    </row>
    <row r="32" spans="2:10" ht="67.5">
      <c r="B32" s="313"/>
      <c r="C32" s="15">
        <v>1</v>
      </c>
      <c r="D32" s="10" t="s">
        <v>400</v>
      </c>
      <c r="E32" s="274" t="s">
        <v>442</v>
      </c>
      <c r="F32" s="33">
        <v>3</v>
      </c>
      <c r="G32" s="11" t="s">
        <v>401</v>
      </c>
      <c r="H32" s="152"/>
      <c r="I32" s="229"/>
      <c r="J32" s="162"/>
    </row>
    <row r="33" spans="2:10" ht="27">
      <c r="B33" s="293" t="s">
        <v>169</v>
      </c>
      <c r="C33" s="15">
        <v>1</v>
      </c>
      <c r="D33" s="10" t="s">
        <v>400</v>
      </c>
      <c r="E33" s="274" t="s">
        <v>442</v>
      </c>
      <c r="F33" s="33">
        <v>4</v>
      </c>
      <c r="G33" s="11" t="s">
        <v>402</v>
      </c>
      <c r="H33" s="152"/>
      <c r="I33" s="229"/>
      <c r="J33" s="162"/>
    </row>
    <row r="34" spans="2:10" ht="13.5">
      <c r="B34" s="293"/>
      <c r="C34" s="15">
        <v>1</v>
      </c>
      <c r="D34" s="10" t="s">
        <v>400</v>
      </c>
      <c r="E34" s="274" t="s">
        <v>442</v>
      </c>
      <c r="F34" s="33">
        <v>5</v>
      </c>
      <c r="G34" s="11" t="s">
        <v>403</v>
      </c>
      <c r="H34" s="152"/>
      <c r="I34" s="229"/>
      <c r="J34" s="162"/>
    </row>
    <row r="35" spans="2:10" ht="13.5">
      <c r="B35" s="293"/>
      <c r="C35" s="15">
        <v>1</v>
      </c>
      <c r="D35" s="10" t="s">
        <v>400</v>
      </c>
      <c r="E35" s="274" t="s">
        <v>442</v>
      </c>
      <c r="F35" s="33">
        <v>6</v>
      </c>
      <c r="G35" s="11" t="s">
        <v>404</v>
      </c>
      <c r="H35" s="152"/>
      <c r="I35" s="229"/>
      <c r="J35" s="162"/>
    </row>
    <row r="36" spans="2:10" ht="27">
      <c r="B36" s="15" t="s">
        <v>405</v>
      </c>
      <c r="C36" s="15">
        <v>1</v>
      </c>
      <c r="D36" s="10" t="s">
        <v>400</v>
      </c>
      <c r="E36" s="274" t="s">
        <v>442</v>
      </c>
      <c r="F36" s="33">
        <v>7</v>
      </c>
      <c r="G36" s="11" t="s">
        <v>406</v>
      </c>
      <c r="H36" s="152"/>
      <c r="I36" s="229"/>
      <c r="J36" s="162"/>
    </row>
    <row r="37" spans="2:10" ht="27.75" customHeight="1">
      <c r="B37" s="293" t="s">
        <v>407</v>
      </c>
      <c r="C37" s="15">
        <v>1</v>
      </c>
      <c r="D37" s="10" t="s">
        <v>400</v>
      </c>
      <c r="E37" s="274" t="s">
        <v>442</v>
      </c>
      <c r="F37" s="33">
        <v>8</v>
      </c>
      <c r="G37" s="11" t="s">
        <v>408</v>
      </c>
      <c r="H37" s="152"/>
      <c r="I37" s="229"/>
      <c r="J37" s="162"/>
    </row>
    <row r="38" spans="2:10" ht="27">
      <c r="B38" s="293"/>
      <c r="C38" s="15">
        <v>1</v>
      </c>
      <c r="D38" s="10" t="s">
        <v>400</v>
      </c>
      <c r="E38" s="274" t="s">
        <v>442</v>
      </c>
      <c r="F38" s="33">
        <v>9</v>
      </c>
      <c r="G38" s="11" t="s">
        <v>409</v>
      </c>
      <c r="H38" s="152"/>
      <c r="I38" s="229"/>
      <c r="J38" s="162"/>
    </row>
    <row r="39" spans="2:10" ht="40.5">
      <c r="B39" s="15" t="s">
        <v>170</v>
      </c>
      <c r="C39" s="15">
        <v>1</v>
      </c>
      <c r="D39" s="10" t="s">
        <v>400</v>
      </c>
      <c r="E39" s="274" t="s">
        <v>442</v>
      </c>
      <c r="F39" s="33">
        <v>10</v>
      </c>
      <c r="G39" s="11" t="s">
        <v>410</v>
      </c>
      <c r="H39" s="152"/>
      <c r="I39" s="229"/>
      <c r="J39" s="162"/>
    </row>
    <row r="40" spans="2:10" ht="27">
      <c r="B40" s="15" t="s">
        <v>411</v>
      </c>
      <c r="C40" s="15">
        <v>1</v>
      </c>
      <c r="D40" s="10" t="s">
        <v>400</v>
      </c>
      <c r="E40" s="274" t="s">
        <v>442</v>
      </c>
      <c r="F40" s="33">
        <v>11</v>
      </c>
      <c r="G40" s="11" t="s">
        <v>412</v>
      </c>
      <c r="H40" s="152"/>
      <c r="I40" s="229"/>
      <c r="J40" s="162"/>
    </row>
    <row r="41" spans="2:10" ht="27">
      <c r="B41" s="15" t="s">
        <v>413</v>
      </c>
      <c r="C41" s="15">
        <v>1</v>
      </c>
      <c r="D41" s="10" t="s">
        <v>400</v>
      </c>
      <c r="E41" s="274" t="s">
        <v>442</v>
      </c>
      <c r="F41" s="33">
        <v>12</v>
      </c>
      <c r="G41" s="11" t="s">
        <v>414</v>
      </c>
      <c r="H41" s="152"/>
      <c r="I41" s="229"/>
      <c r="J41" s="162"/>
    </row>
    <row r="42" spans="2:10" ht="40.5">
      <c r="B42" s="15" t="s">
        <v>171</v>
      </c>
      <c r="C42" s="15">
        <v>1</v>
      </c>
      <c r="D42" s="10" t="s">
        <v>400</v>
      </c>
      <c r="E42" s="274" t="s">
        <v>442</v>
      </c>
      <c r="F42" s="33">
        <v>13</v>
      </c>
      <c r="G42" s="11" t="s">
        <v>415</v>
      </c>
      <c r="H42" s="152"/>
      <c r="I42" s="229"/>
      <c r="J42" s="162"/>
    </row>
    <row r="43" spans="2:10" ht="27">
      <c r="B43" s="293" t="s">
        <v>416</v>
      </c>
      <c r="C43" s="15">
        <v>1</v>
      </c>
      <c r="D43" s="10" t="s">
        <v>400</v>
      </c>
      <c r="E43" s="71" t="s">
        <v>442</v>
      </c>
      <c r="F43" s="33">
        <v>14</v>
      </c>
      <c r="G43" s="11" t="s">
        <v>417</v>
      </c>
      <c r="H43" s="152"/>
      <c r="I43" s="229"/>
      <c r="J43" s="162"/>
    </row>
    <row r="44" spans="2:10" ht="27.75" customHeight="1">
      <c r="B44" s="293"/>
      <c r="C44" s="15">
        <v>1</v>
      </c>
      <c r="D44" s="10" t="s">
        <v>400</v>
      </c>
      <c r="E44" s="274" t="s">
        <v>442</v>
      </c>
      <c r="F44" s="33">
        <v>15</v>
      </c>
      <c r="G44" s="11" t="s">
        <v>418</v>
      </c>
      <c r="H44" s="152"/>
      <c r="I44" s="229"/>
      <c r="J44" s="162"/>
    </row>
    <row r="45" spans="2:10" ht="27">
      <c r="B45" s="293"/>
      <c r="C45" s="15">
        <v>1</v>
      </c>
      <c r="D45" s="10" t="s">
        <v>400</v>
      </c>
      <c r="E45" s="71" t="s">
        <v>442</v>
      </c>
      <c r="F45" s="33">
        <v>16</v>
      </c>
      <c r="G45" s="11" t="s">
        <v>419</v>
      </c>
      <c r="H45" s="152"/>
      <c r="I45" s="229"/>
      <c r="J45" s="162"/>
    </row>
    <row r="46" spans="2:10" ht="27">
      <c r="B46" s="8" t="s">
        <v>420</v>
      </c>
      <c r="C46" s="8">
        <v>1</v>
      </c>
      <c r="D46" s="74" t="s">
        <v>400</v>
      </c>
      <c r="E46" s="53" t="s">
        <v>443</v>
      </c>
      <c r="F46" s="26">
        <v>1</v>
      </c>
      <c r="G46" s="3" t="s">
        <v>423</v>
      </c>
      <c r="H46" s="152"/>
      <c r="I46" s="230"/>
      <c r="J46" s="163"/>
    </row>
    <row r="47" spans="2:10" ht="13.5">
      <c r="B47" s="293" t="s">
        <v>422</v>
      </c>
      <c r="C47" s="15">
        <v>1</v>
      </c>
      <c r="D47" s="10" t="s">
        <v>400</v>
      </c>
      <c r="E47" s="59" t="s">
        <v>443</v>
      </c>
      <c r="F47" s="33">
        <v>2</v>
      </c>
      <c r="G47" s="11" t="s">
        <v>424</v>
      </c>
      <c r="H47" s="152"/>
      <c r="I47" s="229"/>
      <c r="J47" s="162"/>
    </row>
    <row r="48" spans="2:10" ht="13.5">
      <c r="B48" s="293"/>
      <c r="C48" s="15">
        <v>1</v>
      </c>
      <c r="D48" s="10" t="s">
        <v>400</v>
      </c>
      <c r="E48" s="59" t="s">
        <v>443</v>
      </c>
      <c r="F48" s="33">
        <v>3</v>
      </c>
      <c r="G48" s="11" t="s">
        <v>425</v>
      </c>
      <c r="H48" s="152"/>
      <c r="I48" s="229"/>
      <c r="J48" s="162"/>
    </row>
    <row r="49" spans="2:10" ht="13.5">
      <c r="B49" s="293"/>
      <c r="C49" s="15">
        <v>1</v>
      </c>
      <c r="D49" s="10" t="s">
        <v>400</v>
      </c>
      <c r="E49" s="59" t="s">
        <v>443</v>
      </c>
      <c r="F49" s="33">
        <v>4</v>
      </c>
      <c r="G49" s="11" t="s">
        <v>426</v>
      </c>
      <c r="H49" s="152"/>
      <c r="I49" s="229"/>
      <c r="J49" s="162"/>
    </row>
    <row r="50" spans="2:10" ht="27">
      <c r="B50" s="293"/>
      <c r="C50" s="15">
        <v>1</v>
      </c>
      <c r="D50" s="10" t="s">
        <v>400</v>
      </c>
      <c r="E50" s="59" t="s">
        <v>443</v>
      </c>
      <c r="F50" s="33">
        <v>5</v>
      </c>
      <c r="G50" s="9" t="s">
        <v>421</v>
      </c>
      <c r="H50" s="152"/>
      <c r="I50" s="229"/>
      <c r="J50" s="162"/>
    </row>
    <row r="51" spans="2:10" ht="41.25" customHeight="1">
      <c r="B51" s="15" t="s">
        <v>427</v>
      </c>
      <c r="C51" s="15">
        <v>1</v>
      </c>
      <c r="D51" s="10" t="s">
        <v>400</v>
      </c>
      <c r="E51" s="59" t="s">
        <v>443</v>
      </c>
      <c r="F51" s="33">
        <v>6</v>
      </c>
      <c r="G51" s="11" t="s">
        <v>428</v>
      </c>
      <c r="H51" s="152"/>
      <c r="I51" s="229"/>
      <c r="J51" s="162"/>
    </row>
    <row r="52" spans="2:10" ht="27">
      <c r="B52" s="293" t="s">
        <v>429</v>
      </c>
      <c r="C52" s="15">
        <v>1</v>
      </c>
      <c r="D52" s="10" t="s">
        <v>400</v>
      </c>
      <c r="E52" s="53" t="s">
        <v>443</v>
      </c>
      <c r="F52" s="33">
        <v>7</v>
      </c>
      <c r="G52" s="11" t="s">
        <v>430</v>
      </c>
      <c r="H52" s="152"/>
      <c r="I52" s="229"/>
      <c r="J52" s="162"/>
    </row>
    <row r="53" spans="2:10" ht="13.5">
      <c r="B53" s="293"/>
      <c r="C53" s="15">
        <v>1</v>
      </c>
      <c r="D53" s="10" t="s">
        <v>400</v>
      </c>
      <c r="E53" s="53" t="s">
        <v>443</v>
      </c>
      <c r="F53" s="33">
        <v>8</v>
      </c>
      <c r="G53" s="11" t="s">
        <v>431</v>
      </c>
      <c r="H53" s="152"/>
      <c r="I53" s="229"/>
      <c r="J53" s="162"/>
    </row>
    <row r="54" spans="2:10" ht="27">
      <c r="B54" s="293" t="s">
        <v>607</v>
      </c>
      <c r="C54" s="15">
        <v>1</v>
      </c>
      <c r="D54" s="10" t="s">
        <v>400</v>
      </c>
      <c r="E54" s="53" t="s">
        <v>443</v>
      </c>
      <c r="F54" s="33">
        <v>9</v>
      </c>
      <c r="G54" s="11" t="s">
        <v>432</v>
      </c>
      <c r="H54" s="152"/>
      <c r="I54" s="229"/>
      <c r="J54" s="162"/>
    </row>
    <row r="55" spans="2:10" ht="27">
      <c r="B55" s="293"/>
      <c r="C55" s="15">
        <v>1</v>
      </c>
      <c r="D55" s="10" t="s">
        <v>400</v>
      </c>
      <c r="E55" s="53" t="s">
        <v>443</v>
      </c>
      <c r="F55" s="33">
        <v>10</v>
      </c>
      <c r="G55" s="11" t="s">
        <v>433</v>
      </c>
      <c r="H55" s="152"/>
      <c r="I55" s="229"/>
      <c r="J55" s="162"/>
    </row>
    <row r="56" spans="2:10" ht="40.5">
      <c r="B56" s="15" t="s">
        <v>434</v>
      </c>
      <c r="C56" s="15">
        <v>1</v>
      </c>
      <c r="D56" s="10" t="s">
        <v>400</v>
      </c>
      <c r="E56" s="53" t="s">
        <v>443</v>
      </c>
      <c r="F56" s="33">
        <v>11</v>
      </c>
      <c r="G56" s="11" t="s">
        <v>435</v>
      </c>
      <c r="H56" s="152"/>
      <c r="I56" s="229"/>
      <c r="J56" s="162"/>
    </row>
    <row r="57" spans="2:10" ht="13.5">
      <c r="B57" s="293" t="s">
        <v>436</v>
      </c>
      <c r="C57" s="15">
        <v>1</v>
      </c>
      <c r="D57" s="10" t="s">
        <v>400</v>
      </c>
      <c r="E57" s="53" t="s">
        <v>443</v>
      </c>
      <c r="F57" s="33">
        <v>12</v>
      </c>
      <c r="G57" s="11" t="s">
        <v>437</v>
      </c>
      <c r="H57" s="152"/>
      <c r="I57" s="229"/>
      <c r="J57" s="162"/>
    </row>
    <row r="58" spans="2:10" ht="27">
      <c r="B58" s="293"/>
      <c r="C58" s="15">
        <v>1</v>
      </c>
      <c r="D58" s="10" t="s">
        <v>400</v>
      </c>
      <c r="E58" s="53" t="s">
        <v>443</v>
      </c>
      <c r="F58" s="33">
        <v>13</v>
      </c>
      <c r="G58" s="11" t="s">
        <v>438</v>
      </c>
      <c r="H58" s="152"/>
      <c r="I58" s="229"/>
      <c r="J58" s="162"/>
    </row>
    <row r="59" spans="2:10" ht="13.5">
      <c r="B59" s="293"/>
      <c r="C59" s="15">
        <v>1</v>
      </c>
      <c r="D59" s="10" t="s">
        <v>400</v>
      </c>
      <c r="E59" s="53" t="s">
        <v>443</v>
      </c>
      <c r="F59" s="33">
        <v>14</v>
      </c>
      <c r="G59" s="11" t="s">
        <v>439</v>
      </c>
      <c r="H59" s="152"/>
      <c r="I59" s="229"/>
      <c r="J59" s="162"/>
    </row>
    <row r="60" spans="2:10" ht="27">
      <c r="B60" s="293"/>
      <c r="C60" s="15">
        <v>1</v>
      </c>
      <c r="D60" s="10" t="s">
        <v>400</v>
      </c>
      <c r="E60" s="53" t="s">
        <v>443</v>
      </c>
      <c r="F60" s="33">
        <v>15</v>
      </c>
      <c r="G60" s="11" t="s">
        <v>444</v>
      </c>
      <c r="H60" s="152"/>
      <c r="I60" s="229"/>
      <c r="J60" s="162"/>
    </row>
    <row r="61" spans="2:10" ht="27">
      <c r="B61" s="293"/>
      <c r="C61" s="15">
        <v>1</v>
      </c>
      <c r="D61" s="10" t="s">
        <v>400</v>
      </c>
      <c r="E61" s="53" t="s">
        <v>443</v>
      </c>
      <c r="F61" s="33">
        <v>16</v>
      </c>
      <c r="G61" s="11" t="s">
        <v>445</v>
      </c>
      <c r="H61" s="152"/>
      <c r="I61" s="229"/>
      <c r="J61" s="162"/>
    </row>
    <row r="62" spans="2:10" ht="27">
      <c r="B62" s="293"/>
      <c r="C62" s="15">
        <v>1</v>
      </c>
      <c r="D62" s="10" t="s">
        <v>400</v>
      </c>
      <c r="E62" s="53" t="s">
        <v>443</v>
      </c>
      <c r="F62" s="33">
        <v>17</v>
      </c>
      <c r="G62" s="11" t="s">
        <v>446</v>
      </c>
      <c r="H62" s="152"/>
      <c r="I62" s="229"/>
      <c r="J62" s="162"/>
    </row>
    <row r="63" spans="2:10" ht="27">
      <c r="B63" s="293" t="s">
        <v>447</v>
      </c>
      <c r="C63" s="15">
        <v>1</v>
      </c>
      <c r="D63" s="10" t="s">
        <v>400</v>
      </c>
      <c r="E63" s="53" t="s">
        <v>443</v>
      </c>
      <c r="F63" s="33">
        <v>18</v>
      </c>
      <c r="G63" s="11" t="s">
        <v>448</v>
      </c>
      <c r="H63" s="152"/>
      <c r="I63" s="229"/>
      <c r="J63" s="162"/>
    </row>
    <row r="64" spans="2:10" ht="13.5">
      <c r="B64" s="293"/>
      <c r="C64" s="15">
        <v>1</v>
      </c>
      <c r="D64" s="10" t="s">
        <v>400</v>
      </c>
      <c r="E64" s="53" t="s">
        <v>443</v>
      </c>
      <c r="F64" s="33">
        <v>19</v>
      </c>
      <c r="G64" s="11" t="s">
        <v>449</v>
      </c>
      <c r="H64" s="152"/>
      <c r="I64" s="229"/>
      <c r="J64" s="162"/>
    </row>
    <row r="65" spans="2:10" ht="27">
      <c r="B65" s="293"/>
      <c r="C65" s="15">
        <v>1</v>
      </c>
      <c r="D65" s="10" t="s">
        <v>400</v>
      </c>
      <c r="E65" s="53" t="s">
        <v>443</v>
      </c>
      <c r="F65" s="33">
        <v>20</v>
      </c>
      <c r="G65" s="11" t="s">
        <v>450</v>
      </c>
      <c r="H65" s="152"/>
      <c r="I65" s="229"/>
      <c r="J65" s="162"/>
    </row>
    <row r="66" spans="2:10" ht="27">
      <c r="B66" s="293"/>
      <c r="C66" s="15">
        <v>1</v>
      </c>
      <c r="D66" s="10" t="s">
        <v>400</v>
      </c>
      <c r="E66" s="53" t="s">
        <v>443</v>
      </c>
      <c r="F66" s="33">
        <v>21</v>
      </c>
      <c r="G66" s="11" t="s">
        <v>451</v>
      </c>
      <c r="H66" s="152"/>
      <c r="I66" s="229"/>
      <c r="J66" s="162"/>
    </row>
    <row r="67" spans="2:10" ht="27">
      <c r="B67" s="293"/>
      <c r="C67" s="15">
        <v>1</v>
      </c>
      <c r="D67" s="10" t="s">
        <v>400</v>
      </c>
      <c r="E67" s="53" t="s">
        <v>443</v>
      </c>
      <c r="F67" s="33">
        <v>22</v>
      </c>
      <c r="G67" s="11" t="s">
        <v>452</v>
      </c>
      <c r="H67" s="152"/>
      <c r="I67" s="229"/>
      <c r="J67" s="162"/>
    </row>
    <row r="68" spans="2:10" ht="27.75" thickBot="1">
      <c r="B68" s="314"/>
      <c r="C68" s="23">
        <v>1</v>
      </c>
      <c r="D68" s="12" t="s">
        <v>400</v>
      </c>
      <c r="E68" s="60" t="s">
        <v>443</v>
      </c>
      <c r="F68" s="34">
        <v>23</v>
      </c>
      <c r="G68" s="13" t="s">
        <v>453</v>
      </c>
      <c r="H68" s="154"/>
      <c r="I68" s="231"/>
      <c r="J68" s="164"/>
    </row>
    <row r="69" spans="2:10" ht="28.5" customHeight="1" thickBot="1">
      <c r="B69" s="314" t="s">
        <v>283</v>
      </c>
      <c r="C69" s="315"/>
      <c r="D69" s="315"/>
      <c r="E69" s="315"/>
      <c r="F69" s="315"/>
      <c r="G69" s="314"/>
      <c r="H69" s="315"/>
      <c r="I69" s="315"/>
      <c r="J69" s="320"/>
    </row>
    <row r="70" spans="2:10" ht="19.5" thickBot="1">
      <c r="B70" s="27" t="s">
        <v>362</v>
      </c>
      <c r="C70" s="6"/>
      <c r="D70" s="6"/>
      <c r="E70" s="20"/>
      <c r="F70" s="20"/>
      <c r="G70" s="6"/>
      <c r="H70" s="155"/>
      <c r="I70" s="155"/>
      <c r="J70" s="273"/>
    </row>
    <row r="71" spans="2:10" ht="54.75" customHeight="1">
      <c r="B71" s="31" t="s">
        <v>172</v>
      </c>
      <c r="C71" s="31">
        <v>1</v>
      </c>
      <c r="D71" s="17" t="s">
        <v>595</v>
      </c>
      <c r="E71" s="61" t="s">
        <v>442</v>
      </c>
      <c r="F71" s="32">
        <v>1</v>
      </c>
      <c r="G71" s="17" t="s">
        <v>454</v>
      </c>
      <c r="H71" s="233"/>
      <c r="I71" s="232"/>
      <c r="J71" s="161"/>
    </row>
    <row r="72" spans="2:10" ht="13.5">
      <c r="B72" s="15" t="s">
        <v>455</v>
      </c>
      <c r="C72" s="15">
        <v>1</v>
      </c>
      <c r="D72" s="10" t="s">
        <v>595</v>
      </c>
      <c r="E72" s="59" t="s">
        <v>442</v>
      </c>
      <c r="F72" s="33">
        <v>2</v>
      </c>
      <c r="G72" s="10" t="s">
        <v>456</v>
      </c>
      <c r="H72" s="234"/>
      <c r="I72" s="229"/>
      <c r="J72" s="162"/>
    </row>
    <row r="73" spans="2:10" ht="27">
      <c r="B73" s="15" t="s">
        <v>346</v>
      </c>
      <c r="C73" s="15">
        <v>1</v>
      </c>
      <c r="D73" s="10" t="s">
        <v>595</v>
      </c>
      <c r="E73" s="59" t="s">
        <v>443</v>
      </c>
      <c r="F73" s="33">
        <v>1</v>
      </c>
      <c r="G73" s="10" t="s">
        <v>677</v>
      </c>
      <c r="H73" s="234"/>
      <c r="I73" s="229"/>
      <c r="J73" s="162"/>
    </row>
    <row r="74" spans="2:10" ht="13.5">
      <c r="B74" s="293" t="s">
        <v>347</v>
      </c>
      <c r="C74" s="15">
        <v>1</v>
      </c>
      <c r="D74" s="10" t="s">
        <v>595</v>
      </c>
      <c r="E74" s="59" t="s">
        <v>443</v>
      </c>
      <c r="F74" s="33">
        <v>2</v>
      </c>
      <c r="G74" s="10" t="s">
        <v>678</v>
      </c>
      <c r="H74" s="234"/>
      <c r="I74" s="229"/>
      <c r="J74" s="162"/>
    </row>
    <row r="75" spans="2:10" ht="27" customHeight="1">
      <c r="B75" s="311"/>
      <c r="C75" s="24">
        <v>1</v>
      </c>
      <c r="D75" s="75" t="s">
        <v>595</v>
      </c>
      <c r="E75" s="62" t="s">
        <v>443</v>
      </c>
      <c r="F75" s="39">
        <v>3</v>
      </c>
      <c r="G75" s="75" t="s">
        <v>679</v>
      </c>
      <c r="H75" s="286"/>
      <c r="I75" s="285"/>
      <c r="J75" s="166"/>
    </row>
    <row r="76" spans="2:10" ht="27" customHeight="1" thickBot="1">
      <c r="B76" s="314" t="s">
        <v>283</v>
      </c>
      <c r="C76" s="315"/>
      <c r="D76" s="315"/>
      <c r="E76" s="315"/>
      <c r="F76" s="315"/>
      <c r="G76" s="314"/>
      <c r="H76" s="315"/>
      <c r="I76" s="315"/>
      <c r="J76" s="320"/>
    </row>
    <row r="77" spans="2:10" ht="19.5" thickBot="1">
      <c r="B77" s="28" t="s">
        <v>363</v>
      </c>
      <c r="C77" s="6"/>
      <c r="D77" s="6"/>
      <c r="E77" s="20"/>
      <c r="F77" s="20"/>
      <c r="G77" s="6"/>
      <c r="H77" s="155"/>
      <c r="I77" s="155"/>
      <c r="J77" s="273"/>
    </row>
    <row r="78" spans="2:10" ht="13.5">
      <c r="B78" s="316" t="s">
        <v>346</v>
      </c>
      <c r="C78" s="31">
        <v>1</v>
      </c>
      <c r="D78" s="17" t="s">
        <v>596</v>
      </c>
      <c r="E78" s="61" t="s">
        <v>442</v>
      </c>
      <c r="F78" s="32">
        <v>1</v>
      </c>
      <c r="G78" s="18" t="s">
        <v>680</v>
      </c>
      <c r="H78" s="233"/>
      <c r="I78" s="232"/>
      <c r="J78" s="161"/>
    </row>
    <row r="79" spans="2:10" ht="13.5">
      <c r="B79" s="293"/>
      <c r="C79" s="15">
        <v>1</v>
      </c>
      <c r="D79" s="10" t="s">
        <v>596</v>
      </c>
      <c r="E79" s="59" t="s">
        <v>442</v>
      </c>
      <c r="F79" s="33">
        <v>2</v>
      </c>
      <c r="G79" s="11" t="s">
        <v>681</v>
      </c>
      <c r="H79" s="234"/>
      <c r="I79" s="229"/>
      <c r="J79" s="162"/>
    </row>
    <row r="80" spans="2:10" ht="27">
      <c r="B80" s="293"/>
      <c r="C80" s="15">
        <v>1</v>
      </c>
      <c r="D80" s="10" t="s">
        <v>596</v>
      </c>
      <c r="E80" s="59" t="s">
        <v>442</v>
      </c>
      <c r="F80" s="33">
        <v>3</v>
      </c>
      <c r="G80" s="11" t="s">
        <v>682</v>
      </c>
      <c r="H80" s="234"/>
      <c r="I80" s="229"/>
      <c r="J80" s="162"/>
    </row>
    <row r="81" spans="2:10" ht="40.5">
      <c r="B81" s="293"/>
      <c r="C81" s="15">
        <v>1</v>
      </c>
      <c r="D81" s="10" t="s">
        <v>596</v>
      </c>
      <c r="E81" s="59" t="s">
        <v>442</v>
      </c>
      <c r="F81" s="33">
        <v>4</v>
      </c>
      <c r="G81" s="11" t="s">
        <v>683</v>
      </c>
      <c r="H81" s="234"/>
      <c r="I81" s="229"/>
      <c r="J81" s="162"/>
    </row>
    <row r="82" spans="2:10" ht="13.5">
      <c r="B82" s="293"/>
      <c r="C82" s="15">
        <v>1</v>
      </c>
      <c r="D82" s="10" t="s">
        <v>596</v>
      </c>
      <c r="E82" s="59" t="s">
        <v>442</v>
      </c>
      <c r="F82" s="33">
        <v>5</v>
      </c>
      <c r="G82" s="11" t="s">
        <v>684</v>
      </c>
      <c r="H82" s="234"/>
      <c r="I82" s="229"/>
      <c r="J82" s="162"/>
    </row>
    <row r="83" spans="2:10" ht="13.5">
      <c r="B83" s="293"/>
      <c r="C83" s="15">
        <v>1</v>
      </c>
      <c r="D83" s="10" t="s">
        <v>596</v>
      </c>
      <c r="E83" s="59" t="s">
        <v>442</v>
      </c>
      <c r="F83" s="33">
        <v>6</v>
      </c>
      <c r="G83" s="11" t="s">
        <v>685</v>
      </c>
      <c r="H83" s="234"/>
      <c r="I83" s="229"/>
      <c r="J83" s="162"/>
    </row>
    <row r="84" spans="2:10" ht="27">
      <c r="B84" s="293"/>
      <c r="C84" s="15">
        <v>1</v>
      </c>
      <c r="D84" s="10" t="s">
        <v>596</v>
      </c>
      <c r="E84" s="59" t="s">
        <v>442</v>
      </c>
      <c r="F84" s="33">
        <v>7</v>
      </c>
      <c r="G84" s="11" t="s">
        <v>686</v>
      </c>
      <c r="H84" s="234"/>
      <c r="I84" s="229"/>
      <c r="J84" s="162"/>
    </row>
    <row r="85" spans="2:10" ht="13.5">
      <c r="B85" s="317" t="s">
        <v>608</v>
      </c>
      <c r="C85" s="8">
        <v>1</v>
      </c>
      <c r="D85" s="74" t="s">
        <v>596</v>
      </c>
      <c r="E85" s="53" t="s">
        <v>443</v>
      </c>
      <c r="F85" s="26">
        <v>1</v>
      </c>
      <c r="G85" s="9" t="s">
        <v>687</v>
      </c>
      <c r="H85" s="236"/>
      <c r="I85" s="230"/>
      <c r="J85" s="163"/>
    </row>
    <row r="86" spans="2:10" ht="13.5">
      <c r="B86" s="318"/>
      <c r="C86" s="15">
        <v>1</v>
      </c>
      <c r="D86" s="10" t="s">
        <v>596</v>
      </c>
      <c r="E86" s="59" t="s">
        <v>443</v>
      </c>
      <c r="F86" s="33">
        <v>2</v>
      </c>
      <c r="G86" s="11" t="s">
        <v>688</v>
      </c>
      <c r="H86" s="234"/>
      <c r="I86" s="229"/>
      <c r="J86" s="162"/>
    </row>
    <row r="87" spans="2:10" ht="40.5">
      <c r="B87" s="319"/>
      <c r="C87" s="15">
        <v>1</v>
      </c>
      <c r="D87" s="10" t="s">
        <v>596</v>
      </c>
      <c r="E87" s="59" t="s">
        <v>443</v>
      </c>
      <c r="F87" s="33">
        <v>3</v>
      </c>
      <c r="G87" s="11" t="s">
        <v>689</v>
      </c>
      <c r="H87" s="234"/>
      <c r="I87" s="229"/>
      <c r="J87" s="162"/>
    </row>
    <row r="88" spans="2:10" ht="13.5">
      <c r="B88" s="24" t="s">
        <v>609</v>
      </c>
      <c r="C88" s="24">
        <v>1</v>
      </c>
      <c r="D88" s="75" t="s">
        <v>596</v>
      </c>
      <c r="E88" s="62" t="s">
        <v>443</v>
      </c>
      <c r="F88" s="39">
        <v>4</v>
      </c>
      <c r="G88" s="35" t="s">
        <v>690</v>
      </c>
      <c r="H88" s="286"/>
      <c r="I88" s="285"/>
      <c r="J88" s="166"/>
    </row>
    <row r="89" spans="2:10" ht="29.25" customHeight="1" thickBot="1">
      <c r="B89" s="314" t="s">
        <v>283</v>
      </c>
      <c r="C89" s="315"/>
      <c r="D89" s="315"/>
      <c r="E89" s="315"/>
      <c r="F89" s="315"/>
      <c r="G89" s="314"/>
      <c r="H89" s="315"/>
      <c r="I89" s="315"/>
      <c r="J89" s="320"/>
    </row>
    <row r="90" spans="2:10" ht="19.5" thickBot="1">
      <c r="B90" s="28" t="s">
        <v>364</v>
      </c>
      <c r="C90" s="40"/>
      <c r="D90" s="40"/>
      <c r="E90" s="41"/>
      <c r="F90" s="41"/>
      <c r="G90" s="40"/>
      <c r="H90" s="155"/>
      <c r="I90" s="155"/>
      <c r="J90" s="273"/>
    </row>
    <row r="91" spans="2:10" ht="27">
      <c r="B91" s="316" t="s">
        <v>346</v>
      </c>
      <c r="C91" s="31">
        <v>1</v>
      </c>
      <c r="D91" s="17" t="s">
        <v>597</v>
      </c>
      <c r="E91" s="61" t="s">
        <v>442</v>
      </c>
      <c r="F91" s="32">
        <v>1</v>
      </c>
      <c r="G91" s="18" t="s">
        <v>691</v>
      </c>
      <c r="H91" s="156"/>
      <c r="I91" s="156"/>
      <c r="J91" s="240"/>
    </row>
    <row r="92" spans="2:10" ht="27">
      <c r="B92" s="293"/>
      <c r="C92" s="15">
        <v>1</v>
      </c>
      <c r="D92" s="10" t="s">
        <v>597</v>
      </c>
      <c r="E92" s="59" t="s">
        <v>442</v>
      </c>
      <c r="F92" s="33">
        <v>2</v>
      </c>
      <c r="G92" s="11" t="s">
        <v>692</v>
      </c>
      <c r="H92" s="152"/>
      <c r="I92" s="152"/>
      <c r="J92" s="167"/>
    </row>
    <row r="93" spans="2:10" ht="13.5">
      <c r="B93" s="15" t="s">
        <v>349</v>
      </c>
      <c r="C93" s="15">
        <v>1</v>
      </c>
      <c r="D93" s="10" t="s">
        <v>597</v>
      </c>
      <c r="E93" s="59" t="s">
        <v>442</v>
      </c>
      <c r="F93" s="33">
        <v>3</v>
      </c>
      <c r="G93" s="11" t="s">
        <v>693</v>
      </c>
      <c r="H93" s="152"/>
      <c r="I93" s="152"/>
      <c r="J93" s="167"/>
    </row>
    <row r="94" spans="2:10" ht="13.5">
      <c r="B94" s="15" t="s">
        <v>350</v>
      </c>
      <c r="C94" s="15">
        <v>1</v>
      </c>
      <c r="D94" s="10" t="s">
        <v>597</v>
      </c>
      <c r="E94" s="59" t="s">
        <v>443</v>
      </c>
      <c r="F94" s="33">
        <v>1</v>
      </c>
      <c r="G94" s="11" t="s">
        <v>457</v>
      </c>
      <c r="H94" s="152"/>
      <c r="I94" s="152"/>
      <c r="J94" s="167"/>
    </row>
    <row r="95" spans="2:10" ht="13.5">
      <c r="B95" s="15" t="s">
        <v>351</v>
      </c>
      <c r="C95" s="15">
        <v>1</v>
      </c>
      <c r="D95" s="10" t="s">
        <v>597</v>
      </c>
      <c r="E95" s="59" t="s">
        <v>443</v>
      </c>
      <c r="F95" s="33">
        <v>2</v>
      </c>
      <c r="G95" s="11" t="s">
        <v>458</v>
      </c>
      <c r="H95" s="152"/>
      <c r="I95" s="152"/>
      <c r="J95" s="167"/>
    </row>
    <row r="96" spans="2:10" ht="13.5">
      <c r="B96" s="24" t="s">
        <v>352</v>
      </c>
      <c r="C96" s="24">
        <v>1</v>
      </c>
      <c r="D96" s="75" t="s">
        <v>597</v>
      </c>
      <c r="E96" s="62" t="s">
        <v>443</v>
      </c>
      <c r="F96" s="39">
        <v>3</v>
      </c>
      <c r="G96" s="35" t="s">
        <v>459</v>
      </c>
      <c r="H96" s="157"/>
      <c r="I96" s="157"/>
      <c r="J96" s="242"/>
    </row>
    <row r="97" spans="2:10" ht="30.75" customHeight="1" thickBot="1">
      <c r="B97" s="314" t="s">
        <v>283</v>
      </c>
      <c r="C97" s="315"/>
      <c r="D97" s="315"/>
      <c r="E97" s="315"/>
      <c r="F97" s="315"/>
      <c r="G97" s="314"/>
      <c r="H97" s="315"/>
      <c r="I97" s="315"/>
      <c r="J97" s="320"/>
    </row>
    <row r="98" spans="2:10" ht="19.5" thickBot="1">
      <c r="B98" s="27" t="s">
        <v>365</v>
      </c>
      <c r="C98" s="40"/>
      <c r="D98" s="40"/>
      <c r="E98" s="41"/>
      <c r="F98" s="41"/>
      <c r="G98" s="40"/>
      <c r="H98" s="155"/>
      <c r="I98" s="155"/>
      <c r="J98" s="273"/>
    </row>
    <row r="99" spans="2:10" ht="13.5">
      <c r="B99" s="316" t="s">
        <v>346</v>
      </c>
      <c r="C99" s="31">
        <v>1</v>
      </c>
      <c r="D99" s="17" t="s">
        <v>598</v>
      </c>
      <c r="E99" s="61" t="s">
        <v>442</v>
      </c>
      <c r="F99" s="32">
        <v>1</v>
      </c>
      <c r="G99" s="18" t="s">
        <v>694</v>
      </c>
      <c r="H99" s="233"/>
      <c r="I99" s="232"/>
      <c r="J99" s="161"/>
    </row>
    <row r="100" spans="2:10" ht="13.5">
      <c r="B100" s="293"/>
      <c r="C100" s="15">
        <v>1</v>
      </c>
      <c r="D100" s="10" t="s">
        <v>598</v>
      </c>
      <c r="E100" s="59" t="s">
        <v>442</v>
      </c>
      <c r="F100" s="33">
        <v>2</v>
      </c>
      <c r="G100" s="11" t="s">
        <v>695</v>
      </c>
      <c r="H100" s="234"/>
      <c r="I100" s="229"/>
      <c r="J100" s="162"/>
    </row>
    <row r="101" spans="2:10" ht="26.25" customHeight="1">
      <c r="B101" s="293"/>
      <c r="C101" s="15">
        <v>1</v>
      </c>
      <c r="D101" s="10" t="s">
        <v>598</v>
      </c>
      <c r="E101" s="59" t="s">
        <v>442</v>
      </c>
      <c r="F101" s="33">
        <v>3</v>
      </c>
      <c r="G101" s="11" t="s">
        <v>696</v>
      </c>
      <c r="H101" s="234"/>
      <c r="I101" s="229"/>
      <c r="J101" s="162"/>
    </row>
    <row r="102" spans="2:10" ht="27">
      <c r="B102" s="293"/>
      <c r="C102" s="15">
        <v>1</v>
      </c>
      <c r="D102" s="10" t="s">
        <v>598</v>
      </c>
      <c r="E102" s="59" t="s">
        <v>442</v>
      </c>
      <c r="F102" s="33">
        <v>4</v>
      </c>
      <c r="G102" s="11" t="s">
        <v>697</v>
      </c>
      <c r="H102" s="234"/>
      <c r="I102" s="229"/>
      <c r="J102" s="162"/>
    </row>
    <row r="103" spans="2:10" ht="28.5" customHeight="1">
      <c r="B103" s="226" t="s">
        <v>610</v>
      </c>
      <c r="C103" s="8">
        <v>1</v>
      </c>
      <c r="D103" s="74" t="s">
        <v>598</v>
      </c>
      <c r="E103" s="53" t="s">
        <v>443</v>
      </c>
      <c r="F103" s="26">
        <v>1</v>
      </c>
      <c r="G103" s="9" t="s">
        <v>698</v>
      </c>
      <c r="H103" s="236"/>
      <c r="I103" s="230"/>
      <c r="J103" s="163"/>
    </row>
    <row r="104" spans="2:10" ht="28.5" customHeight="1">
      <c r="B104" s="226" t="s">
        <v>611</v>
      </c>
      <c r="C104" s="15">
        <v>1</v>
      </c>
      <c r="D104" s="10" t="s">
        <v>598</v>
      </c>
      <c r="E104" s="59" t="s">
        <v>443</v>
      </c>
      <c r="F104" s="33">
        <v>2</v>
      </c>
      <c r="G104" s="11" t="s">
        <v>699</v>
      </c>
      <c r="H104" s="234"/>
      <c r="I104" s="229"/>
      <c r="J104" s="162"/>
    </row>
    <row r="105" spans="2:10" ht="13.5">
      <c r="B105" s="317" t="s">
        <v>612</v>
      </c>
      <c r="C105" s="15">
        <v>1</v>
      </c>
      <c r="D105" s="10" t="s">
        <v>598</v>
      </c>
      <c r="E105" s="59" t="s">
        <v>443</v>
      </c>
      <c r="F105" s="33">
        <v>3</v>
      </c>
      <c r="G105" s="11" t="s">
        <v>700</v>
      </c>
      <c r="H105" s="234"/>
      <c r="I105" s="229"/>
      <c r="J105" s="162"/>
    </row>
    <row r="106" spans="2:10" ht="13.5">
      <c r="B106" s="318"/>
      <c r="C106" s="15">
        <v>1</v>
      </c>
      <c r="D106" s="10" t="s">
        <v>598</v>
      </c>
      <c r="E106" s="59" t="s">
        <v>443</v>
      </c>
      <c r="F106" s="33">
        <v>4</v>
      </c>
      <c r="G106" s="11" t="s">
        <v>701</v>
      </c>
      <c r="H106" s="234"/>
      <c r="I106" s="229"/>
      <c r="J106" s="162"/>
    </row>
    <row r="107" spans="2:10" ht="27">
      <c r="B107" s="319"/>
      <c r="C107" s="15">
        <v>1</v>
      </c>
      <c r="D107" s="10" t="s">
        <v>598</v>
      </c>
      <c r="E107" s="59" t="s">
        <v>443</v>
      </c>
      <c r="F107" s="33">
        <v>5</v>
      </c>
      <c r="G107" s="11" t="s">
        <v>702</v>
      </c>
      <c r="H107" s="234"/>
      <c r="I107" s="229"/>
      <c r="J107" s="162"/>
    </row>
    <row r="108" spans="2:10" ht="13.5">
      <c r="B108" s="22" t="s">
        <v>355</v>
      </c>
      <c r="C108" s="15">
        <v>1</v>
      </c>
      <c r="D108" s="10" t="s">
        <v>598</v>
      </c>
      <c r="E108" s="59" t="s">
        <v>443</v>
      </c>
      <c r="F108" s="33">
        <v>6</v>
      </c>
      <c r="G108" s="11" t="s">
        <v>703</v>
      </c>
      <c r="H108" s="234"/>
      <c r="I108" s="229"/>
      <c r="J108" s="162"/>
    </row>
    <row r="109" spans="2:10" ht="13.5">
      <c r="B109" s="24" t="s">
        <v>613</v>
      </c>
      <c r="C109" s="24">
        <v>1</v>
      </c>
      <c r="D109" s="75" t="s">
        <v>598</v>
      </c>
      <c r="E109" s="62" t="s">
        <v>443</v>
      </c>
      <c r="F109" s="39">
        <v>7</v>
      </c>
      <c r="G109" s="35" t="s">
        <v>704</v>
      </c>
      <c r="H109" s="286"/>
      <c r="I109" s="285"/>
      <c r="J109" s="166"/>
    </row>
    <row r="110" spans="2:10" ht="32.25" customHeight="1" thickBot="1">
      <c r="B110" s="314" t="s">
        <v>283</v>
      </c>
      <c r="C110" s="315"/>
      <c r="D110" s="315"/>
      <c r="E110" s="315"/>
      <c r="F110" s="315"/>
      <c r="G110" s="314"/>
      <c r="H110" s="315"/>
      <c r="I110" s="315"/>
      <c r="J110" s="320"/>
    </row>
    <row r="111" spans="2:10" ht="19.5" thickBot="1">
      <c r="B111" s="27" t="s">
        <v>460</v>
      </c>
      <c r="C111" s="40"/>
      <c r="D111" s="40"/>
      <c r="E111" s="41"/>
      <c r="F111" s="41"/>
      <c r="G111" s="40"/>
      <c r="H111" s="155"/>
      <c r="I111" s="155"/>
      <c r="J111" s="273"/>
    </row>
    <row r="112" spans="2:10" ht="14.25" thickBot="1">
      <c r="B112" s="48" t="s">
        <v>359</v>
      </c>
      <c r="C112" s="6"/>
      <c r="D112" s="6"/>
      <c r="E112" s="20"/>
      <c r="F112" s="20"/>
      <c r="G112" s="6"/>
      <c r="H112" s="155"/>
      <c r="I112" s="155"/>
      <c r="J112" s="273"/>
    </row>
    <row r="113" spans="2:10" ht="27">
      <c r="B113" s="8" t="s">
        <v>353</v>
      </c>
      <c r="C113" s="31">
        <v>1</v>
      </c>
      <c r="D113" s="17" t="s">
        <v>599</v>
      </c>
      <c r="E113" s="61" t="s">
        <v>442</v>
      </c>
      <c r="F113" s="32">
        <v>1</v>
      </c>
      <c r="G113" s="9" t="s">
        <v>614</v>
      </c>
      <c r="H113" s="233"/>
      <c r="I113" s="232"/>
      <c r="J113" s="161"/>
    </row>
    <row r="114" spans="2:10" ht="13.5">
      <c r="B114" s="293" t="s">
        <v>173</v>
      </c>
      <c r="C114" s="15">
        <v>1</v>
      </c>
      <c r="D114" s="10" t="s">
        <v>599</v>
      </c>
      <c r="E114" s="59" t="s">
        <v>442</v>
      </c>
      <c r="F114" s="33">
        <v>2</v>
      </c>
      <c r="G114" s="11" t="s">
        <v>705</v>
      </c>
      <c r="H114" s="234"/>
      <c r="I114" s="229"/>
      <c r="J114" s="162"/>
    </row>
    <row r="115" spans="2:10" ht="13.5">
      <c r="B115" s="293"/>
      <c r="C115" s="15">
        <v>1</v>
      </c>
      <c r="D115" s="10" t="s">
        <v>599</v>
      </c>
      <c r="E115" s="59" t="s">
        <v>442</v>
      </c>
      <c r="F115" s="33">
        <v>3</v>
      </c>
      <c r="G115" s="11" t="s">
        <v>706</v>
      </c>
      <c r="H115" s="234"/>
      <c r="I115" s="229"/>
      <c r="J115" s="162"/>
    </row>
    <row r="116" spans="2:10" ht="27">
      <c r="B116" s="293" t="s">
        <v>707</v>
      </c>
      <c r="C116" s="15">
        <v>1</v>
      </c>
      <c r="D116" s="10" t="s">
        <v>599</v>
      </c>
      <c r="E116" s="59" t="s">
        <v>442</v>
      </c>
      <c r="F116" s="33">
        <v>4</v>
      </c>
      <c r="G116" s="11" t="s">
        <v>708</v>
      </c>
      <c r="H116" s="234"/>
      <c r="I116" s="229"/>
      <c r="J116" s="162"/>
    </row>
    <row r="117" spans="2:10" ht="13.5">
      <c r="B117" s="293"/>
      <c r="C117" s="15">
        <v>1</v>
      </c>
      <c r="D117" s="10" t="s">
        <v>599</v>
      </c>
      <c r="E117" s="59" t="s">
        <v>442</v>
      </c>
      <c r="F117" s="33">
        <v>5</v>
      </c>
      <c r="G117" s="11" t="s">
        <v>709</v>
      </c>
      <c r="H117" s="234"/>
      <c r="I117" s="229"/>
      <c r="J117" s="162"/>
    </row>
    <row r="118" spans="2:10" ht="27">
      <c r="B118" s="15" t="s">
        <v>174</v>
      </c>
      <c r="C118" s="15">
        <v>1</v>
      </c>
      <c r="D118" s="10" t="s">
        <v>599</v>
      </c>
      <c r="E118" s="59" t="s">
        <v>442</v>
      </c>
      <c r="F118" s="33">
        <v>6</v>
      </c>
      <c r="G118" s="11" t="s">
        <v>615</v>
      </c>
      <c r="H118" s="234"/>
      <c r="I118" s="229"/>
      <c r="J118" s="162"/>
    </row>
    <row r="119" spans="2:10" ht="27">
      <c r="B119" s="15" t="s">
        <v>175</v>
      </c>
      <c r="C119" s="15">
        <v>1</v>
      </c>
      <c r="D119" s="10" t="s">
        <v>599</v>
      </c>
      <c r="E119" s="59" t="s">
        <v>442</v>
      </c>
      <c r="F119" s="33">
        <v>7</v>
      </c>
      <c r="G119" s="11" t="s">
        <v>710</v>
      </c>
      <c r="H119" s="234"/>
      <c r="I119" s="229"/>
      <c r="J119" s="162"/>
    </row>
    <row r="120" spans="2:10" ht="14.25" thickBot="1">
      <c r="B120" s="24" t="s">
        <v>711</v>
      </c>
      <c r="C120" s="24">
        <v>1</v>
      </c>
      <c r="D120" s="75" t="s">
        <v>599</v>
      </c>
      <c r="E120" s="62" t="s">
        <v>442</v>
      </c>
      <c r="F120" s="39">
        <v>8</v>
      </c>
      <c r="G120" s="35" t="s">
        <v>712</v>
      </c>
      <c r="H120" s="235"/>
      <c r="I120" s="231"/>
      <c r="J120" s="164"/>
    </row>
    <row r="121" spans="2:10" ht="14.25" thickBot="1">
      <c r="B121" s="48" t="s">
        <v>616</v>
      </c>
      <c r="C121" s="49"/>
      <c r="D121" s="49"/>
      <c r="E121" s="50"/>
      <c r="F121" s="50"/>
      <c r="G121" s="49"/>
      <c r="H121" s="155"/>
      <c r="I121" s="155"/>
      <c r="J121" s="273"/>
    </row>
    <row r="122" spans="2:10" ht="13.5">
      <c r="B122" s="8" t="s">
        <v>354</v>
      </c>
      <c r="C122" s="8">
        <v>1</v>
      </c>
      <c r="D122" s="74" t="s">
        <v>599</v>
      </c>
      <c r="E122" s="53" t="s">
        <v>442</v>
      </c>
      <c r="F122" s="26">
        <v>9</v>
      </c>
      <c r="G122" s="9" t="s">
        <v>461</v>
      </c>
      <c r="H122" s="233"/>
      <c r="I122" s="232"/>
      <c r="J122" s="161"/>
    </row>
    <row r="123" spans="2:10" ht="27">
      <c r="B123" s="15" t="s">
        <v>355</v>
      </c>
      <c r="C123" s="15">
        <v>1</v>
      </c>
      <c r="D123" s="10" t="s">
        <v>599</v>
      </c>
      <c r="E123" s="59" t="s">
        <v>442</v>
      </c>
      <c r="F123" s="33">
        <v>10</v>
      </c>
      <c r="G123" s="11" t="s">
        <v>713</v>
      </c>
      <c r="H123" s="234"/>
      <c r="I123" s="229"/>
      <c r="J123" s="162"/>
    </row>
    <row r="124" spans="2:10" ht="40.5">
      <c r="B124" s="293" t="s">
        <v>176</v>
      </c>
      <c r="C124" s="15">
        <v>1</v>
      </c>
      <c r="D124" s="10" t="s">
        <v>599</v>
      </c>
      <c r="E124" s="59" t="s">
        <v>442</v>
      </c>
      <c r="F124" s="33">
        <v>11</v>
      </c>
      <c r="G124" s="11" t="s">
        <v>714</v>
      </c>
      <c r="H124" s="234"/>
      <c r="I124" s="229"/>
      <c r="J124" s="162"/>
    </row>
    <row r="125" spans="2:10" ht="13.5">
      <c r="B125" s="293"/>
      <c r="C125" s="15">
        <v>1</v>
      </c>
      <c r="D125" s="10" t="s">
        <v>599</v>
      </c>
      <c r="E125" s="59" t="s">
        <v>442</v>
      </c>
      <c r="F125" s="33">
        <v>12</v>
      </c>
      <c r="G125" s="11" t="s">
        <v>715</v>
      </c>
      <c r="H125" s="234"/>
      <c r="I125" s="229"/>
      <c r="J125" s="162"/>
    </row>
    <row r="126" spans="2:10" ht="13.5">
      <c r="B126" s="293" t="s">
        <v>356</v>
      </c>
      <c r="C126" s="15">
        <v>1</v>
      </c>
      <c r="D126" s="10" t="s">
        <v>599</v>
      </c>
      <c r="E126" s="59" t="s">
        <v>442</v>
      </c>
      <c r="F126" s="33">
        <v>13</v>
      </c>
      <c r="G126" s="11" t="s">
        <v>462</v>
      </c>
      <c r="H126" s="234"/>
      <c r="I126" s="229"/>
      <c r="J126" s="162"/>
    </row>
    <row r="127" spans="2:10" ht="14.25" thickBot="1">
      <c r="B127" s="311"/>
      <c r="C127" s="24">
        <v>1</v>
      </c>
      <c r="D127" s="75" t="s">
        <v>599</v>
      </c>
      <c r="E127" s="62" t="s">
        <v>442</v>
      </c>
      <c r="F127" s="39">
        <v>14</v>
      </c>
      <c r="G127" s="35" t="s">
        <v>463</v>
      </c>
      <c r="H127" s="235"/>
      <c r="I127" s="231"/>
      <c r="J127" s="164"/>
    </row>
    <row r="128" spans="2:10" ht="14.25" thickBot="1">
      <c r="B128" s="43" t="s">
        <v>357</v>
      </c>
      <c r="C128" s="6"/>
      <c r="D128" s="6"/>
      <c r="E128" s="20"/>
      <c r="F128" s="20"/>
      <c r="G128" s="6"/>
      <c r="H128" s="155"/>
      <c r="I128" s="155"/>
      <c r="J128" s="273"/>
    </row>
    <row r="129" spans="2:10" ht="13.5">
      <c r="B129" s="310" t="s">
        <v>357</v>
      </c>
      <c r="C129" s="31">
        <v>1</v>
      </c>
      <c r="D129" s="17" t="s">
        <v>599</v>
      </c>
      <c r="E129" s="61" t="s">
        <v>442</v>
      </c>
      <c r="F129" s="32">
        <v>15</v>
      </c>
      <c r="G129" s="9" t="s">
        <v>716</v>
      </c>
      <c r="H129" s="233"/>
      <c r="I129" s="232"/>
      <c r="J129" s="161"/>
    </row>
    <row r="130" spans="2:10" ht="13.5">
      <c r="B130" s="293"/>
      <c r="C130" s="15">
        <v>1</v>
      </c>
      <c r="D130" s="10" t="s">
        <v>599</v>
      </c>
      <c r="E130" s="59" t="s">
        <v>442</v>
      </c>
      <c r="F130" s="33">
        <v>16</v>
      </c>
      <c r="G130" s="11" t="s">
        <v>717</v>
      </c>
      <c r="H130" s="234"/>
      <c r="I130" s="229"/>
      <c r="J130" s="162"/>
    </row>
    <row r="131" spans="2:10" ht="13.5">
      <c r="B131" s="293"/>
      <c r="C131" s="15">
        <v>1</v>
      </c>
      <c r="D131" s="10" t="s">
        <v>599</v>
      </c>
      <c r="E131" s="59" t="s">
        <v>442</v>
      </c>
      <c r="F131" s="33">
        <v>17</v>
      </c>
      <c r="G131" s="11" t="s">
        <v>718</v>
      </c>
      <c r="H131" s="234"/>
      <c r="I131" s="229"/>
      <c r="J131" s="162"/>
    </row>
    <row r="132" spans="2:10" ht="13.5">
      <c r="B132" s="293"/>
      <c r="C132" s="15">
        <v>1</v>
      </c>
      <c r="D132" s="10" t="s">
        <v>599</v>
      </c>
      <c r="E132" s="59" t="s">
        <v>442</v>
      </c>
      <c r="F132" s="33">
        <v>18</v>
      </c>
      <c r="G132" s="11" t="s">
        <v>719</v>
      </c>
      <c r="H132" s="234"/>
      <c r="I132" s="229"/>
      <c r="J132" s="162"/>
    </row>
    <row r="133" spans="2:10" ht="14.25" thickBot="1">
      <c r="B133" s="293"/>
      <c r="C133" s="15">
        <v>1</v>
      </c>
      <c r="D133" s="10" t="s">
        <v>599</v>
      </c>
      <c r="E133" s="59" t="s">
        <v>442</v>
      </c>
      <c r="F133" s="33">
        <v>19</v>
      </c>
      <c r="G133" s="11" t="s">
        <v>720</v>
      </c>
      <c r="H133" s="235"/>
      <c r="I133" s="231"/>
      <c r="J133" s="164"/>
    </row>
    <row r="134" spans="2:10" ht="14.25" thickBot="1">
      <c r="B134" s="48" t="s">
        <v>344</v>
      </c>
      <c r="C134" s="6"/>
      <c r="D134" s="6"/>
      <c r="E134" s="20"/>
      <c r="F134" s="20"/>
      <c r="G134" s="6"/>
      <c r="H134" s="155"/>
      <c r="I134" s="155"/>
      <c r="J134" s="273"/>
    </row>
    <row r="135" spans="2:10" ht="13.5">
      <c r="B135" s="293" t="s">
        <v>361</v>
      </c>
      <c r="C135" s="15">
        <v>1</v>
      </c>
      <c r="D135" s="10" t="s">
        <v>599</v>
      </c>
      <c r="E135" s="59" t="s">
        <v>443</v>
      </c>
      <c r="F135" s="33">
        <v>1</v>
      </c>
      <c r="G135" s="11" t="s">
        <v>721</v>
      </c>
      <c r="H135" s="233"/>
      <c r="I135" s="232"/>
      <c r="J135" s="161"/>
    </row>
    <row r="136" spans="2:10" ht="13.5">
      <c r="B136" s="293"/>
      <c r="C136" s="15">
        <v>1</v>
      </c>
      <c r="D136" s="10" t="s">
        <v>599</v>
      </c>
      <c r="E136" s="59" t="s">
        <v>443</v>
      </c>
      <c r="F136" s="33">
        <v>2</v>
      </c>
      <c r="G136" s="11" t="s">
        <v>722</v>
      </c>
      <c r="H136" s="234"/>
      <c r="I136" s="229"/>
      <c r="J136" s="162"/>
    </row>
    <row r="137" spans="2:10" ht="13.5">
      <c r="B137" s="293"/>
      <c r="C137" s="15">
        <v>1</v>
      </c>
      <c r="D137" s="10" t="s">
        <v>599</v>
      </c>
      <c r="E137" s="59" t="s">
        <v>443</v>
      </c>
      <c r="F137" s="33">
        <v>3</v>
      </c>
      <c r="G137" s="11" t="s">
        <v>723</v>
      </c>
      <c r="H137" s="234"/>
      <c r="I137" s="229"/>
      <c r="J137" s="162"/>
    </row>
    <row r="138" spans="2:10" ht="27">
      <c r="B138" s="293"/>
      <c r="C138" s="15">
        <v>1</v>
      </c>
      <c r="D138" s="10" t="s">
        <v>599</v>
      </c>
      <c r="E138" s="59" t="s">
        <v>443</v>
      </c>
      <c r="F138" s="33">
        <v>4</v>
      </c>
      <c r="G138" s="11" t="s">
        <v>724</v>
      </c>
      <c r="H138" s="234"/>
      <c r="I138" s="229"/>
      <c r="J138" s="162"/>
    </row>
    <row r="139" spans="2:10" ht="13.5">
      <c r="B139" s="293"/>
      <c r="C139" s="15">
        <v>1</v>
      </c>
      <c r="D139" s="10" t="s">
        <v>599</v>
      </c>
      <c r="E139" s="59" t="s">
        <v>443</v>
      </c>
      <c r="F139" s="33">
        <v>5</v>
      </c>
      <c r="G139" s="11" t="s">
        <v>725</v>
      </c>
      <c r="H139" s="234"/>
      <c r="I139" s="229"/>
      <c r="J139" s="162"/>
    </row>
    <row r="140" spans="2:10" ht="13.5">
      <c r="B140" s="293"/>
      <c r="C140" s="15">
        <v>1</v>
      </c>
      <c r="D140" s="10" t="s">
        <v>599</v>
      </c>
      <c r="E140" s="59" t="s">
        <v>443</v>
      </c>
      <c r="F140" s="33">
        <v>6</v>
      </c>
      <c r="G140" s="11" t="s">
        <v>726</v>
      </c>
      <c r="H140" s="234"/>
      <c r="I140" s="229"/>
      <c r="J140" s="162"/>
    </row>
    <row r="141" spans="2:10" ht="27">
      <c r="B141" s="293"/>
      <c r="C141" s="15">
        <v>1</v>
      </c>
      <c r="D141" s="10" t="s">
        <v>599</v>
      </c>
      <c r="E141" s="59" t="s">
        <v>443</v>
      </c>
      <c r="F141" s="33">
        <v>7</v>
      </c>
      <c r="G141" s="11" t="s">
        <v>727</v>
      </c>
      <c r="H141" s="234"/>
      <c r="I141" s="229"/>
      <c r="J141" s="162"/>
    </row>
    <row r="142" spans="2:10" ht="40.5">
      <c r="B142" s="293"/>
      <c r="C142" s="15">
        <v>1</v>
      </c>
      <c r="D142" s="10" t="s">
        <v>599</v>
      </c>
      <c r="E142" s="59" t="s">
        <v>443</v>
      </c>
      <c r="F142" s="33">
        <v>8</v>
      </c>
      <c r="G142" s="11" t="s">
        <v>728</v>
      </c>
      <c r="H142" s="234"/>
      <c r="I142" s="229"/>
      <c r="J142" s="162"/>
    </row>
    <row r="143" spans="2:10" ht="27">
      <c r="B143" s="293"/>
      <c r="C143" s="15">
        <v>1</v>
      </c>
      <c r="D143" s="10" t="s">
        <v>599</v>
      </c>
      <c r="E143" s="59" t="s">
        <v>443</v>
      </c>
      <c r="F143" s="33">
        <v>9</v>
      </c>
      <c r="G143" s="11" t="s">
        <v>729</v>
      </c>
      <c r="H143" s="234"/>
      <c r="I143" s="229"/>
      <c r="J143" s="162"/>
    </row>
    <row r="144" spans="2:10" ht="27">
      <c r="B144" s="293" t="s">
        <v>177</v>
      </c>
      <c r="C144" s="15">
        <v>1</v>
      </c>
      <c r="D144" s="10" t="s">
        <v>599</v>
      </c>
      <c r="E144" s="59" t="s">
        <v>443</v>
      </c>
      <c r="F144" s="33">
        <v>10</v>
      </c>
      <c r="G144" s="11" t="s">
        <v>730</v>
      </c>
      <c r="H144" s="234"/>
      <c r="I144" s="229"/>
      <c r="J144" s="162"/>
    </row>
    <row r="145" spans="2:10" ht="27">
      <c r="B145" s="293"/>
      <c r="C145" s="15">
        <v>1</v>
      </c>
      <c r="D145" s="10" t="s">
        <v>599</v>
      </c>
      <c r="E145" s="59" t="s">
        <v>443</v>
      </c>
      <c r="F145" s="33">
        <v>11</v>
      </c>
      <c r="G145" s="11" t="s">
        <v>731</v>
      </c>
      <c r="H145" s="234"/>
      <c r="I145" s="229"/>
      <c r="J145" s="162"/>
    </row>
    <row r="146" spans="2:10" ht="13.5">
      <c r="B146" s="293"/>
      <c r="C146" s="15">
        <v>1</v>
      </c>
      <c r="D146" s="10" t="s">
        <v>599</v>
      </c>
      <c r="E146" s="59" t="s">
        <v>443</v>
      </c>
      <c r="F146" s="33">
        <v>12</v>
      </c>
      <c r="G146" s="11" t="s">
        <v>732</v>
      </c>
      <c r="H146" s="234"/>
      <c r="I146" s="229"/>
      <c r="J146" s="162"/>
    </row>
    <row r="147" spans="2:10" ht="27">
      <c r="B147" s="293"/>
      <c r="C147" s="15">
        <v>1</v>
      </c>
      <c r="D147" s="10" t="s">
        <v>599</v>
      </c>
      <c r="E147" s="59" t="s">
        <v>443</v>
      </c>
      <c r="F147" s="33">
        <v>13</v>
      </c>
      <c r="G147" s="11" t="s">
        <v>734</v>
      </c>
      <c r="H147" s="234"/>
      <c r="I147" s="229"/>
      <c r="J147" s="162"/>
    </row>
    <row r="148" spans="2:10" ht="13.5">
      <c r="B148" s="293"/>
      <c r="C148" s="15">
        <v>1</v>
      </c>
      <c r="D148" s="10" t="s">
        <v>599</v>
      </c>
      <c r="E148" s="59" t="s">
        <v>443</v>
      </c>
      <c r="F148" s="33">
        <v>14</v>
      </c>
      <c r="G148" s="11" t="s">
        <v>735</v>
      </c>
      <c r="H148" s="234"/>
      <c r="I148" s="229"/>
      <c r="J148" s="162"/>
    </row>
    <row r="149" spans="2:10" ht="27">
      <c r="B149" s="24" t="s">
        <v>357</v>
      </c>
      <c r="C149" s="24">
        <v>1</v>
      </c>
      <c r="D149" s="75" t="s">
        <v>599</v>
      </c>
      <c r="E149" s="62" t="s">
        <v>443</v>
      </c>
      <c r="F149" s="39">
        <v>15</v>
      </c>
      <c r="G149" s="35" t="s">
        <v>736</v>
      </c>
      <c r="H149" s="286"/>
      <c r="I149" s="285"/>
      <c r="J149" s="166"/>
    </row>
    <row r="150" spans="2:10" ht="26.25" customHeight="1" thickBot="1">
      <c r="B150" s="314" t="s">
        <v>283</v>
      </c>
      <c r="C150" s="315"/>
      <c r="D150" s="315"/>
      <c r="E150" s="315"/>
      <c r="F150" s="315"/>
      <c r="G150" s="314"/>
      <c r="H150" s="315"/>
      <c r="I150" s="315"/>
      <c r="J150" s="320"/>
    </row>
    <row r="151" spans="2:10" ht="19.5" thickBot="1">
      <c r="B151" s="27" t="s">
        <v>529</v>
      </c>
      <c r="C151" s="43"/>
      <c r="D151" s="6"/>
      <c r="E151" s="20"/>
      <c r="F151" s="42"/>
      <c r="G151" s="6"/>
      <c r="H151" s="155"/>
      <c r="I151" s="155"/>
      <c r="J151" s="273"/>
    </row>
    <row r="152" spans="2:10" ht="27">
      <c r="B152" s="31" t="s">
        <v>178</v>
      </c>
      <c r="C152" s="31">
        <v>1</v>
      </c>
      <c r="D152" s="17" t="s">
        <v>600</v>
      </c>
      <c r="E152" s="61" t="s">
        <v>442</v>
      </c>
      <c r="F152" s="32">
        <v>1</v>
      </c>
      <c r="G152" s="18" t="s">
        <v>737</v>
      </c>
      <c r="H152" s="233"/>
      <c r="I152" s="232"/>
      <c r="J152" s="161"/>
    </row>
    <row r="153" spans="2:10" ht="13.5">
      <c r="B153" s="15" t="s">
        <v>738</v>
      </c>
      <c r="C153" s="15">
        <v>1</v>
      </c>
      <c r="D153" s="10" t="s">
        <v>600</v>
      </c>
      <c r="E153" s="59" t="s">
        <v>442</v>
      </c>
      <c r="F153" s="33">
        <v>2</v>
      </c>
      <c r="G153" s="11" t="s">
        <v>739</v>
      </c>
      <c r="H153" s="234"/>
      <c r="I153" s="229"/>
      <c r="J153" s="162"/>
    </row>
    <row r="154" spans="2:10" ht="13.5">
      <c r="B154" s="293" t="s">
        <v>288</v>
      </c>
      <c r="C154" s="15">
        <v>1</v>
      </c>
      <c r="D154" s="10" t="s">
        <v>600</v>
      </c>
      <c r="E154" s="59" t="s">
        <v>442</v>
      </c>
      <c r="F154" s="33">
        <v>3</v>
      </c>
      <c r="G154" s="11" t="s">
        <v>464</v>
      </c>
      <c r="H154" s="234"/>
      <c r="I154" s="229"/>
      <c r="J154" s="162"/>
    </row>
    <row r="155" spans="2:10" ht="13.5">
      <c r="B155" s="293"/>
      <c r="C155" s="15">
        <v>1</v>
      </c>
      <c r="D155" s="10" t="s">
        <v>600</v>
      </c>
      <c r="E155" s="59" t="s">
        <v>442</v>
      </c>
      <c r="F155" s="33">
        <v>4</v>
      </c>
      <c r="G155" s="11" t="s">
        <v>465</v>
      </c>
      <c r="H155" s="234"/>
      <c r="I155" s="229"/>
      <c r="J155" s="162"/>
    </row>
    <row r="156" spans="2:10" ht="27">
      <c r="B156" s="293"/>
      <c r="C156" s="15">
        <v>1</v>
      </c>
      <c r="D156" s="10" t="s">
        <v>600</v>
      </c>
      <c r="E156" s="59" t="s">
        <v>442</v>
      </c>
      <c r="F156" s="33">
        <v>5</v>
      </c>
      <c r="G156" s="11" t="s">
        <v>466</v>
      </c>
      <c r="H156" s="234"/>
      <c r="I156" s="229"/>
      <c r="J156" s="162"/>
    </row>
    <row r="157" spans="2:10" ht="27">
      <c r="B157" s="15" t="s">
        <v>289</v>
      </c>
      <c r="C157" s="15">
        <v>1</v>
      </c>
      <c r="D157" s="10" t="s">
        <v>600</v>
      </c>
      <c r="E157" s="59" t="s">
        <v>442</v>
      </c>
      <c r="F157" s="33">
        <v>6</v>
      </c>
      <c r="G157" s="11" t="s">
        <v>740</v>
      </c>
      <c r="H157" s="234"/>
      <c r="I157" s="229"/>
      <c r="J157" s="162"/>
    </row>
    <row r="158" spans="2:10" ht="27">
      <c r="B158" s="15" t="s">
        <v>179</v>
      </c>
      <c r="C158" s="15">
        <v>1</v>
      </c>
      <c r="D158" s="10" t="s">
        <v>600</v>
      </c>
      <c r="E158" s="59" t="s">
        <v>442</v>
      </c>
      <c r="F158" s="33">
        <v>7</v>
      </c>
      <c r="G158" s="11" t="s">
        <v>467</v>
      </c>
      <c r="H158" s="234"/>
      <c r="I158" s="229"/>
      <c r="J158" s="162"/>
    </row>
    <row r="159" spans="2:10" ht="27">
      <c r="B159" s="15" t="s">
        <v>290</v>
      </c>
      <c r="C159" s="15">
        <v>1</v>
      </c>
      <c r="D159" s="10" t="s">
        <v>600</v>
      </c>
      <c r="E159" s="59" t="s">
        <v>442</v>
      </c>
      <c r="F159" s="33">
        <v>8</v>
      </c>
      <c r="G159" s="11" t="s">
        <v>741</v>
      </c>
      <c r="H159" s="234"/>
      <c r="I159" s="229"/>
      <c r="J159" s="162"/>
    </row>
    <row r="160" spans="2:10" ht="27">
      <c r="B160" s="15" t="s">
        <v>291</v>
      </c>
      <c r="C160" s="15">
        <v>1</v>
      </c>
      <c r="D160" s="10" t="s">
        <v>600</v>
      </c>
      <c r="E160" s="59" t="s">
        <v>442</v>
      </c>
      <c r="F160" s="33">
        <v>9</v>
      </c>
      <c r="G160" s="11" t="s">
        <v>468</v>
      </c>
      <c r="H160" s="234"/>
      <c r="I160" s="229"/>
      <c r="J160" s="162"/>
    </row>
    <row r="161" spans="2:10" ht="27">
      <c r="B161" s="15" t="s">
        <v>469</v>
      </c>
      <c r="C161" s="15">
        <v>1</v>
      </c>
      <c r="D161" s="10" t="s">
        <v>600</v>
      </c>
      <c r="E161" s="59" t="s">
        <v>443</v>
      </c>
      <c r="F161" s="33">
        <v>1</v>
      </c>
      <c r="G161" s="11" t="s">
        <v>470</v>
      </c>
      <c r="H161" s="234"/>
      <c r="I161" s="229"/>
      <c r="J161" s="162"/>
    </row>
    <row r="162" spans="2:10" ht="26.25" customHeight="1">
      <c r="B162" s="15" t="s">
        <v>471</v>
      </c>
      <c r="C162" s="15">
        <v>1</v>
      </c>
      <c r="D162" s="10" t="s">
        <v>600</v>
      </c>
      <c r="E162" s="59" t="s">
        <v>443</v>
      </c>
      <c r="F162" s="33">
        <v>2</v>
      </c>
      <c r="G162" s="11" t="s">
        <v>472</v>
      </c>
      <c r="H162" s="234"/>
      <c r="I162" s="229"/>
      <c r="J162" s="162"/>
    </row>
    <row r="163" spans="2:10" ht="27">
      <c r="B163" s="15" t="s">
        <v>290</v>
      </c>
      <c r="C163" s="15">
        <v>1</v>
      </c>
      <c r="D163" s="10" t="s">
        <v>600</v>
      </c>
      <c r="E163" s="59" t="s">
        <v>443</v>
      </c>
      <c r="F163" s="33">
        <v>3</v>
      </c>
      <c r="G163" s="11" t="s">
        <v>742</v>
      </c>
      <c r="H163" s="234"/>
      <c r="I163" s="229"/>
      <c r="J163" s="162"/>
    </row>
    <row r="164" spans="2:10" ht="27">
      <c r="B164" s="15" t="s">
        <v>743</v>
      </c>
      <c r="C164" s="15">
        <v>1</v>
      </c>
      <c r="D164" s="10" t="s">
        <v>600</v>
      </c>
      <c r="E164" s="59" t="s">
        <v>443</v>
      </c>
      <c r="F164" s="33">
        <v>4</v>
      </c>
      <c r="G164" s="11" t="s">
        <v>744</v>
      </c>
      <c r="H164" s="234"/>
      <c r="I164" s="229"/>
      <c r="J164" s="162"/>
    </row>
    <row r="165" spans="2:10" ht="13.5">
      <c r="B165" s="293" t="s">
        <v>292</v>
      </c>
      <c r="C165" s="15">
        <v>1</v>
      </c>
      <c r="D165" s="10" t="s">
        <v>600</v>
      </c>
      <c r="E165" s="59" t="s">
        <v>443</v>
      </c>
      <c r="F165" s="33">
        <v>5</v>
      </c>
      <c r="G165" s="11" t="s">
        <v>745</v>
      </c>
      <c r="H165" s="234"/>
      <c r="I165" s="229"/>
      <c r="J165" s="162"/>
    </row>
    <row r="166" spans="2:10" ht="27">
      <c r="B166" s="293"/>
      <c r="C166" s="15">
        <v>1</v>
      </c>
      <c r="D166" s="10" t="s">
        <v>600</v>
      </c>
      <c r="E166" s="59" t="s">
        <v>443</v>
      </c>
      <c r="F166" s="33">
        <v>6</v>
      </c>
      <c r="G166" s="11" t="s">
        <v>746</v>
      </c>
      <c r="H166" s="234"/>
      <c r="I166" s="229"/>
      <c r="J166" s="162"/>
    </row>
    <row r="167" spans="2:10" ht="27">
      <c r="B167" s="293" t="s">
        <v>347</v>
      </c>
      <c r="C167" s="15">
        <v>1</v>
      </c>
      <c r="D167" s="10" t="s">
        <v>600</v>
      </c>
      <c r="E167" s="59" t="s">
        <v>443</v>
      </c>
      <c r="F167" s="33">
        <v>7</v>
      </c>
      <c r="G167" s="11" t="s">
        <v>747</v>
      </c>
      <c r="H167" s="234"/>
      <c r="I167" s="229"/>
      <c r="J167" s="162"/>
    </row>
    <row r="168" spans="2:10" ht="27">
      <c r="B168" s="311"/>
      <c r="C168" s="24">
        <v>1</v>
      </c>
      <c r="D168" s="75" t="s">
        <v>600</v>
      </c>
      <c r="E168" s="62" t="s">
        <v>443</v>
      </c>
      <c r="F168" s="39">
        <v>8</v>
      </c>
      <c r="G168" s="35" t="s">
        <v>748</v>
      </c>
      <c r="H168" s="286"/>
      <c r="I168" s="285"/>
      <c r="J168" s="166"/>
    </row>
    <row r="169" spans="2:10" ht="39" customHeight="1" thickBot="1">
      <c r="B169" s="314" t="s">
        <v>283</v>
      </c>
      <c r="C169" s="315"/>
      <c r="D169" s="315"/>
      <c r="E169" s="315"/>
      <c r="F169" s="315"/>
      <c r="G169" s="314"/>
      <c r="H169" s="315"/>
      <c r="I169" s="315"/>
      <c r="J169" s="320"/>
    </row>
    <row r="170" spans="2:10" ht="19.5" thickBot="1">
      <c r="B170" s="27" t="s">
        <v>530</v>
      </c>
      <c r="C170" s="47"/>
      <c r="D170" s="44"/>
      <c r="E170" s="45"/>
      <c r="F170" s="45"/>
      <c r="G170" s="44"/>
      <c r="H170" s="155"/>
      <c r="I170" s="155"/>
      <c r="J170" s="273"/>
    </row>
    <row r="171" spans="2:10" ht="26.25" customHeight="1">
      <c r="B171" s="31" t="s">
        <v>293</v>
      </c>
      <c r="C171" s="31">
        <v>1</v>
      </c>
      <c r="D171" s="17" t="s">
        <v>601</v>
      </c>
      <c r="E171" s="61" t="s">
        <v>442</v>
      </c>
      <c r="F171" s="32">
        <v>1</v>
      </c>
      <c r="G171" s="18" t="s">
        <v>749</v>
      </c>
      <c r="H171" s="233"/>
      <c r="I171" s="232"/>
      <c r="J171" s="161"/>
    </row>
    <row r="172" spans="2:10" ht="27">
      <c r="B172" s="15" t="s">
        <v>750</v>
      </c>
      <c r="C172" s="15">
        <v>1</v>
      </c>
      <c r="D172" s="10" t="s">
        <v>601</v>
      </c>
      <c r="E172" s="59" t="s">
        <v>442</v>
      </c>
      <c r="F172" s="33">
        <v>2</v>
      </c>
      <c r="G172" s="11" t="s">
        <v>751</v>
      </c>
      <c r="H172" s="234"/>
      <c r="I172" s="229"/>
      <c r="J172" s="162"/>
    </row>
    <row r="173" spans="2:10" ht="27">
      <c r="B173" s="15" t="s">
        <v>294</v>
      </c>
      <c r="C173" s="15">
        <v>1</v>
      </c>
      <c r="D173" s="10" t="s">
        <v>601</v>
      </c>
      <c r="E173" s="59" t="s">
        <v>442</v>
      </c>
      <c r="F173" s="33">
        <v>3</v>
      </c>
      <c r="G173" s="11" t="s">
        <v>473</v>
      </c>
      <c r="H173" s="234"/>
      <c r="I173" s="229"/>
      <c r="J173" s="162"/>
    </row>
    <row r="174" spans="2:10" ht="27">
      <c r="B174" s="293" t="s">
        <v>180</v>
      </c>
      <c r="C174" s="15">
        <v>1</v>
      </c>
      <c r="D174" s="10" t="s">
        <v>601</v>
      </c>
      <c r="E174" s="59" t="s">
        <v>442</v>
      </c>
      <c r="F174" s="33">
        <v>4</v>
      </c>
      <c r="G174" s="11" t="s">
        <v>752</v>
      </c>
      <c r="H174" s="234"/>
      <c r="I174" s="229"/>
      <c r="J174" s="162"/>
    </row>
    <row r="175" spans="2:10" ht="13.5">
      <c r="B175" s="293"/>
      <c r="C175" s="15">
        <v>1</v>
      </c>
      <c r="D175" s="10" t="s">
        <v>601</v>
      </c>
      <c r="E175" s="59" t="s">
        <v>442</v>
      </c>
      <c r="F175" s="33">
        <v>5</v>
      </c>
      <c r="G175" s="11" t="s">
        <v>753</v>
      </c>
      <c r="H175" s="234"/>
      <c r="I175" s="229"/>
      <c r="J175" s="162"/>
    </row>
    <row r="176" spans="2:10" ht="27">
      <c r="B176" s="293" t="s">
        <v>295</v>
      </c>
      <c r="C176" s="15">
        <v>1</v>
      </c>
      <c r="D176" s="10" t="s">
        <v>601</v>
      </c>
      <c r="E176" s="59" t="s">
        <v>442</v>
      </c>
      <c r="F176" s="33">
        <v>6</v>
      </c>
      <c r="G176" s="11" t="s">
        <v>754</v>
      </c>
      <c r="H176" s="234"/>
      <c r="I176" s="229"/>
      <c r="J176" s="162"/>
    </row>
    <row r="177" spans="2:10" ht="13.5">
      <c r="B177" s="293"/>
      <c r="C177" s="15">
        <v>1</v>
      </c>
      <c r="D177" s="10" t="s">
        <v>601</v>
      </c>
      <c r="E177" s="59" t="s">
        <v>442</v>
      </c>
      <c r="F177" s="33">
        <v>7</v>
      </c>
      <c r="G177" s="11" t="s">
        <v>755</v>
      </c>
      <c r="H177" s="234"/>
      <c r="I177" s="229"/>
      <c r="J177" s="162"/>
    </row>
    <row r="178" spans="2:10" ht="13.5">
      <c r="B178" s="293" t="s">
        <v>756</v>
      </c>
      <c r="C178" s="15">
        <v>1</v>
      </c>
      <c r="D178" s="10" t="s">
        <v>601</v>
      </c>
      <c r="E178" s="59" t="s">
        <v>442</v>
      </c>
      <c r="F178" s="33">
        <v>8</v>
      </c>
      <c r="G178" s="11" t="s">
        <v>757</v>
      </c>
      <c r="H178" s="234"/>
      <c r="I178" s="229"/>
      <c r="J178" s="162"/>
    </row>
    <row r="179" spans="2:10" ht="27">
      <c r="B179" s="293"/>
      <c r="C179" s="15">
        <v>1</v>
      </c>
      <c r="D179" s="10" t="s">
        <v>601</v>
      </c>
      <c r="E179" s="59" t="s">
        <v>442</v>
      </c>
      <c r="F179" s="33">
        <v>9</v>
      </c>
      <c r="G179" s="11" t="s">
        <v>758</v>
      </c>
      <c r="H179" s="234"/>
      <c r="I179" s="229"/>
      <c r="J179" s="162"/>
    </row>
    <row r="180" spans="2:10" ht="13.5">
      <c r="B180" s="293"/>
      <c r="C180" s="15">
        <v>1</v>
      </c>
      <c r="D180" s="10" t="s">
        <v>601</v>
      </c>
      <c r="E180" s="59" t="s">
        <v>442</v>
      </c>
      <c r="F180" s="33">
        <v>10</v>
      </c>
      <c r="G180" s="11" t="s">
        <v>759</v>
      </c>
      <c r="H180" s="234"/>
      <c r="I180" s="229"/>
      <c r="J180" s="162"/>
    </row>
    <row r="181" spans="2:10" ht="13.5">
      <c r="B181" s="293"/>
      <c r="C181" s="15">
        <v>1</v>
      </c>
      <c r="D181" s="10" t="s">
        <v>601</v>
      </c>
      <c r="E181" s="59" t="s">
        <v>442</v>
      </c>
      <c r="F181" s="33">
        <v>11</v>
      </c>
      <c r="G181" s="11" t="s">
        <v>760</v>
      </c>
      <c r="H181" s="234"/>
      <c r="I181" s="229"/>
      <c r="J181" s="162"/>
    </row>
    <row r="182" spans="2:10" ht="27">
      <c r="B182" s="293"/>
      <c r="C182" s="15">
        <v>1</v>
      </c>
      <c r="D182" s="10" t="s">
        <v>601</v>
      </c>
      <c r="E182" s="59" t="s">
        <v>442</v>
      </c>
      <c r="F182" s="33">
        <v>12</v>
      </c>
      <c r="G182" s="11" t="s">
        <v>761</v>
      </c>
      <c r="H182" s="234"/>
      <c r="I182" s="229"/>
      <c r="J182" s="162"/>
    </row>
    <row r="183" spans="2:10" ht="40.5">
      <c r="B183" s="293"/>
      <c r="C183" s="15">
        <v>1</v>
      </c>
      <c r="D183" s="10" t="s">
        <v>601</v>
      </c>
      <c r="E183" s="59" t="s">
        <v>442</v>
      </c>
      <c r="F183" s="33">
        <v>13</v>
      </c>
      <c r="G183" s="11" t="s">
        <v>762</v>
      </c>
      <c r="H183" s="234"/>
      <c r="I183" s="229"/>
      <c r="J183" s="162"/>
    </row>
    <row r="184" spans="2:10" ht="27">
      <c r="B184" s="293"/>
      <c r="C184" s="15">
        <v>1</v>
      </c>
      <c r="D184" s="10" t="s">
        <v>601</v>
      </c>
      <c r="E184" s="59" t="s">
        <v>442</v>
      </c>
      <c r="F184" s="33">
        <v>14</v>
      </c>
      <c r="G184" s="11" t="s">
        <v>763</v>
      </c>
      <c r="H184" s="234"/>
      <c r="I184" s="229"/>
      <c r="J184" s="162"/>
    </row>
    <row r="185" spans="2:10" ht="13.5">
      <c r="B185" s="293" t="s">
        <v>181</v>
      </c>
      <c r="C185" s="15">
        <v>1</v>
      </c>
      <c r="D185" s="10" t="s">
        <v>601</v>
      </c>
      <c r="E185" s="59" t="s">
        <v>442</v>
      </c>
      <c r="F185" s="33">
        <v>15</v>
      </c>
      <c r="G185" s="11" t="s">
        <v>764</v>
      </c>
      <c r="H185" s="234"/>
      <c r="I185" s="229"/>
      <c r="J185" s="162"/>
    </row>
    <row r="186" spans="2:10" ht="27">
      <c r="B186" s="293"/>
      <c r="C186" s="15">
        <v>1</v>
      </c>
      <c r="D186" s="10" t="s">
        <v>601</v>
      </c>
      <c r="E186" s="59" t="s">
        <v>442</v>
      </c>
      <c r="F186" s="33">
        <v>16</v>
      </c>
      <c r="G186" s="11" t="s">
        <v>766</v>
      </c>
      <c r="H186" s="234"/>
      <c r="I186" s="229"/>
      <c r="J186" s="162"/>
    </row>
    <row r="187" spans="2:10" ht="13.5">
      <c r="B187" s="15" t="s">
        <v>767</v>
      </c>
      <c r="C187" s="15">
        <v>1</v>
      </c>
      <c r="D187" s="10" t="s">
        <v>601</v>
      </c>
      <c r="E187" s="59" t="s">
        <v>442</v>
      </c>
      <c r="F187" s="33">
        <v>17</v>
      </c>
      <c r="G187" s="11" t="s">
        <v>768</v>
      </c>
      <c r="H187" s="234"/>
      <c r="I187" s="229"/>
      <c r="J187" s="162"/>
    </row>
    <row r="188" spans="2:10" ht="27">
      <c r="B188" s="15" t="s">
        <v>769</v>
      </c>
      <c r="C188" s="15">
        <v>1</v>
      </c>
      <c r="D188" s="10" t="s">
        <v>601</v>
      </c>
      <c r="E188" s="59" t="s">
        <v>442</v>
      </c>
      <c r="F188" s="33">
        <v>18</v>
      </c>
      <c r="G188" s="11" t="s">
        <v>770</v>
      </c>
      <c r="H188" s="234"/>
      <c r="I188" s="229"/>
      <c r="J188" s="162"/>
    </row>
    <row r="189" spans="2:10" ht="13.5">
      <c r="B189" s="293" t="s">
        <v>771</v>
      </c>
      <c r="C189" s="15">
        <v>1</v>
      </c>
      <c r="D189" s="10" t="s">
        <v>601</v>
      </c>
      <c r="E189" s="59" t="s">
        <v>442</v>
      </c>
      <c r="F189" s="33">
        <v>19</v>
      </c>
      <c r="G189" s="11" t="s">
        <v>772</v>
      </c>
      <c r="H189" s="234"/>
      <c r="I189" s="229"/>
      <c r="J189" s="162"/>
    </row>
    <row r="190" spans="2:10" ht="13.5">
      <c r="B190" s="293"/>
      <c r="C190" s="15">
        <v>1</v>
      </c>
      <c r="D190" s="10" t="s">
        <v>601</v>
      </c>
      <c r="E190" s="59" t="s">
        <v>442</v>
      </c>
      <c r="F190" s="33">
        <v>20</v>
      </c>
      <c r="G190" s="11" t="s">
        <v>773</v>
      </c>
      <c r="H190" s="234"/>
      <c r="I190" s="229"/>
      <c r="J190" s="162"/>
    </row>
    <row r="191" spans="2:10" ht="27">
      <c r="B191" s="15" t="s">
        <v>345</v>
      </c>
      <c r="C191" s="15">
        <v>1</v>
      </c>
      <c r="D191" s="10" t="s">
        <v>601</v>
      </c>
      <c r="E191" s="59" t="s">
        <v>442</v>
      </c>
      <c r="F191" s="33">
        <v>21</v>
      </c>
      <c r="G191" s="11" t="s">
        <v>774</v>
      </c>
      <c r="H191" s="234"/>
      <c r="I191" s="229"/>
      <c r="J191" s="162"/>
    </row>
    <row r="192" spans="2:10" ht="27">
      <c r="B192" s="293" t="s">
        <v>756</v>
      </c>
      <c r="C192" s="15">
        <v>1</v>
      </c>
      <c r="D192" s="10" t="s">
        <v>601</v>
      </c>
      <c r="E192" s="59" t="s">
        <v>443</v>
      </c>
      <c r="F192" s="33">
        <v>1</v>
      </c>
      <c r="G192" s="11" t="s">
        <v>474</v>
      </c>
      <c r="H192" s="234"/>
      <c r="I192" s="229"/>
      <c r="J192" s="162"/>
    </row>
    <row r="193" spans="2:10" ht="27">
      <c r="B193" s="293"/>
      <c r="C193" s="15">
        <v>1</v>
      </c>
      <c r="D193" s="10" t="s">
        <v>601</v>
      </c>
      <c r="E193" s="59" t="s">
        <v>443</v>
      </c>
      <c r="F193" s="33">
        <v>2</v>
      </c>
      <c r="G193" s="11" t="s">
        <v>475</v>
      </c>
      <c r="H193" s="234"/>
      <c r="I193" s="229"/>
      <c r="J193" s="162"/>
    </row>
    <row r="194" spans="2:10" ht="13.5">
      <c r="B194" s="293" t="s">
        <v>296</v>
      </c>
      <c r="C194" s="15">
        <v>1</v>
      </c>
      <c r="D194" s="10" t="s">
        <v>601</v>
      </c>
      <c r="E194" s="59" t="s">
        <v>443</v>
      </c>
      <c r="F194" s="33">
        <v>3</v>
      </c>
      <c r="G194" s="11" t="s">
        <v>775</v>
      </c>
      <c r="H194" s="234"/>
      <c r="I194" s="229"/>
      <c r="J194" s="162"/>
    </row>
    <row r="195" spans="2:10" ht="13.5">
      <c r="B195" s="293"/>
      <c r="C195" s="15">
        <v>1</v>
      </c>
      <c r="D195" s="10" t="s">
        <v>601</v>
      </c>
      <c r="E195" s="59" t="s">
        <v>443</v>
      </c>
      <c r="F195" s="33">
        <v>4</v>
      </c>
      <c r="G195" s="11" t="s">
        <v>776</v>
      </c>
      <c r="H195" s="234"/>
      <c r="I195" s="229"/>
      <c r="J195" s="162"/>
    </row>
    <row r="196" spans="2:10" ht="13.5">
      <c r="B196" s="24" t="s">
        <v>297</v>
      </c>
      <c r="C196" s="24">
        <v>1</v>
      </c>
      <c r="D196" s="75" t="s">
        <v>601</v>
      </c>
      <c r="E196" s="62" t="s">
        <v>443</v>
      </c>
      <c r="F196" s="39">
        <v>5</v>
      </c>
      <c r="G196" s="35" t="s">
        <v>476</v>
      </c>
      <c r="H196" s="286"/>
      <c r="I196" s="285"/>
      <c r="J196" s="166"/>
    </row>
    <row r="197" spans="2:10" ht="34.5" customHeight="1" thickBot="1">
      <c r="B197" s="314" t="s">
        <v>283</v>
      </c>
      <c r="C197" s="315"/>
      <c r="D197" s="315"/>
      <c r="E197" s="315"/>
      <c r="F197" s="315"/>
      <c r="G197" s="314"/>
      <c r="H197" s="315"/>
      <c r="I197" s="315"/>
      <c r="J197" s="320"/>
    </row>
    <row r="198" spans="2:10" ht="19.5" thickBot="1">
      <c r="B198" s="28" t="s">
        <v>531</v>
      </c>
      <c r="C198" s="6"/>
      <c r="D198" s="40"/>
      <c r="E198" s="41"/>
      <c r="F198" s="41"/>
      <c r="G198" s="40"/>
      <c r="H198" s="155"/>
      <c r="I198" s="155"/>
      <c r="J198" s="273"/>
    </row>
    <row r="199" spans="2:10" ht="27">
      <c r="B199" s="316" t="s">
        <v>294</v>
      </c>
      <c r="C199" s="31">
        <v>1</v>
      </c>
      <c r="D199" s="17" t="s">
        <v>602</v>
      </c>
      <c r="E199" s="61" t="s">
        <v>442</v>
      </c>
      <c r="F199" s="32">
        <v>1</v>
      </c>
      <c r="G199" s="18" t="s">
        <v>477</v>
      </c>
      <c r="H199" s="233"/>
      <c r="I199" s="232"/>
      <c r="J199" s="161"/>
    </row>
    <row r="200" spans="2:10" ht="13.5">
      <c r="B200" s="293"/>
      <c r="C200" s="15">
        <v>1</v>
      </c>
      <c r="D200" s="10" t="s">
        <v>602</v>
      </c>
      <c r="E200" s="59" t="s">
        <v>442</v>
      </c>
      <c r="F200" s="33">
        <v>2</v>
      </c>
      <c r="G200" s="11" t="s">
        <v>478</v>
      </c>
      <c r="H200" s="234"/>
      <c r="I200" s="229"/>
      <c r="J200" s="162"/>
    </row>
    <row r="201" spans="2:10" ht="13.5">
      <c r="B201" s="293"/>
      <c r="C201" s="15">
        <v>1</v>
      </c>
      <c r="D201" s="10" t="s">
        <v>602</v>
      </c>
      <c r="E201" s="59" t="s">
        <v>442</v>
      </c>
      <c r="F201" s="33">
        <v>3</v>
      </c>
      <c r="G201" s="11" t="s">
        <v>479</v>
      </c>
      <c r="H201" s="234"/>
      <c r="I201" s="229"/>
      <c r="J201" s="162"/>
    </row>
    <row r="202" spans="2:10" ht="13.5">
      <c r="B202" s="293" t="s">
        <v>298</v>
      </c>
      <c r="C202" s="15">
        <v>1</v>
      </c>
      <c r="D202" s="10" t="s">
        <v>602</v>
      </c>
      <c r="E202" s="59" t="s">
        <v>442</v>
      </c>
      <c r="F202" s="33">
        <v>4</v>
      </c>
      <c r="G202" s="11" t="s">
        <v>777</v>
      </c>
      <c r="H202" s="234"/>
      <c r="I202" s="229"/>
      <c r="J202" s="162"/>
    </row>
    <row r="203" spans="2:10" ht="13.5">
      <c r="B203" s="293"/>
      <c r="C203" s="15">
        <v>1</v>
      </c>
      <c r="D203" s="10" t="s">
        <v>602</v>
      </c>
      <c r="E203" s="59" t="s">
        <v>442</v>
      </c>
      <c r="F203" s="33">
        <v>5</v>
      </c>
      <c r="G203" s="11" t="s">
        <v>778</v>
      </c>
      <c r="H203" s="234"/>
      <c r="I203" s="229"/>
      <c r="J203" s="162"/>
    </row>
    <row r="204" spans="2:10" ht="13.5">
      <c r="B204" s="293" t="s">
        <v>299</v>
      </c>
      <c r="C204" s="15">
        <v>1</v>
      </c>
      <c r="D204" s="10" t="s">
        <v>602</v>
      </c>
      <c r="E204" s="59" t="s">
        <v>442</v>
      </c>
      <c r="F204" s="33">
        <v>6</v>
      </c>
      <c r="G204" s="11" t="s">
        <v>480</v>
      </c>
      <c r="H204" s="234"/>
      <c r="I204" s="229"/>
      <c r="J204" s="162"/>
    </row>
    <row r="205" spans="2:10" ht="13.5">
      <c r="B205" s="293"/>
      <c r="C205" s="15">
        <v>1</v>
      </c>
      <c r="D205" s="10" t="s">
        <v>602</v>
      </c>
      <c r="E205" s="59" t="s">
        <v>442</v>
      </c>
      <c r="F205" s="33">
        <v>7</v>
      </c>
      <c r="G205" s="11" t="s">
        <v>481</v>
      </c>
      <c r="H205" s="234"/>
      <c r="I205" s="229"/>
      <c r="J205" s="162"/>
    </row>
    <row r="206" spans="2:10" ht="13.5">
      <c r="B206" s="15" t="s">
        <v>297</v>
      </c>
      <c r="C206" s="15">
        <v>1</v>
      </c>
      <c r="D206" s="10" t="s">
        <v>602</v>
      </c>
      <c r="E206" s="59" t="s">
        <v>442</v>
      </c>
      <c r="F206" s="33">
        <v>8</v>
      </c>
      <c r="G206" s="11" t="s">
        <v>482</v>
      </c>
      <c r="H206" s="234"/>
      <c r="I206" s="229"/>
      <c r="J206" s="162"/>
    </row>
    <row r="207" spans="2:10" ht="27">
      <c r="B207" s="15" t="s">
        <v>300</v>
      </c>
      <c r="C207" s="15">
        <v>1</v>
      </c>
      <c r="D207" s="10" t="s">
        <v>602</v>
      </c>
      <c r="E207" s="59" t="s">
        <v>442</v>
      </c>
      <c r="F207" s="33">
        <v>9</v>
      </c>
      <c r="G207" s="11" t="s">
        <v>779</v>
      </c>
      <c r="H207" s="234"/>
      <c r="I207" s="229"/>
      <c r="J207" s="162"/>
    </row>
    <row r="208" spans="2:10" ht="13.5">
      <c r="B208" s="15" t="s">
        <v>294</v>
      </c>
      <c r="C208" s="15">
        <v>1</v>
      </c>
      <c r="D208" s="10" t="s">
        <v>602</v>
      </c>
      <c r="E208" s="59" t="s">
        <v>443</v>
      </c>
      <c r="F208" s="33">
        <v>1</v>
      </c>
      <c r="G208" s="11" t="s">
        <v>483</v>
      </c>
      <c r="H208" s="234"/>
      <c r="I208" s="229"/>
      <c r="J208" s="162"/>
    </row>
    <row r="209" spans="2:10" ht="13.5">
      <c r="B209" s="15" t="s">
        <v>301</v>
      </c>
      <c r="C209" s="15">
        <v>1</v>
      </c>
      <c r="D209" s="10" t="s">
        <v>602</v>
      </c>
      <c r="E209" s="59" t="s">
        <v>443</v>
      </c>
      <c r="F209" s="33">
        <v>2</v>
      </c>
      <c r="G209" s="11" t="s">
        <v>780</v>
      </c>
      <c r="H209" s="234"/>
      <c r="I209" s="229"/>
      <c r="J209" s="162"/>
    </row>
    <row r="210" spans="2:10" ht="27">
      <c r="B210" s="15" t="s">
        <v>302</v>
      </c>
      <c r="C210" s="15">
        <v>1</v>
      </c>
      <c r="D210" s="10" t="s">
        <v>602</v>
      </c>
      <c r="E210" s="59" t="s">
        <v>443</v>
      </c>
      <c r="F210" s="33">
        <v>3</v>
      </c>
      <c r="G210" s="11" t="s">
        <v>781</v>
      </c>
      <c r="H210" s="234"/>
      <c r="I210" s="229"/>
      <c r="J210" s="162"/>
    </row>
    <row r="211" spans="2:10" ht="13.5">
      <c r="B211" s="15" t="s">
        <v>303</v>
      </c>
      <c r="C211" s="15">
        <v>1</v>
      </c>
      <c r="D211" s="10" t="s">
        <v>602</v>
      </c>
      <c r="E211" s="59" t="s">
        <v>443</v>
      </c>
      <c r="F211" s="33">
        <v>4</v>
      </c>
      <c r="G211" s="11" t="s">
        <v>782</v>
      </c>
      <c r="H211" s="234"/>
      <c r="I211" s="229"/>
      <c r="J211" s="162"/>
    </row>
    <row r="212" spans="2:10" ht="26.25" customHeight="1">
      <c r="B212" s="24" t="s">
        <v>347</v>
      </c>
      <c r="C212" s="24">
        <v>1</v>
      </c>
      <c r="D212" s="75" t="s">
        <v>602</v>
      </c>
      <c r="E212" s="62" t="s">
        <v>443</v>
      </c>
      <c r="F212" s="39">
        <v>5</v>
      </c>
      <c r="G212" s="35" t="s">
        <v>783</v>
      </c>
      <c r="H212" s="286"/>
      <c r="I212" s="285"/>
      <c r="J212" s="166"/>
    </row>
    <row r="213" spans="2:10" ht="29.25" customHeight="1" thickBot="1">
      <c r="B213" s="314" t="s">
        <v>283</v>
      </c>
      <c r="C213" s="315"/>
      <c r="D213" s="315"/>
      <c r="E213" s="315"/>
      <c r="F213" s="315"/>
      <c r="G213" s="314"/>
      <c r="H213" s="315"/>
      <c r="I213" s="315"/>
      <c r="J213" s="320"/>
    </row>
    <row r="214" spans="2:10" ht="19.5" thickBot="1">
      <c r="B214" s="28" t="s">
        <v>532</v>
      </c>
      <c r="C214" s="6"/>
      <c r="D214" s="40"/>
      <c r="E214" s="41"/>
      <c r="F214" s="41"/>
      <c r="G214" s="40"/>
      <c r="H214" s="155"/>
      <c r="I214" s="155"/>
      <c r="J214" s="273"/>
    </row>
    <row r="215" spans="2:10" ht="27">
      <c r="B215" s="31" t="s">
        <v>304</v>
      </c>
      <c r="C215" s="31">
        <v>1</v>
      </c>
      <c r="D215" s="17" t="s">
        <v>603</v>
      </c>
      <c r="E215" s="61" t="s">
        <v>442</v>
      </c>
      <c r="F215" s="32">
        <v>1</v>
      </c>
      <c r="G215" s="18" t="s">
        <v>484</v>
      </c>
      <c r="H215" s="233"/>
      <c r="I215" s="232"/>
      <c r="J215" s="161"/>
    </row>
    <row r="216" spans="2:10" ht="13.5">
      <c r="B216" s="293" t="s">
        <v>305</v>
      </c>
      <c r="C216" s="15">
        <v>1</v>
      </c>
      <c r="D216" s="10" t="s">
        <v>603</v>
      </c>
      <c r="E216" s="59" t="s">
        <v>442</v>
      </c>
      <c r="F216" s="33">
        <v>2</v>
      </c>
      <c r="G216" s="11" t="s">
        <v>485</v>
      </c>
      <c r="H216" s="234"/>
      <c r="I216" s="229"/>
      <c r="J216" s="162"/>
    </row>
    <row r="217" spans="2:10" ht="13.5">
      <c r="B217" s="293"/>
      <c r="C217" s="15">
        <v>1</v>
      </c>
      <c r="D217" s="10" t="s">
        <v>603</v>
      </c>
      <c r="E217" s="59" t="s">
        <v>442</v>
      </c>
      <c r="F217" s="33">
        <v>3</v>
      </c>
      <c r="G217" s="11" t="s">
        <v>486</v>
      </c>
      <c r="H217" s="234"/>
      <c r="I217" s="229"/>
      <c r="J217" s="162"/>
    </row>
    <row r="218" spans="2:10" ht="13.5">
      <c r="B218" s="293"/>
      <c r="C218" s="15">
        <v>1</v>
      </c>
      <c r="D218" s="10" t="s">
        <v>603</v>
      </c>
      <c r="E218" s="59" t="s">
        <v>442</v>
      </c>
      <c r="F218" s="33">
        <v>4</v>
      </c>
      <c r="G218" s="11" t="s">
        <v>487</v>
      </c>
      <c r="H218" s="234"/>
      <c r="I218" s="229"/>
      <c r="J218" s="162"/>
    </row>
    <row r="219" spans="2:10" ht="27">
      <c r="B219" s="293"/>
      <c r="C219" s="15">
        <v>1</v>
      </c>
      <c r="D219" s="10" t="s">
        <v>603</v>
      </c>
      <c r="E219" s="59" t="s">
        <v>442</v>
      </c>
      <c r="F219" s="33">
        <v>5</v>
      </c>
      <c r="G219" s="11" t="s">
        <v>488</v>
      </c>
      <c r="H219" s="234"/>
      <c r="I219" s="229"/>
      <c r="J219" s="162"/>
    </row>
    <row r="220" spans="2:10" ht="27">
      <c r="B220" s="293" t="s">
        <v>306</v>
      </c>
      <c r="C220" s="15">
        <v>1</v>
      </c>
      <c r="D220" s="10" t="s">
        <v>603</v>
      </c>
      <c r="E220" s="59" t="s">
        <v>442</v>
      </c>
      <c r="F220" s="33">
        <v>6</v>
      </c>
      <c r="G220" s="11" t="s">
        <v>489</v>
      </c>
      <c r="H220" s="234"/>
      <c r="I220" s="229"/>
      <c r="J220" s="162"/>
    </row>
    <row r="221" spans="2:10" ht="13.5">
      <c r="B221" s="293"/>
      <c r="C221" s="15">
        <v>1</v>
      </c>
      <c r="D221" s="10" t="s">
        <v>603</v>
      </c>
      <c r="E221" s="59" t="s">
        <v>442</v>
      </c>
      <c r="F221" s="33">
        <v>7</v>
      </c>
      <c r="G221" s="11" t="s">
        <v>490</v>
      </c>
      <c r="H221" s="234"/>
      <c r="I221" s="229"/>
      <c r="J221" s="162"/>
    </row>
    <row r="222" spans="2:10" ht="13.5">
      <c r="B222" s="293"/>
      <c r="C222" s="15">
        <v>1</v>
      </c>
      <c r="D222" s="10" t="s">
        <v>603</v>
      </c>
      <c r="E222" s="59" t="s">
        <v>442</v>
      </c>
      <c r="F222" s="33">
        <v>8</v>
      </c>
      <c r="G222" s="11" t="s">
        <v>491</v>
      </c>
      <c r="H222" s="234"/>
      <c r="I222" s="229"/>
      <c r="J222" s="162"/>
    </row>
    <row r="223" spans="2:10" ht="13.5">
      <c r="B223" s="293"/>
      <c r="C223" s="15">
        <v>1</v>
      </c>
      <c r="D223" s="10" t="s">
        <v>603</v>
      </c>
      <c r="E223" s="59" t="s">
        <v>442</v>
      </c>
      <c r="F223" s="33">
        <v>9</v>
      </c>
      <c r="G223" s="11" t="s">
        <v>492</v>
      </c>
      <c r="H223" s="234"/>
      <c r="I223" s="229"/>
      <c r="J223" s="162"/>
    </row>
    <row r="224" spans="2:10" ht="13.5">
      <c r="B224" s="293" t="s">
        <v>297</v>
      </c>
      <c r="C224" s="15">
        <v>1</v>
      </c>
      <c r="D224" s="10" t="s">
        <v>603</v>
      </c>
      <c r="E224" s="59" t="s">
        <v>442</v>
      </c>
      <c r="F224" s="33">
        <v>10</v>
      </c>
      <c r="G224" s="11" t="s">
        <v>493</v>
      </c>
      <c r="H224" s="234"/>
      <c r="I224" s="229"/>
      <c r="J224" s="162"/>
    </row>
    <row r="225" spans="2:10" ht="13.5">
      <c r="B225" s="293"/>
      <c r="C225" s="15">
        <v>1</v>
      </c>
      <c r="D225" s="10" t="s">
        <v>603</v>
      </c>
      <c r="E225" s="59" t="s">
        <v>442</v>
      </c>
      <c r="F225" s="33">
        <v>11</v>
      </c>
      <c r="G225" s="11" t="s">
        <v>494</v>
      </c>
      <c r="H225" s="234"/>
      <c r="I225" s="229"/>
      <c r="J225" s="162"/>
    </row>
    <row r="226" spans="2:10" ht="13.5">
      <c r="B226" s="15" t="s">
        <v>495</v>
      </c>
      <c r="C226" s="15">
        <v>1</v>
      </c>
      <c r="D226" s="10" t="s">
        <v>603</v>
      </c>
      <c r="E226" s="59" t="s">
        <v>442</v>
      </c>
      <c r="F226" s="33">
        <v>12</v>
      </c>
      <c r="G226" s="11" t="s">
        <v>617</v>
      </c>
      <c r="H226" s="234"/>
      <c r="I226" s="229"/>
      <c r="J226" s="162"/>
    </row>
    <row r="227" spans="2:10" ht="27">
      <c r="B227" s="15" t="s">
        <v>307</v>
      </c>
      <c r="C227" s="15">
        <v>1</v>
      </c>
      <c r="D227" s="10" t="s">
        <v>603</v>
      </c>
      <c r="E227" s="59" t="s">
        <v>442</v>
      </c>
      <c r="F227" s="33">
        <v>13</v>
      </c>
      <c r="G227" s="11" t="s">
        <v>618</v>
      </c>
      <c r="H227" s="234"/>
      <c r="I227" s="229"/>
      <c r="J227" s="162"/>
    </row>
    <row r="228" spans="2:10" ht="27">
      <c r="B228" s="293" t="s">
        <v>305</v>
      </c>
      <c r="C228" s="15">
        <v>1</v>
      </c>
      <c r="D228" s="10" t="s">
        <v>603</v>
      </c>
      <c r="E228" s="59" t="s">
        <v>443</v>
      </c>
      <c r="F228" s="33">
        <v>1</v>
      </c>
      <c r="G228" s="11" t="s">
        <v>619</v>
      </c>
      <c r="H228" s="234"/>
      <c r="I228" s="229"/>
      <c r="J228" s="162"/>
    </row>
    <row r="229" spans="2:10" ht="27">
      <c r="B229" s="293"/>
      <c r="C229" s="15">
        <v>1</v>
      </c>
      <c r="D229" s="10" t="s">
        <v>603</v>
      </c>
      <c r="E229" s="59" t="s">
        <v>443</v>
      </c>
      <c r="F229" s="33">
        <v>2</v>
      </c>
      <c r="G229" s="11" t="s">
        <v>620</v>
      </c>
      <c r="H229" s="234"/>
      <c r="I229" s="229"/>
      <c r="J229" s="162"/>
    </row>
    <row r="230" spans="2:10" ht="13.5">
      <c r="B230" s="293"/>
      <c r="C230" s="15">
        <v>1</v>
      </c>
      <c r="D230" s="10" t="s">
        <v>603</v>
      </c>
      <c r="E230" s="59" t="s">
        <v>443</v>
      </c>
      <c r="F230" s="33">
        <v>3</v>
      </c>
      <c r="G230" s="11" t="s">
        <v>496</v>
      </c>
      <c r="H230" s="234"/>
      <c r="I230" s="229"/>
      <c r="J230" s="162"/>
    </row>
    <row r="231" spans="2:10" ht="27">
      <c r="B231" s="15" t="s">
        <v>497</v>
      </c>
      <c r="C231" s="15">
        <v>1</v>
      </c>
      <c r="D231" s="10" t="s">
        <v>603</v>
      </c>
      <c r="E231" s="59" t="s">
        <v>443</v>
      </c>
      <c r="F231" s="33">
        <v>4</v>
      </c>
      <c r="G231" s="11" t="s">
        <v>621</v>
      </c>
      <c r="H231" s="234"/>
      <c r="I231" s="229"/>
      <c r="J231" s="162"/>
    </row>
    <row r="232" spans="2:10" ht="28.5" customHeight="1">
      <c r="B232" s="293" t="s">
        <v>347</v>
      </c>
      <c r="C232" s="15">
        <v>1</v>
      </c>
      <c r="D232" s="10" t="s">
        <v>603</v>
      </c>
      <c r="E232" s="59" t="s">
        <v>443</v>
      </c>
      <c r="F232" s="33">
        <v>5</v>
      </c>
      <c r="G232" s="11" t="s">
        <v>622</v>
      </c>
      <c r="H232" s="234"/>
      <c r="I232" s="229"/>
      <c r="J232" s="162"/>
    </row>
    <row r="233" spans="2:10" ht="13.5">
      <c r="B233" s="311"/>
      <c r="C233" s="24">
        <v>1</v>
      </c>
      <c r="D233" s="75" t="s">
        <v>603</v>
      </c>
      <c r="E233" s="62" t="s">
        <v>443</v>
      </c>
      <c r="F233" s="39">
        <v>6</v>
      </c>
      <c r="G233" s="35" t="s">
        <v>785</v>
      </c>
      <c r="H233" s="286"/>
      <c r="I233" s="285"/>
      <c r="J233" s="166"/>
    </row>
    <row r="234" spans="2:10" ht="34.5" customHeight="1" thickBot="1">
      <c r="B234" s="314" t="s">
        <v>283</v>
      </c>
      <c r="C234" s="315"/>
      <c r="D234" s="315"/>
      <c r="E234" s="315"/>
      <c r="F234" s="315"/>
      <c r="G234" s="314"/>
      <c r="H234" s="315"/>
      <c r="I234" s="315"/>
      <c r="J234" s="320"/>
    </row>
    <row r="235" spans="2:10" ht="19.5" thickBot="1">
      <c r="B235" s="27" t="s">
        <v>533</v>
      </c>
      <c r="C235" s="47"/>
      <c r="D235" s="44"/>
      <c r="E235" s="45"/>
      <c r="F235" s="46"/>
      <c r="G235" s="44"/>
      <c r="H235" s="155"/>
      <c r="I235" s="155"/>
      <c r="J235" s="273"/>
    </row>
    <row r="236" spans="2:10" ht="14.25" thickBot="1">
      <c r="B236" s="48" t="s">
        <v>342</v>
      </c>
      <c r="C236" s="6"/>
      <c r="D236" s="6"/>
      <c r="E236" s="20"/>
      <c r="F236" s="20"/>
      <c r="G236" s="6"/>
      <c r="H236" s="155"/>
      <c r="I236" s="155"/>
      <c r="J236" s="273"/>
    </row>
    <row r="237" spans="2:10" ht="27.75" thickBot="1">
      <c r="B237" s="7" t="s">
        <v>355</v>
      </c>
      <c r="C237" s="21">
        <v>1</v>
      </c>
      <c r="D237" s="76" t="s">
        <v>604</v>
      </c>
      <c r="E237" s="51" t="s">
        <v>442</v>
      </c>
      <c r="F237" s="36">
        <v>1</v>
      </c>
      <c r="G237" s="29" t="s">
        <v>786</v>
      </c>
      <c r="H237" s="158"/>
      <c r="I237" s="158"/>
      <c r="J237" s="281"/>
    </row>
    <row r="238" spans="2:10" ht="14.25" thickBot="1">
      <c r="B238" s="48" t="s">
        <v>787</v>
      </c>
      <c r="C238" s="6"/>
      <c r="D238" s="6"/>
      <c r="E238" s="20"/>
      <c r="F238" s="20"/>
      <c r="G238" s="6"/>
      <c r="H238" s="155"/>
      <c r="I238" s="155"/>
      <c r="J238" s="273"/>
    </row>
    <row r="239" spans="2:10" ht="13.5">
      <c r="B239" s="310" t="s">
        <v>346</v>
      </c>
      <c r="C239" s="31">
        <v>1</v>
      </c>
      <c r="D239" s="17" t="s">
        <v>604</v>
      </c>
      <c r="E239" s="61" t="s">
        <v>442</v>
      </c>
      <c r="F239" s="32">
        <v>2</v>
      </c>
      <c r="G239" s="9" t="s">
        <v>788</v>
      </c>
      <c r="H239" s="153"/>
      <c r="I239" s="153"/>
      <c r="J239" s="241"/>
    </row>
    <row r="240" spans="2:10" ht="27">
      <c r="B240" s="293"/>
      <c r="C240" s="15">
        <v>1</v>
      </c>
      <c r="D240" s="10" t="s">
        <v>604</v>
      </c>
      <c r="E240" s="59" t="s">
        <v>442</v>
      </c>
      <c r="F240" s="33">
        <v>3</v>
      </c>
      <c r="G240" s="11" t="s">
        <v>789</v>
      </c>
      <c r="H240" s="152"/>
      <c r="I240" s="152"/>
      <c r="J240" s="167"/>
    </row>
    <row r="241" spans="2:10" ht="27">
      <c r="B241" s="15" t="s">
        <v>790</v>
      </c>
      <c r="C241" s="15">
        <v>1</v>
      </c>
      <c r="D241" s="10" t="s">
        <v>604</v>
      </c>
      <c r="E241" s="59" t="s">
        <v>442</v>
      </c>
      <c r="F241" s="33">
        <v>4</v>
      </c>
      <c r="G241" s="11" t="s">
        <v>791</v>
      </c>
      <c r="H241" s="152"/>
      <c r="I241" s="152"/>
      <c r="J241" s="167"/>
    </row>
    <row r="242" spans="2:10" ht="27">
      <c r="B242" s="15" t="s">
        <v>792</v>
      </c>
      <c r="C242" s="15">
        <v>1</v>
      </c>
      <c r="D242" s="10" t="s">
        <v>604</v>
      </c>
      <c r="E242" s="59" t="s">
        <v>442</v>
      </c>
      <c r="F242" s="33">
        <v>5</v>
      </c>
      <c r="G242" s="11" t="s">
        <v>793</v>
      </c>
      <c r="H242" s="152"/>
      <c r="I242" s="152"/>
      <c r="J242" s="167"/>
    </row>
    <row r="243" spans="2:10" ht="13.5">
      <c r="B243" s="293" t="s">
        <v>309</v>
      </c>
      <c r="C243" s="15">
        <v>1</v>
      </c>
      <c r="D243" s="10" t="s">
        <v>604</v>
      </c>
      <c r="E243" s="59" t="s">
        <v>442</v>
      </c>
      <c r="F243" s="33">
        <v>6</v>
      </c>
      <c r="G243" s="11" t="s">
        <v>794</v>
      </c>
      <c r="H243" s="152"/>
      <c r="I243" s="152"/>
      <c r="J243" s="167"/>
    </row>
    <row r="244" spans="2:10" ht="13.5">
      <c r="B244" s="293"/>
      <c r="C244" s="15">
        <v>1</v>
      </c>
      <c r="D244" s="10" t="s">
        <v>604</v>
      </c>
      <c r="E244" s="59" t="s">
        <v>442</v>
      </c>
      <c r="F244" s="33">
        <v>7</v>
      </c>
      <c r="G244" s="11" t="s">
        <v>795</v>
      </c>
      <c r="H244" s="152"/>
      <c r="I244" s="152"/>
      <c r="J244" s="167"/>
    </row>
    <row r="245" spans="2:10" ht="27">
      <c r="B245" s="293"/>
      <c r="C245" s="15">
        <v>1</v>
      </c>
      <c r="D245" s="10" t="s">
        <v>604</v>
      </c>
      <c r="E245" s="59" t="s">
        <v>442</v>
      </c>
      <c r="F245" s="33">
        <v>8</v>
      </c>
      <c r="G245" s="11" t="s">
        <v>796</v>
      </c>
      <c r="H245" s="152"/>
      <c r="I245" s="152"/>
      <c r="J245" s="167"/>
    </row>
    <row r="246" spans="2:10" ht="27">
      <c r="B246" s="293" t="s">
        <v>797</v>
      </c>
      <c r="C246" s="15">
        <v>1</v>
      </c>
      <c r="D246" s="10" t="s">
        <v>604</v>
      </c>
      <c r="E246" s="59" t="s">
        <v>442</v>
      </c>
      <c r="F246" s="33">
        <v>9</v>
      </c>
      <c r="G246" s="11" t="s">
        <v>798</v>
      </c>
      <c r="H246" s="152"/>
      <c r="I246" s="152"/>
      <c r="J246" s="167"/>
    </row>
    <row r="247" spans="2:10" ht="13.5">
      <c r="B247" s="293"/>
      <c r="C247" s="15">
        <v>1</v>
      </c>
      <c r="D247" s="10" t="s">
        <v>604</v>
      </c>
      <c r="E247" s="59" t="s">
        <v>442</v>
      </c>
      <c r="F247" s="33">
        <v>10</v>
      </c>
      <c r="G247" s="11" t="s">
        <v>799</v>
      </c>
      <c r="H247" s="152"/>
      <c r="I247" s="152"/>
      <c r="J247" s="167"/>
    </row>
    <row r="248" spans="2:10" ht="13.5">
      <c r="B248" s="293"/>
      <c r="C248" s="15">
        <v>1</v>
      </c>
      <c r="D248" s="10" t="s">
        <v>604</v>
      </c>
      <c r="E248" s="59" t="s">
        <v>442</v>
      </c>
      <c r="F248" s="33">
        <v>11</v>
      </c>
      <c r="G248" s="11" t="s">
        <v>800</v>
      </c>
      <c r="H248" s="152"/>
      <c r="I248" s="152"/>
      <c r="J248" s="167"/>
    </row>
    <row r="249" spans="2:10" ht="27">
      <c r="B249" s="15" t="s">
        <v>310</v>
      </c>
      <c r="C249" s="15">
        <v>1</v>
      </c>
      <c r="D249" s="10" t="s">
        <v>604</v>
      </c>
      <c r="E249" s="59" t="s">
        <v>442</v>
      </c>
      <c r="F249" s="33">
        <v>12</v>
      </c>
      <c r="G249" s="11" t="s">
        <v>498</v>
      </c>
      <c r="H249" s="152"/>
      <c r="I249" s="152"/>
      <c r="J249" s="167"/>
    </row>
    <row r="250" spans="2:10" ht="27">
      <c r="B250" s="293" t="s">
        <v>291</v>
      </c>
      <c r="C250" s="15">
        <v>1</v>
      </c>
      <c r="D250" s="10" t="s">
        <v>604</v>
      </c>
      <c r="E250" s="59" t="s">
        <v>442</v>
      </c>
      <c r="F250" s="33">
        <v>13</v>
      </c>
      <c r="G250" s="11" t="s">
        <v>499</v>
      </c>
      <c r="H250" s="152"/>
      <c r="I250" s="152"/>
      <c r="J250" s="167"/>
    </row>
    <row r="251" spans="2:10" ht="27">
      <c r="B251" s="293"/>
      <c r="C251" s="15">
        <v>1</v>
      </c>
      <c r="D251" s="10" t="s">
        <v>604</v>
      </c>
      <c r="E251" s="59" t="s">
        <v>442</v>
      </c>
      <c r="F251" s="33">
        <v>14</v>
      </c>
      <c r="G251" s="11" t="s">
        <v>500</v>
      </c>
      <c r="H251" s="152"/>
      <c r="I251" s="152"/>
      <c r="J251" s="167"/>
    </row>
    <row r="252" spans="2:10" ht="27.75" customHeight="1">
      <c r="B252" s="293" t="s">
        <v>307</v>
      </c>
      <c r="C252" s="15">
        <v>1</v>
      </c>
      <c r="D252" s="10" t="s">
        <v>604</v>
      </c>
      <c r="E252" s="59" t="s">
        <v>442</v>
      </c>
      <c r="F252" s="33">
        <v>15</v>
      </c>
      <c r="G252" s="11" t="s">
        <v>501</v>
      </c>
      <c r="H252" s="152"/>
      <c r="I252" s="152"/>
      <c r="J252" s="167"/>
    </row>
    <row r="253" spans="2:10" ht="13.5">
      <c r="B253" s="293"/>
      <c r="C253" s="15">
        <v>1</v>
      </c>
      <c r="D253" s="10" t="s">
        <v>604</v>
      </c>
      <c r="E253" s="59" t="s">
        <v>442</v>
      </c>
      <c r="F253" s="33">
        <v>16</v>
      </c>
      <c r="G253" s="11" t="s">
        <v>502</v>
      </c>
      <c r="H253" s="152"/>
      <c r="I253" s="152"/>
      <c r="J253" s="167"/>
    </row>
    <row r="254" spans="2:10" ht="27.75" thickBot="1">
      <c r="B254" s="311"/>
      <c r="C254" s="23">
        <v>1</v>
      </c>
      <c r="D254" s="12" t="s">
        <v>604</v>
      </c>
      <c r="E254" s="60" t="s">
        <v>442</v>
      </c>
      <c r="F254" s="34">
        <v>17</v>
      </c>
      <c r="G254" s="35" t="s">
        <v>503</v>
      </c>
      <c r="H254" s="157"/>
      <c r="I254" s="157"/>
      <c r="J254" s="242"/>
    </row>
    <row r="255" spans="2:10" ht="14.25" thickBot="1">
      <c r="B255" s="48" t="s">
        <v>504</v>
      </c>
      <c r="C255" s="6"/>
      <c r="D255" s="6"/>
      <c r="E255" s="20"/>
      <c r="F255" s="20"/>
      <c r="G255" s="6"/>
      <c r="H255" s="155"/>
      <c r="I255" s="155"/>
      <c r="J255" s="273"/>
    </row>
    <row r="256" spans="2:10" ht="13.5">
      <c r="B256" s="31" t="s">
        <v>305</v>
      </c>
      <c r="C256" s="31">
        <v>1</v>
      </c>
      <c r="D256" s="17" t="s">
        <v>604</v>
      </c>
      <c r="E256" s="61" t="s">
        <v>442</v>
      </c>
      <c r="F256" s="32">
        <v>18</v>
      </c>
      <c r="G256" s="18" t="s">
        <v>505</v>
      </c>
      <c r="H256" s="156"/>
      <c r="I256" s="156"/>
      <c r="J256" s="240"/>
    </row>
    <row r="257" spans="2:10" ht="27">
      <c r="B257" s="293" t="s">
        <v>297</v>
      </c>
      <c r="C257" s="15">
        <v>1</v>
      </c>
      <c r="D257" s="10" t="s">
        <v>604</v>
      </c>
      <c r="E257" s="59" t="s">
        <v>442</v>
      </c>
      <c r="F257" s="33">
        <v>19</v>
      </c>
      <c r="G257" s="11" t="s">
        <v>506</v>
      </c>
      <c r="H257" s="152"/>
      <c r="I257" s="152"/>
      <c r="J257" s="167"/>
    </row>
    <row r="258" spans="2:10" ht="27">
      <c r="B258" s="293"/>
      <c r="C258" s="15">
        <v>1</v>
      </c>
      <c r="D258" s="10" t="s">
        <v>604</v>
      </c>
      <c r="E258" s="59" t="s">
        <v>442</v>
      </c>
      <c r="F258" s="33">
        <v>20</v>
      </c>
      <c r="G258" s="11" t="s">
        <v>507</v>
      </c>
      <c r="H258" s="152"/>
      <c r="I258" s="152"/>
      <c r="J258" s="167"/>
    </row>
    <row r="259" spans="2:10" ht="27">
      <c r="B259" s="15" t="s">
        <v>310</v>
      </c>
      <c r="C259" s="15">
        <v>1</v>
      </c>
      <c r="D259" s="10" t="s">
        <v>604</v>
      </c>
      <c r="E259" s="59" t="s">
        <v>442</v>
      </c>
      <c r="F259" s="33">
        <v>21</v>
      </c>
      <c r="G259" s="11" t="s">
        <v>508</v>
      </c>
      <c r="H259" s="152"/>
      <c r="I259" s="152"/>
      <c r="J259" s="167"/>
    </row>
    <row r="260" spans="2:10" ht="39" customHeight="1" thickBot="1">
      <c r="B260" s="23" t="s">
        <v>291</v>
      </c>
      <c r="C260" s="23">
        <v>1</v>
      </c>
      <c r="D260" s="12" t="s">
        <v>604</v>
      </c>
      <c r="E260" s="60" t="s">
        <v>442</v>
      </c>
      <c r="F260" s="34">
        <v>22</v>
      </c>
      <c r="G260" s="13" t="s">
        <v>509</v>
      </c>
      <c r="H260" s="154"/>
      <c r="I260" s="154"/>
      <c r="J260" s="239"/>
    </row>
    <row r="261" spans="2:10" ht="14.25" thickBot="1">
      <c r="B261" s="48" t="s">
        <v>342</v>
      </c>
      <c r="C261" s="6"/>
      <c r="D261" s="6"/>
      <c r="E261" s="20"/>
      <c r="F261" s="20"/>
      <c r="G261" s="6"/>
      <c r="H261" s="155"/>
      <c r="I261" s="155"/>
      <c r="J261" s="273"/>
    </row>
    <row r="262" spans="2:10" ht="14.25" thickBot="1">
      <c r="B262" s="21" t="s">
        <v>307</v>
      </c>
      <c r="C262" s="21">
        <v>1</v>
      </c>
      <c r="D262" s="76" t="s">
        <v>604</v>
      </c>
      <c r="E262" s="51" t="s">
        <v>443</v>
      </c>
      <c r="F262" s="36">
        <v>1</v>
      </c>
      <c r="G262" s="14" t="s">
        <v>510</v>
      </c>
      <c r="H262" s="159"/>
      <c r="I262" s="159"/>
      <c r="J262" s="282"/>
    </row>
    <row r="263" spans="2:10" ht="14.25" thickBot="1">
      <c r="B263" s="48" t="s">
        <v>511</v>
      </c>
      <c r="C263" s="6"/>
      <c r="D263" s="6"/>
      <c r="E263" s="20"/>
      <c r="F263" s="20"/>
      <c r="G263" s="6"/>
      <c r="H263" s="155"/>
      <c r="I263" s="155"/>
      <c r="J263" s="273"/>
    </row>
    <row r="264" spans="2:10" ht="13.5">
      <c r="B264" s="8" t="s">
        <v>311</v>
      </c>
      <c r="C264" s="31">
        <v>1</v>
      </c>
      <c r="D264" s="17" t="s">
        <v>604</v>
      </c>
      <c r="E264" s="61" t="s">
        <v>443</v>
      </c>
      <c r="F264" s="32">
        <v>2</v>
      </c>
      <c r="G264" s="9" t="s">
        <v>512</v>
      </c>
      <c r="H264" s="153"/>
      <c r="I264" s="153"/>
      <c r="J264" s="241"/>
    </row>
    <row r="265" spans="2:10" ht="27.75" customHeight="1">
      <c r="B265" s="15" t="s">
        <v>513</v>
      </c>
      <c r="C265" s="15">
        <v>1</v>
      </c>
      <c r="D265" s="10" t="s">
        <v>604</v>
      </c>
      <c r="E265" s="59" t="s">
        <v>443</v>
      </c>
      <c r="F265" s="33">
        <v>3</v>
      </c>
      <c r="G265" s="11" t="s">
        <v>514</v>
      </c>
      <c r="H265" s="152"/>
      <c r="I265" s="152"/>
      <c r="J265" s="167"/>
    </row>
    <row r="266" spans="2:10" ht="27">
      <c r="B266" s="15" t="s">
        <v>309</v>
      </c>
      <c r="C266" s="15">
        <v>1</v>
      </c>
      <c r="D266" s="10" t="s">
        <v>604</v>
      </c>
      <c r="E266" s="59" t="s">
        <v>443</v>
      </c>
      <c r="F266" s="33">
        <v>4</v>
      </c>
      <c r="G266" s="11" t="s">
        <v>801</v>
      </c>
      <c r="H266" s="152"/>
      <c r="I266" s="152"/>
      <c r="J266" s="167"/>
    </row>
    <row r="267" spans="2:10" ht="27">
      <c r="B267" s="293" t="s">
        <v>623</v>
      </c>
      <c r="C267" s="15">
        <v>1</v>
      </c>
      <c r="D267" s="10" t="s">
        <v>604</v>
      </c>
      <c r="E267" s="59" t="s">
        <v>443</v>
      </c>
      <c r="F267" s="33">
        <v>5</v>
      </c>
      <c r="G267" s="11" t="s">
        <v>802</v>
      </c>
      <c r="H267" s="152"/>
      <c r="I267" s="152"/>
      <c r="J267" s="167"/>
    </row>
    <row r="268" spans="2:10" ht="27">
      <c r="B268" s="293"/>
      <c r="C268" s="15">
        <v>1</v>
      </c>
      <c r="D268" s="10" t="s">
        <v>604</v>
      </c>
      <c r="E268" s="59" t="s">
        <v>443</v>
      </c>
      <c r="F268" s="33">
        <v>6</v>
      </c>
      <c r="G268" s="11" t="s">
        <v>624</v>
      </c>
      <c r="H268" s="152"/>
      <c r="I268" s="152"/>
      <c r="J268" s="167"/>
    </row>
    <row r="269" spans="2:10" ht="13.5">
      <c r="B269" s="293"/>
      <c r="C269" s="15">
        <v>1</v>
      </c>
      <c r="D269" s="10" t="s">
        <v>604</v>
      </c>
      <c r="E269" s="59" t="s">
        <v>443</v>
      </c>
      <c r="F269" s="33">
        <v>7</v>
      </c>
      <c r="G269" s="11" t="s">
        <v>803</v>
      </c>
      <c r="H269" s="152"/>
      <c r="I269" s="152"/>
      <c r="J269" s="167"/>
    </row>
    <row r="270" spans="2:10" ht="13.5">
      <c r="B270" s="293"/>
      <c r="C270" s="15">
        <v>1</v>
      </c>
      <c r="D270" s="10" t="s">
        <v>604</v>
      </c>
      <c r="E270" s="59" t="s">
        <v>443</v>
      </c>
      <c r="F270" s="33">
        <v>8</v>
      </c>
      <c r="G270" s="11" t="s">
        <v>804</v>
      </c>
      <c r="H270" s="152"/>
      <c r="I270" s="152"/>
      <c r="J270" s="167"/>
    </row>
    <row r="271" spans="2:10" ht="27">
      <c r="B271" s="15" t="s">
        <v>310</v>
      </c>
      <c r="C271" s="15">
        <v>1</v>
      </c>
      <c r="D271" s="10" t="s">
        <v>604</v>
      </c>
      <c r="E271" s="59" t="s">
        <v>443</v>
      </c>
      <c r="F271" s="33">
        <v>9</v>
      </c>
      <c r="G271" s="11" t="s">
        <v>515</v>
      </c>
      <c r="H271" s="152"/>
      <c r="I271" s="152"/>
      <c r="J271" s="167"/>
    </row>
    <row r="272" spans="2:10" ht="27">
      <c r="B272" s="15" t="s">
        <v>291</v>
      </c>
      <c r="C272" s="15">
        <v>1</v>
      </c>
      <c r="D272" s="10" t="s">
        <v>604</v>
      </c>
      <c r="E272" s="59" t="s">
        <v>443</v>
      </c>
      <c r="F272" s="33">
        <v>10</v>
      </c>
      <c r="G272" s="11" t="s">
        <v>516</v>
      </c>
      <c r="H272" s="152"/>
      <c r="I272" s="152"/>
      <c r="J272" s="167"/>
    </row>
    <row r="273" spans="2:10" ht="27.75" thickBot="1">
      <c r="B273" s="24" t="s">
        <v>312</v>
      </c>
      <c r="C273" s="23">
        <v>1</v>
      </c>
      <c r="D273" s="12" t="s">
        <v>604</v>
      </c>
      <c r="E273" s="60" t="s">
        <v>443</v>
      </c>
      <c r="F273" s="34">
        <v>11</v>
      </c>
      <c r="G273" s="35" t="s">
        <v>625</v>
      </c>
      <c r="H273" s="157"/>
      <c r="I273" s="157"/>
      <c r="J273" s="242"/>
    </row>
    <row r="274" spans="2:10" ht="14.25" thickBot="1">
      <c r="B274" s="48" t="s">
        <v>504</v>
      </c>
      <c r="C274" s="6"/>
      <c r="D274" s="6"/>
      <c r="E274" s="20"/>
      <c r="F274" s="20"/>
      <c r="G274" s="6"/>
      <c r="H274" s="155"/>
      <c r="I274" s="155"/>
      <c r="J274" s="273"/>
    </row>
    <row r="275" spans="2:10" ht="13.5">
      <c r="B275" s="7" t="s">
        <v>313</v>
      </c>
      <c r="C275" s="31">
        <v>1</v>
      </c>
      <c r="D275" s="3" t="s">
        <v>604</v>
      </c>
      <c r="E275" s="19" t="s">
        <v>443</v>
      </c>
      <c r="F275" s="19">
        <v>12</v>
      </c>
      <c r="G275" s="292" t="s">
        <v>805</v>
      </c>
      <c r="H275" s="158"/>
      <c r="I275" s="158"/>
      <c r="J275" s="281"/>
    </row>
    <row r="276" spans="2:10" ht="32.25" customHeight="1" thickBot="1">
      <c r="B276" s="314" t="s">
        <v>283</v>
      </c>
      <c r="C276" s="315"/>
      <c r="D276" s="315"/>
      <c r="E276" s="315"/>
      <c r="F276" s="315"/>
      <c r="G276" s="314"/>
      <c r="H276" s="315"/>
      <c r="I276" s="315"/>
      <c r="J276" s="320"/>
    </row>
    <row r="277" spans="2:10" ht="19.5" thickBot="1">
      <c r="B277" s="27" t="s">
        <v>534</v>
      </c>
      <c r="C277" s="6"/>
      <c r="D277" s="40"/>
      <c r="E277" s="41"/>
      <c r="F277" s="41"/>
      <c r="G277" s="40"/>
      <c r="H277" s="155"/>
      <c r="I277" s="155"/>
      <c r="J277" s="273"/>
    </row>
    <row r="278" spans="2:10" ht="13.5">
      <c r="B278" s="316" t="s">
        <v>355</v>
      </c>
      <c r="C278" s="31">
        <v>1</v>
      </c>
      <c r="D278" s="17" t="s">
        <v>605</v>
      </c>
      <c r="E278" s="61" t="s">
        <v>442</v>
      </c>
      <c r="F278" s="32">
        <v>1</v>
      </c>
      <c r="G278" s="18" t="s">
        <v>806</v>
      </c>
      <c r="H278" s="156"/>
      <c r="I278" s="156"/>
      <c r="J278" s="240"/>
    </row>
    <row r="279" spans="2:10" ht="13.5">
      <c r="B279" s="293"/>
      <c r="C279" s="15">
        <v>1</v>
      </c>
      <c r="D279" s="10" t="s">
        <v>605</v>
      </c>
      <c r="E279" s="59" t="s">
        <v>442</v>
      </c>
      <c r="F279" s="33">
        <v>2</v>
      </c>
      <c r="G279" s="11" t="s">
        <v>807</v>
      </c>
      <c r="H279" s="152"/>
      <c r="I279" s="152"/>
      <c r="J279" s="167"/>
    </row>
    <row r="280" spans="2:10" ht="13.5">
      <c r="B280" s="293"/>
      <c r="C280" s="15">
        <v>1</v>
      </c>
      <c r="D280" s="10" t="s">
        <v>605</v>
      </c>
      <c r="E280" s="59" t="s">
        <v>442</v>
      </c>
      <c r="F280" s="33">
        <v>3</v>
      </c>
      <c r="G280" s="11" t="s">
        <v>808</v>
      </c>
      <c r="H280" s="152"/>
      <c r="I280" s="152"/>
      <c r="J280" s="167"/>
    </row>
    <row r="281" spans="2:10" ht="13.5">
      <c r="B281" s="293" t="s">
        <v>305</v>
      </c>
      <c r="C281" s="15">
        <v>1</v>
      </c>
      <c r="D281" s="10" t="s">
        <v>605</v>
      </c>
      <c r="E281" s="59" t="s">
        <v>442</v>
      </c>
      <c r="F281" s="33">
        <v>4</v>
      </c>
      <c r="G281" s="11" t="s">
        <v>517</v>
      </c>
      <c r="H281" s="152"/>
      <c r="I281" s="152"/>
      <c r="J281" s="167"/>
    </row>
    <row r="282" spans="2:10" ht="13.5">
      <c r="B282" s="293"/>
      <c r="C282" s="15">
        <v>1</v>
      </c>
      <c r="D282" s="10" t="s">
        <v>605</v>
      </c>
      <c r="E282" s="59" t="s">
        <v>442</v>
      </c>
      <c r="F282" s="33">
        <v>5</v>
      </c>
      <c r="G282" s="11" t="s">
        <v>518</v>
      </c>
      <c r="H282" s="152"/>
      <c r="I282" s="152"/>
      <c r="J282" s="167"/>
    </row>
    <row r="283" spans="2:10" ht="13.5">
      <c r="B283" s="293"/>
      <c r="C283" s="15">
        <v>1</v>
      </c>
      <c r="D283" s="10" t="s">
        <v>605</v>
      </c>
      <c r="E283" s="59" t="s">
        <v>442</v>
      </c>
      <c r="F283" s="33">
        <v>6</v>
      </c>
      <c r="G283" s="11" t="s">
        <v>519</v>
      </c>
      <c r="H283" s="152"/>
      <c r="I283" s="152"/>
      <c r="J283" s="167"/>
    </row>
    <row r="284" spans="2:10" ht="13.5">
      <c r="B284" s="293"/>
      <c r="C284" s="15">
        <v>1</v>
      </c>
      <c r="D284" s="10" t="s">
        <v>605</v>
      </c>
      <c r="E284" s="59" t="s">
        <v>442</v>
      </c>
      <c r="F284" s="33">
        <v>7</v>
      </c>
      <c r="G284" s="11" t="s">
        <v>626</v>
      </c>
      <c r="H284" s="152"/>
      <c r="I284" s="152"/>
      <c r="J284" s="167"/>
    </row>
    <row r="285" spans="2:10" ht="13.5">
      <c r="B285" s="293"/>
      <c r="C285" s="15">
        <v>1</v>
      </c>
      <c r="D285" s="10" t="s">
        <v>605</v>
      </c>
      <c r="E285" s="59" t="s">
        <v>442</v>
      </c>
      <c r="F285" s="33">
        <v>8</v>
      </c>
      <c r="G285" s="11" t="s">
        <v>627</v>
      </c>
      <c r="H285" s="152"/>
      <c r="I285" s="152"/>
      <c r="J285" s="167"/>
    </row>
    <row r="286" spans="2:10" ht="13.5">
      <c r="B286" s="293"/>
      <c r="C286" s="15">
        <v>1</v>
      </c>
      <c r="D286" s="10" t="s">
        <v>605</v>
      </c>
      <c r="E286" s="59" t="s">
        <v>442</v>
      </c>
      <c r="F286" s="33">
        <v>9</v>
      </c>
      <c r="G286" s="11" t="s">
        <v>628</v>
      </c>
      <c r="H286" s="152"/>
      <c r="I286" s="152"/>
      <c r="J286" s="167"/>
    </row>
    <row r="287" spans="2:10" ht="13.5">
      <c r="B287" s="293" t="s">
        <v>182</v>
      </c>
      <c r="C287" s="15">
        <v>1</v>
      </c>
      <c r="D287" s="10" t="s">
        <v>605</v>
      </c>
      <c r="E287" s="59" t="s">
        <v>442</v>
      </c>
      <c r="F287" s="33">
        <v>10</v>
      </c>
      <c r="G287" s="11" t="s">
        <v>520</v>
      </c>
      <c r="H287" s="152"/>
      <c r="I287" s="152"/>
      <c r="J287" s="167"/>
    </row>
    <row r="288" spans="2:10" ht="13.5">
      <c r="B288" s="293"/>
      <c r="C288" s="15">
        <v>1</v>
      </c>
      <c r="D288" s="10" t="s">
        <v>605</v>
      </c>
      <c r="E288" s="59" t="s">
        <v>442</v>
      </c>
      <c r="F288" s="33">
        <v>11</v>
      </c>
      <c r="G288" s="11" t="s">
        <v>521</v>
      </c>
      <c r="H288" s="152"/>
      <c r="I288" s="152"/>
      <c r="J288" s="167"/>
    </row>
    <row r="289" spans="2:10" ht="13.5">
      <c r="B289" s="293" t="s">
        <v>297</v>
      </c>
      <c r="C289" s="15">
        <v>1</v>
      </c>
      <c r="D289" s="10" t="s">
        <v>605</v>
      </c>
      <c r="E289" s="59" t="s">
        <v>442</v>
      </c>
      <c r="F289" s="33">
        <v>12</v>
      </c>
      <c r="G289" s="11" t="s">
        <v>308</v>
      </c>
      <c r="H289" s="152"/>
      <c r="I289" s="152"/>
      <c r="J289" s="167"/>
    </row>
    <row r="290" spans="2:10" ht="13.5">
      <c r="B290" s="293"/>
      <c r="C290" s="15">
        <v>1</v>
      </c>
      <c r="D290" s="10" t="s">
        <v>605</v>
      </c>
      <c r="E290" s="59" t="s">
        <v>442</v>
      </c>
      <c r="F290" s="33">
        <v>13</v>
      </c>
      <c r="G290" s="11" t="s">
        <v>522</v>
      </c>
      <c r="H290" s="152"/>
      <c r="I290" s="152"/>
      <c r="J290" s="167"/>
    </row>
    <row r="291" spans="2:10" ht="13.5">
      <c r="B291" s="15" t="s">
        <v>314</v>
      </c>
      <c r="C291" s="15">
        <v>1</v>
      </c>
      <c r="D291" s="10" t="s">
        <v>605</v>
      </c>
      <c r="E291" s="59" t="s">
        <v>442</v>
      </c>
      <c r="F291" s="33">
        <v>14</v>
      </c>
      <c r="G291" s="11" t="s">
        <v>617</v>
      </c>
      <c r="H291" s="152"/>
      <c r="I291" s="152"/>
      <c r="J291" s="167"/>
    </row>
    <row r="292" spans="2:10" ht="13.5">
      <c r="B292" s="15" t="s">
        <v>355</v>
      </c>
      <c r="C292" s="15">
        <v>1</v>
      </c>
      <c r="D292" s="10" t="s">
        <v>605</v>
      </c>
      <c r="E292" s="59" t="s">
        <v>443</v>
      </c>
      <c r="F292" s="33">
        <v>1</v>
      </c>
      <c r="G292" s="11" t="s">
        <v>629</v>
      </c>
      <c r="H292" s="152"/>
      <c r="I292" s="152"/>
      <c r="J292" s="167"/>
    </row>
    <row r="293" spans="2:10" ht="13.5">
      <c r="B293" s="293" t="s">
        <v>305</v>
      </c>
      <c r="C293" s="15">
        <v>1</v>
      </c>
      <c r="D293" s="10" t="s">
        <v>605</v>
      </c>
      <c r="E293" s="59" t="s">
        <v>443</v>
      </c>
      <c r="F293" s="33">
        <v>2</v>
      </c>
      <c r="G293" s="11" t="s">
        <v>483</v>
      </c>
      <c r="H293" s="152"/>
      <c r="I293" s="152"/>
      <c r="J293" s="167"/>
    </row>
    <row r="294" spans="2:10" ht="27">
      <c r="B294" s="293"/>
      <c r="C294" s="15">
        <v>1</v>
      </c>
      <c r="D294" s="10" t="s">
        <v>605</v>
      </c>
      <c r="E294" s="59" t="s">
        <v>443</v>
      </c>
      <c r="F294" s="33">
        <v>3</v>
      </c>
      <c r="G294" s="11" t="s">
        <v>523</v>
      </c>
      <c r="H294" s="152"/>
      <c r="I294" s="152"/>
      <c r="J294" s="167"/>
    </row>
    <row r="295" spans="2:10" ht="13.5">
      <c r="B295" s="293"/>
      <c r="C295" s="15">
        <v>1</v>
      </c>
      <c r="D295" s="10" t="s">
        <v>605</v>
      </c>
      <c r="E295" s="59" t="s">
        <v>443</v>
      </c>
      <c r="F295" s="33">
        <v>4</v>
      </c>
      <c r="G295" s="11" t="s">
        <v>315</v>
      </c>
      <c r="H295" s="152"/>
      <c r="I295" s="152"/>
      <c r="J295" s="167"/>
    </row>
    <row r="296" spans="2:10" ht="13.5">
      <c r="B296" s="15" t="s">
        <v>497</v>
      </c>
      <c r="C296" s="15">
        <v>1</v>
      </c>
      <c r="D296" s="10" t="s">
        <v>605</v>
      </c>
      <c r="E296" s="59" t="s">
        <v>443</v>
      </c>
      <c r="F296" s="33">
        <v>5</v>
      </c>
      <c r="G296" s="11" t="s">
        <v>524</v>
      </c>
      <c r="H296" s="152"/>
      <c r="I296" s="152"/>
      <c r="J296" s="167"/>
    </row>
    <row r="297" spans="2:10" ht="27.75" customHeight="1">
      <c r="B297" s="293" t="s">
        <v>347</v>
      </c>
      <c r="C297" s="15">
        <v>1</v>
      </c>
      <c r="D297" s="10" t="s">
        <v>605</v>
      </c>
      <c r="E297" s="59" t="s">
        <v>443</v>
      </c>
      <c r="F297" s="33">
        <v>6</v>
      </c>
      <c r="G297" s="11" t="s">
        <v>784</v>
      </c>
      <c r="H297" s="152"/>
      <c r="I297" s="152"/>
      <c r="J297" s="167"/>
    </row>
    <row r="298" spans="2:10" ht="13.5">
      <c r="B298" s="311"/>
      <c r="C298" s="24">
        <v>1</v>
      </c>
      <c r="D298" s="75" t="s">
        <v>605</v>
      </c>
      <c r="E298" s="62" t="s">
        <v>443</v>
      </c>
      <c r="F298" s="39">
        <v>7</v>
      </c>
      <c r="G298" s="35" t="s">
        <v>785</v>
      </c>
      <c r="H298" s="157"/>
      <c r="I298" s="157"/>
      <c r="J298" s="242"/>
    </row>
    <row r="299" spans="2:10" ht="39" customHeight="1" thickBot="1">
      <c r="B299" s="314" t="s">
        <v>283</v>
      </c>
      <c r="C299" s="315"/>
      <c r="D299" s="315"/>
      <c r="E299" s="315"/>
      <c r="F299" s="315"/>
      <c r="G299" s="314"/>
      <c r="H299" s="315"/>
      <c r="I299" s="315"/>
      <c r="J299" s="320"/>
    </row>
    <row r="300" spans="2:10" ht="19.5" thickBot="1">
      <c r="B300" s="27" t="s">
        <v>535</v>
      </c>
      <c r="C300" s="6"/>
      <c r="D300" s="40"/>
      <c r="E300" s="41"/>
      <c r="F300" s="41"/>
      <c r="G300" s="40"/>
      <c r="H300" s="155"/>
      <c r="I300" s="155"/>
      <c r="J300" s="273"/>
    </row>
    <row r="301" spans="2:10" ht="14.25" thickBot="1">
      <c r="B301" s="48" t="s">
        <v>322</v>
      </c>
      <c r="C301" s="6"/>
      <c r="D301" s="6"/>
      <c r="E301" s="20"/>
      <c r="F301" s="20"/>
      <c r="G301" s="6"/>
      <c r="H301" s="155"/>
      <c r="I301" s="155"/>
      <c r="J301" s="273"/>
    </row>
    <row r="302" spans="2:10" ht="27">
      <c r="B302" s="310" t="s">
        <v>316</v>
      </c>
      <c r="C302" s="31">
        <v>1</v>
      </c>
      <c r="D302" s="17" t="s">
        <v>606</v>
      </c>
      <c r="E302" s="61" t="s">
        <v>442</v>
      </c>
      <c r="F302" s="32">
        <v>1</v>
      </c>
      <c r="G302" s="9" t="s">
        <v>630</v>
      </c>
      <c r="H302" s="153"/>
      <c r="I302" s="153"/>
      <c r="J302" s="241"/>
    </row>
    <row r="303" spans="2:10" ht="13.5">
      <c r="B303" s="293"/>
      <c r="C303" s="15">
        <v>1</v>
      </c>
      <c r="D303" s="10" t="s">
        <v>606</v>
      </c>
      <c r="E303" s="59" t="s">
        <v>442</v>
      </c>
      <c r="F303" s="33">
        <v>2</v>
      </c>
      <c r="G303" s="11" t="s">
        <v>809</v>
      </c>
      <c r="H303" s="152"/>
      <c r="I303" s="152"/>
      <c r="J303" s="167"/>
    </row>
    <row r="304" spans="2:10" ht="27.75" customHeight="1">
      <c r="B304" s="293"/>
      <c r="C304" s="15">
        <v>1</v>
      </c>
      <c r="D304" s="10" t="s">
        <v>606</v>
      </c>
      <c r="E304" s="59" t="s">
        <v>442</v>
      </c>
      <c r="F304" s="33">
        <v>3</v>
      </c>
      <c r="G304" s="11" t="s">
        <v>810</v>
      </c>
      <c r="H304" s="152"/>
      <c r="I304" s="152"/>
      <c r="J304" s="167"/>
    </row>
    <row r="305" spans="2:10" ht="13.5">
      <c r="B305" s="293"/>
      <c r="C305" s="15">
        <v>1</v>
      </c>
      <c r="D305" s="10" t="s">
        <v>606</v>
      </c>
      <c r="E305" s="59" t="s">
        <v>442</v>
      </c>
      <c r="F305" s="33">
        <v>4</v>
      </c>
      <c r="G305" s="11" t="s">
        <v>318</v>
      </c>
      <c r="H305" s="152"/>
      <c r="I305" s="152"/>
      <c r="J305" s="167"/>
    </row>
    <row r="306" spans="2:10" ht="13.5">
      <c r="B306" s="293" t="s">
        <v>317</v>
      </c>
      <c r="C306" s="15">
        <v>1</v>
      </c>
      <c r="D306" s="10" t="s">
        <v>606</v>
      </c>
      <c r="E306" s="59" t="s">
        <v>442</v>
      </c>
      <c r="F306" s="33">
        <v>5</v>
      </c>
      <c r="G306" s="11" t="s">
        <v>811</v>
      </c>
      <c r="H306" s="152"/>
      <c r="I306" s="152"/>
      <c r="J306" s="167"/>
    </row>
    <row r="307" spans="2:10" ht="13.5">
      <c r="B307" s="293"/>
      <c r="C307" s="15">
        <v>1</v>
      </c>
      <c r="D307" s="10" t="s">
        <v>606</v>
      </c>
      <c r="E307" s="59" t="s">
        <v>442</v>
      </c>
      <c r="F307" s="33">
        <v>6</v>
      </c>
      <c r="G307" s="11" t="s">
        <v>812</v>
      </c>
      <c r="H307" s="152"/>
      <c r="I307" s="152"/>
      <c r="J307" s="167"/>
    </row>
    <row r="308" spans="2:10" ht="13.5">
      <c r="B308" s="293"/>
      <c r="C308" s="15">
        <v>1</v>
      </c>
      <c r="D308" s="10" t="s">
        <v>606</v>
      </c>
      <c r="E308" s="59" t="s">
        <v>442</v>
      </c>
      <c r="F308" s="33">
        <v>7</v>
      </c>
      <c r="G308" s="11" t="s">
        <v>319</v>
      </c>
      <c r="H308" s="152"/>
      <c r="I308" s="152"/>
      <c r="J308" s="167"/>
    </row>
    <row r="309" spans="2:10" ht="27">
      <c r="B309" s="293"/>
      <c r="C309" s="15">
        <v>1</v>
      </c>
      <c r="D309" s="10" t="s">
        <v>606</v>
      </c>
      <c r="E309" s="59" t="s">
        <v>442</v>
      </c>
      <c r="F309" s="33">
        <v>8</v>
      </c>
      <c r="G309" s="11" t="s">
        <v>813</v>
      </c>
      <c r="H309" s="152"/>
      <c r="I309" s="152"/>
      <c r="J309" s="167"/>
    </row>
    <row r="310" spans="2:10" ht="13.5">
      <c r="B310" s="293"/>
      <c r="C310" s="15">
        <v>1</v>
      </c>
      <c r="D310" s="10" t="s">
        <v>606</v>
      </c>
      <c r="E310" s="59" t="s">
        <v>442</v>
      </c>
      <c r="F310" s="33">
        <v>9</v>
      </c>
      <c r="G310" s="11" t="s">
        <v>814</v>
      </c>
      <c r="H310" s="152"/>
      <c r="I310" s="152"/>
      <c r="J310" s="167"/>
    </row>
    <row r="311" spans="2:10" ht="27">
      <c r="B311" s="15" t="s">
        <v>320</v>
      </c>
      <c r="C311" s="15">
        <v>1</v>
      </c>
      <c r="D311" s="10" t="s">
        <v>606</v>
      </c>
      <c r="E311" s="59" t="s">
        <v>442</v>
      </c>
      <c r="F311" s="33">
        <v>10</v>
      </c>
      <c r="G311" s="11" t="s">
        <v>525</v>
      </c>
      <c r="H311" s="152"/>
      <c r="I311" s="152"/>
      <c r="J311" s="167"/>
    </row>
    <row r="312" spans="2:10" ht="27">
      <c r="B312" s="293" t="s">
        <v>321</v>
      </c>
      <c r="C312" s="15">
        <v>1</v>
      </c>
      <c r="D312" s="10" t="s">
        <v>606</v>
      </c>
      <c r="E312" s="59" t="s">
        <v>442</v>
      </c>
      <c r="F312" s="33">
        <v>11</v>
      </c>
      <c r="G312" s="11" t="s">
        <v>526</v>
      </c>
      <c r="H312" s="152"/>
      <c r="I312" s="152"/>
      <c r="J312" s="167"/>
    </row>
    <row r="313" spans="2:10" ht="13.5">
      <c r="B313" s="293"/>
      <c r="C313" s="15">
        <v>1</v>
      </c>
      <c r="D313" s="10" t="s">
        <v>606</v>
      </c>
      <c r="E313" s="59" t="s">
        <v>442</v>
      </c>
      <c r="F313" s="33">
        <v>12</v>
      </c>
      <c r="G313" s="11" t="s">
        <v>527</v>
      </c>
      <c r="H313" s="152"/>
      <c r="I313" s="152"/>
      <c r="J313" s="167"/>
    </row>
    <row r="314" spans="2:10" ht="14.25" thickBot="1">
      <c r="B314" s="311"/>
      <c r="C314" s="23">
        <v>1</v>
      </c>
      <c r="D314" s="12" t="s">
        <v>606</v>
      </c>
      <c r="E314" s="60" t="s">
        <v>442</v>
      </c>
      <c r="F314" s="34">
        <v>13</v>
      </c>
      <c r="G314" s="35" t="s">
        <v>528</v>
      </c>
      <c r="H314" s="157"/>
      <c r="I314" s="157"/>
      <c r="J314" s="242"/>
    </row>
    <row r="315" spans="2:10" ht="14.25" thickBot="1">
      <c r="B315" s="48" t="s">
        <v>323</v>
      </c>
      <c r="C315" s="6"/>
      <c r="D315" s="6"/>
      <c r="E315" s="20"/>
      <c r="F315" s="20"/>
      <c r="G315" s="6"/>
      <c r="H315" s="155"/>
      <c r="I315" s="155"/>
      <c r="J315" s="273"/>
    </row>
    <row r="316" spans="2:10" ht="14.25" thickBot="1">
      <c r="B316" s="4" t="s">
        <v>316</v>
      </c>
      <c r="C316" s="4">
        <v>1</v>
      </c>
      <c r="D316" s="64" t="s">
        <v>606</v>
      </c>
      <c r="E316" s="57" t="s">
        <v>442</v>
      </c>
      <c r="F316" s="37">
        <v>14</v>
      </c>
      <c r="G316" s="5" t="s">
        <v>631</v>
      </c>
      <c r="H316" s="160"/>
      <c r="I316" s="160"/>
      <c r="J316" s="283"/>
    </row>
    <row r="317" spans="2:10" ht="14.25" thickBot="1">
      <c r="B317" s="48" t="s">
        <v>344</v>
      </c>
      <c r="C317" s="6"/>
      <c r="D317" s="6"/>
      <c r="E317" s="20"/>
      <c r="F317" s="20"/>
      <c r="G317" s="6"/>
      <c r="H317" s="155"/>
      <c r="I317" s="155"/>
      <c r="J317" s="273"/>
    </row>
    <row r="318" spans="2:10" ht="13.5">
      <c r="B318" s="310" t="s">
        <v>317</v>
      </c>
      <c r="C318" s="8">
        <v>1</v>
      </c>
      <c r="D318" s="74" t="s">
        <v>606</v>
      </c>
      <c r="E318" s="53" t="s">
        <v>443</v>
      </c>
      <c r="F318" s="26">
        <v>1</v>
      </c>
      <c r="G318" s="9" t="s">
        <v>815</v>
      </c>
      <c r="H318" s="153"/>
      <c r="I318" s="153"/>
      <c r="J318" s="241"/>
    </row>
    <row r="319" spans="2:10" ht="27.75" customHeight="1">
      <c r="B319" s="293"/>
      <c r="C319" s="15">
        <v>1</v>
      </c>
      <c r="D319" s="10" t="s">
        <v>606</v>
      </c>
      <c r="E319" s="59" t="s">
        <v>443</v>
      </c>
      <c r="F319" s="33">
        <v>2</v>
      </c>
      <c r="G319" s="11" t="s">
        <v>816</v>
      </c>
      <c r="H319" s="152"/>
      <c r="I319" s="152"/>
      <c r="J319" s="167"/>
    </row>
    <row r="320" spans="2:10" ht="13.5">
      <c r="B320" s="24" t="s">
        <v>324</v>
      </c>
      <c r="C320" s="24">
        <v>1</v>
      </c>
      <c r="D320" s="75" t="s">
        <v>606</v>
      </c>
      <c r="E320" s="62" t="s">
        <v>443</v>
      </c>
      <c r="F320" s="39">
        <v>3</v>
      </c>
      <c r="G320" s="35" t="s">
        <v>632</v>
      </c>
      <c r="H320" s="157"/>
      <c r="I320" s="157"/>
      <c r="J320" s="242"/>
    </row>
    <row r="321" spans="2:10" ht="35.25" customHeight="1" thickBot="1">
      <c r="B321" s="314" t="s">
        <v>283</v>
      </c>
      <c r="C321" s="315"/>
      <c r="D321" s="315"/>
      <c r="E321" s="315"/>
      <c r="F321" s="315"/>
      <c r="G321" s="314"/>
      <c r="H321" s="315"/>
      <c r="I321" s="315"/>
      <c r="J321" s="320"/>
    </row>
  </sheetData>
  <mergeCells count="98">
    <mergeCell ref="G276:J276"/>
    <mergeCell ref="B299:F299"/>
    <mergeCell ref="G299:J299"/>
    <mergeCell ref="B321:F321"/>
    <mergeCell ref="G321:J321"/>
    <mergeCell ref="B312:B314"/>
    <mergeCell ref="B318:B319"/>
    <mergeCell ref="B287:B288"/>
    <mergeCell ref="B289:B290"/>
    <mergeCell ref="B293:B295"/>
    <mergeCell ref="G197:J197"/>
    <mergeCell ref="B213:F213"/>
    <mergeCell ref="G213:J213"/>
    <mergeCell ref="B234:F234"/>
    <mergeCell ref="G234:J234"/>
    <mergeCell ref="B224:B225"/>
    <mergeCell ref="B228:B230"/>
    <mergeCell ref="B232:B233"/>
    <mergeCell ref="G110:J110"/>
    <mergeCell ref="B150:F150"/>
    <mergeCell ref="G150:J150"/>
    <mergeCell ref="B169:F169"/>
    <mergeCell ref="G169:J169"/>
    <mergeCell ref="B144:B148"/>
    <mergeCell ref="B154:B156"/>
    <mergeCell ref="B165:B166"/>
    <mergeCell ref="B167:B168"/>
    <mergeCell ref="B126:B127"/>
    <mergeCell ref="B89:F89"/>
    <mergeCell ref="G89:J89"/>
    <mergeCell ref="B97:F97"/>
    <mergeCell ref="G97:J97"/>
    <mergeCell ref="B91:B92"/>
    <mergeCell ref="G28:J28"/>
    <mergeCell ref="B69:F69"/>
    <mergeCell ref="G69:J69"/>
    <mergeCell ref="B76:F76"/>
    <mergeCell ref="G76:J76"/>
    <mergeCell ref="B43:B45"/>
    <mergeCell ref="B47:B50"/>
    <mergeCell ref="B57:B62"/>
    <mergeCell ref="B54:B55"/>
    <mergeCell ref="B52:B53"/>
    <mergeCell ref="B297:B298"/>
    <mergeCell ref="B302:B305"/>
    <mergeCell ref="B306:B310"/>
    <mergeCell ref="B250:B251"/>
    <mergeCell ref="B252:B254"/>
    <mergeCell ref="B257:B258"/>
    <mergeCell ref="B267:B270"/>
    <mergeCell ref="B278:B280"/>
    <mergeCell ref="B281:B286"/>
    <mergeCell ref="B276:F276"/>
    <mergeCell ref="B239:B240"/>
    <mergeCell ref="B243:B245"/>
    <mergeCell ref="B246:B248"/>
    <mergeCell ref="B202:B203"/>
    <mergeCell ref="B204:B205"/>
    <mergeCell ref="B216:B219"/>
    <mergeCell ref="B220:B223"/>
    <mergeCell ref="B189:B190"/>
    <mergeCell ref="B192:B193"/>
    <mergeCell ref="B194:B195"/>
    <mergeCell ref="B199:B201"/>
    <mergeCell ref="B197:F197"/>
    <mergeCell ref="B176:B177"/>
    <mergeCell ref="B178:B184"/>
    <mergeCell ref="B174:B175"/>
    <mergeCell ref="B185:B186"/>
    <mergeCell ref="B63:B68"/>
    <mergeCell ref="B74:B75"/>
    <mergeCell ref="B78:B84"/>
    <mergeCell ref="B85:B87"/>
    <mergeCell ref="B116:B117"/>
    <mergeCell ref="B114:B115"/>
    <mergeCell ref="B105:B107"/>
    <mergeCell ref="B110:F110"/>
    <mergeCell ref="B124:B125"/>
    <mergeCell ref="B129:B133"/>
    <mergeCell ref="B135:B143"/>
    <mergeCell ref="B24:B25"/>
    <mergeCell ref="B26:B27"/>
    <mergeCell ref="B33:B35"/>
    <mergeCell ref="B37:B38"/>
    <mergeCell ref="B31:B32"/>
    <mergeCell ref="B28:F28"/>
    <mergeCell ref="B99:B102"/>
    <mergeCell ref="B17:B18"/>
    <mergeCell ref="G5:G6"/>
    <mergeCell ref="B21:B22"/>
    <mergeCell ref="B8:B9"/>
    <mergeCell ref="B10:B11"/>
    <mergeCell ref="B12:B13"/>
    <mergeCell ref="B14:B15"/>
    <mergeCell ref="B4:E4"/>
    <mergeCell ref="G4:J4"/>
    <mergeCell ref="B5:B6"/>
    <mergeCell ref="C5:F6"/>
  </mergeCells>
  <printOptions horizontalCentered="1"/>
  <pageMargins left="0.3937007874015748" right="0.3937007874015748" top="0.1968503937007874" bottom="0.1968503937007874" header="0.1968503937007874" footer="0"/>
  <pageSetup fitToHeight="0" fitToWidth="1" horizontalDpi="300" verticalDpi="300" orientation="portrait" paperSize="9" scale="87" r:id="rId1"/>
  <headerFooter alignWithMargins="0">
    <oddFooter>&amp;C移動空間－&amp;P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240"/>
  <sheetViews>
    <sheetView zoomScale="75" zoomScaleNormal="75" zoomScaleSheetLayoutView="75" workbookViewId="0" topLeftCell="A124">
      <selection activeCell="G129" sqref="G129"/>
    </sheetView>
  </sheetViews>
  <sheetFormatPr defaultColWidth="9.00390625" defaultRowHeight="13.5"/>
  <cols>
    <col min="1" max="1" width="3.25390625" style="2" customWidth="1"/>
    <col min="2" max="2" width="13.50390625" style="2" customWidth="1"/>
    <col min="3" max="6" width="3.00390625" style="19" customWidth="1"/>
    <col min="7" max="7" width="68.125" style="2" customWidth="1"/>
    <col min="8" max="10" width="5.625" style="172" bestFit="1" customWidth="1"/>
    <col min="11" max="16384" width="9.00390625" style="2" customWidth="1"/>
  </cols>
  <sheetData>
    <row r="1" spans="3:10" ht="13.5">
      <c r="C1" s="3"/>
      <c r="D1" s="3"/>
      <c r="H1" s="148"/>
      <c r="I1" s="148"/>
      <c r="J1" s="148"/>
    </row>
    <row r="2" spans="3:10" ht="13.5">
      <c r="C2" s="3"/>
      <c r="D2" s="3"/>
      <c r="G2" s="58"/>
      <c r="H2" s="148"/>
      <c r="I2" s="148"/>
      <c r="J2" s="148"/>
    </row>
    <row r="3" spans="3:10" ht="13.5">
      <c r="C3" s="3"/>
      <c r="D3" s="3"/>
      <c r="G3" s="58"/>
      <c r="H3" s="148"/>
      <c r="I3" s="148"/>
      <c r="J3" s="148"/>
    </row>
    <row r="4" spans="2:10" ht="45" customHeight="1" thickBot="1">
      <c r="B4" s="308" t="s">
        <v>440</v>
      </c>
      <c r="C4" s="309"/>
      <c r="D4" s="309"/>
      <c r="E4" s="309"/>
      <c r="F4" s="63"/>
      <c r="G4" s="295" t="s">
        <v>898</v>
      </c>
      <c r="H4" s="295"/>
      <c r="I4" s="295"/>
      <c r="J4" s="295"/>
    </row>
    <row r="5" spans="2:10" ht="13.5">
      <c r="B5" s="296" t="s">
        <v>212</v>
      </c>
      <c r="C5" s="296" t="s">
        <v>655</v>
      </c>
      <c r="D5" s="298"/>
      <c r="E5" s="298"/>
      <c r="F5" s="299"/>
      <c r="G5" s="303" t="s">
        <v>142</v>
      </c>
      <c r="H5" s="237"/>
      <c r="I5" s="237"/>
      <c r="J5" s="237"/>
    </row>
    <row r="6" spans="2:10" ht="14.25" thickBot="1">
      <c r="B6" s="297"/>
      <c r="C6" s="297"/>
      <c r="D6" s="300"/>
      <c r="E6" s="300"/>
      <c r="F6" s="301"/>
      <c r="G6" s="304"/>
      <c r="H6" s="238" t="s">
        <v>45</v>
      </c>
      <c r="I6" s="238" t="s">
        <v>143</v>
      </c>
      <c r="J6" s="238" t="s">
        <v>144</v>
      </c>
    </row>
    <row r="7" spans="2:10" ht="19.5" thickBot="1">
      <c r="B7" s="27" t="s">
        <v>342</v>
      </c>
      <c r="C7" s="20"/>
      <c r="D7" s="20"/>
      <c r="E7" s="20"/>
      <c r="F7" s="20"/>
      <c r="G7" s="6"/>
      <c r="H7" s="168"/>
      <c r="I7" s="168"/>
      <c r="J7" s="275"/>
    </row>
    <row r="8" spans="2:10" ht="40.5">
      <c r="B8" s="316" t="s">
        <v>183</v>
      </c>
      <c r="C8" s="38">
        <v>2</v>
      </c>
      <c r="D8" s="61" t="s">
        <v>116</v>
      </c>
      <c r="E8" s="61" t="s">
        <v>442</v>
      </c>
      <c r="F8" s="32">
        <v>1</v>
      </c>
      <c r="G8" s="18" t="s">
        <v>817</v>
      </c>
      <c r="H8" s="150"/>
      <c r="I8" s="150"/>
      <c r="J8" s="161"/>
    </row>
    <row r="9" spans="2:10" ht="27.75" customHeight="1">
      <c r="B9" s="293"/>
      <c r="C9" s="65">
        <v>2</v>
      </c>
      <c r="D9" s="59" t="s">
        <v>116</v>
      </c>
      <c r="E9" s="59" t="s">
        <v>442</v>
      </c>
      <c r="F9" s="33">
        <v>2</v>
      </c>
      <c r="G9" s="11" t="s">
        <v>818</v>
      </c>
      <c r="H9" s="151"/>
      <c r="I9" s="229"/>
      <c r="J9" s="167"/>
    </row>
    <row r="10" spans="2:10" ht="40.5">
      <c r="B10" s="15" t="s">
        <v>325</v>
      </c>
      <c r="C10" s="65">
        <v>2</v>
      </c>
      <c r="D10" s="59" t="s">
        <v>116</v>
      </c>
      <c r="E10" s="59" t="s">
        <v>442</v>
      </c>
      <c r="F10" s="33">
        <v>3</v>
      </c>
      <c r="G10" s="11" t="s">
        <v>819</v>
      </c>
      <c r="H10" s="151"/>
      <c r="I10" s="229"/>
      <c r="J10" s="167"/>
    </row>
    <row r="11" spans="2:10" ht="40.5">
      <c r="B11" s="15" t="s">
        <v>326</v>
      </c>
      <c r="C11" s="65">
        <v>2</v>
      </c>
      <c r="D11" s="59" t="s">
        <v>116</v>
      </c>
      <c r="E11" s="59" t="s">
        <v>442</v>
      </c>
      <c r="F11" s="33">
        <v>4</v>
      </c>
      <c r="G11" s="11" t="s">
        <v>633</v>
      </c>
      <c r="H11" s="151"/>
      <c r="I11" s="229"/>
      <c r="J11" s="167"/>
    </row>
    <row r="12" spans="2:10" ht="13.5">
      <c r="B12" s="15" t="s">
        <v>327</v>
      </c>
      <c r="C12" s="65">
        <v>2</v>
      </c>
      <c r="D12" s="59" t="s">
        <v>116</v>
      </c>
      <c r="E12" s="59" t="s">
        <v>442</v>
      </c>
      <c r="F12" s="33">
        <v>5</v>
      </c>
      <c r="G12" s="11" t="s">
        <v>820</v>
      </c>
      <c r="H12" s="151"/>
      <c r="I12" s="229"/>
      <c r="J12" s="167"/>
    </row>
    <row r="13" spans="2:10" ht="13.5">
      <c r="B13" s="15" t="s">
        <v>328</v>
      </c>
      <c r="C13" s="65">
        <v>2</v>
      </c>
      <c r="D13" s="59" t="s">
        <v>116</v>
      </c>
      <c r="E13" s="59" t="s">
        <v>442</v>
      </c>
      <c r="F13" s="33">
        <v>6</v>
      </c>
      <c r="G13" s="11" t="s">
        <v>821</v>
      </c>
      <c r="H13" s="151"/>
      <c r="I13" s="229"/>
      <c r="J13" s="167"/>
    </row>
    <row r="14" spans="2:10" ht="27">
      <c r="B14" s="15" t="s">
        <v>184</v>
      </c>
      <c r="C14" s="65">
        <v>2</v>
      </c>
      <c r="D14" s="59" t="s">
        <v>116</v>
      </c>
      <c r="E14" s="59" t="s">
        <v>442</v>
      </c>
      <c r="F14" s="33">
        <v>7</v>
      </c>
      <c r="G14" s="11" t="s">
        <v>822</v>
      </c>
      <c r="H14" s="151"/>
      <c r="I14" s="229"/>
      <c r="J14" s="167"/>
    </row>
    <row r="15" spans="2:10" ht="27">
      <c r="B15" s="15" t="s">
        <v>329</v>
      </c>
      <c r="C15" s="65">
        <v>2</v>
      </c>
      <c r="D15" s="59" t="s">
        <v>116</v>
      </c>
      <c r="E15" s="59" t="s">
        <v>442</v>
      </c>
      <c r="F15" s="33">
        <v>8</v>
      </c>
      <c r="G15" s="11" t="s">
        <v>823</v>
      </c>
      <c r="H15" s="151"/>
      <c r="I15" s="229"/>
      <c r="J15" s="167"/>
    </row>
    <row r="16" spans="2:10" ht="13.5">
      <c r="B16" s="15" t="s">
        <v>330</v>
      </c>
      <c r="C16" s="65">
        <v>2</v>
      </c>
      <c r="D16" s="59" t="s">
        <v>116</v>
      </c>
      <c r="E16" s="59" t="s">
        <v>442</v>
      </c>
      <c r="F16" s="33">
        <v>9</v>
      </c>
      <c r="G16" s="11" t="s">
        <v>824</v>
      </c>
      <c r="H16" s="151"/>
      <c r="I16" s="229"/>
      <c r="J16" s="167"/>
    </row>
    <row r="17" spans="2:10" ht="13.5">
      <c r="B17" s="24" t="s">
        <v>329</v>
      </c>
      <c r="C17" s="66">
        <v>2</v>
      </c>
      <c r="D17" s="62" t="s">
        <v>116</v>
      </c>
      <c r="E17" s="62" t="s">
        <v>443</v>
      </c>
      <c r="F17" s="39">
        <v>1</v>
      </c>
      <c r="G17" s="35" t="s">
        <v>825</v>
      </c>
      <c r="H17" s="175"/>
      <c r="I17" s="285"/>
      <c r="J17" s="242"/>
    </row>
    <row r="18" spans="2:10" ht="37.5" customHeight="1" thickBot="1">
      <c r="B18" s="314" t="s">
        <v>283</v>
      </c>
      <c r="C18" s="315"/>
      <c r="D18" s="315"/>
      <c r="E18" s="315"/>
      <c r="F18" s="315"/>
      <c r="G18" s="314"/>
      <c r="H18" s="315"/>
      <c r="I18" s="315"/>
      <c r="J18" s="320"/>
    </row>
    <row r="19" spans="2:10" ht="19.5" thickBot="1">
      <c r="B19" s="27" t="s">
        <v>648</v>
      </c>
      <c r="C19" s="45"/>
      <c r="D19" s="45"/>
      <c r="E19" s="45"/>
      <c r="F19" s="45"/>
      <c r="G19" s="44"/>
      <c r="H19" s="169"/>
      <c r="I19" s="169"/>
      <c r="J19" s="276"/>
    </row>
    <row r="20" spans="2:10" ht="13.5">
      <c r="B20" s="316" t="s">
        <v>826</v>
      </c>
      <c r="C20" s="38">
        <v>2</v>
      </c>
      <c r="D20" s="61" t="s">
        <v>115</v>
      </c>
      <c r="E20" s="61" t="s">
        <v>442</v>
      </c>
      <c r="F20" s="32">
        <v>1</v>
      </c>
      <c r="G20" s="18" t="s">
        <v>827</v>
      </c>
      <c r="H20" s="150"/>
      <c r="I20" s="232"/>
      <c r="J20" s="240"/>
    </row>
    <row r="21" spans="2:10" ht="13.5">
      <c r="B21" s="293"/>
      <c r="C21" s="65">
        <v>2</v>
      </c>
      <c r="D21" s="59" t="s">
        <v>115</v>
      </c>
      <c r="E21" s="59" t="s">
        <v>442</v>
      </c>
      <c r="F21" s="33">
        <v>2</v>
      </c>
      <c r="G21" s="11" t="s">
        <v>335</v>
      </c>
      <c r="H21" s="151"/>
      <c r="I21" s="229"/>
      <c r="J21" s="167"/>
    </row>
    <row r="22" spans="2:10" ht="13.5">
      <c r="B22" s="293"/>
      <c r="C22" s="65">
        <v>2</v>
      </c>
      <c r="D22" s="59" t="s">
        <v>115</v>
      </c>
      <c r="E22" s="59" t="s">
        <v>442</v>
      </c>
      <c r="F22" s="33">
        <v>3</v>
      </c>
      <c r="G22" s="11" t="s">
        <v>828</v>
      </c>
      <c r="H22" s="151"/>
      <c r="I22" s="229"/>
      <c r="J22" s="167"/>
    </row>
    <row r="23" spans="2:10" ht="13.5">
      <c r="B23" s="293"/>
      <c r="C23" s="65">
        <v>2</v>
      </c>
      <c r="D23" s="59" t="s">
        <v>115</v>
      </c>
      <c r="E23" s="59" t="s">
        <v>442</v>
      </c>
      <c r="F23" s="33">
        <v>4</v>
      </c>
      <c r="G23" s="11" t="s">
        <v>829</v>
      </c>
      <c r="H23" s="151"/>
      <c r="I23" s="229"/>
      <c r="J23" s="167"/>
    </row>
    <row r="24" spans="2:10" ht="13.5">
      <c r="B24" s="15" t="s">
        <v>331</v>
      </c>
      <c r="C24" s="65">
        <v>2</v>
      </c>
      <c r="D24" s="59" t="s">
        <v>115</v>
      </c>
      <c r="E24" s="59" t="s">
        <v>442</v>
      </c>
      <c r="F24" s="33">
        <v>5</v>
      </c>
      <c r="G24" s="11" t="s">
        <v>536</v>
      </c>
      <c r="H24" s="151"/>
      <c r="I24" s="229"/>
      <c r="J24" s="167"/>
    </row>
    <row r="25" spans="2:10" ht="13.5">
      <c r="B25" s="293" t="s">
        <v>332</v>
      </c>
      <c r="C25" s="65">
        <v>2</v>
      </c>
      <c r="D25" s="59" t="s">
        <v>115</v>
      </c>
      <c r="E25" s="59" t="s">
        <v>442</v>
      </c>
      <c r="F25" s="33">
        <v>6</v>
      </c>
      <c r="G25" s="11" t="s">
        <v>538</v>
      </c>
      <c r="H25" s="151"/>
      <c r="I25" s="229"/>
      <c r="J25" s="167"/>
    </row>
    <row r="26" spans="2:10" ht="13.5">
      <c r="B26" s="293"/>
      <c r="C26" s="65">
        <v>2</v>
      </c>
      <c r="D26" s="59" t="s">
        <v>115</v>
      </c>
      <c r="E26" s="59" t="s">
        <v>442</v>
      </c>
      <c r="F26" s="33">
        <v>7</v>
      </c>
      <c r="G26" s="11" t="s">
        <v>539</v>
      </c>
      <c r="H26" s="151"/>
      <c r="I26" s="229"/>
      <c r="J26" s="167"/>
    </row>
    <row r="27" spans="2:10" ht="27">
      <c r="B27" s="293"/>
      <c r="C27" s="65">
        <v>2</v>
      </c>
      <c r="D27" s="59" t="s">
        <v>115</v>
      </c>
      <c r="E27" s="59" t="s">
        <v>442</v>
      </c>
      <c r="F27" s="33">
        <v>8</v>
      </c>
      <c r="G27" s="11" t="s">
        <v>540</v>
      </c>
      <c r="H27" s="151"/>
      <c r="I27" s="229"/>
      <c r="J27" s="167"/>
    </row>
    <row r="28" spans="2:10" ht="13.5">
      <c r="B28" s="293"/>
      <c r="C28" s="65">
        <v>2</v>
      </c>
      <c r="D28" s="59" t="s">
        <v>115</v>
      </c>
      <c r="E28" s="59" t="s">
        <v>442</v>
      </c>
      <c r="F28" s="33">
        <v>9</v>
      </c>
      <c r="G28" s="11" t="s">
        <v>541</v>
      </c>
      <c r="H28" s="151"/>
      <c r="I28" s="229"/>
      <c r="J28" s="167"/>
    </row>
    <row r="29" spans="2:10" ht="27">
      <c r="B29" s="293" t="s">
        <v>333</v>
      </c>
      <c r="C29" s="65">
        <v>2</v>
      </c>
      <c r="D29" s="59" t="s">
        <v>115</v>
      </c>
      <c r="E29" s="59" t="s">
        <v>442</v>
      </c>
      <c r="F29" s="33">
        <v>10</v>
      </c>
      <c r="G29" s="11" t="s">
        <v>542</v>
      </c>
      <c r="H29" s="151"/>
      <c r="I29" s="229"/>
      <c r="J29" s="167"/>
    </row>
    <row r="30" spans="2:10" ht="27">
      <c r="B30" s="293"/>
      <c r="C30" s="65">
        <v>2</v>
      </c>
      <c r="D30" s="59" t="s">
        <v>115</v>
      </c>
      <c r="E30" s="59" t="s">
        <v>442</v>
      </c>
      <c r="F30" s="33">
        <v>11</v>
      </c>
      <c r="G30" s="11" t="s">
        <v>543</v>
      </c>
      <c r="H30" s="151"/>
      <c r="I30" s="229"/>
      <c r="J30" s="167"/>
    </row>
    <row r="31" spans="2:10" ht="13.5">
      <c r="B31" s="293" t="s">
        <v>334</v>
      </c>
      <c r="C31" s="65">
        <v>2</v>
      </c>
      <c r="D31" s="59" t="s">
        <v>115</v>
      </c>
      <c r="E31" s="59" t="s">
        <v>442</v>
      </c>
      <c r="F31" s="33">
        <v>12</v>
      </c>
      <c r="G31" s="11" t="s">
        <v>830</v>
      </c>
      <c r="H31" s="151"/>
      <c r="I31" s="229"/>
      <c r="J31" s="167"/>
    </row>
    <row r="32" spans="2:10" ht="27">
      <c r="B32" s="293"/>
      <c r="C32" s="65">
        <v>2</v>
      </c>
      <c r="D32" s="59" t="s">
        <v>115</v>
      </c>
      <c r="E32" s="59" t="s">
        <v>442</v>
      </c>
      <c r="F32" s="33">
        <v>13</v>
      </c>
      <c r="G32" s="11" t="s">
        <v>831</v>
      </c>
      <c r="H32" s="151"/>
      <c r="I32" s="229"/>
      <c r="J32" s="167"/>
    </row>
    <row r="33" spans="2:10" ht="27.75" customHeight="1">
      <c r="B33" s="293"/>
      <c r="C33" s="65">
        <v>2</v>
      </c>
      <c r="D33" s="59" t="s">
        <v>115</v>
      </c>
      <c r="E33" s="59" t="s">
        <v>442</v>
      </c>
      <c r="F33" s="33">
        <v>14</v>
      </c>
      <c r="G33" s="11" t="s">
        <v>832</v>
      </c>
      <c r="H33" s="151"/>
      <c r="I33" s="229"/>
      <c r="J33" s="167"/>
    </row>
    <row r="34" spans="2:10" ht="13.5">
      <c r="B34" s="293"/>
      <c r="C34" s="65">
        <v>2</v>
      </c>
      <c r="D34" s="59" t="s">
        <v>115</v>
      </c>
      <c r="E34" s="59" t="s">
        <v>442</v>
      </c>
      <c r="F34" s="33">
        <v>15</v>
      </c>
      <c r="G34" s="11" t="s">
        <v>833</v>
      </c>
      <c r="H34" s="151"/>
      <c r="I34" s="229"/>
      <c r="J34" s="167"/>
    </row>
    <row r="35" spans="2:10" ht="13.5">
      <c r="B35" s="15" t="s">
        <v>834</v>
      </c>
      <c r="C35" s="65">
        <v>2</v>
      </c>
      <c r="D35" s="59" t="s">
        <v>115</v>
      </c>
      <c r="E35" s="59" t="s">
        <v>443</v>
      </c>
      <c r="F35" s="33">
        <v>1</v>
      </c>
      <c r="G35" s="11" t="s">
        <v>835</v>
      </c>
      <c r="H35" s="151"/>
      <c r="I35" s="229"/>
      <c r="J35" s="167"/>
    </row>
    <row r="36" spans="2:10" ht="27">
      <c r="B36" s="15" t="s">
        <v>185</v>
      </c>
      <c r="C36" s="65">
        <v>2</v>
      </c>
      <c r="D36" s="59" t="s">
        <v>115</v>
      </c>
      <c r="E36" s="59" t="s">
        <v>443</v>
      </c>
      <c r="F36" s="33">
        <v>2</v>
      </c>
      <c r="G36" s="11" t="s">
        <v>836</v>
      </c>
      <c r="H36" s="151"/>
      <c r="I36" s="229"/>
      <c r="J36" s="167"/>
    </row>
    <row r="37" spans="2:10" ht="13.5">
      <c r="B37" s="293" t="s">
        <v>837</v>
      </c>
      <c r="C37" s="65">
        <v>2</v>
      </c>
      <c r="D37" s="59" t="s">
        <v>115</v>
      </c>
      <c r="E37" s="59" t="s">
        <v>443</v>
      </c>
      <c r="F37" s="33">
        <v>3</v>
      </c>
      <c r="G37" s="11" t="s">
        <v>838</v>
      </c>
      <c r="H37" s="151"/>
      <c r="I37" s="229"/>
      <c r="J37" s="167"/>
    </row>
    <row r="38" spans="2:10" ht="13.5">
      <c r="B38" s="293"/>
      <c r="C38" s="65">
        <v>2</v>
      </c>
      <c r="D38" s="59" t="s">
        <v>115</v>
      </c>
      <c r="E38" s="59" t="s">
        <v>443</v>
      </c>
      <c r="F38" s="33">
        <v>4</v>
      </c>
      <c r="G38" s="11" t="s">
        <v>839</v>
      </c>
      <c r="H38" s="151"/>
      <c r="I38" s="229"/>
      <c r="J38" s="167"/>
    </row>
    <row r="39" spans="2:10" ht="27">
      <c r="B39" s="15" t="s">
        <v>186</v>
      </c>
      <c r="C39" s="65">
        <v>2</v>
      </c>
      <c r="D39" s="59" t="s">
        <v>115</v>
      </c>
      <c r="E39" s="59" t="s">
        <v>443</v>
      </c>
      <c r="F39" s="33">
        <v>5</v>
      </c>
      <c r="G39" s="11" t="s">
        <v>840</v>
      </c>
      <c r="H39" s="151"/>
      <c r="I39" s="229"/>
      <c r="J39" s="167"/>
    </row>
    <row r="40" spans="2:10" ht="13.5">
      <c r="B40" s="15" t="s">
        <v>841</v>
      </c>
      <c r="C40" s="65">
        <v>2</v>
      </c>
      <c r="D40" s="59" t="s">
        <v>115</v>
      </c>
      <c r="E40" s="59" t="s">
        <v>443</v>
      </c>
      <c r="F40" s="33">
        <v>6</v>
      </c>
      <c r="G40" s="11" t="s">
        <v>842</v>
      </c>
      <c r="H40" s="151"/>
      <c r="I40" s="229"/>
      <c r="J40" s="167"/>
    </row>
    <row r="41" spans="2:10" ht="13.5">
      <c r="B41" s="293" t="s">
        <v>843</v>
      </c>
      <c r="C41" s="65">
        <v>2</v>
      </c>
      <c r="D41" s="59" t="s">
        <v>115</v>
      </c>
      <c r="E41" s="59" t="s">
        <v>443</v>
      </c>
      <c r="F41" s="33">
        <v>7</v>
      </c>
      <c r="G41" s="11" t="s">
        <v>844</v>
      </c>
      <c r="H41" s="151"/>
      <c r="I41" s="229"/>
      <c r="J41" s="167"/>
    </row>
    <row r="42" spans="2:10" ht="13.5">
      <c r="B42" s="293"/>
      <c r="C42" s="65">
        <v>2</v>
      </c>
      <c r="D42" s="59" t="s">
        <v>115</v>
      </c>
      <c r="E42" s="59" t="s">
        <v>443</v>
      </c>
      <c r="F42" s="33">
        <v>8</v>
      </c>
      <c r="G42" s="11" t="s">
        <v>336</v>
      </c>
      <c r="H42" s="151"/>
      <c r="I42" s="229"/>
      <c r="J42" s="167"/>
    </row>
    <row r="43" spans="2:10" ht="13.5">
      <c r="B43" s="293"/>
      <c r="C43" s="65">
        <v>2</v>
      </c>
      <c r="D43" s="59" t="s">
        <v>115</v>
      </c>
      <c r="E43" s="59" t="s">
        <v>443</v>
      </c>
      <c r="F43" s="33">
        <v>9</v>
      </c>
      <c r="G43" s="11" t="s">
        <v>337</v>
      </c>
      <c r="H43" s="151"/>
      <c r="I43" s="229"/>
      <c r="J43" s="167"/>
    </row>
    <row r="44" spans="2:10" ht="27">
      <c r="B44" s="24" t="s">
        <v>845</v>
      </c>
      <c r="C44" s="66">
        <v>2</v>
      </c>
      <c r="D44" s="62" t="s">
        <v>115</v>
      </c>
      <c r="E44" s="62" t="s">
        <v>443</v>
      </c>
      <c r="F44" s="39">
        <v>10</v>
      </c>
      <c r="G44" s="35" t="s">
        <v>846</v>
      </c>
      <c r="H44" s="175"/>
      <c r="I44" s="285"/>
      <c r="J44" s="242"/>
    </row>
    <row r="45" spans="2:10" ht="32.25" customHeight="1" thickBot="1">
      <c r="B45" s="314" t="s">
        <v>283</v>
      </c>
      <c r="C45" s="315"/>
      <c r="D45" s="315"/>
      <c r="E45" s="315"/>
      <c r="F45" s="315"/>
      <c r="G45" s="314"/>
      <c r="H45" s="315"/>
      <c r="I45" s="315"/>
      <c r="J45" s="320"/>
    </row>
    <row r="46" spans="2:10" ht="19.5" thickBot="1">
      <c r="B46" s="27" t="s">
        <v>649</v>
      </c>
      <c r="C46" s="45"/>
      <c r="D46" s="45"/>
      <c r="E46" s="45"/>
      <c r="F46" s="45"/>
      <c r="G46" s="44"/>
      <c r="H46" s="169"/>
      <c r="I46" s="169"/>
      <c r="J46" s="276"/>
    </row>
    <row r="47" spans="2:10" ht="13.5">
      <c r="B47" s="322" t="s">
        <v>634</v>
      </c>
      <c r="C47" s="38">
        <v>2</v>
      </c>
      <c r="D47" s="61" t="s">
        <v>664</v>
      </c>
      <c r="E47" s="61" t="s">
        <v>442</v>
      </c>
      <c r="F47" s="32">
        <v>1</v>
      </c>
      <c r="G47" s="18" t="s">
        <v>847</v>
      </c>
      <c r="H47" s="150"/>
      <c r="I47" s="232"/>
      <c r="J47" s="240"/>
    </row>
    <row r="48" spans="2:10" ht="13.5">
      <c r="B48" s="318"/>
      <c r="C48" s="65">
        <v>2</v>
      </c>
      <c r="D48" s="59" t="s">
        <v>664</v>
      </c>
      <c r="E48" s="59" t="s">
        <v>442</v>
      </c>
      <c r="F48" s="33">
        <v>2</v>
      </c>
      <c r="G48" s="11" t="s">
        <v>544</v>
      </c>
      <c r="H48" s="151"/>
      <c r="I48" s="229"/>
      <c r="J48" s="167"/>
    </row>
    <row r="49" spans="2:10" ht="13.5">
      <c r="B49" s="318"/>
      <c r="C49" s="65">
        <v>2</v>
      </c>
      <c r="D49" s="59" t="s">
        <v>664</v>
      </c>
      <c r="E49" s="59" t="s">
        <v>442</v>
      </c>
      <c r="F49" s="33">
        <v>3</v>
      </c>
      <c r="G49" s="11" t="s">
        <v>545</v>
      </c>
      <c r="H49" s="151"/>
      <c r="I49" s="229"/>
      <c r="J49" s="167"/>
    </row>
    <row r="50" spans="2:10" ht="27">
      <c r="B50" s="319"/>
      <c r="C50" s="65">
        <v>2</v>
      </c>
      <c r="D50" s="59" t="s">
        <v>664</v>
      </c>
      <c r="E50" s="59" t="s">
        <v>442</v>
      </c>
      <c r="F50" s="33">
        <v>4</v>
      </c>
      <c r="G50" s="11" t="s">
        <v>546</v>
      </c>
      <c r="H50" s="151"/>
      <c r="I50" s="229"/>
      <c r="J50" s="167"/>
    </row>
    <row r="51" spans="2:10" ht="13.5">
      <c r="B51" s="293" t="s">
        <v>339</v>
      </c>
      <c r="C51" s="65">
        <v>2</v>
      </c>
      <c r="D51" s="59" t="s">
        <v>664</v>
      </c>
      <c r="E51" s="59" t="s">
        <v>442</v>
      </c>
      <c r="F51" s="33">
        <v>5</v>
      </c>
      <c r="G51" s="11" t="s">
        <v>341</v>
      </c>
      <c r="H51" s="151"/>
      <c r="I51" s="229"/>
      <c r="J51" s="167"/>
    </row>
    <row r="52" spans="2:10" ht="13.5">
      <c r="B52" s="293"/>
      <c r="C52" s="65">
        <v>2</v>
      </c>
      <c r="D52" s="59" t="s">
        <v>664</v>
      </c>
      <c r="E52" s="59" t="s">
        <v>442</v>
      </c>
      <c r="F52" s="33">
        <v>6</v>
      </c>
      <c r="G52" s="11" t="s">
        <v>848</v>
      </c>
      <c r="H52" s="151"/>
      <c r="I52" s="229"/>
      <c r="J52" s="167"/>
    </row>
    <row r="53" spans="2:10" ht="13.5">
      <c r="B53" s="15" t="s">
        <v>297</v>
      </c>
      <c r="C53" s="65">
        <v>2</v>
      </c>
      <c r="D53" s="59" t="s">
        <v>664</v>
      </c>
      <c r="E53" s="59" t="s">
        <v>442</v>
      </c>
      <c r="F53" s="33">
        <v>7</v>
      </c>
      <c r="G53" s="11" t="s">
        <v>547</v>
      </c>
      <c r="H53" s="151"/>
      <c r="I53" s="229"/>
      <c r="J53" s="167"/>
    </row>
    <row r="54" spans="2:10" ht="21.75" customHeight="1">
      <c r="B54" s="293" t="s">
        <v>187</v>
      </c>
      <c r="C54" s="65">
        <v>2</v>
      </c>
      <c r="D54" s="59" t="s">
        <v>664</v>
      </c>
      <c r="E54" s="59" t="s">
        <v>442</v>
      </c>
      <c r="F54" s="33">
        <v>8</v>
      </c>
      <c r="G54" s="11" t="s">
        <v>548</v>
      </c>
      <c r="H54" s="151"/>
      <c r="I54" s="229"/>
      <c r="J54" s="167"/>
    </row>
    <row r="55" spans="2:10" ht="21.75" customHeight="1">
      <c r="B55" s="293"/>
      <c r="C55" s="65">
        <v>2</v>
      </c>
      <c r="D55" s="59" t="s">
        <v>664</v>
      </c>
      <c r="E55" s="59" t="s">
        <v>442</v>
      </c>
      <c r="F55" s="33">
        <v>9</v>
      </c>
      <c r="G55" s="11" t="s">
        <v>549</v>
      </c>
      <c r="H55" s="151"/>
      <c r="I55" s="229"/>
      <c r="J55" s="167"/>
    </row>
    <row r="56" spans="2:10" ht="13.5">
      <c r="B56" s="293" t="s">
        <v>340</v>
      </c>
      <c r="C56" s="65">
        <v>2</v>
      </c>
      <c r="D56" s="59" t="s">
        <v>664</v>
      </c>
      <c r="E56" s="59" t="s">
        <v>442</v>
      </c>
      <c r="F56" s="33">
        <v>10</v>
      </c>
      <c r="G56" s="11" t="s">
        <v>849</v>
      </c>
      <c r="H56" s="151"/>
      <c r="I56" s="229"/>
      <c r="J56" s="167"/>
    </row>
    <row r="57" spans="2:10" ht="13.5">
      <c r="B57" s="293"/>
      <c r="C57" s="65">
        <v>2</v>
      </c>
      <c r="D57" s="59" t="s">
        <v>664</v>
      </c>
      <c r="E57" s="59" t="s">
        <v>442</v>
      </c>
      <c r="F57" s="33">
        <v>11</v>
      </c>
      <c r="G57" s="11" t="s">
        <v>850</v>
      </c>
      <c r="H57" s="151"/>
      <c r="I57" s="229"/>
      <c r="J57" s="167"/>
    </row>
    <row r="58" spans="2:10" ht="27">
      <c r="B58" s="293"/>
      <c r="C58" s="65">
        <v>2</v>
      </c>
      <c r="D58" s="59" t="s">
        <v>664</v>
      </c>
      <c r="E58" s="59" t="s">
        <v>442</v>
      </c>
      <c r="F58" s="33">
        <v>12</v>
      </c>
      <c r="G58" s="11" t="s">
        <v>851</v>
      </c>
      <c r="H58" s="151"/>
      <c r="I58" s="229"/>
      <c r="J58" s="167"/>
    </row>
    <row r="59" spans="2:10" ht="13.5">
      <c r="B59" s="293"/>
      <c r="C59" s="65">
        <v>2</v>
      </c>
      <c r="D59" s="59" t="s">
        <v>664</v>
      </c>
      <c r="E59" s="59" t="s">
        <v>442</v>
      </c>
      <c r="F59" s="33">
        <v>13</v>
      </c>
      <c r="G59" s="11" t="s">
        <v>852</v>
      </c>
      <c r="H59" s="151"/>
      <c r="I59" s="229"/>
      <c r="J59" s="167"/>
    </row>
    <row r="60" spans="2:10" ht="13.5">
      <c r="B60" s="293"/>
      <c r="C60" s="65">
        <v>2</v>
      </c>
      <c r="D60" s="59" t="s">
        <v>664</v>
      </c>
      <c r="E60" s="59" t="s">
        <v>442</v>
      </c>
      <c r="F60" s="33">
        <v>14</v>
      </c>
      <c r="G60" s="11" t="s">
        <v>853</v>
      </c>
      <c r="H60" s="151"/>
      <c r="I60" s="229"/>
      <c r="J60" s="167"/>
    </row>
    <row r="61" spans="2:10" ht="27">
      <c r="B61" s="293"/>
      <c r="C61" s="65">
        <v>2</v>
      </c>
      <c r="D61" s="59" t="s">
        <v>664</v>
      </c>
      <c r="E61" s="59" t="s">
        <v>442</v>
      </c>
      <c r="F61" s="33">
        <v>15</v>
      </c>
      <c r="G61" s="11" t="s">
        <v>854</v>
      </c>
      <c r="H61" s="151"/>
      <c r="I61" s="229"/>
      <c r="J61" s="167"/>
    </row>
    <row r="62" spans="2:10" ht="13.5">
      <c r="B62" s="293"/>
      <c r="C62" s="65">
        <v>2</v>
      </c>
      <c r="D62" s="59" t="s">
        <v>664</v>
      </c>
      <c r="E62" s="59" t="s">
        <v>442</v>
      </c>
      <c r="F62" s="33">
        <v>16</v>
      </c>
      <c r="G62" s="11" t="s">
        <v>855</v>
      </c>
      <c r="H62" s="151"/>
      <c r="I62" s="229"/>
      <c r="J62" s="167"/>
    </row>
    <row r="63" spans="2:10" ht="13.5">
      <c r="B63" s="15" t="s">
        <v>743</v>
      </c>
      <c r="C63" s="65">
        <v>2</v>
      </c>
      <c r="D63" s="59" t="s">
        <v>664</v>
      </c>
      <c r="E63" s="59" t="s">
        <v>442</v>
      </c>
      <c r="F63" s="33">
        <v>17</v>
      </c>
      <c r="G63" s="11" t="s">
        <v>856</v>
      </c>
      <c r="H63" s="151"/>
      <c r="I63" s="229"/>
      <c r="J63" s="167"/>
    </row>
    <row r="64" spans="2:10" ht="13.5">
      <c r="B64" s="15" t="s">
        <v>339</v>
      </c>
      <c r="C64" s="65">
        <v>2</v>
      </c>
      <c r="D64" s="59" t="s">
        <v>664</v>
      </c>
      <c r="E64" s="59" t="s">
        <v>443</v>
      </c>
      <c r="F64" s="33">
        <v>1</v>
      </c>
      <c r="G64" s="11" t="s">
        <v>857</v>
      </c>
      <c r="H64" s="151"/>
      <c r="I64" s="229"/>
      <c r="J64" s="167"/>
    </row>
    <row r="65" spans="2:10" ht="27">
      <c r="B65" s="311" t="s">
        <v>340</v>
      </c>
      <c r="C65" s="65">
        <v>2</v>
      </c>
      <c r="D65" s="59" t="s">
        <v>664</v>
      </c>
      <c r="E65" s="59" t="s">
        <v>443</v>
      </c>
      <c r="F65" s="33">
        <v>2</v>
      </c>
      <c r="G65" s="11" t="s">
        <v>858</v>
      </c>
      <c r="H65" s="151"/>
      <c r="I65" s="229"/>
      <c r="J65" s="167"/>
    </row>
    <row r="66" spans="2:10" ht="13.5">
      <c r="B66" s="321"/>
      <c r="C66" s="65">
        <v>2</v>
      </c>
      <c r="D66" s="59" t="s">
        <v>664</v>
      </c>
      <c r="E66" s="59" t="s">
        <v>443</v>
      </c>
      <c r="F66" s="33">
        <v>3</v>
      </c>
      <c r="G66" s="11" t="s">
        <v>859</v>
      </c>
      <c r="H66" s="151"/>
      <c r="I66" s="229"/>
      <c r="J66" s="167"/>
    </row>
    <row r="67" spans="2:10" ht="27">
      <c r="B67" s="321"/>
      <c r="C67" s="65">
        <v>2</v>
      </c>
      <c r="D67" s="59" t="s">
        <v>664</v>
      </c>
      <c r="E67" s="59" t="s">
        <v>443</v>
      </c>
      <c r="F67" s="33">
        <v>4</v>
      </c>
      <c r="G67" s="11" t="s">
        <v>860</v>
      </c>
      <c r="H67" s="151"/>
      <c r="I67" s="229"/>
      <c r="J67" s="167"/>
    </row>
    <row r="68" spans="2:10" ht="13.5">
      <c r="B68" s="321"/>
      <c r="C68" s="65">
        <v>2</v>
      </c>
      <c r="D68" s="59" t="s">
        <v>664</v>
      </c>
      <c r="E68" s="59" t="s">
        <v>443</v>
      </c>
      <c r="F68" s="33">
        <v>5</v>
      </c>
      <c r="G68" s="11" t="s">
        <v>861</v>
      </c>
      <c r="H68" s="151"/>
      <c r="I68" s="229"/>
      <c r="J68" s="167"/>
    </row>
    <row r="69" spans="2:10" ht="27">
      <c r="B69" s="321"/>
      <c r="C69" s="65">
        <v>2</v>
      </c>
      <c r="D69" s="59" t="s">
        <v>664</v>
      </c>
      <c r="E69" s="59" t="s">
        <v>443</v>
      </c>
      <c r="F69" s="33">
        <v>6</v>
      </c>
      <c r="G69" s="11" t="s">
        <v>862</v>
      </c>
      <c r="H69" s="151"/>
      <c r="I69" s="229"/>
      <c r="J69" s="167"/>
    </row>
    <row r="70" spans="2:10" ht="13.5">
      <c r="B70" s="321"/>
      <c r="C70" s="65">
        <v>2</v>
      </c>
      <c r="D70" s="59" t="s">
        <v>664</v>
      </c>
      <c r="E70" s="59" t="s">
        <v>443</v>
      </c>
      <c r="F70" s="33">
        <v>7</v>
      </c>
      <c r="G70" s="11" t="s">
        <v>213</v>
      </c>
      <c r="H70" s="151"/>
      <c r="I70" s="229"/>
      <c r="J70" s="167"/>
    </row>
    <row r="71" spans="2:10" ht="13.5">
      <c r="B71" s="321"/>
      <c r="C71" s="66">
        <v>2</v>
      </c>
      <c r="D71" s="62" t="s">
        <v>664</v>
      </c>
      <c r="E71" s="62" t="s">
        <v>443</v>
      </c>
      <c r="F71" s="39">
        <v>8</v>
      </c>
      <c r="G71" s="35" t="s">
        <v>863</v>
      </c>
      <c r="H71" s="175"/>
      <c r="I71" s="285"/>
      <c r="J71" s="242"/>
    </row>
    <row r="72" spans="2:10" ht="32.25" customHeight="1" thickBot="1">
      <c r="B72" s="314" t="s">
        <v>283</v>
      </c>
      <c r="C72" s="315"/>
      <c r="D72" s="315"/>
      <c r="E72" s="315"/>
      <c r="F72" s="315"/>
      <c r="G72" s="314"/>
      <c r="H72" s="315"/>
      <c r="I72" s="315"/>
      <c r="J72" s="320"/>
    </row>
    <row r="73" spans="2:10" ht="19.5" thickBot="1">
      <c r="B73" s="27" t="s">
        <v>650</v>
      </c>
      <c r="C73" s="45"/>
      <c r="D73" s="45"/>
      <c r="E73" s="45"/>
      <c r="F73" s="45"/>
      <c r="G73" s="44"/>
      <c r="H73" s="169"/>
      <c r="I73" s="169"/>
      <c r="J73" s="276"/>
    </row>
    <row r="74" spans="2:10" ht="27">
      <c r="B74" s="310" t="s">
        <v>214</v>
      </c>
      <c r="C74" s="25">
        <v>2</v>
      </c>
      <c r="D74" s="53" t="s">
        <v>596</v>
      </c>
      <c r="E74" s="53" t="s">
        <v>442</v>
      </c>
      <c r="F74" s="26">
        <v>1</v>
      </c>
      <c r="G74" s="9" t="s">
        <v>550</v>
      </c>
      <c r="H74" s="165"/>
      <c r="I74" s="232"/>
      <c r="J74" s="241"/>
    </row>
    <row r="75" spans="2:10" ht="13.5">
      <c r="B75" s="293"/>
      <c r="C75" s="65">
        <v>2</v>
      </c>
      <c r="D75" s="59" t="s">
        <v>596</v>
      </c>
      <c r="E75" s="59" t="s">
        <v>442</v>
      </c>
      <c r="F75" s="33">
        <v>2</v>
      </c>
      <c r="G75" s="11" t="s">
        <v>551</v>
      </c>
      <c r="H75" s="151"/>
      <c r="I75" s="229"/>
      <c r="J75" s="167"/>
    </row>
    <row r="76" spans="2:10" ht="27">
      <c r="B76" s="293" t="s">
        <v>215</v>
      </c>
      <c r="C76" s="65">
        <v>2</v>
      </c>
      <c r="D76" s="59" t="s">
        <v>596</v>
      </c>
      <c r="E76" s="59" t="s">
        <v>442</v>
      </c>
      <c r="F76" s="33">
        <v>3</v>
      </c>
      <c r="G76" s="11" t="s">
        <v>552</v>
      </c>
      <c r="H76" s="151"/>
      <c r="I76" s="229"/>
      <c r="J76" s="167"/>
    </row>
    <row r="77" spans="2:10" ht="13.5">
      <c r="B77" s="293"/>
      <c r="C77" s="65">
        <v>2</v>
      </c>
      <c r="D77" s="59" t="s">
        <v>596</v>
      </c>
      <c r="E77" s="59" t="s">
        <v>442</v>
      </c>
      <c r="F77" s="33">
        <v>4</v>
      </c>
      <c r="G77" s="11" t="s">
        <v>553</v>
      </c>
      <c r="H77" s="151"/>
      <c r="I77" s="229"/>
      <c r="J77" s="167"/>
    </row>
    <row r="78" spans="2:10" ht="27">
      <c r="B78" s="293"/>
      <c r="C78" s="65">
        <v>2</v>
      </c>
      <c r="D78" s="59" t="s">
        <v>596</v>
      </c>
      <c r="E78" s="59" t="s">
        <v>442</v>
      </c>
      <c r="F78" s="33">
        <v>5</v>
      </c>
      <c r="G78" s="11" t="s">
        <v>554</v>
      </c>
      <c r="H78" s="151"/>
      <c r="I78" s="229"/>
      <c r="J78" s="167"/>
    </row>
    <row r="79" spans="2:10" ht="27">
      <c r="B79" s="293"/>
      <c r="C79" s="65">
        <v>2</v>
      </c>
      <c r="D79" s="59" t="s">
        <v>596</v>
      </c>
      <c r="E79" s="59" t="s">
        <v>442</v>
      </c>
      <c r="F79" s="33">
        <v>6</v>
      </c>
      <c r="G79" s="11" t="s">
        <v>555</v>
      </c>
      <c r="H79" s="151"/>
      <c r="I79" s="229"/>
      <c r="J79" s="167"/>
    </row>
    <row r="80" spans="2:10" ht="27">
      <c r="B80" s="15" t="s">
        <v>297</v>
      </c>
      <c r="C80" s="65">
        <v>2</v>
      </c>
      <c r="D80" s="59" t="s">
        <v>596</v>
      </c>
      <c r="E80" s="59" t="s">
        <v>442</v>
      </c>
      <c r="F80" s="33">
        <v>7</v>
      </c>
      <c r="G80" s="11" t="s">
        <v>556</v>
      </c>
      <c r="H80" s="151"/>
      <c r="I80" s="229"/>
      <c r="J80" s="167"/>
    </row>
    <row r="81" spans="2:10" ht="13.5">
      <c r="B81" s="15" t="s">
        <v>216</v>
      </c>
      <c r="C81" s="65">
        <v>2</v>
      </c>
      <c r="D81" s="59" t="s">
        <v>596</v>
      </c>
      <c r="E81" s="59" t="s">
        <v>442</v>
      </c>
      <c r="F81" s="33">
        <v>8</v>
      </c>
      <c r="G81" s="11" t="s">
        <v>864</v>
      </c>
      <c r="H81" s="151"/>
      <c r="I81" s="229"/>
      <c r="J81" s="167"/>
    </row>
    <row r="82" spans="2:10" ht="27">
      <c r="B82" s="15" t="s">
        <v>188</v>
      </c>
      <c r="C82" s="65">
        <v>2</v>
      </c>
      <c r="D82" s="59" t="s">
        <v>596</v>
      </c>
      <c r="E82" s="59" t="s">
        <v>443</v>
      </c>
      <c r="F82" s="33">
        <v>1</v>
      </c>
      <c r="G82" s="11" t="s">
        <v>865</v>
      </c>
      <c r="H82" s="151"/>
      <c r="I82" s="229"/>
      <c r="J82" s="167"/>
    </row>
    <row r="83" spans="2:10" ht="27">
      <c r="B83" s="15" t="s">
        <v>189</v>
      </c>
      <c r="C83" s="65">
        <v>2</v>
      </c>
      <c r="D83" s="59" t="s">
        <v>596</v>
      </c>
      <c r="E83" s="59" t="s">
        <v>443</v>
      </c>
      <c r="F83" s="33">
        <v>2</v>
      </c>
      <c r="G83" s="11" t="s">
        <v>866</v>
      </c>
      <c r="H83" s="151"/>
      <c r="I83" s="229"/>
      <c r="J83" s="167"/>
    </row>
    <row r="84" spans="2:10" ht="40.5">
      <c r="B84" s="7" t="s">
        <v>867</v>
      </c>
      <c r="C84" s="287">
        <v>2</v>
      </c>
      <c r="D84" s="19" t="s">
        <v>596</v>
      </c>
      <c r="E84" s="19" t="s">
        <v>443</v>
      </c>
      <c r="F84" s="288">
        <v>3</v>
      </c>
      <c r="G84" s="29" t="s">
        <v>868</v>
      </c>
      <c r="H84" s="289"/>
      <c r="I84" s="290"/>
      <c r="J84" s="281"/>
    </row>
    <row r="85" spans="2:10" ht="29.25" customHeight="1" thickBot="1">
      <c r="B85" s="314" t="s">
        <v>283</v>
      </c>
      <c r="C85" s="315"/>
      <c r="D85" s="315"/>
      <c r="E85" s="315"/>
      <c r="F85" s="315"/>
      <c r="G85" s="314"/>
      <c r="H85" s="315"/>
      <c r="I85" s="315"/>
      <c r="J85" s="320"/>
    </row>
    <row r="86" spans="2:10" ht="19.5" thickBot="1">
      <c r="B86" s="27" t="s">
        <v>651</v>
      </c>
      <c r="C86" s="45"/>
      <c r="D86" s="45"/>
      <c r="E86" s="45"/>
      <c r="F86" s="45"/>
      <c r="G86" s="44"/>
      <c r="H86" s="169"/>
      <c r="I86" s="169"/>
      <c r="J86" s="276"/>
    </row>
    <row r="87" spans="2:10" ht="13.5">
      <c r="B87" s="310" t="s">
        <v>298</v>
      </c>
      <c r="C87" s="38">
        <v>2</v>
      </c>
      <c r="D87" s="61" t="s">
        <v>597</v>
      </c>
      <c r="E87" s="61" t="s">
        <v>442</v>
      </c>
      <c r="F87" s="32">
        <v>1</v>
      </c>
      <c r="G87" s="9" t="s">
        <v>869</v>
      </c>
      <c r="H87" s="165"/>
      <c r="I87" s="232"/>
      <c r="J87" s="241"/>
    </row>
    <row r="88" spans="2:10" ht="13.5">
      <c r="B88" s="293"/>
      <c r="C88" s="65">
        <v>2</v>
      </c>
      <c r="D88" s="59" t="s">
        <v>597</v>
      </c>
      <c r="E88" s="59" t="s">
        <v>442</v>
      </c>
      <c r="F88" s="33">
        <v>2</v>
      </c>
      <c r="G88" s="11" t="s">
        <v>870</v>
      </c>
      <c r="H88" s="151"/>
      <c r="I88" s="229"/>
      <c r="J88" s="167"/>
    </row>
    <row r="89" spans="2:10" ht="13.5">
      <c r="B89" s="293"/>
      <c r="C89" s="65">
        <v>2</v>
      </c>
      <c r="D89" s="59" t="s">
        <v>597</v>
      </c>
      <c r="E89" s="59" t="s">
        <v>442</v>
      </c>
      <c r="F89" s="33">
        <v>3</v>
      </c>
      <c r="G89" s="11" t="s">
        <v>871</v>
      </c>
      <c r="H89" s="151"/>
      <c r="I89" s="229"/>
      <c r="J89" s="167"/>
    </row>
    <row r="90" spans="2:10" ht="27.75" customHeight="1">
      <c r="B90" s="15" t="s">
        <v>218</v>
      </c>
      <c r="C90" s="65">
        <v>2</v>
      </c>
      <c r="D90" s="59" t="s">
        <v>597</v>
      </c>
      <c r="E90" s="59" t="s">
        <v>442</v>
      </c>
      <c r="F90" s="33">
        <v>4</v>
      </c>
      <c r="G90" s="11" t="s">
        <v>557</v>
      </c>
      <c r="H90" s="151"/>
      <c r="I90" s="229"/>
      <c r="J90" s="167"/>
    </row>
    <row r="91" spans="2:10" ht="13.5">
      <c r="B91" s="15" t="s">
        <v>219</v>
      </c>
      <c r="C91" s="65">
        <v>2</v>
      </c>
      <c r="D91" s="59" t="s">
        <v>597</v>
      </c>
      <c r="E91" s="59" t="s">
        <v>442</v>
      </c>
      <c r="F91" s="33">
        <v>5</v>
      </c>
      <c r="G91" s="11" t="s">
        <v>872</v>
      </c>
      <c r="H91" s="151"/>
      <c r="I91" s="229"/>
      <c r="J91" s="167"/>
    </row>
    <row r="92" spans="2:10" ht="29.25" customHeight="1">
      <c r="B92" s="15" t="s">
        <v>873</v>
      </c>
      <c r="C92" s="65">
        <v>2</v>
      </c>
      <c r="D92" s="59" t="s">
        <v>597</v>
      </c>
      <c r="E92" s="59" t="s">
        <v>442</v>
      </c>
      <c r="F92" s="33">
        <v>6</v>
      </c>
      <c r="G92" s="11" t="s">
        <v>874</v>
      </c>
      <c r="H92" s="151"/>
      <c r="I92" s="229"/>
      <c r="J92" s="167"/>
    </row>
    <row r="93" spans="2:10" ht="27">
      <c r="B93" s="15" t="s">
        <v>297</v>
      </c>
      <c r="C93" s="65">
        <v>2</v>
      </c>
      <c r="D93" s="59" t="s">
        <v>597</v>
      </c>
      <c r="E93" s="59" t="s">
        <v>442</v>
      </c>
      <c r="F93" s="33">
        <v>7</v>
      </c>
      <c r="G93" s="11" t="s">
        <v>558</v>
      </c>
      <c r="H93" s="151"/>
      <c r="I93" s="229"/>
      <c r="J93" s="167"/>
    </row>
    <row r="94" spans="2:10" ht="13.5">
      <c r="B94" s="24" t="s">
        <v>220</v>
      </c>
      <c r="C94" s="66">
        <v>2</v>
      </c>
      <c r="D94" s="62" t="s">
        <v>597</v>
      </c>
      <c r="E94" s="62" t="s">
        <v>442</v>
      </c>
      <c r="F94" s="39">
        <v>8</v>
      </c>
      <c r="G94" s="35" t="s">
        <v>875</v>
      </c>
      <c r="H94" s="175"/>
      <c r="I94" s="285"/>
      <c r="J94" s="242"/>
    </row>
    <row r="95" spans="2:10" ht="28.5" customHeight="1" thickBot="1">
      <c r="B95" s="314" t="s">
        <v>283</v>
      </c>
      <c r="C95" s="315"/>
      <c r="D95" s="315"/>
      <c r="E95" s="315"/>
      <c r="F95" s="315"/>
      <c r="G95" s="314"/>
      <c r="H95" s="315"/>
      <c r="I95" s="315"/>
      <c r="J95" s="320"/>
    </row>
    <row r="96" spans="2:10" ht="19.5" thickBot="1">
      <c r="B96" s="27" t="s">
        <v>652</v>
      </c>
      <c r="C96" s="45"/>
      <c r="D96" s="45"/>
      <c r="E96" s="45"/>
      <c r="F96" s="45"/>
      <c r="G96" s="44"/>
      <c r="H96" s="169"/>
      <c r="I96" s="169"/>
      <c r="J96" s="276"/>
    </row>
    <row r="97" spans="2:10" ht="27">
      <c r="B97" s="8" t="s">
        <v>190</v>
      </c>
      <c r="C97" s="25">
        <v>2</v>
      </c>
      <c r="D97" s="53" t="s">
        <v>665</v>
      </c>
      <c r="E97" s="53" t="s">
        <v>442</v>
      </c>
      <c r="F97" s="26">
        <v>1</v>
      </c>
      <c r="G97" s="9" t="s">
        <v>876</v>
      </c>
      <c r="H97" s="165"/>
      <c r="I97" s="232"/>
      <c r="J97" s="241"/>
    </row>
    <row r="98" spans="2:10" ht="13.5">
      <c r="B98" s="15" t="s">
        <v>217</v>
      </c>
      <c r="C98" s="65">
        <v>2</v>
      </c>
      <c r="D98" s="59" t="s">
        <v>665</v>
      </c>
      <c r="E98" s="59" t="s">
        <v>442</v>
      </c>
      <c r="F98" s="33">
        <v>2</v>
      </c>
      <c r="G98" s="11" t="s">
        <v>559</v>
      </c>
      <c r="H98" s="151"/>
      <c r="I98" s="229"/>
      <c r="J98" s="167"/>
    </row>
    <row r="99" spans="2:10" ht="27">
      <c r="B99" s="293" t="s">
        <v>221</v>
      </c>
      <c r="C99" s="65">
        <v>2</v>
      </c>
      <c r="D99" s="59" t="s">
        <v>665</v>
      </c>
      <c r="E99" s="59" t="s">
        <v>442</v>
      </c>
      <c r="F99" s="33">
        <v>3</v>
      </c>
      <c r="G99" s="11" t="s">
        <v>560</v>
      </c>
      <c r="H99" s="151"/>
      <c r="I99" s="229"/>
      <c r="J99" s="167"/>
    </row>
    <row r="100" spans="2:10" ht="13.5">
      <c r="B100" s="293"/>
      <c r="C100" s="65">
        <v>2</v>
      </c>
      <c r="D100" s="59" t="s">
        <v>665</v>
      </c>
      <c r="E100" s="59" t="s">
        <v>442</v>
      </c>
      <c r="F100" s="33">
        <v>4</v>
      </c>
      <c r="G100" s="11" t="s">
        <v>561</v>
      </c>
      <c r="H100" s="151"/>
      <c r="I100" s="229"/>
      <c r="J100" s="167"/>
    </row>
    <row r="101" spans="2:10" ht="13.5">
      <c r="B101" s="293"/>
      <c r="C101" s="65">
        <v>2</v>
      </c>
      <c r="D101" s="59" t="s">
        <v>665</v>
      </c>
      <c r="E101" s="59" t="s">
        <v>442</v>
      </c>
      <c r="F101" s="33">
        <v>5</v>
      </c>
      <c r="G101" s="11" t="s">
        <v>562</v>
      </c>
      <c r="H101" s="151"/>
      <c r="I101" s="229"/>
      <c r="J101" s="167"/>
    </row>
    <row r="102" spans="2:10" ht="27.75" customHeight="1">
      <c r="B102" s="15" t="s">
        <v>222</v>
      </c>
      <c r="C102" s="65">
        <v>2</v>
      </c>
      <c r="D102" s="59" t="s">
        <v>665</v>
      </c>
      <c r="E102" s="59" t="s">
        <v>442</v>
      </c>
      <c r="F102" s="33">
        <v>6</v>
      </c>
      <c r="G102" s="11" t="s">
        <v>563</v>
      </c>
      <c r="H102" s="151"/>
      <c r="I102" s="229"/>
      <c r="J102" s="167"/>
    </row>
    <row r="103" spans="2:10" ht="13.5">
      <c r="B103" s="15" t="s">
        <v>298</v>
      </c>
      <c r="C103" s="65">
        <v>2</v>
      </c>
      <c r="D103" s="59" t="s">
        <v>665</v>
      </c>
      <c r="E103" s="59" t="s">
        <v>442</v>
      </c>
      <c r="F103" s="33">
        <v>7</v>
      </c>
      <c r="G103" s="11" t="s">
        <v>877</v>
      </c>
      <c r="H103" s="151"/>
      <c r="I103" s="229"/>
      <c r="J103" s="167"/>
    </row>
    <row r="104" spans="2:10" ht="13.5">
      <c r="B104" s="15" t="s">
        <v>297</v>
      </c>
      <c r="C104" s="65">
        <v>2</v>
      </c>
      <c r="D104" s="59" t="s">
        <v>665</v>
      </c>
      <c r="E104" s="59" t="s">
        <v>442</v>
      </c>
      <c r="F104" s="33">
        <v>8</v>
      </c>
      <c r="G104" s="11" t="s">
        <v>564</v>
      </c>
      <c r="H104" s="151"/>
      <c r="I104" s="229"/>
      <c r="J104" s="167"/>
    </row>
    <row r="105" spans="2:10" ht="27">
      <c r="B105" s="323" t="s">
        <v>223</v>
      </c>
      <c r="C105" s="65">
        <v>2</v>
      </c>
      <c r="D105" s="59" t="s">
        <v>665</v>
      </c>
      <c r="E105" s="59" t="s">
        <v>443</v>
      </c>
      <c r="F105" s="33">
        <v>1</v>
      </c>
      <c r="G105" s="11" t="s">
        <v>878</v>
      </c>
      <c r="H105" s="151"/>
      <c r="I105" s="229"/>
      <c r="J105" s="167"/>
    </row>
    <row r="106" spans="2:10" ht="13.5">
      <c r="B106" s="324"/>
      <c r="C106" s="65">
        <v>2</v>
      </c>
      <c r="D106" s="59" t="s">
        <v>665</v>
      </c>
      <c r="E106" s="59" t="s">
        <v>443</v>
      </c>
      <c r="F106" s="33">
        <v>2</v>
      </c>
      <c r="G106" s="11" t="s">
        <v>879</v>
      </c>
      <c r="H106" s="151"/>
      <c r="I106" s="229"/>
      <c r="J106" s="167"/>
    </row>
    <row r="107" spans="2:10" ht="27">
      <c r="B107" s="324"/>
      <c r="C107" s="65">
        <v>2</v>
      </c>
      <c r="D107" s="59" t="s">
        <v>665</v>
      </c>
      <c r="E107" s="59" t="s">
        <v>443</v>
      </c>
      <c r="F107" s="33">
        <v>3</v>
      </c>
      <c r="G107" s="11" t="s">
        <v>880</v>
      </c>
      <c r="H107" s="151"/>
      <c r="I107" s="229"/>
      <c r="J107" s="167"/>
    </row>
    <row r="108" spans="2:10" ht="13.5">
      <c r="B108" s="324"/>
      <c r="C108" s="65">
        <v>2</v>
      </c>
      <c r="D108" s="59" t="s">
        <v>665</v>
      </c>
      <c r="E108" s="59" t="s">
        <v>443</v>
      </c>
      <c r="F108" s="33">
        <v>4</v>
      </c>
      <c r="G108" s="11" t="s">
        <v>881</v>
      </c>
      <c r="H108" s="151"/>
      <c r="I108" s="229"/>
      <c r="J108" s="167"/>
    </row>
    <row r="109" spans="2:10" ht="27">
      <c r="B109" s="325"/>
      <c r="C109" s="65">
        <v>3</v>
      </c>
      <c r="D109" s="59" t="s">
        <v>665</v>
      </c>
      <c r="E109" s="59" t="s">
        <v>443</v>
      </c>
      <c r="F109" s="33">
        <v>5</v>
      </c>
      <c r="G109" s="11" t="s">
        <v>537</v>
      </c>
      <c r="H109" s="151"/>
      <c r="I109" s="229"/>
      <c r="J109" s="167"/>
    </row>
    <row r="110" spans="2:10" ht="13.5">
      <c r="B110" s="293" t="s">
        <v>224</v>
      </c>
      <c r="C110" s="65">
        <v>2</v>
      </c>
      <c r="D110" s="59" t="s">
        <v>665</v>
      </c>
      <c r="E110" s="59" t="s">
        <v>443</v>
      </c>
      <c r="F110" s="33">
        <v>5</v>
      </c>
      <c r="G110" s="11" t="s">
        <v>882</v>
      </c>
      <c r="H110" s="151"/>
      <c r="I110" s="229"/>
      <c r="J110" s="167"/>
    </row>
    <row r="111" spans="2:10" ht="26.25" customHeight="1">
      <c r="B111" s="311"/>
      <c r="C111" s="66">
        <v>2</v>
      </c>
      <c r="D111" s="62" t="s">
        <v>665</v>
      </c>
      <c r="E111" s="62" t="s">
        <v>443</v>
      </c>
      <c r="F111" s="39">
        <v>6</v>
      </c>
      <c r="G111" s="35" t="s">
        <v>883</v>
      </c>
      <c r="H111" s="175"/>
      <c r="I111" s="285"/>
      <c r="J111" s="242"/>
    </row>
    <row r="112" spans="2:10" ht="31.5" customHeight="1" thickBot="1">
      <c r="B112" s="314" t="s">
        <v>283</v>
      </c>
      <c r="C112" s="315"/>
      <c r="D112" s="315"/>
      <c r="E112" s="315"/>
      <c r="F112" s="315"/>
      <c r="G112" s="314"/>
      <c r="H112" s="315"/>
      <c r="I112" s="315"/>
      <c r="J112" s="320"/>
    </row>
    <row r="113" spans="2:10" ht="19.5" thickBot="1">
      <c r="B113" s="27" t="s">
        <v>653</v>
      </c>
      <c r="C113" s="45"/>
      <c r="D113" s="45"/>
      <c r="E113" s="45"/>
      <c r="F113" s="45"/>
      <c r="G113" s="44"/>
      <c r="H113" s="169"/>
      <c r="I113" s="169"/>
      <c r="J113" s="276"/>
    </row>
    <row r="114" spans="2:10" ht="13.5">
      <c r="B114" s="8" t="s">
        <v>225</v>
      </c>
      <c r="C114" s="25">
        <v>2</v>
      </c>
      <c r="D114" s="53" t="s">
        <v>666</v>
      </c>
      <c r="E114" s="53" t="s">
        <v>442</v>
      </c>
      <c r="F114" s="26">
        <v>1</v>
      </c>
      <c r="G114" s="9" t="s">
        <v>884</v>
      </c>
      <c r="H114" s="165"/>
      <c r="I114" s="232"/>
      <c r="J114" s="241"/>
    </row>
    <row r="115" spans="2:10" ht="27">
      <c r="B115" s="15" t="s">
        <v>885</v>
      </c>
      <c r="C115" s="65">
        <v>2</v>
      </c>
      <c r="D115" s="59" t="s">
        <v>666</v>
      </c>
      <c r="E115" s="59" t="s">
        <v>442</v>
      </c>
      <c r="F115" s="33">
        <v>2</v>
      </c>
      <c r="G115" s="11" t="s">
        <v>886</v>
      </c>
      <c r="H115" s="151"/>
      <c r="I115" s="229"/>
      <c r="J115" s="167"/>
    </row>
    <row r="116" spans="2:10" ht="27">
      <c r="B116" s="293" t="s">
        <v>635</v>
      </c>
      <c r="C116" s="65">
        <v>2</v>
      </c>
      <c r="D116" s="59" t="s">
        <v>666</v>
      </c>
      <c r="E116" s="59" t="s">
        <v>442</v>
      </c>
      <c r="F116" s="33">
        <v>3</v>
      </c>
      <c r="G116" s="11" t="s">
        <v>887</v>
      </c>
      <c r="H116" s="151"/>
      <c r="I116" s="229"/>
      <c r="J116" s="167"/>
    </row>
    <row r="117" spans="2:10" ht="27">
      <c r="B117" s="293"/>
      <c r="C117" s="65">
        <v>2</v>
      </c>
      <c r="D117" s="59" t="s">
        <v>666</v>
      </c>
      <c r="E117" s="59" t="s">
        <v>442</v>
      </c>
      <c r="F117" s="33">
        <v>4</v>
      </c>
      <c r="G117" s="11" t="s">
        <v>888</v>
      </c>
      <c r="H117" s="151"/>
      <c r="I117" s="229"/>
      <c r="J117" s="167"/>
    </row>
    <row r="118" spans="2:10" ht="27">
      <c r="B118" s="293"/>
      <c r="C118" s="65">
        <v>2</v>
      </c>
      <c r="D118" s="59" t="s">
        <v>666</v>
      </c>
      <c r="E118" s="59" t="s">
        <v>442</v>
      </c>
      <c r="F118" s="33">
        <v>5</v>
      </c>
      <c r="G118" s="11" t="s">
        <v>889</v>
      </c>
      <c r="H118" s="151"/>
      <c r="I118" s="229"/>
      <c r="J118" s="167"/>
    </row>
    <row r="119" spans="2:10" ht="27">
      <c r="B119" s="15" t="s">
        <v>226</v>
      </c>
      <c r="C119" s="65">
        <v>2</v>
      </c>
      <c r="D119" s="59" t="s">
        <v>666</v>
      </c>
      <c r="E119" s="59" t="s">
        <v>442</v>
      </c>
      <c r="F119" s="33">
        <v>6</v>
      </c>
      <c r="G119" s="11" t="s">
        <v>890</v>
      </c>
      <c r="H119" s="151"/>
      <c r="I119" s="229"/>
      <c r="J119" s="167"/>
    </row>
    <row r="120" spans="2:10" ht="13.5">
      <c r="B120" s="15" t="s">
        <v>297</v>
      </c>
      <c r="C120" s="65">
        <v>2</v>
      </c>
      <c r="D120" s="59" t="s">
        <v>666</v>
      </c>
      <c r="E120" s="59" t="s">
        <v>442</v>
      </c>
      <c r="F120" s="33">
        <v>7</v>
      </c>
      <c r="G120" s="11" t="s">
        <v>565</v>
      </c>
      <c r="H120" s="151"/>
      <c r="I120" s="229"/>
      <c r="J120" s="167"/>
    </row>
    <row r="121" spans="2:10" ht="28.5" customHeight="1">
      <c r="B121" s="15" t="s">
        <v>227</v>
      </c>
      <c r="C121" s="65">
        <v>2</v>
      </c>
      <c r="D121" s="59" t="s">
        <v>666</v>
      </c>
      <c r="E121" s="59" t="s">
        <v>442</v>
      </c>
      <c r="F121" s="33">
        <v>8</v>
      </c>
      <c r="G121" s="11" t="s">
        <v>891</v>
      </c>
      <c r="H121" s="151"/>
      <c r="I121" s="229"/>
      <c r="J121" s="167"/>
    </row>
    <row r="122" spans="2:10" ht="40.5">
      <c r="B122" s="15" t="s">
        <v>191</v>
      </c>
      <c r="C122" s="65">
        <v>2</v>
      </c>
      <c r="D122" s="59" t="s">
        <v>666</v>
      </c>
      <c r="E122" s="59" t="s">
        <v>442</v>
      </c>
      <c r="F122" s="33">
        <v>9</v>
      </c>
      <c r="G122" s="11" t="s">
        <v>892</v>
      </c>
      <c r="H122" s="151"/>
      <c r="I122" s="229"/>
      <c r="J122" s="167"/>
    </row>
    <row r="123" spans="2:10" ht="13.5">
      <c r="B123" s="24" t="s">
        <v>229</v>
      </c>
      <c r="C123" s="66">
        <v>2</v>
      </c>
      <c r="D123" s="62" t="s">
        <v>666</v>
      </c>
      <c r="E123" s="62" t="s">
        <v>443</v>
      </c>
      <c r="F123" s="39">
        <v>1</v>
      </c>
      <c r="G123" s="35" t="s">
        <v>228</v>
      </c>
      <c r="H123" s="175"/>
      <c r="I123" s="285"/>
      <c r="J123" s="242"/>
    </row>
    <row r="124" spans="2:10" ht="31.5" customHeight="1" thickBot="1">
      <c r="B124" s="314" t="s">
        <v>283</v>
      </c>
      <c r="C124" s="315"/>
      <c r="D124" s="315"/>
      <c r="E124" s="315"/>
      <c r="F124" s="315"/>
      <c r="G124" s="314"/>
      <c r="H124" s="315"/>
      <c r="I124" s="315"/>
      <c r="J124" s="320"/>
    </row>
    <row r="125" spans="2:10" ht="19.5" thickBot="1">
      <c r="B125" s="27" t="s">
        <v>654</v>
      </c>
      <c r="C125" s="45"/>
      <c r="D125" s="45"/>
      <c r="E125" s="45"/>
      <c r="F125" s="45"/>
      <c r="G125" s="44"/>
      <c r="H125" s="169"/>
      <c r="I125" s="169"/>
      <c r="J125" s="276"/>
    </row>
    <row r="126" spans="2:10" ht="14.25" thickBot="1">
      <c r="B126" s="43" t="s">
        <v>342</v>
      </c>
      <c r="C126" s="20"/>
      <c r="D126" s="20"/>
      <c r="E126" s="20"/>
      <c r="F126" s="20"/>
      <c r="G126" s="6"/>
      <c r="H126" s="168"/>
      <c r="I126" s="168"/>
      <c r="J126" s="275"/>
    </row>
    <row r="127" spans="2:10" ht="40.5">
      <c r="B127" s="318" t="s">
        <v>672</v>
      </c>
      <c r="C127" s="25">
        <v>2</v>
      </c>
      <c r="D127" s="53" t="s">
        <v>600</v>
      </c>
      <c r="E127" s="53" t="s">
        <v>442</v>
      </c>
      <c r="F127" s="26">
        <v>1</v>
      </c>
      <c r="G127" s="9" t="s">
        <v>674</v>
      </c>
      <c r="H127" s="165"/>
      <c r="I127" s="232"/>
      <c r="J127" s="241"/>
    </row>
    <row r="128" spans="2:10" ht="13.5">
      <c r="B128" s="319"/>
      <c r="C128" s="25">
        <v>2</v>
      </c>
      <c r="D128" s="53" t="s">
        <v>600</v>
      </c>
      <c r="E128" s="53" t="s">
        <v>442</v>
      </c>
      <c r="F128" s="26">
        <v>2</v>
      </c>
      <c r="G128" s="9" t="s">
        <v>676</v>
      </c>
      <c r="H128" s="165"/>
      <c r="I128" s="230"/>
      <c r="J128" s="241"/>
    </row>
    <row r="129" spans="2:10" ht="41.25" thickBot="1">
      <c r="B129" s="24" t="s">
        <v>673</v>
      </c>
      <c r="C129" s="66">
        <v>2</v>
      </c>
      <c r="D129" s="62" t="s">
        <v>600</v>
      </c>
      <c r="E129" s="62" t="s">
        <v>442</v>
      </c>
      <c r="F129" s="39">
        <v>3</v>
      </c>
      <c r="G129" s="35" t="s">
        <v>636</v>
      </c>
      <c r="H129" s="175"/>
      <c r="I129" s="231"/>
      <c r="J129" s="242"/>
    </row>
    <row r="130" spans="2:10" ht="14.25" thickBot="1">
      <c r="B130" s="43" t="s">
        <v>230</v>
      </c>
      <c r="C130" s="20"/>
      <c r="D130" s="20"/>
      <c r="E130" s="20"/>
      <c r="F130" s="20"/>
      <c r="G130" s="6"/>
      <c r="H130" s="168"/>
      <c r="I130" s="168"/>
      <c r="J130" s="275"/>
    </row>
    <row r="131" spans="2:10" ht="40.5">
      <c r="B131" s="8" t="s">
        <v>232</v>
      </c>
      <c r="C131" s="25">
        <v>2</v>
      </c>
      <c r="D131" s="53" t="s">
        <v>600</v>
      </c>
      <c r="E131" s="53" t="s">
        <v>442</v>
      </c>
      <c r="F131" s="26">
        <v>4</v>
      </c>
      <c r="G131" s="9" t="s">
        <v>893</v>
      </c>
      <c r="H131" s="165"/>
      <c r="I131" s="232"/>
      <c r="J131" s="241"/>
    </row>
    <row r="132" spans="2:10" ht="27.75" thickBot="1">
      <c r="B132" s="24" t="s">
        <v>894</v>
      </c>
      <c r="C132" s="66">
        <v>2</v>
      </c>
      <c r="D132" s="62" t="s">
        <v>600</v>
      </c>
      <c r="E132" s="62" t="s">
        <v>442</v>
      </c>
      <c r="F132" s="39">
        <v>5</v>
      </c>
      <c r="G132" s="35" t="s">
        <v>895</v>
      </c>
      <c r="H132" s="175"/>
      <c r="I132" s="231"/>
      <c r="J132" s="242"/>
    </row>
    <row r="133" spans="2:10" ht="14.25" thickBot="1">
      <c r="B133" s="43" t="s">
        <v>231</v>
      </c>
      <c r="C133" s="20"/>
      <c r="D133" s="20"/>
      <c r="E133" s="20"/>
      <c r="F133" s="20"/>
      <c r="G133" s="6"/>
      <c r="H133" s="168"/>
      <c r="I133" s="168"/>
      <c r="J133" s="275"/>
    </row>
    <row r="134" spans="2:10" ht="27">
      <c r="B134" s="310" t="s">
        <v>231</v>
      </c>
      <c r="C134" s="25">
        <v>2</v>
      </c>
      <c r="D134" s="53" t="s">
        <v>600</v>
      </c>
      <c r="E134" s="53" t="s">
        <v>442</v>
      </c>
      <c r="F134" s="26">
        <v>6</v>
      </c>
      <c r="G134" s="9" t="s">
        <v>896</v>
      </c>
      <c r="H134" s="165"/>
      <c r="I134" s="232"/>
      <c r="J134" s="241"/>
    </row>
    <row r="135" spans="2:10" ht="39.75" customHeight="1" thickBot="1">
      <c r="B135" s="311"/>
      <c r="C135" s="66">
        <v>2</v>
      </c>
      <c r="D135" s="62" t="s">
        <v>600</v>
      </c>
      <c r="E135" s="62" t="s">
        <v>442</v>
      </c>
      <c r="F135" s="39">
        <v>7</v>
      </c>
      <c r="G135" s="35" t="s">
        <v>675</v>
      </c>
      <c r="H135" s="175"/>
      <c r="I135" s="231"/>
      <c r="J135" s="242"/>
    </row>
    <row r="136" spans="2:10" ht="14.25" thickBot="1">
      <c r="B136" s="43" t="s">
        <v>233</v>
      </c>
      <c r="C136" s="20"/>
      <c r="D136" s="20"/>
      <c r="E136" s="20"/>
      <c r="F136" s="20"/>
      <c r="G136" s="6"/>
      <c r="H136" s="168"/>
      <c r="I136" s="168"/>
      <c r="J136" s="275"/>
    </row>
    <row r="137" spans="2:10" ht="13.5">
      <c r="B137" s="310" t="s">
        <v>234</v>
      </c>
      <c r="C137" s="25">
        <v>2</v>
      </c>
      <c r="D137" s="53" t="s">
        <v>600</v>
      </c>
      <c r="E137" s="53" t="s">
        <v>442</v>
      </c>
      <c r="F137" s="26">
        <v>8</v>
      </c>
      <c r="G137" s="9" t="s">
        <v>566</v>
      </c>
      <c r="H137" s="165"/>
      <c r="I137" s="232"/>
      <c r="J137" s="241"/>
    </row>
    <row r="138" spans="2:10" ht="27">
      <c r="B138" s="293"/>
      <c r="C138" s="65">
        <v>2</v>
      </c>
      <c r="D138" s="59" t="s">
        <v>600</v>
      </c>
      <c r="E138" s="59" t="s">
        <v>442</v>
      </c>
      <c r="F138" s="33">
        <v>9</v>
      </c>
      <c r="G138" s="11" t="s">
        <v>567</v>
      </c>
      <c r="H138" s="151"/>
      <c r="I138" s="229"/>
      <c r="J138" s="167"/>
    </row>
    <row r="139" spans="2:10" ht="27.75" thickBot="1">
      <c r="B139" s="24" t="s">
        <v>235</v>
      </c>
      <c r="C139" s="66">
        <v>2</v>
      </c>
      <c r="D139" s="62" t="s">
        <v>600</v>
      </c>
      <c r="E139" s="62" t="s">
        <v>442</v>
      </c>
      <c r="F139" s="39">
        <v>10</v>
      </c>
      <c r="G139" s="35" t="s">
        <v>572</v>
      </c>
      <c r="H139" s="175"/>
      <c r="I139" s="231"/>
      <c r="J139" s="242"/>
    </row>
    <row r="140" spans="2:10" ht="14.25" thickBot="1">
      <c r="B140" s="43" t="s">
        <v>344</v>
      </c>
      <c r="C140" s="20"/>
      <c r="D140" s="20"/>
      <c r="E140" s="20"/>
      <c r="F140" s="20"/>
      <c r="G140" s="6"/>
      <c r="H140" s="168"/>
      <c r="I140" s="168"/>
      <c r="J140" s="275"/>
    </row>
    <row r="141" spans="2:10" ht="27">
      <c r="B141" s="310" t="s">
        <v>230</v>
      </c>
      <c r="C141" s="25">
        <v>2</v>
      </c>
      <c r="D141" s="53" t="s">
        <v>600</v>
      </c>
      <c r="E141" s="53" t="s">
        <v>443</v>
      </c>
      <c r="F141" s="26">
        <v>1</v>
      </c>
      <c r="G141" s="9" t="s">
        <v>899</v>
      </c>
      <c r="H141" s="165"/>
      <c r="I141" s="232"/>
      <c r="J141" s="241"/>
    </row>
    <row r="142" spans="2:10" ht="13.5">
      <c r="B142" s="293"/>
      <c r="C142" s="65">
        <v>2</v>
      </c>
      <c r="D142" s="59" t="s">
        <v>600</v>
      </c>
      <c r="E142" s="59" t="s">
        <v>443</v>
      </c>
      <c r="F142" s="33">
        <v>2</v>
      </c>
      <c r="G142" s="11" t="s">
        <v>900</v>
      </c>
      <c r="H142" s="151"/>
      <c r="I142" s="229"/>
      <c r="J142" s="167"/>
    </row>
    <row r="143" spans="2:10" ht="27">
      <c r="B143" s="293"/>
      <c r="C143" s="65">
        <v>2</v>
      </c>
      <c r="D143" s="59" t="s">
        <v>600</v>
      </c>
      <c r="E143" s="59" t="s">
        <v>443</v>
      </c>
      <c r="F143" s="33">
        <v>3</v>
      </c>
      <c r="G143" s="11" t="s">
        <v>901</v>
      </c>
      <c r="H143" s="151"/>
      <c r="I143" s="229"/>
      <c r="J143" s="167"/>
    </row>
    <row r="144" spans="2:10" ht="13.5">
      <c r="B144" s="293"/>
      <c r="C144" s="65">
        <v>2</v>
      </c>
      <c r="D144" s="59" t="s">
        <v>600</v>
      </c>
      <c r="E144" s="59" t="s">
        <v>443</v>
      </c>
      <c r="F144" s="33">
        <v>4</v>
      </c>
      <c r="G144" s="11" t="s">
        <v>902</v>
      </c>
      <c r="H144" s="151"/>
      <c r="I144" s="229"/>
      <c r="J144" s="167"/>
    </row>
    <row r="145" spans="2:10" ht="13.5">
      <c r="B145" s="15" t="s">
        <v>231</v>
      </c>
      <c r="C145" s="65">
        <v>2</v>
      </c>
      <c r="D145" s="59" t="s">
        <v>600</v>
      </c>
      <c r="E145" s="59" t="s">
        <v>443</v>
      </c>
      <c r="F145" s="33">
        <v>5</v>
      </c>
      <c r="G145" s="11" t="s">
        <v>903</v>
      </c>
      <c r="H145" s="151"/>
      <c r="I145" s="229"/>
      <c r="J145" s="167"/>
    </row>
    <row r="146" spans="2:10" ht="13.5">
      <c r="B146" s="24" t="s">
        <v>233</v>
      </c>
      <c r="C146" s="66">
        <v>2</v>
      </c>
      <c r="D146" s="62" t="s">
        <v>600</v>
      </c>
      <c r="E146" s="62" t="s">
        <v>443</v>
      </c>
      <c r="F146" s="39">
        <v>6</v>
      </c>
      <c r="G146" s="35" t="s">
        <v>904</v>
      </c>
      <c r="H146" s="175"/>
      <c r="I146" s="285"/>
      <c r="J146" s="242"/>
    </row>
    <row r="147" spans="2:10" ht="28.5" customHeight="1" thickBot="1">
      <c r="B147" s="314" t="s">
        <v>283</v>
      </c>
      <c r="C147" s="315"/>
      <c r="D147" s="315"/>
      <c r="E147" s="315"/>
      <c r="F147" s="315"/>
      <c r="G147" s="314"/>
      <c r="H147" s="315"/>
      <c r="I147" s="315"/>
      <c r="J147" s="320"/>
    </row>
    <row r="148" spans="2:10" ht="19.5" thickBot="1">
      <c r="B148" s="27" t="s">
        <v>657</v>
      </c>
      <c r="C148" s="45"/>
      <c r="D148" s="45"/>
      <c r="E148" s="45"/>
      <c r="F148" s="45"/>
      <c r="G148" s="44"/>
      <c r="H148" s="169"/>
      <c r="I148" s="169"/>
      <c r="J148" s="276"/>
    </row>
    <row r="149" spans="2:10" ht="27">
      <c r="B149" s="310" t="s">
        <v>346</v>
      </c>
      <c r="C149" s="25">
        <v>2</v>
      </c>
      <c r="D149" s="53" t="s">
        <v>601</v>
      </c>
      <c r="E149" s="53" t="s">
        <v>442</v>
      </c>
      <c r="F149" s="26">
        <v>1</v>
      </c>
      <c r="G149" s="9" t="s">
        <v>905</v>
      </c>
      <c r="H149" s="165"/>
      <c r="I149" s="232"/>
      <c r="J149" s="241"/>
    </row>
    <row r="150" spans="2:10" ht="13.5">
      <c r="B150" s="293"/>
      <c r="C150" s="65">
        <v>2</v>
      </c>
      <c r="D150" s="59" t="s">
        <v>601</v>
      </c>
      <c r="E150" s="59" t="s">
        <v>442</v>
      </c>
      <c r="F150" s="33">
        <v>2</v>
      </c>
      <c r="G150" s="11" t="s">
        <v>906</v>
      </c>
      <c r="H150" s="151"/>
      <c r="I150" s="229"/>
      <c r="J150" s="167"/>
    </row>
    <row r="151" spans="2:10" ht="27">
      <c r="B151" s="293"/>
      <c r="C151" s="65">
        <v>2</v>
      </c>
      <c r="D151" s="59" t="s">
        <v>601</v>
      </c>
      <c r="E151" s="59" t="s">
        <v>442</v>
      </c>
      <c r="F151" s="33">
        <v>3</v>
      </c>
      <c r="G151" s="11" t="s">
        <v>907</v>
      </c>
      <c r="H151" s="151"/>
      <c r="I151" s="229"/>
      <c r="J151" s="167"/>
    </row>
    <row r="152" spans="2:10" ht="28.5" customHeight="1">
      <c r="B152" s="293" t="s">
        <v>236</v>
      </c>
      <c r="C152" s="65">
        <v>2</v>
      </c>
      <c r="D152" s="59" t="s">
        <v>601</v>
      </c>
      <c r="E152" s="59" t="s">
        <v>442</v>
      </c>
      <c r="F152" s="33">
        <v>4</v>
      </c>
      <c r="G152" s="11" t="s">
        <v>908</v>
      </c>
      <c r="H152" s="151"/>
      <c r="I152" s="229"/>
      <c r="J152" s="167"/>
    </row>
    <row r="153" spans="2:10" ht="27">
      <c r="B153" s="293"/>
      <c r="C153" s="65">
        <v>2</v>
      </c>
      <c r="D153" s="59" t="s">
        <v>601</v>
      </c>
      <c r="E153" s="59" t="s">
        <v>442</v>
      </c>
      <c r="F153" s="33">
        <v>5</v>
      </c>
      <c r="G153" s="11" t="s">
        <v>909</v>
      </c>
      <c r="H153" s="151"/>
      <c r="I153" s="229"/>
      <c r="J153" s="167"/>
    </row>
    <row r="154" spans="2:10" ht="27">
      <c r="B154" s="293"/>
      <c r="C154" s="65">
        <v>2</v>
      </c>
      <c r="D154" s="59" t="s">
        <v>601</v>
      </c>
      <c r="E154" s="59" t="s">
        <v>442</v>
      </c>
      <c r="F154" s="33">
        <v>6</v>
      </c>
      <c r="G154" s="11" t="s">
        <v>910</v>
      </c>
      <c r="H154" s="151"/>
      <c r="I154" s="229"/>
      <c r="J154" s="167"/>
    </row>
    <row r="155" spans="2:10" ht="13.5">
      <c r="B155" s="293"/>
      <c r="C155" s="65">
        <v>2</v>
      </c>
      <c r="D155" s="59" t="s">
        <v>601</v>
      </c>
      <c r="E155" s="59" t="s">
        <v>442</v>
      </c>
      <c r="F155" s="33">
        <v>7</v>
      </c>
      <c r="G155" s="11" t="s">
        <v>911</v>
      </c>
      <c r="H155" s="151"/>
      <c r="I155" s="229"/>
      <c r="J155" s="167"/>
    </row>
    <row r="156" spans="2:10" ht="28.5" customHeight="1">
      <c r="B156" s="293"/>
      <c r="C156" s="65">
        <v>2</v>
      </c>
      <c r="D156" s="59" t="s">
        <v>601</v>
      </c>
      <c r="E156" s="59" t="s">
        <v>442</v>
      </c>
      <c r="F156" s="33">
        <v>8</v>
      </c>
      <c r="G156" s="11" t="s">
        <v>912</v>
      </c>
      <c r="H156" s="151"/>
      <c r="I156" s="229"/>
      <c r="J156" s="167"/>
    </row>
    <row r="157" spans="2:10" ht="13.5">
      <c r="B157" s="293"/>
      <c r="C157" s="65">
        <v>2</v>
      </c>
      <c r="D157" s="59" t="s">
        <v>601</v>
      </c>
      <c r="E157" s="59" t="s">
        <v>442</v>
      </c>
      <c r="F157" s="33">
        <v>9</v>
      </c>
      <c r="G157" s="11" t="s">
        <v>913</v>
      </c>
      <c r="H157" s="151"/>
      <c r="I157" s="229"/>
      <c r="J157" s="167"/>
    </row>
    <row r="158" spans="2:10" ht="13.5">
      <c r="B158" s="15" t="s">
        <v>237</v>
      </c>
      <c r="C158" s="65">
        <v>2</v>
      </c>
      <c r="D158" s="59" t="s">
        <v>601</v>
      </c>
      <c r="E158" s="59" t="s">
        <v>442</v>
      </c>
      <c r="F158" s="33">
        <v>10</v>
      </c>
      <c r="G158" s="11" t="s">
        <v>914</v>
      </c>
      <c r="H158" s="151"/>
      <c r="I158" s="229"/>
      <c r="J158" s="167"/>
    </row>
    <row r="159" spans="2:10" ht="13.5">
      <c r="B159" s="24" t="s">
        <v>222</v>
      </c>
      <c r="C159" s="66">
        <v>2</v>
      </c>
      <c r="D159" s="62" t="s">
        <v>601</v>
      </c>
      <c r="E159" s="62" t="s">
        <v>443</v>
      </c>
      <c r="F159" s="39">
        <v>1</v>
      </c>
      <c r="G159" s="35" t="s">
        <v>573</v>
      </c>
      <c r="H159" s="175"/>
      <c r="I159" s="285"/>
      <c r="J159" s="242"/>
    </row>
    <row r="160" spans="2:10" ht="30.75" customHeight="1" thickBot="1">
      <c r="B160" s="314" t="s">
        <v>283</v>
      </c>
      <c r="C160" s="315"/>
      <c r="D160" s="315"/>
      <c r="E160" s="315"/>
      <c r="F160" s="315"/>
      <c r="G160" s="314"/>
      <c r="H160" s="315"/>
      <c r="I160" s="315"/>
      <c r="J160" s="320"/>
    </row>
    <row r="161" spans="2:10" ht="19.5" thickBot="1">
      <c r="B161" s="27" t="s">
        <v>658</v>
      </c>
      <c r="C161" s="45"/>
      <c r="D161" s="45"/>
      <c r="E161" s="45"/>
      <c r="F161" s="45"/>
      <c r="G161" s="44"/>
      <c r="H161" s="169"/>
      <c r="I161" s="169"/>
      <c r="J161" s="276"/>
    </row>
    <row r="162" spans="2:10" ht="14.25" thickBot="1">
      <c r="B162" s="48" t="s">
        <v>915</v>
      </c>
      <c r="C162" s="50"/>
      <c r="D162" s="50"/>
      <c r="E162" s="50"/>
      <c r="F162" s="50"/>
      <c r="G162" s="49"/>
      <c r="H162" s="170"/>
      <c r="I162" s="170"/>
      <c r="J162" s="277"/>
    </row>
    <row r="163" spans="2:10" ht="13.5">
      <c r="B163" s="8" t="s">
        <v>338</v>
      </c>
      <c r="C163" s="25">
        <v>2</v>
      </c>
      <c r="D163" s="53" t="s">
        <v>667</v>
      </c>
      <c r="E163" s="53" t="s">
        <v>442</v>
      </c>
      <c r="F163" s="26">
        <v>1</v>
      </c>
      <c r="G163" s="9" t="s">
        <v>916</v>
      </c>
      <c r="H163" s="165"/>
      <c r="I163" s="232"/>
      <c r="J163" s="241"/>
    </row>
    <row r="164" spans="2:10" ht="27">
      <c r="B164" s="15" t="s">
        <v>238</v>
      </c>
      <c r="C164" s="65">
        <v>2</v>
      </c>
      <c r="D164" s="59" t="s">
        <v>667</v>
      </c>
      <c r="E164" s="59" t="s">
        <v>442</v>
      </c>
      <c r="F164" s="33">
        <v>2</v>
      </c>
      <c r="G164" s="11" t="s">
        <v>917</v>
      </c>
      <c r="H164" s="151"/>
      <c r="I164" s="229"/>
      <c r="J164" s="167"/>
    </row>
    <row r="165" spans="2:10" ht="27">
      <c r="B165" s="293" t="s">
        <v>192</v>
      </c>
      <c r="C165" s="65">
        <v>2</v>
      </c>
      <c r="D165" s="59" t="s">
        <v>667</v>
      </c>
      <c r="E165" s="59" t="s">
        <v>442</v>
      </c>
      <c r="F165" s="33">
        <v>3</v>
      </c>
      <c r="G165" s="11" t="s">
        <v>918</v>
      </c>
      <c r="H165" s="151"/>
      <c r="I165" s="229"/>
      <c r="J165" s="167"/>
    </row>
    <row r="166" spans="2:10" ht="13.5">
      <c r="B166" s="293"/>
      <c r="C166" s="65">
        <v>2</v>
      </c>
      <c r="D166" s="59" t="s">
        <v>667</v>
      </c>
      <c r="E166" s="59" t="s">
        <v>442</v>
      </c>
      <c r="F166" s="33">
        <v>4</v>
      </c>
      <c r="G166" s="11" t="s">
        <v>240</v>
      </c>
      <c r="H166" s="151"/>
      <c r="I166" s="229"/>
      <c r="J166" s="167"/>
    </row>
    <row r="167" spans="2:10" ht="13.5">
      <c r="B167" s="293"/>
      <c r="C167" s="65">
        <v>2</v>
      </c>
      <c r="D167" s="59" t="s">
        <v>667</v>
      </c>
      <c r="E167" s="59" t="s">
        <v>442</v>
      </c>
      <c r="F167" s="33">
        <v>5</v>
      </c>
      <c r="G167" s="11" t="s">
        <v>919</v>
      </c>
      <c r="H167" s="151"/>
      <c r="I167" s="229"/>
      <c r="J167" s="167"/>
    </row>
    <row r="168" spans="2:10" ht="27.75" thickBot="1">
      <c r="B168" s="311"/>
      <c r="C168" s="66">
        <v>2</v>
      </c>
      <c r="D168" s="62" t="s">
        <v>667</v>
      </c>
      <c r="E168" s="62" t="s">
        <v>442</v>
      </c>
      <c r="F168" s="39">
        <v>6</v>
      </c>
      <c r="G168" s="35" t="s">
        <v>920</v>
      </c>
      <c r="H168" s="175"/>
      <c r="I168" s="231"/>
      <c r="J168" s="242"/>
    </row>
    <row r="169" spans="2:10" s="3" customFormat="1" ht="14.25" thickBot="1">
      <c r="B169" s="43" t="s">
        <v>224</v>
      </c>
      <c r="C169" s="20"/>
      <c r="D169" s="20"/>
      <c r="E169" s="20"/>
      <c r="F169" s="20"/>
      <c r="G169" s="6"/>
      <c r="H169" s="155"/>
      <c r="I169" s="155"/>
      <c r="J169" s="273"/>
    </row>
    <row r="170" spans="2:10" ht="27">
      <c r="B170" s="310" t="s">
        <v>239</v>
      </c>
      <c r="C170" s="25">
        <v>2</v>
      </c>
      <c r="D170" s="53" t="s">
        <v>667</v>
      </c>
      <c r="E170" s="53" t="s">
        <v>442</v>
      </c>
      <c r="F170" s="26">
        <v>7</v>
      </c>
      <c r="G170" s="9" t="s">
        <v>574</v>
      </c>
      <c r="H170" s="165"/>
      <c r="I170" s="232"/>
      <c r="J170" s="241"/>
    </row>
    <row r="171" spans="2:10" ht="27">
      <c r="B171" s="293"/>
      <c r="C171" s="65">
        <v>2</v>
      </c>
      <c r="D171" s="59" t="s">
        <v>667</v>
      </c>
      <c r="E171" s="59" t="s">
        <v>442</v>
      </c>
      <c r="F171" s="33">
        <v>8</v>
      </c>
      <c r="G171" s="11" t="s">
        <v>575</v>
      </c>
      <c r="H171" s="151"/>
      <c r="I171" s="229"/>
      <c r="J171" s="167"/>
    </row>
    <row r="172" spans="2:10" ht="13.5">
      <c r="B172" s="293"/>
      <c r="C172" s="65">
        <v>2</v>
      </c>
      <c r="D172" s="59" t="s">
        <v>667</v>
      </c>
      <c r="E172" s="59" t="s">
        <v>442</v>
      </c>
      <c r="F172" s="33">
        <v>9</v>
      </c>
      <c r="G172" s="11" t="s">
        <v>576</v>
      </c>
      <c r="H172" s="151"/>
      <c r="I172" s="229"/>
      <c r="J172" s="167"/>
    </row>
    <row r="173" spans="2:10" ht="13.5">
      <c r="B173" s="15" t="s">
        <v>351</v>
      </c>
      <c r="C173" s="65">
        <v>2</v>
      </c>
      <c r="D173" s="59" t="s">
        <v>667</v>
      </c>
      <c r="E173" s="59" t="s">
        <v>442</v>
      </c>
      <c r="F173" s="33">
        <v>10</v>
      </c>
      <c r="G173" s="11" t="s">
        <v>241</v>
      </c>
      <c r="H173" s="151"/>
      <c r="I173" s="229"/>
      <c r="J173" s="167"/>
    </row>
    <row r="174" spans="2:10" ht="27.75" customHeight="1">
      <c r="B174" s="15" t="s">
        <v>577</v>
      </c>
      <c r="C174" s="65">
        <v>2</v>
      </c>
      <c r="D174" s="59" t="s">
        <v>667</v>
      </c>
      <c r="E174" s="59" t="s">
        <v>442</v>
      </c>
      <c r="F174" s="33">
        <v>11</v>
      </c>
      <c r="G174" s="11" t="s">
        <v>578</v>
      </c>
      <c r="H174" s="151"/>
      <c r="I174" s="229"/>
      <c r="J174" s="167"/>
    </row>
    <row r="175" spans="2:10" ht="13.5">
      <c r="B175" s="15" t="s">
        <v>637</v>
      </c>
      <c r="C175" s="65">
        <v>2</v>
      </c>
      <c r="D175" s="59" t="s">
        <v>667</v>
      </c>
      <c r="E175" s="59" t="s">
        <v>442</v>
      </c>
      <c r="F175" s="33">
        <v>12</v>
      </c>
      <c r="G175" s="11" t="s">
        <v>579</v>
      </c>
      <c r="H175" s="151"/>
      <c r="I175" s="229"/>
      <c r="J175" s="167"/>
    </row>
    <row r="176" spans="2:10" ht="27">
      <c r="B176" s="15" t="s">
        <v>638</v>
      </c>
      <c r="C176" s="65">
        <v>2</v>
      </c>
      <c r="D176" s="59" t="s">
        <v>667</v>
      </c>
      <c r="E176" s="59" t="s">
        <v>442</v>
      </c>
      <c r="F176" s="33">
        <v>13</v>
      </c>
      <c r="G176" s="11" t="s">
        <v>921</v>
      </c>
      <c r="H176" s="151"/>
      <c r="I176" s="229"/>
      <c r="J176" s="167"/>
    </row>
    <row r="177" spans="2:10" ht="27">
      <c r="B177" s="293" t="s">
        <v>242</v>
      </c>
      <c r="C177" s="65">
        <v>2</v>
      </c>
      <c r="D177" s="59" t="s">
        <v>667</v>
      </c>
      <c r="E177" s="59" t="s">
        <v>442</v>
      </c>
      <c r="F177" s="33">
        <v>14</v>
      </c>
      <c r="G177" s="11" t="s">
        <v>922</v>
      </c>
      <c r="H177" s="151"/>
      <c r="I177" s="229"/>
      <c r="J177" s="167"/>
    </row>
    <row r="178" spans="2:10" ht="27.75" thickBot="1">
      <c r="B178" s="311"/>
      <c r="C178" s="66">
        <v>2</v>
      </c>
      <c r="D178" s="62" t="s">
        <v>667</v>
      </c>
      <c r="E178" s="62" t="s">
        <v>442</v>
      </c>
      <c r="F178" s="39">
        <v>15</v>
      </c>
      <c r="G178" s="35" t="s">
        <v>923</v>
      </c>
      <c r="H178" s="175"/>
      <c r="I178" s="231"/>
      <c r="J178" s="242"/>
    </row>
    <row r="179" spans="2:10" ht="14.25" thickBot="1">
      <c r="B179" s="43" t="s">
        <v>224</v>
      </c>
      <c r="C179" s="20"/>
      <c r="D179" s="20"/>
      <c r="E179" s="20"/>
      <c r="F179" s="20"/>
      <c r="G179" s="6"/>
      <c r="H179" s="168"/>
      <c r="I179" s="168"/>
      <c r="J179" s="275"/>
    </row>
    <row r="180" spans="2:10" ht="13.5">
      <c r="B180" s="7" t="s">
        <v>243</v>
      </c>
      <c r="C180" s="287">
        <v>2</v>
      </c>
      <c r="D180" s="19" t="s">
        <v>667</v>
      </c>
      <c r="E180" s="19" t="s">
        <v>443</v>
      </c>
      <c r="F180" s="288">
        <v>1</v>
      </c>
      <c r="G180" s="29" t="s">
        <v>924</v>
      </c>
      <c r="H180" s="289"/>
      <c r="I180" s="291"/>
      <c r="J180" s="281"/>
    </row>
    <row r="181" spans="2:10" ht="34.5" customHeight="1" thickBot="1">
      <c r="B181" s="314" t="s">
        <v>283</v>
      </c>
      <c r="C181" s="315"/>
      <c r="D181" s="315"/>
      <c r="E181" s="315"/>
      <c r="F181" s="315"/>
      <c r="G181" s="314"/>
      <c r="H181" s="315"/>
      <c r="I181" s="315"/>
      <c r="J181" s="320"/>
    </row>
    <row r="182" spans="2:10" ht="19.5" thickBot="1">
      <c r="B182" s="27" t="s">
        <v>659</v>
      </c>
      <c r="C182" s="45"/>
      <c r="D182" s="45"/>
      <c r="E182" s="45"/>
      <c r="F182" s="45"/>
      <c r="G182" s="44"/>
      <c r="H182" s="169"/>
      <c r="I182" s="169"/>
      <c r="J182" s="276"/>
    </row>
    <row r="183" spans="2:10" ht="27.75" customHeight="1">
      <c r="B183" s="310" t="s">
        <v>244</v>
      </c>
      <c r="C183" s="25">
        <v>2</v>
      </c>
      <c r="D183" s="53" t="s">
        <v>668</v>
      </c>
      <c r="E183" s="53" t="s">
        <v>442</v>
      </c>
      <c r="F183" s="26">
        <v>1</v>
      </c>
      <c r="G183" s="9" t="s">
        <v>580</v>
      </c>
      <c r="H183" s="165"/>
      <c r="I183" s="232"/>
      <c r="J183" s="241"/>
    </row>
    <row r="184" spans="2:10" ht="13.5">
      <c r="B184" s="293"/>
      <c r="C184" s="65">
        <v>2</v>
      </c>
      <c r="D184" s="59" t="s">
        <v>668</v>
      </c>
      <c r="E184" s="59" t="s">
        <v>442</v>
      </c>
      <c r="F184" s="33">
        <v>2</v>
      </c>
      <c r="G184" s="11" t="s">
        <v>581</v>
      </c>
      <c r="H184" s="151"/>
      <c r="I184" s="229"/>
      <c r="J184" s="167"/>
    </row>
    <row r="185" spans="2:10" ht="28.5" customHeight="1">
      <c r="B185" s="293"/>
      <c r="C185" s="65">
        <v>2</v>
      </c>
      <c r="D185" s="59" t="s">
        <v>668</v>
      </c>
      <c r="E185" s="59" t="s">
        <v>442</v>
      </c>
      <c r="F185" s="33">
        <v>3</v>
      </c>
      <c r="G185" s="11" t="s">
        <v>582</v>
      </c>
      <c r="H185" s="151"/>
      <c r="I185" s="229"/>
      <c r="J185" s="167"/>
    </row>
    <row r="186" spans="2:10" ht="13.5">
      <c r="B186" s="15" t="s">
        <v>245</v>
      </c>
      <c r="C186" s="65">
        <v>2</v>
      </c>
      <c r="D186" s="59" t="s">
        <v>668</v>
      </c>
      <c r="E186" s="59" t="s">
        <v>442</v>
      </c>
      <c r="F186" s="33">
        <v>4</v>
      </c>
      <c r="G186" s="11" t="s">
        <v>583</v>
      </c>
      <c r="H186" s="151"/>
      <c r="I186" s="229"/>
      <c r="J186" s="167"/>
    </row>
    <row r="187" spans="2:10" ht="13.5">
      <c r="B187" s="15" t="s">
        <v>246</v>
      </c>
      <c r="C187" s="65">
        <v>2</v>
      </c>
      <c r="D187" s="59" t="s">
        <v>668</v>
      </c>
      <c r="E187" s="59" t="s">
        <v>442</v>
      </c>
      <c r="F187" s="33">
        <v>5</v>
      </c>
      <c r="G187" s="11" t="s">
        <v>925</v>
      </c>
      <c r="H187" s="151"/>
      <c r="I187" s="229"/>
      <c r="J187" s="167"/>
    </row>
    <row r="188" spans="2:10" ht="27">
      <c r="B188" s="293" t="s">
        <v>247</v>
      </c>
      <c r="C188" s="65">
        <v>2</v>
      </c>
      <c r="D188" s="59" t="s">
        <v>668</v>
      </c>
      <c r="E188" s="59" t="s">
        <v>442</v>
      </c>
      <c r="F188" s="33">
        <v>6</v>
      </c>
      <c r="G188" s="11" t="s">
        <v>926</v>
      </c>
      <c r="H188" s="151"/>
      <c r="I188" s="229"/>
      <c r="J188" s="167"/>
    </row>
    <row r="189" spans="2:10" ht="27">
      <c r="B189" s="293"/>
      <c r="C189" s="65">
        <v>2</v>
      </c>
      <c r="D189" s="59" t="s">
        <v>668</v>
      </c>
      <c r="E189" s="59" t="s">
        <v>442</v>
      </c>
      <c r="F189" s="33">
        <v>7</v>
      </c>
      <c r="G189" s="11" t="s">
        <v>639</v>
      </c>
      <c r="H189" s="151"/>
      <c r="I189" s="229"/>
      <c r="J189" s="167"/>
    </row>
    <row r="190" spans="2:10" ht="13.5">
      <c r="B190" s="293"/>
      <c r="C190" s="65">
        <v>2</v>
      </c>
      <c r="D190" s="59" t="s">
        <v>668</v>
      </c>
      <c r="E190" s="59" t="s">
        <v>442</v>
      </c>
      <c r="F190" s="33">
        <v>8</v>
      </c>
      <c r="G190" s="11" t="s">
        <v>927</v>
      </c>
      <c r="H190" s="151"/>
      <c r="I190" s="229"/>
      <c r="J190" s="167"/>
    </row>
    <row r="191" spans="2:10" ht="13.5">
      <c r="B191" s="8" t="s">
        <v>244</v>
      </c>
      <c r="C191" s="25">
        <v>2</v>
      </c>
      <c r="D191" s="53" t="s">
        <v>668</v>
      </c>
      <c r="E191" s="53" t="s">
        <v>443</v>
      </c>
      <c r="F191" s="26">
        <v>1</v>
      </c>
      <c r="G191" s="9" t="s">
        <v>584</v>
      </c>
      <c r="H191" s="165"/>
      <c r="I191" s="230"/>
      <c r="J191" s="241"/>
    </row>
    <row r="192" spans="2:10" ht="27">
      <c r="B192" s="24" t="s">
        <v>245</v>
      </c>
      <c r="C192" s="66">
        <v>2</v>
      </c>
      <c r="D192" s="62" t="s">
        <v>668</v>
      </c>
      <c r="E192" s="62" t="s">
        <v>443</v>
      </c>
      <c r="F192" s="39">
        <v>2</v>
      </c>
      <c r="G192" s="35" t="s">
        <v>585</v>
      </c>
      <c r="H192" s="175"/>
      <c r="I192" s="285"/>
      <c r="J192" s="242"/>
    </row>
    <row r="193" spans="2:10" ht="25.5" customHeight="1" thickBot="1">
      <c r="B193" s="314" t="s">
        <v>283</v>
      </c>
      <c r="C193" s="315"/>
      <c r="D193" s="315"/>
      <c r="E193" s="315"/>
      <c r="F193" s="315"/>
      <c r="G193" s="314"/>
      <c r="H193" s="315"/>
      <c r="I193" s="315"/>
      <c r="J193" s="320"/>
    </row>
    <row r="194" spans="2:10" ht="19.5" thickBot="1">
      <c r="B194" s="28" t="s">
        <v>660</v>
      </c>
      <c r="C194" s="41"/>
      <c r="D194" s="41"/>
      <c r="E194" s="41"/>
      <c r="F194" s="41"/>
      <c r="G194" s="40"/>
      <c r="H194" s="171"/>
      <c r="I194" s="171"/>
      <c r="J194" s="278"/>
    </row>
    <row r="195" spans="2:10" ht="27">
      <c r="B195" s="8" t="s">
        <v>640</v>
      </c>
      <c r="C195" s="25">
        <v>2</v>
      </c>
      <c r="D195" s="53" t="s">
        <v>669</v>
      </c>
      <c r="E195" s="53" t="s">
        <v>442</v>
      </c>
      <c r="F195" s="26">
        <v>1</v>
      </c>
      <c r="G195" s="9" t="s">
        <v>928</v>
      </c>
      <c r="H195" s="165"/>
      <c r="I195" s="232"/>
      <c r="J195" s="241"/>
    </row>
    <row r="196" spans="2:10" ht="13.5">
      <c r="B196" s="293" t="s">
        <v>929</v>
      </c>
      <c r="C196" s="65">
        <v>2</v>
      </c>
      <c r="D196" s="59" t="s">
        <v>669</v>
      </c>
      <c r="E196" s="59" t="s">
        <v>442</v>
      </c>
      <c r="F196" s="33">
        <v>2</v>
      </c>
      <c r="G196" s="11" t="s">
        <v>930</v>
      </c>
      <c r="H196" s="151"/>
      <c r="I196" s="229"/>
      <c r="J196" s="167"/>
    </row>
    <row r="197" spans="2:10" ht="13.5">
      <c r="B197" s="293"/>
      <c r="C197" s="65">
        <v>2</v>
      </c>
      <c r="D197" s="59" t="s">
        <v>669</v>
      </c>
      <c r="E197" s="59" t="s">
        <v>442</v>
      </c>
      <c r="F197" s="33">
        <v>3</v>
      </c>
      <c r="G197" s="11" t="s">
        <v>931</v>
      </c>
      <c r="H197" s="151"/>
      <c r="I197" s="229"/>
      <c r="J197" s="167"/>
    </row>
    <row r="198" spans="2:10" ht="13.5">
      <c r="B198" s="293" t="s">
        <v>248</v>
      </c>
      <c r="C198" s="65">
        <v>2</v>
      </c>
      <c r="D198" s="59" t="s">
        <v>669</v>
      </c>
      <c r="E198" s="59" t="s">
        <v>442</v>
      </c>
      <c r="F198" s="33">
        <v>4</v>
      </c>
      <c r="G198" s="11" t="s">
        <v>932</v>
      </c>
      <c r="H198" s="151"/>
      <c r="I198" s="229"/>
      <c r="J198" s="167"/>
    </row>
    <row r="199" spans="2:10" ht="27">
      <c r="B199" s="293"/>
      <c r="C199" s="65">
        <v>2</v>
      </c>
      <c r="D199" s="59" t="s">
        <v>669</v>
      </c>
      <c r="E199" s="59" t="s">
        <v>442</v>
      </c>
      <c r="F199" s="33">
        <v>5</v>
      </c>
      <c r="G199" s="11" t="s">
        <v>933</v>
      </c>
      <c r="H199" s="151"/>
      <c r="I199" s="229"/>
      <c r="J199" s="167"/>
    </row>
    <row r="200" spans="2:10" ht="27">
      <c r="B200" s="24" t="s">
        <v>247</v>
      </c>
      <c r="C200" s="66">
        <v>2</v>
      </c>
      <c r="D200" s="62" t="s">
        <v>669</v>
      </c>
      <c r="E200" s="62" t="s">
        <v>442</v>
      </c>
      <c r="F200" s="39">
        <v>6</v>
      </c>
      <c r="G200" s="35" t="s">
        <v>934</v>
      </c>
      <c r="H200" s="175"/>
      <c r="I200" s="285"/>
      <c r="J200" s="242"/>
    </row>
    <row r="201" spans="2:10" ht="30.75" customHeight="1" thickBot="1">
      <c r="B201" s="314" t="s">
        <v>283</v>
      </c>
      <c r="C201" s="315"/>
      <c r="D201" s="315"/>
      <c r="E201" s="315"/>
      <c r="F201" s="315"/>
      <c r="G201" s="314"/>
      <c r="H201" s="315"/>
      <c r="I201" s="315"/>
      <c r="J201" s="320"/>
    </row>
    <row r="202" spans="2:10" ht="19.5" thickBot="1">
      <c r="B202" s="28" t="s">
        <v>661</v>
      </c>
      <c r="C202" s="41"/>
      <c r="D202" s="41"/>
      <c r="E202" s="41"/>
      <c r="F202" s="41"/>
      <c r="G202" s="40"/>
      <c r="H202" s="171"/>
      <c r="I202" s="171"/>
      <c r="J202" s="278"/>
    </row>
    <row r="203" spans="2:10" ht="27.75" customHeight="1">
      <c r="B203" s="8" t="s">
        <v>346</v>
      </c>
      <c r="C203" s="25">
        <v>2</v>
      </c>
      <c r="D203" s="53" t="s">
        <v>670</v>
      </c>
      <c r="E203" s="53" t="s">
        <v>442</v>
      </c>
      <c r="F203" s="26">
        <v>1</v>
      </c>
      <c r="G203" s="9" t="s">
        <v>935</v>
      </c>
      <c r="H203" s="165"/>
      <c r="I203" s="232"/>
      <c r="J203" s="241"/>
    </row>
    <row r="204" spans="2:10" ht="13.5">
      <c r="B204" s="293" t="s">
        <v>249</v>
      </c>
      <c r="C204" s="65">
        <v>2</v>
      </c>
      <c r="D204" s="59" t="s">
        <v>670</v>
      </c>
      <c r="E204" s="59" t="s">
        <v>442</v>
      </c>
      <c r="F204" s="33">
        <v>2</v>
      </c>
      <c r="G204" s="11" t="s">
        <v>936</v>
      </c>
      <c r="H204" s="151"/>
      <c r="I204" s="229"/>
      <c r="J204" s="167"/>
    </row>
    <row r="205" spans="2:10" ht="27">
      <c r="B205" s="293"/>
      <c r="C205" s="65">
        <v>2</v>
      </c>
      <c r="D205" s="59" t="s">
        <v>670</v>
      </c>
      <c r="E205" s="59" t="s">
        <v>442</v>
      </c>
      <c r="F205" s="33">
        <v>3</v>
      </c>
      <c r="G205" s="11" t="s">
        <v>937</v>
      </c>
      <c r="H205" s="151"/>
      <c r="I205" s="229"/>
      <c r="J205" s="167"/>
    </row>
    <row r="206" spans="2:10" ht="27">
      <c r="B206" s="15" t="s">
        <v>250</v>
      </c>
      <c r="C206" s="65">
        <v>2</v>
      </c>
      <c r="D206" s="59" t="s">
        <v>670</v>
      </c>
      <c r="E206" s="59" t="s">
        <v>442</v>
      </c>
      <c r="F206" s="33">
        <v>4</v>
      </c>
      <c r="G206" s="11" t="s">
        <v>938</v>
      </c>
      <c r="H206" s="151"/>
      <c r="I206" s="229"/>
      <c r="J206" s="167"/>
    </row>
    <row r="207" spans="2:10" ht="27">
      <c r="B207" s="293" t="s">
        <v>251</v>
      </c>
      <c r="C207" s="65">
        <v>2</v>
      </c>
      <c r="D207" s="59" t="s">
        <v>670</v>
      </c>
      <c r="E207" s="59" t="s">
        <v>442</v>
      </c>
      <c r="F207" s="33">
        <v>5</v>
      </c>
      <c r="G207" s="11" t="s">
        <v>939</v>
      </c>
      <c r="H207" s="151"/>
      <c r="I207" s="229"/>
      <c r="J207" s="167"/>
    </row>
    <row r="208" spans="2:10" ht="27">
      <c r="B208" s="293"/>
      <c r="C208" s="65">
        <v>2</v>
      </c>
      <c r="D208" s="59" t="s">
        <v>670</v>
      </c>
      <c r="E208" s="59" t="s">
        <v>442</v>
      </c>
      <c r="F208" s="33">
        <v>6</v>
      </c>
      <c r="G208" s="11" t="s">
        <v>940</v>
      </c>
      <c r="H208" s="151"/>
      <c r="I208" s="229"/>
      <c r="J208" s="167"/>
    </row>
    <row r="209" spans="2:10" ht="27">
      <c r="B209" s="15" t="s">
        <v>252</v>
      </c>
      <c r="C209" s="65">
        <v>2</v>
      </c>
      <c r="D209" s="59" t="s">
        <v>670</v>
      </c>
      <c r="E209" s="59" t="s">
        <v>442</v>
      </c>
      <c r="F209" s="33">
        <v>7</v>
      </c>
      <c r="G209" s="11" t="s">
        <v>0</v>
      </c>
      <c r="H209" s="151"/>
      <c r="I209" s="229"/>
      <c r="J209" s="167"/>
    </row>
    <row r="210" spans="2:10" ht="13.5">
      <c r="B210" s="293" t="s">
        <v>253</v>
      </c>
      <c r="C210" s="65">
        <v>2</v>
      </c>
      <c r="D210" s="59" t="s">
        <v>670</v>
      </c>
      <c r="E210" s="59" t="s">
        <v>442</v>
      </c>
      <c r="F210" s="33">
        <v>8</v>
      </c>
      <c r="G210" s="11" t="s">
        <v>586</v>
      </c>
      <c r="H210" s="151"/>
      <c r="I210" s="229"/>
      <c r="J210" s="167"/>
    </row>
    <row r="211" spans="2:10" ht="40.5">
      <c r="B211" s="293"/>
      <c r="C211" s="65">
        <v>2</v>
      </c>
      <c r="D211" s="59" t="s">
        <v>670</v>
      </c>
      <c r="E211" s="59" t="s">
        <v>442</v>
      </c>
      <c r="F211" s="33">
        <v>9</v>
      </c>
      <c r="G211" s="11" t="s">
        <v>587</v>
      </c>
      <c r="H211" s="151"/>
      <c r="I211" s="229"/>
      <c r="J211" s="167"/>
    </row>
    <row r="212" spans="2:10" ht="27">
      <c r="B212" s="15" t="s">
        <v>254</v>
      </c>
      <c r="C212" s="65">
        <v>2</v>
      </c>
      <c r="D212" s="59" t="s">
        <v>670</v>
      </c>
      <c r="E212" s="59" t="s">
        <v>443</v>
      </c>
      <c r="F212" s="33">
        <v>1</v>
      </c>
      <c r="G212" s="11" t="s">
        <v>1</v>
      </c>
      <c r="H212" s="151"/>
      <c r="I212" s="229"/>
      <c r="J212" s="167"/>
    </row>
    <row r="213" spans="2:10" ht="27.75" customHeight="1">
      <c r="B213" s="15" t="s">
        <v>255</v>
      </c>
      <c r="C213" s="65">
        <v>2</v>
      </c>
      <c r="D213" s="59" t="s">
        <v>670</v>
      </c>
      <c r="E213" s="59" t="s">
        <v>443</v>
      </c>
      <c r="F213" s="33">
        <v>2</v>
      </c>
      <c r="G213" s="11" t="s">
        <v>2</v>
      </c>
      <c r="H213" s="151"/>
      <c r="I213" s="229"/>
      <c r="J213" s="167"/>
    </row>
    <row r="214" spans="2:10" ht="13.5">
      <c r="B214" s="293" t="s">
        <v>253</v>
      </c>
      <c r="C214" s="65">
        <v>2</v>
      </c>
      <c r="D214" s="59" t="s">
        <v>670</v>
      </c>
      <c r="E214" s="59" t="s">
        <v>443</v>
      </c>
      <c r="F214" s="33">
        <v>3</v>
      </c>
      <c r="G214" s="11" t="s">
        <v>588</v>
      </c>
      <c r="H214" s="151"/>
      <c r="I214" s="229"/>
      <c r="J214" s="167"/>
    </row>
    <row r="215" spans="2:10" ht="13.5">
      <c r="B215" s="311"/>
      <c r="C215" s="66">
        <v>2</v>
      </c>
      <c r="D215" s="62" t="s">
        <v>670</v>
      </c>
      <c r="E215" s="62" t="s">
        <v>443</v>
      </c>
      <c r="F215" s="39">
        <v>4</v>
      </c>
      <c r="G215" s="35" t="s">
        <v>589</v>
      </c>
      <c r="H215" s="175"/>
      <c r="I215" s="285"/>
      <c r="J215" s="242"/>
    </row>
    <row r="216" spans="2:10" ht="33.75" customHeight="1" thickBot="1">
      <c r="B216" s="314" t="s">
        <v>283</v>
      </c>
      <c r="C216" s="315"/>
      <c r="D216" s="315"/>
      <c r="E216" s="315"/>
      <c r="F216" s="315"/>
      <c r="G216" s="314"/>
      <c r="H216" s="315"/>
      <c r="I216" s="315"/>
      <c r="J216" s="320"/>
    </row>
    <row r="217" spans="2:10" ht="19.5" thickBot="1">
      <c r="B217" s="27" t="s">
        <v>662</v>
      </c>
      <c r="C217" s="45"/>
      <c r="D217" s="45"/>
      <c r="E217" s="45"/>
      <c r="F217" s="45"/>
      <c r="G217" s="44"/>
      <c r="H217" s="169"/>
      <c r="I217" s="169"/>
      <c r="J217" s="276"/>
    </row>
    <row r="218" spans="2:10" ht="27">
      <c r="B218" s="310" t="s">
        <v>346</v>
      </c>
      <c r="C218" s="25">
        <v>2</v>
      </c>
      <c r="D218" s="53" t="s">
        <v>606</v>
      </c>
      <c r="E218" s="53" t="s">
        <v>442</v>
      </c>
      <c r="F218" s="26">
        <v>1</v>
      </c>
      <c r="G218" s="9" t="s">
        <v>3</v>
      </c>
      <c r="H218" s="165"/>
      <c r="I218" s="232"/>
      <c r="J218" s="241"/>
    </row>
    <row r="219" spans="2:10" ht="13.5">
      <c r="B219" s="311"/>
      <c r="C219" s="66">
        <v>2</v>
      </c>
      <c r="D219" s="62" t="s">
        <v>606</v>
      </c>
      <c r="E219" s="62" t="s">
        <v>442</v>
      </c>
      <c r="F219" s="39">
        <v>2</v>
      </c>
      <c r="G219" s="35" t="s">
        <v>4</v>
      </c>
      <c r="H219" s="151"/>
      <c r="I219" s="229"/>
      <c r="J219" s="167"/>
    </row>
    <row r="220" spans="2:10" ht="13.5">
      <c r="B220" s="293" t="s">
        <v>256</v>
      </c>
      <c r="C220" s="65">
        <v>2</v>
      </c>
      <c r="D220" s="59" t="s">
        <v>606</v>
      </c>
      <c r="E220" s="59" t="s">
        <v>443</v>
      </c>
      <c r="F220" s="33">
        <v>1</v>
      </c>
      <c r="G220" s="11" t="s">
        <v>5</v>
      </c>
      <c r="H220" s="151"/>
      <c r="I220" s="229"/>
      <c r="J220" s="167"/>
    </row>
    <row r="221" spans="2:10" ht="13.5">
      <c r="B221" s="293"/>
      <c r="C221" s="65">
        <v>2</v>
      </c>
      <c r="D221" s="59" t="s">
        <v>606</v>
      </c>
      <c r="E221" s="59" t="s">
        <v>443</v>
      </c>
      <c r="F221" s="33">
        <v>2</v>
      </c>
      <c r="G221" s="11" t="s">
        <v>257</v>
      </c>
      <c r="H221" s="151"/>
      <c r="I221" s="229"/>
      <c r="J221" s="167"/>
    </row>
    <row r="222" spans="2:10" ht="13.5">
      <c r="B222" s="293"/>
      <c r="C222" s="65">
        <v>2</v>
      </c>
      <c r="D222" s="59" t="s">
        <v>606</v>
      </c>
      <c r="E222" s="59" t="s">
        <v>443</v>
      </c>
      <c r="F222" s="33">
        <v>3</v>
      </c>
      <c r="G222" s="11" t="s">
        <v>6</v>
      </c>
      <c r="H222" s="151"/>
      <c r="I222" s="229"/>
      <c r="J222" s="167"/>
    </row>
    <row r="223" spans="2:10" ht="27">
      <c r="B223" s="293"/>
      <c r="C223" s="65">
        <v>2</v>
      </c>
      <c r="D223" s="59" t="s">
        <v>606</v>
      </c>
      <c r="E223" s="59" t="s">
        <v>443</v>
      </c>
      <c r="F223" s="33">
        <v>4</v>
      </c>
      <c r="G223" s="11" t="s">
        <v>7</v>
      </c>
      <c r="H223" s="151"/>
      <c r="I223" s="229"/>
      <c r="J223" s="167"/>
    </row>
    <row r="224" spans="2:10" ht="13.5">
      <c r="B224" s="311"/>
      <c r="C224" s="66">
        <v>2</v>
      </c>
      <c r="D224" s="62" t="s">
        <v>606</v>
      </c>
      <c r="E224" s="62" t="s">
        <v>443</v>
      </c>
      <c r="F224" s="39">
        <v>5</v>
      </c>
      <c r="G224" s="35" t="s">
        <v>8</v>
      </c>
      <c r="H224" s="175"/>
      <c r="I224" s="285"/>
      <c r="J224" s="242"/>
    </row>
    <row r="225" spans="2:10" ht="28.5" customHeight="1" thickBot="1">
      <c r="B225" s="314" t="s">
        <v>283</v>
      </c>
      <c r="C225" s="315"/>
      <c r="D225" s="315"/>
      <c r="E225" s="315"/>
      <c r="F225" s="315"/>
      <c r="G225" s="314"/>
      <c r="H225" s="315"/>
      <c r="I225" s="315"/>
      <c r="J225" s="320"/>
    </row>
    <row r="226" spans="2:10" ht="19.5" thickBot="1">
      <c r="B226" s="27" t="s">
        <v>663</v>
      </c>
      <c r="C226" s="45"/>
      <c r="D226" s="45"/>
      <c r="E226" s="45"/>
      <c r="F226" s="45"/>
      <c r="G226" s="44"/>
      <c r="H226" s="169"/>
      <c r="I226" s="169"/>
      <c r="J226" s="276"/>
    </row>
    <row r="227" spans="2:10" ht="13.5">
      <c r="B227" s="8" t="s">
        <v>258</v>
      </c>
      <c r="C227" s="38">
        <v>2</v>
      </c>
      <c r="D227" s="61" t="s">
        <v>671</v>
      </c>
      <c r="E227" s="61" t="s">
        <v>442</v>
      </c>
      <c r="F227" s="32">
        <v>1</v>
      </c>
      <c r="G227" s="9" t="s">
        <v>9</v>
      </c>
      <c r="H227" s="165"/>
      <c r="I227" s="232"/>
      <c r="J227" s="241"/>
    </row>
    <row r="228" spans="2:10" ht="13.5">
      <c r="B228" s="293" t="s">
        <v>311</v>
      </c>
      <c r="C228" s="65">
        <v>2</v>
      </c>
      <c r="D228" s="59" t="s">
        <v>671</v>
      </c>
      <c r="E228" s="59" t="s">
        <v>442</v>
      </c>
      <c r="F228" s="33">
        <v>2</v>
      </c>
      <c r="G228" s="11" t="s">
        <v>590</v>
      </c>
      <c r="H228" s="151"/>
      <c r="I228" s="229"/>
      <c r="J228" s="167"/>
    </row>
    <row r="229" spans="2:10" ht="27">
      <c r="B229" s="293"/>
      <c r="C229" s="65">
        <v>2</v>
      </c>
      <c r="D229" s="59" t="s">
        <v>671</v>
      </c>
      <c r="E229" s="59" t="s">
        <v>442</v>
      </c>
      <c r="F229" s="33">
        <v>3</v>
      </c>
      <c r="G229" s="11" t="s">
        <v>591</v>
      </c>
      <c r="H229" s="151"/>
      <c r="I229" s="229"/>
      <c r="J229" s="167"/>
    </row>
    <row r="230" spans="2:10" ht="27">
      <c r="B230" s="293"/>
      <c r="C230" s="65">
        <v>2</v>
      </c>
      <c r="D230" s="59" t="s">
        <v>671</v>
      </c>
      <c r="E230" s="59" t="s">
        <v>442</v>
      </c>
      <c r="F230" s="33">
        <v>4</v>
      </c>
      <c r="G230" s="11" t="s">
        <v>592</v>
      </c>
      <c r="H230" s="151"/>
      <c r="I230" s="229"/>
      <c r="J230" s="167"/>
    </row>
    <row r="231" spans="2:10" ht="13.5">
      <c r="B231" s="15" t="s">
        <v>259</v>
      </c>
      <c r="C231" s="65">
        <v>2</v>
      </c>
      <c r="D231" s="59" t="s">
        <v>671</v>
      </c>
      <c r="E231" s="59" t="s">
        <v>442</v>
      </c>
      <c r="F231" s="33">
        <v>5</v>
      </c>
      <c r="G231" s="11" t="s">
        <v>260</v>
      </c>
      <c r="H231" s="151"/>
      <c r="I231" s="229"/>
      <c r="J231" s="167"/>
    </row>
    <row r="232" spans="2:10" ht="13.5">
      <c r="B232" s="293" t="s">
        <v>261</v>
      </c>
      <c r="C232" s="65">
        <v>2</v>
      </c>
      <c r="D232" s="59" t="s">
        <v>671</v>
      </c>
      <c r="E232" s="59" t="s">
        <v>443</v>
      </c>
      <c r="F232" s="33">
        <v>1</v>
      </c>
      <c r="G232" s="11" t="s">
        <v>10</v>
      </c>
      <c r="H232" s="151"/>
      <c r="I232" s="229"/>
      <c r="J232" s="167"/>
    </row>
    <row r="233" spans="2:10" ht="13.5">
      <c r="B233" s="293"/>
      <c r="C233" s="65">
        <v>2</v>
      </c>
      <c r="D233" s="59" t="s">
        <v>671</v>
      </c>
      <c r="E233" s="59" t="s">
        <v>443</v>
      </c>
      <c r="F233" s="33">
        <v>2</v>
      </c>
      <c r="G233" s="11" t="s">
        <v>46</v>
      </c>
      <c r="H233" s="151"/>
      <c r="I233" s="229"/>
      <c r="J233" s="167"/>
    </row>
    <row r="234" spans="2:10" ht="13.5">
      <c r="B234" s="293" t="s">
        <v>262</v>
      </c>
      <c r="C234" s="65">
        <v>2</v>
      </c>
      <c r="D234" s="59" t="s">
        <v>671</v>
      </c>
      <c r="E234" s="59" t="s">
        <v>443</v>
      </c>
      <c r="F234" s="33">
        <v>3</v>
      </c>
      <c r="G234" s="11" t="s">
        <v>47</v>
      </c>
      <c r="H234" s="151"/>
      <c r="I234" s="229"/>
      <c r="J234" s="167"/>
    </row>
    <row r="235" spans="2:10" ht="27">
      <c r="B235" s="293"/>
      <c r="C235" s="65">
        <v>2</v>
      </c>
      <c r="D235" s="59" t="s">
        <v>671</v>
      </c>
      <c r="E235" s="59" t="s">
        <v>443</v>
      </c>
      <c r="F235" s="33">
        <v>4</v>
      </c>
      <c r="G235" s="11" t="s">
        <v>48</v>
      </c>
      <c r="H235" s="151"/>
      <c r="I235" s="229"/>
      <c r="J235" s="167"/>
    </row>
    <row r="236" spans="2:10" ht="27">
      <c r="B236" s="15" t="s">
        <v>263</v>
      </c>
      <c r="C236" s="65">
        <v>2</v>
      </c>
      <c r="D236" s="59" t="s">
        <v>671</v>
      </c>
      <c r="E236" s="59" t="s">
        <v>443</v>
      </c>
      <c r="F236" s="33">
        <v>5</v>
      </c>
      <c r="G236" s="11" t="s">
        <v>593</v>
      </c>
      <c r="H236" s="151"/>
      <c r="I236" s="229"/>
      <c r="J236" s="167"/>
    </row>
    <row r="237" spans="2:10" ht="13.5">
      <c r="B237" s="15" t="s">
        <v>348</v>
      </c>
      <c r="C237" s="65">
        <v>2</v>
      </c>
      <c r="D237" s="59" t="s">
        <v>671</v>
      </c>
      <c r="E237" s="59" t="s">
        <v>443</v>
      </c>
      <c r="F237" s="33">
        <v>6</v>
      </c>
      <c r="G237" s="11" t="s">
        <v>49</v>
      </c>
      <c r="H237" s="151"/>
      <c r="I237" s="229"/>
      <c r="J237" s="167"/>
    </row>
    <row r="238" spans="2:10" ht="13.5">
      <c r="B238" s="15" t="s">
        <v>222</v>
      </c>
      <c r="C238" s="65">
        <v>2</v>
      </c>
      <c r="D238" s="59" t="s">
        <v>671</v>
      </c>
      <c r="E238" s="59" t="s">
        <v>443</v>
      </c>
      <c r="F238" s="33">
        <v>7</v>
      </c>
      <c r="G238" s="11" t="s">
        <v>594</v>
      </c>
      <c r="H238" s="151"/>
      <c r="I238" s="229"/>
      <c r="J238" s="167"/>
    </row>
    <row r="239" spans="2:10" ht="13.5">
      <c r="B239" s="24" t="s">
        <v>264</v>
      </c>
      <c r="C239" s="66">
        <v>2</v>
      </c>
      <c r="D239" s="62" t="s">
        <v>671</v>
      </c>
      <c r="E239" s="62" t="s">
        <v>443</v>
      </c>
      <c r="F239" s="39">
        <v>8</v>
      </c>
      <c r="G239" s="35" t="s">
        <v>50</v>
      </c>
      <c r="H239" s="175"/>
      <c r="I239" s="285"/>
      <c r="J239" s="242"/>
    </row>
    <row r="240" spans="2:10" ht="34.5" customHeight="1" thickBot="1">
      <c r="B240" s="314" t="s">
        <v>283</v>
      </c>
      <c r="C240" s="315"/>
      <c r="D240" s="315"/>
      <c r="E240" s="315"/>
      <c r="F240" s="315"/>
      <c r="G240" s="314"/>
      <c r="H240" s="315"/>
      <c r="I240" s="315"/>
      <c r="J240" s="320"/>
    </row>
  </sheetData>
  <mergeCells count="76">
    <mergeCell ref="B240:F240"/>
    <mergeCell ref="G240:J240"/>
    <mergeCell ref="G201:J201"/>
    <mergeCell ref="B216:F216"/>
    <mergeCell ref="G216:J216"/>
    <mergeCell ref="B225:F225"/>
    <mergeCell ref="G225:J225"/>
    <mergeCell ref="B204:B205"/>
    <mergeCell ref="B210:B211"/>
    <mergeCell ref="B234:B235"/>
    <mergeCell ref="G160:J160"/>
    <mergeCell ref="B181:F181"/>
    <mergeCell ref="G181:J181"/>
    <mergeCell ref="B193:F193"/>
    <mergeCell ref="G193:J193"/>
    <mergeCell ref="B177:B178"/>
    <mergeCell ref="B183:B185"/>
    <mergeCell ref="B188:B190"/>
    <mergeCell ref="G124:J124"/>
    <mergeCell ref="B147:F147"/>
    <mergeCell ref="G147:J147"/>
    <mergeCell ref="B141:B144"/>
    <mergeCell ref="G85:J85"/>
    <mergeCell ref="B95:F95"/>
    <mergeCell ref="G95:J95"/>
    <mergeCell ref="B112:F112"/>
    <mergeCell ref="G112:J112"/>
    <mergeCell ref="B99:B101"/>
    <mergeCell ref="B110:B111"/>
    <mergeCell ref="B105:B109"/>
    <mergeCell ref="G18:J18"/>
    <mergeCell ref="B45:F45"/>
    <mergeCell ref="G45:J45"/>
    <mergeCell ref="B72:F72"/>
    <mergeCell ref="G72:J72"/>
    <mergeCell ref="B31:B34"/>
    <mergeCell ref="B37:B38"/>
    <mergeCell ref="B41:B43"/>
    <mergeCell ref="B47:B50"/>
    <mergeCell ref="B51:B52"/>
    <mergeCell ref="B4:E4"/>
    <mergeCell ref="B5:B6"/>
    <mergeCell ref="C5:F6"/>
    <mergeCell ref="G5:G6"/>
    <mergeCell ref="G4:J4"/>
    <mergeCell ref="B8:B9"/>
    <mergeCell ref="B20:B23"/>
    <mergeCell ref="B25:B28"/>
    <mergeCell ref="B29:B30"/>
    <mergeCell ref="B18:F18"/>
    <mergeCell ref="B74:B75"/>
    <mergeCell ref="B76:B79"/>
    <mergeCell ref="B87:B89"/>
    <mergeCell ref="B54:B55"/>
    <mergeCell ref="B56:B62"/>
    <mergeCell ref="B65:B71"/>
    <mergeCell ref="B85:F85"/>
    <mergeCell ref="B116:B118"/>
    <mergeCell ref="B134:B135"/>
    <mergeCell ref="B137:B138"/>
    <mergeCell ref="B127:B128"/>
    <mergeCell ref="B124:F124"/>
    <mergeCell ref="B149:B151"/>
    <mergeCell ref="B152:B157"/>
    <mergeCell ref="B165:B168"/>
    <mergeCell ref="B170:B172"/>
    <mergeCell ref="B160:F160"/>
    <mergeCell ref="B196:B197"/>
    <mergeCell ref="B198:B199"/>
    <mergeCell ref="B201:F201"/>
    <mergeCell ref="B207:B208"/>
    <mergeCell ref="B232:B233"/>
    <mergeCell ref="B214:B215"/>
    <mergeCell ref="B218:B219"/>
    <mergeCell ref="B220:B224"/>
    <mergeCell ref="B228:B230"/>
  </mergeCells>
  <printOptions horizontalCentered="1"/>
  <pageMargins left="0.3937007874015748" right="0.3937007874015748" top="0.2" bottom="0.38" header="0.1968503937007874" footer="0"/>
  <pageSetup fitToHeight="0" fitToWidth="1" horizontalDpi="300" verticalDpi="300" orientation="portrait" paperSize="9" scale="88" r:id="rId1"/>
  <headerFooter alignWithMargins="0">
    <oddFooter>&amp;C利用空間－&amp;P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98"/>
  <sheetViews>
    <sheetView zoomScale="75" zoomScaleNormal="75" zoomScaleSheetLayoutView="75" workbookViewId="0" topLeftCell="A1">
      <selection activeCell="G96" sqref="G96"/>
    </sheetView>
  </sheetViews>
  <sheetFormatPr defaultColWidth="9.00390625" defaultRowHeight="13.5"/>
  <cols>
    <col min="1" max="1" width="3.25390625" style="77" customWidth="1"/>
    <col min="2" max="2" width="13.50390625" style="77" customWidth="1"/>
    <col min="3" max="6" width="3.00390625" style="79" customWidth="1"/>
    <col min="7" max="7" width="68.125" style="77" customWidth="1"/>
    <col min="8" max="8" width="6.50390625" style="177" bestFit="1" customWidth="1"/>
    <col min="9" max="10" width="5.625" style="177" bestFit="1" customWidth="1"/>
    <col min="11" max="16384" width="9.00390625" style="77" customWidth="1"/>
  </cols>
  <sheetData>
    <row r="1" spans="3:10" ht="13.5">
      <c r="C1" s="78"/>
      <c r="D1" s="78"/>
      <c r="H1" s="173"/>
      <c r="I1" s="173"/>
      <c r="J1" s="173"/>
    </row>
    <row r="2" spans="3:10" ht="13.5">
      <c r="C2" s="78"/>
      <c r="D2" s="78"/>
      <c r="G2" s="80"/>
      <c r="H2" s="173"/>
      <c r="I2" s="173"/>
      <c r="J2" s="173"/>
    </row>
    <row r="3" spans="3:10" ht="13.5">
      <c r="C3" s="78"/>
      <c r="D3" s="78"/>
      <c r="G3" s="80"/>
      <c r="H3" s="173"/>
      <c r="I3" s="173"/>
      <c r="J3" s="173"/>
    </row>
    <row r="4" spans="2:10" ht="46.5" customHeight="1" thickBot="1">
      <c r="B4" s="308" t="s">
        <v>441</v>
      </c>
      <c r="C4" s="309"/>
      <c r="D4" s="309"/>
      <c r="E4" s="309"/>
      <c r="F4" s="81"/>
      <c r="G4" s="295" t="s">
        <v>898</v>
      </c>
      <c r="H4" s="295"/>
      <c r="I4" s="295"/>
      <c r="J4" s="295"/>
    </row>
    <row r="5" spans="2:10" ht="13.5">
      <c r="B5" s="329" t="s">
        <v>212</v>
      </c>
      <c r="C5" s="329" t="s">
        <v>655</v>
      </c>
      <c r="D5" s="331"/>
      <c r="E5" s="331"/>
      <c r="F5" s="332"/>
      <c r="G5" s="326" t="s">
        <v>142</v>
      </c>
      <c r="H5" s="237"/>
      <c r="I5" s="237"/>
      <c r="J5" s="237"/>
    </row>
    <row r="6" spans="2:10" ht="14.25" thickBot="1">
      <c r="B6" s="330"/>
      <c r="C6" s="330"/>
      <c r="D6" s="333"/>
      <c r="E6" s="333"/>
      <c r="F6" s="334"/>
      <c r="G6" s="327"/>
      <c r="H6" s="238" t="s">
        <v>45</v>
      </c>
      <c r="I6" s="238" t="s">
        <v>143</v>
      </c>
      <c r="J6" s="238" t="s">
        <v>144</v>
      </c>
    </row>
    <row r="7" spans="2:10" ht="19.5" thickBot="1">
      <c r="B7" s="27" t="s">
        <v>342</v>
      </c>
      <c r="C7" s="82"/>
      <c r="D7" s="82"/>
      <c r="E7" s="82"/>
      <c r="F7" s="82"/>
      <c r="G7" s="83"/>
      <c r="H7" s="174"/>
      <c r="I7" s="174"/>
      <c r="J7" s="279"/>
    </row>
    <row r="8" spans="2:10" ht="59.25" customHeight="1">
      <c r="B8" s="328" t="s">
        <v>51</v>
      </c>
      <c r="C8" s="84">
        <v>3</v>
      </c>
      <c r="D8" s="85" t="s">
        <v>116</v>
      </c>
      <c r="E8" s="85" t="s">
        <v>442</v>
      </c>
      <c r="F8" s="86">
        <v>1</v>
      </c>
      <c r="G8" s="87" t="s">
        <v>52</v>
      </c>
      <c r="H8" s="151"/>
      <c r="I8" s="151"/>
      <c r="J8" s="162"/>
    </row>
    <row r="9" spans="2:10" ht="27">
      <c r="B9" s="328"/>
      <c r="C9" s="84">
        <v>3</v>
      </c>
      <c r="D9" s="85" t="s">
        <v>116</v>
      </c>
      <c r="E9" s="85" t="s">
        <v>442</v>
      </c>
      <c r="F9" s="86">
        <v>2</v>
      </c>
      <c r="G9" s="87" t="s">
        <v>53</v>
      </c>
      <c r="H9" s="151"/>
      <c r="I9" s="151"/>
      <c r="J9" s="162"/>
    </row>
    <row r="10" spans="2:10" ht="40.5">
      <c r="B10" s="328"/>
      <c r="C10" s="84">
        <v>3</v>
      </c>
      <c r="D10" s="85" t="s">
        <v>116</v>
      </c>
      <c r="E10" s="85" t="s">
        <v>442</v>
      </c>
      <c r="F10" s="86">
        <v>3</v>
      </c>
      <c r="G10" s="87" t="s">
        <v>642</v>
      </c>
      <c r="H10" s="151"/>
      <c r="I10" s="151"/>
      <c r="J10" s="162"/>
    </row>
    <row r="11" spans="2:10" ht="27">
      <c r="B11" s="56" t="s">
        <v>641</v>
      </c>
      <c r="C11" s="84">
        <v>3</v>
      </c>
      <c r="D11" s="85" t="s">
        <v>116</v>
      </c>
      <c r="E11" s="85" t="s">
        <v>442</v>
      </c>
      <c r="F11" s="86">
        <v>4</v>
      </c>
      <c r="G11" s="87" t="s">
        <v>54</v>
      </c>
      <c r="H11" s="151"/>
      <c r="I11" s="151"/>
      <c r="J11" s="162"/>
    </row>
    <row r="12" spans="2:10" ht="54.75" customHeight="1">
      <c r="B12" s="56" t="s">
        <v>55</v>
      </c>
      <c r="C12" s="84">
        <v>3</v>
      </c>
      <c r="D12" s="85" t="s">
        <v>116</v>
      </c>
      <c r="E12" s="85" t="s">
        <v>443</v>
      </c>
      <c r="F12" s="86">
        <v>1</v>
      </c>
      <c r="G12" s="87" t="s">
        <v>56</v>
      </c>
      <c r="H12" s="151"/>
      <c r="I12" s="151"/>
      <c r="J12" s="162"/>
    </row>
    <row r="13" spans="2:10" ht="40.5">
      <c r="B13" s="56" t="s">
        <v>57</v>
      </c>
      <c r="C13" s="84">
        <v>3</v>
      </c>
      <c r="D13" s="85" t="s">
        <v>116</v>
      </c>
      <c r="E13" s="85" t="s">
        <v>443</v>
      </c>
      <c r="F13" s="86">
        <v>2</v>
      </c>
      <c r="G13" s="87" t="s">
        <v>58</v>
      </c>
      <c r="H13" s="151"/>
      <c r="I13" s="151"/>
      <c r="J13" s="162"/>
    </row>
    <row r="14" spans="2:10" ht="40.5">
      <c r="B14" s="55" t="s">
        <v>59</v>
      </c>
      <c r="C14" s="93">
        <v>3</v>
      </c>
      <c r="D14" s="94" t="s">
        <v>116</v>
      </c>
      <c r="E14" s="94" t="s">
        <v>443</v>
      </c>
      <c r="F14" s="95">
        <v>3</v>
      </c>
      <c r="G14" s="96" t="s">
        <v>60</v>
      </c>
      <c r="H14" s="175"/>
      <c r="I14" s="175"/>
      <c r="J14" s="166"/>
    </row>
    <row r="15" spans="2:10" ht="33.75" customHeight="1" thickBot="1">
      <c r="B15" s="314" t="s">
        <v>283</v>
      </c>
      <c r="C15" s="315"/>
      <c r="D15" s="315"/>
      <c r="E15" s="315"/>
      <c r="F15" s="315"/>
      <c r="G15" s="314"/>
      <c r="H15" s="315"/>
      <c r="I15" s="315"/>
      <c r="J15" s="320"/>
    </row>
    <row r="16" spans="2:10" ht="19.5" thickBot="1">
      <c r="B16" s="27" t="s">
        <v>157</v>
      </c>
      <c r="C16" s="41"/>
      <c r="D16" s="41"/>
      <c r="E16" s="41"/>
      <c r="F16" s="41"/>
      <c r="G16" s="40"/>
      <c r="H16" s="171"/>
      <c r="I16" s="171"/>
      <c r="J16" s="278"/>
    </row>
    <row r="17" spans="2:10" ht="27">
      <c r="B17" s="328" t="s">
        <v>643</v>
      </c>
      <c r="C17" s="84">
        <v>3</v>
      </c>
      <c r="D17" s="85" t="s">
        <v>158</v>
      </c>
      <c r="E17" s="85" t="s">
        <v>442</v>
      </c>
      <c r="F17" s="86">
        <v>1</v>
      </c>
      <c r="G17" s="87" t="s">
        <v>61</v>
      </c>
      <c r="H17" s="151"/>
      <c r="I17" s="151"/>
      <c r="J17" s="162"/>
    </row>
    <row r="18" spans="2:10" ht="27">
      <c r="B18" s="328"/>
      <c r="C18" s="84">
        <v>3</v>
      </c>
      <c r="D18" s="85" t="s">
        <v>158</v>
      </c>
      <c r="E18" s="85" t="s">
        <v>442</v>
      </c>
      <c r="F18" s="86">
        <v>2</v>
      </c>
      <c r="G18" s="87" t="s">
        <v>62</v>
      </c>
      <c r="H18" s="151"/>
      <c r="I18" s="151"/>
      <c r="J18" s="162"/>
    </row>
    <row r="19" spans="2:10" ht="27">
      <c r="B19" s="328"/>
      <c r="C19" s="84">
        <v>3</v>
      </c>
      <c r="D19" s="85" t="s">
        <v>158</v>
      </c>
      <c r="E19" s="85" t="s">
        <v>442</v>
      </c>
      <c r="F19" s="86">
        <v>3</v>
      </c>
      <c r="G19" s="87" t="s">
        <v>63</v>
      </c>
      <c r="H19" s="151"/>
      <c r="I19" s="151"/>
      <c r="J19" s="162"/>
    </row>
    <row r="20" spans="2:10" ht="27">
      <c r="B20" s="328" t="s">
        <v>266</v>
      </c>
      <c r="C20" s="84">
        <v>3</v>
      </c>
      <c r="D20" s="85" t="s">
        <v>158</v>
      </c>
      <c r="E20" s="85" t="s">
        <v>442</v>
      </c>
      <c r="F20" s="86">
        <v>4</v>
      </c>
      <c r="G20" s="87" t="s">
        <v>145</v>
      </c>
      <c r="H20" s="151"/>
      <c r="I20" s="151"/>
      <c r="J20" s="162"/>
    </row>
    <row r="21" spans="2:10" ht="27">
      <c r="B21" s="328"/>
      <c r="C21" s="84">
        <v>3</v>
      </c>
      <c r="D21" s="85" t="s">
        <v>158</v>
      </c>
      <c r="E21" s="85" t="s">
        <v>442</v>
      </c>
      <c r="F21" s="86">
        <v>5</v>
      </c>
      <c r="G21" s="87" t="s">
        <v>146</v>
      </c>
      <c r="H21" s="151"/>
      <c r="I21" s="151"/>
      <c r="J21" s="162"/>
    </row>
    <row r="22" spans="2:10" ht="13.5">
      <c r="B22" s="328"/>
      <c r="C22" s="84">
        <v>3</v>
      </c>
      <c r="D22" s="85" t="s">
        <v>158</v>
      </c>
      <c r="E22" s="85" t="s">
        <v>442</v>
      </c>
      <c r="F22" s="86">
        <v>6</v>
      </c>
      <c r="G22" s="87" t="s">
        <v>147</v>
      </c>
      <c r="H22" s="151"/>
      <c r="I22" s="151"/>
      <c r="J22" s="162"/>
    </row>
    <row r="23" spans="2:10" ht="27">
      <c r="B23" s="56" t="s">
        <v>193</v>
      </c>
      <c r="C23" s="84">
        <v>3</v>
      </c>
      <c r="D23" s="85" t="s">
        <v>158</v>
      </c>
      <c r="E23" s="85" t="s">
        <v>442</v>
      </c>
      <c r="F23" s="86">
        <v>7</v>
      </c>
      <c r="G23" s="87" t="s">
        <v>64</v>
      </c>
      <c r="H23" s="151"/>
      <c r="I23" s="151"/>
      <c r="J23" s="162"/>
    </row>
    <row r="24" spans="2:10" ht="13.5">
      <c r="B24" s="328" t="s">
        <v>194</v>
      </c>
      <c r="C24" s="84">
        <v>3</v>
      </c>
      <c r="D24" s="85" t="s">
        <v>158</v>
      </c>
      <c r="E24" s="85" t="s">
        <v>442</v>
      </c>
      <c r="F24" s="86">
        <v>8</v>
      </c>
      <c r="G24" s="87" t="s">
        <v>65</v>
      </c>
      <c r="H24" s="151"/>
      <c r="I24" s="151"/>
      <c r="J24" s="162"/>
    </row>
    <row r="25" spans="2:10" ht="27">
      <c r="B25" s="328"/>
      <c r="C25" s="84">
        <v>3</v>
      </c>
      <c r="D25" s="85" t="s">
        <v>158</v>
      </c>
      <c r="E25" s="85" t="s">
        <v>442</v>
      </c>
      <c r="F25" s="86">
        <v>9</v>
      </c>
      <c r="G25" s="87" t="s">
        <v>66</v>
      </c>
      <c r="H25" s="151"/>
      <c r="I25" s="151"/>
      <c r="J25" s="162"/>
    </row>
    <row r="26" spans="2:10" ht="27">
      <c r="B26" s="328"/>
      <c r="C26" s="84">
        <v>3</v>
      </c>
      <c r="D26" s="85" t="s">
        <v>158</v>
      </c>
      <c r="E26" s="85" t="s">
        <v>442</v>
      </c>
      <c r="F26" s="86">
        <v>10</v>
      </c>
      <c r="G26" s="87" t="s">
        <v>67</v>
      </c>
      <c r="H26" s="151"/>
      <c r="I26" s="151"/>
      <c r="J26" s="162"/>
    </row>
    <row r="27" spans="2:10" ht="27">
      <c r="B27" s="328"/>
      <c r="C27" s="84">
        <v>3</v>
      </c>
      <c r="D27" s="85" t="s">
        <v>158</v>
      </c>
      <c r="E27" s="85" t="s">
        <v>442</v>
      </c>
      <c r="F27" s="86">
        <v>11</v>
      </c>
      <c r="G27" s="87" t="s">
        <v>68</v>
      </c>
      <c r="H27" s="151"/>
      <c r="I27" s="151"/>
      <c r="J27" s="162"/>
    </row>
    <row r="28" spans="2:10" ht="27">
      <c r="B28" s="56" t="s">
        <v>267</v>
      </c>
      <c r="C28" s="84">
        <v>3</v>
      </c>
      <c r="D28" s="85" t="s">
        <v>158</v>
      </c>
      <c r="E28" s="85" t="s">
        <v>442</v>
      </c>
      <c r="F28" s="86">
        <v>12</v>
      </c>
      <c r="G28" s="87" t="s">
        <v>148</v>
      </c>
      <c r="H28" s="151"/>
      <c r="I28" s="151"/>
      <c r="J28" s="162"/>
    </row>
    <row r="29" spans="2:10" ht="13.5">
      <c r="B29" s="56" t="s">
        <v>268</v>
      </c>
      <c r="C29" s="84">
        <v>3</v>
      </c>
      <c r="D29" s="85" t="s">
        <v>158</v>
      </c>
      <c r="E29" s="85" t="s">
        <v>442</v>
      </c>
      <c r="F29" s="86">
        <v>13</v>
      </c>
      <c r="G29" s="87" t="s">
        <v>69</v>
      </c>
      <c r="H29" s="151"/>
      <c r="I29" s="151"/>
      <c r="J29" s="162"/>
    </row>
    <row r="30" spans="2:10" ht="27">
      <c r="B30" s="56" t="s">
        <v>356</v>
      </c>
      <c r="C30" s="84">
        <v>3</v>
      </c>
      <c r="D30" s="85" t="s">
        <v>158</v>
      </c>
      <c r="E30" s="85" t="s">
        <v>442</v>
      </c>
      <c r="F30" s="86">
        <v>14</v>
      </c>
      <c r="G30" s="87" t="s">
        <v>149</v>
      </c>
      <c r="H30" s="151"/>
      <c r="I30" s="151"/>
      <c r="J30" s="162"/>
    </row>
    <row r="31" spans="2:10" ht="27">
      <c r="B31" s="328" t="s">
        <v>269</v>
      </c>
      <c r="C31" s="84">
        <v>3</v>
      </c>
      <c r="D31" s="85" t="s">
        <v>158</v>
      </c>
      <c r="E31" s="85" t="s">
        <v>442</v>
      </c>
      <c r="F31" s="86">
        <v>15</v>
      </c>
      <c r="G31" s="87" t="s">
        <v>150</v>
      </c>
      <c r="H31" s="151"/>
      <c r="I31" s="151"/>
      <c r="J31" s="162"/>
    </row>
    <row r="32" spans="2:10" ht="27">
      <c r="B32" s="328"/>
      <c r="C32" s="84">
        <v>3</v>
      </c>
      <c r="D32" s="85" t="s">
        <v>158</v>
      </c>
      <c r="E32" s="85" t="s">
        <v>442</v>
      </c>
      <c r="F32" s="86">
        <v>16</v>
      </c>
      <c r="G32" s="87" t="s">
        <v>151</v>
      </c>
      <c r="H32" s="151"/>
      <c r="I32" s="151"/>
      <c r="J32" s="162"/>
    </row>
    <row r="33" spans="2:10" ht="13.5">
      <c r="B33" s="328" t="s">
        <v>270</v>
      </c>
      <c r="C33" s="84">
        <v>3</v>
      </c>
      <c r="D33" s="85" t="s">
        <v>158</v>
      </c>
      <c r="E33" s="85" t="s">
        <v>442</v>
      </c>
      <c r="F33" s="86">
        <v>17</v>
      </c>
      <c r="G33" s="87" t="s">
        <v>70</v>
      </c>
      <c r="H33" s="151"/>
      <c r="I33" s="151"/>
      <c r="J33" s="162"/>
    </row>
    <row r="34" spans="2:10" ht="13.5">
      <c r="B34" s="328"/>
      <c r="C34" s="84">
        <v>3</v>
      </c>
      <c r="D34" s="85" t="s">
        <v>158</v>
      </c>
      <c r="E34" s="85" t="s">
        <v>442</v>
      </c>
      <c r="F34" s="86">
        <v>18</v>
      </c>
      <c r="G34" s="87" t="s">
        <v>71</v>
      </c>
      <c r="H34" s="151"/>
      <c r="I34" s="151"/>
      <c r="J34" s="162"/>
    </row>
    <row r="35" spans="2:10" ht="13.5">
      <c r="B35" s="328"/>
      <c r="C35" s="84">
        <v>3</v>
      </c>
      <c r="D35" s="85" t="s">
        <v>158</v>
      </c>
      <c r="E35" s="85" t="s">
        <v>442</v>
      </c>
      <c r="F35" s="86">
        <v>19</v>
      </c>
      <c r="G35" s="87" t="s">
        <v>72</v>
      </c>
      <c r="H35" s="151"/>
      <c r="I35" s="151"/>
      <c r="J35" s="162"/>
    </row>
    <row r="36" spans="2:10" ht="27">
      <c r="B36" s="56" t="s">
        <v>195</v>
      </c>
      <c r="C36" s="84">
        <v>3</v>
      </c>
      <c r="D36" s="85" t="s">
        <v>158</v>
      </c>
      <c r="E36" s="85" t="s">
        <v>442</v>
      </c>
      <c r="F36" s="86">
        <v>20</v>
      </c>
      <c r="G36" s="87" t="s">
        <v>73</v>
      </c>
      <c r="H36" s="151"/>
      <c r="I36" s="151"/>
      <c r="J36" s="162"/>
    </row>
    <row r="37" spans="2:10" ht="27">
      <c r="B37" s="56" t="s">
        <v>196</v>
      </c>
      <c r="C37" s="84">
        <v>3</v>
      </c>
      <c r="D37" s="85" t="s">
        <v>158</v>
      </c>
      <c r="E37" s="85" t="s">
        <v>442</v>
      </c>
      <c r="F37" s="86">
        <v>21</v>
      </c>
      <c r="G37" s="87" t="s">
        <v>74</v>
      </c>
      <c r="H37" s="151"/>
      <c r="I37" s="151"/>
      <c r="J37" s="162"/>
    </row>
    <row r="38" spans="2:10" ht="27">
      <c r="B38" s="328" t="s">
        <v>271</v>
      </c>
      <c r="C38" s="84">
        <v>3</v>
      </c>
      <c r="D38" s="85" t="s">
        <v>158</v>
      </c>
      <c r="E38" s="85" t="s">
        <v>443</v>
      </c>
      <c r="F38" s="86">
        <v>1</v>
      </c>
      <c r="G38" s="87" t="s">
        <v>75</v>
      </c>
      <c r="H38" s="151"/>
      <c r="I38" s="151"/>
      <c r="J38" s="162"/>
    </row>
    <row r="39" spans="2:10" ht="13.5">
      <c r="B39" s="328"/>
      <c r="C39" s="84">
        <v>3</v>
      </c>
      <c r="D39" s="85" t="s">
        <v>158</v>
      </c>
      <c r="E39" s="85" t="s">
        <v>443</v>
      </c>
      <c r="F39" s="86">
        <v>2</v>
      </c>
      <c r="G39" s="87" t="s">
        <v>76</v>
      </c>
      <c r="H39" s="151"/>
      <c r="I39" s="151"/>
      <c r="J39" s="162"/>
    </row>
    <row r="40" spans="2:10" ht="27">
      <c r="B40" s="56" t="s">
        <v>644</v>
      </c>
      <c r="C40" s="84">
        <v>3</v>
      </c>
      <c r="D40" s="85" t="s">
        <v>158</v>
      </c>
      <c r="E40" s="85" t="s">
        <v>443</v>
      </c>
      <c r="F40" s="86">
        <v>3</v>
      </c>
      <c r="G40" s="87" t="s">
        <v>77</v>
      </c>
      <c r="H40" s="151"/>
      <c r="I40" s="151"/>
      <c r="J40" s="162"/>
    </row>
    <row r="41" spans="2:10" ht="13.5">
      <c r="B41" s="56" t="s">
        <v>272</v>
      </c>
      <c r="C41" s="84">
        <v>3</v>
      </c>
      <c r="D41" s="85" t="s">
        <v>158</v>
      </c>
      <c r="E41" s="85" t="s">
        <v>443</v>
      </c>
      <c r="F41" s="86">
        <v>4</v>
      </c>
      <c r="G41" s="87" t="s">
        <v>152</v>
      </c>
      <c r="H41" s="151"/>
      <c r="I41" s="151"/>
      <c r="J41" s="162"/>
    </row>
    <row r="42" spans="2:10" ht="27">
      <c r="B42" s="55" t="s">
        <v>195</v>
      </c>
      <c r="C42" s="93">
        <v>3</v>
      </c>
      <c r="D42" s="94" t="s">
        <v>158</v>
      </c>
      <c r="E42" s="94" t="s">
        <v>443</v>
      </c>
      <c r="F42" s="95">
        <v>5</v>
      </c>
      <c r="G42" s="96" t="s">
        <v>78</v>
      </c>
      <c r="H42" s="175"/>
      <c r="I42" s="175"/>
      <c r="J42" s="166"/>
    </row>
    <row r="43" spans="2:10" ht="40.5" customHeight="1" thickBot="1">
      <c r="B43" s="314" t="s">
        <v>283</v>
      </c>
      <c r="C43" s="315"/>
      <c r="D43" s="315"/>
      <c r="E43" s="315"/>
      <c r="F43" s="315"/>
      <c r="G43" s="314"/>
      <c r="H43" s="315"/>
      <c r="I43" s="315"/>
      <c r="J43" s="320"/>
    </row>
    <row r="44" spans="2:10" ht="19.5" thickBot="1">
      <c r="B44" s="27" t="s">
        <v>159</v>
      </c>
      <c r="C44" s="45"/>
      <c r="D44" s="45"/>
      <c r="E44" s="45"/>
      <c r="F44" s="45"/>
      <c r="G44" s="44"/>
      <c r="H44" s="169"/>
      <c r="I44" s="169"/>
      <c r="J44" s="276"/>
    </row>
    <row r="45" spans="2:10" ht="41.25" thickBot="1">
      <c r="B45" s="55" t="s">
        <v>274</v>
      </c>
      <c r="C45" s="93">
        <v>3</v>
      </c>
      <c r="D45" s="94" t="s">
        <v>160</v>
      </c>
      <c r="E45" s="94" t="s">
        <v>442</v>
      </c>
      <c r="F45" s="95">
        <v>1</v>
      </c>
      <c r="G45" s="96" t="s">
        <v>645</v>
      </c>
      <c r="H45" s="175"/>
      <c r="I45" s="175"/>
      <c r="J45" s="166"/>
    </row>
    <row r="46" spans="2:10" ht="14.25" thickBot="1">
      <c r="B46" s="97" t="s">
        <v>275</v>
      </c>
      <c r="C46" s="98"/>
      <c r="D46" s="98"/>
      <c r="E46" s="98"/>
      <c r="F46" s="98"/>
      <c r="G46" s="99"/>
      <c r="H46" s="176"/>
      <c r="I46" s="176"/>
      <c r="J46" s="280"/>
    </row>
    <row r="47" spans="2:10" ht="27">
      <c r="B47" s="335" t="s">
        <v>342</v>
      </c>
      <c r="C47" s="88">
        <v>3</v>
      </c>
      <c r="D47" s="89" t="s">
        <v>160</v>
      </c>
      <c r="E47" s="89" t="s">
        <v>442</v>
      </c>
      <c r="F47" s="90">
        <v>2</v>
      </c>
      <c r="G47" s="91" t="s">
        <v>79</v>
      </c>
      <c r="H47" s="165"/>
      <c r="I47" s="165"/>
      <c r="J47" s="163"/>
    </row>
    <row r="48" spans="2:10" ht="54">
      <c r="B48" s="328"/>
      <c r="C48" s="84">
        <v>3</v>
      </c>
      <c r="D48" s="85" t="s">
        <v>160</v>
      </c>
      <c r="E48" s="85" t="s">
        <v>442</v>
      </c>
      <c r="F48" s="86">
        <v>3</v>
      </c>
      <c r="G48" s="87" t="s">
        <v>80</v>
      </c>
      <c r="H48" s="151"/>
      <c r="I48" s="151"/>
      <c r="J48" s="162"/>
    </row>
    <row r="49" spans="2:10" ht="27">
      <c r="B49" s="328"/>
      <c r="C49" s="84">
        <v>3</v>
      </c>
      <c r="D49" s="85" t="s">
        <v>160</v>
      </c>
      <c r="E49" s="85" t="s">
        <v>442</v>
      </c>
      <c r="F49" s="86">
        <v>4</v>
      </c>
      <c r="G49" s="87" t="s">
        <v>81</v>
      </c>
      <c r="H49" s="151"/>
      <c r="I49" s="151"/>
      <c r="J49" s="162"/>
    </row>
    <row r="50" spans="2:10" ht="27">
      <c r="B50" s="328"/>
      <c r="C50" s="84">
        <v>3</v>
      </c>
      <c r="D50" s="85" t="s">
        <v>160</v>
      </c>
      <c r="E50" s="85" t="s">
        <v>442</v>
      </c>
      <c r="F50" s="86">
        <v>5</v>
      </c>
      <c r="G50" s="87" t="s">
        <v>82</v>
      </c>
      <c r="H50" s="151"/>
      <c r="I50" s="151"/>
      <c r="J50" s="162"/>
    </row>
    <row r="51" spans="2:10" ht="13.5">
      <c r="B51" s="328"/>
      <c r="C51" s="84">
        <v>3</v>
      </c>
      <c r="D51" s="85" t="s">
        <v>160</v>
      </c>
      <c r="E51" s="85" t="s">
        <v>442</v>
      </c>
      <c r="F51" s="86">
        <v>6</v>
      </c>
      <c r="G51" s="87" t="s">
        <v>83</v>
      </c>
      <c r="H51" s="151"/>
      <c r="I51" s="151"/>
      <c r="J51" s="162"/>
    </row>
    <row r="52" spans="2:10" ht="13.5">
      <c r="B52" s="328"/>
      <c r="C52" s="84">
        <v>3</v>
      </c>
      <c r="D52" s="85" t="s">
        <v>160</v>
      </c>
      <c r="E52" s="85" t="s">
        <v>442</v>
      </c>
      <c r="F52" s="86">
        <v>7</v>
      </c>
      <c r="G52" s="87" t="s">
        <v>84</v>
      </c>
      <c r="H52" s="151"/>
      <c r="I52" s="151"/>
      <c r="J52" s="162"/>
    </row>
    <row r="53" spans="2:10" ht="13.5">
      <c r="B53" s="328"/>
      <c r="C53" s="84">
        <v>3</v>
      </c>
      <c r="D53" s="85" t="s">
        <v>160</v>
      </c>
      <c r="E53" s="85" t="s">
        <v>442</v>
      </c>
      <c r="F53" s="86">
        <v>8</v>
      </c>
      <c r="G53" s="87" t="s">
        <v>276</v>
      </c>
      <c r="H53" s="151"/>
      <c r="I53" s="151"/>
      <c r="J53" s="162"/>
    </row>
    <row r="54" spans="2:10" ht="13.5">
      <c r="B54" s="328" t="s">
        <v>277</v>
      </c>
      <c r="C54" s="84">
        <v>3</v>
      </c>
      <c r="D54" s="85" t="s">
        <v>160</v>
      </c>
      <c r="E54" s="85" t="s">
        <v>442</v>
      </c>
      <c r="F54" s="86">
        <v>9</v>
      </c>
      <c r="G54" s="87" t="s">
        <v>85</v>
      </c>
      <c r="H54" s="151"/>
      <c r="I54" s="151"/>
      <c r="J54" s="162"/>
    </row>
    <row r="55" spans="2:10" ht="27">
      <c r="B55" s="328"/>
      <c r="C55" s="84">
        <v>3</v>
      </c>
      <c r="D55" s="85" t="s">
        <v>160</v>
      </c>
      <c r="E55" s="85" t="s">
        <v>442</v>
      </c>
      <c r="F55" s="86">
        <v>10</v>
      </c>
      <c r="G55" s="87" t="s">
        <v>86</v>
      </c>
      <c r="H55" s="151"/>
      <c r="I55" s="151"/>
      <c r="J55" s="162"/>
    </row>
    <row r="56" spans="2:10" ht="40.5">
      <c r="B56" s="328" t="s">
        <v>278</v>
      </c>
      <c r="C56" s="84">
        <v>3</v>
      </c>
      <c r="D56" s="85" t="s">
        <v>160</v>
      </c>
      <c r="E56" s="85" t="s">
        <v>442</v>
      </c>
      <c r="F56" s="86">
        <v>11</v>
      </c>
      <c r="G56" s="87" t="s">
        <v>87</v>
      </c>
      <c r="H56" s="151"/>
      <c r="I56" s="151"/>
      <c r="J56" s="162"/>
    </row>
    <row r="57" spans="2:10" ht="27.75" thickBot="1">
      <c r="B57" s="328"/>
      <c r="C57" s="84">
        <v>3</v>
      </c>
      <c r="D57" s="85" t="s">
        <v>160</v>
      </c>
      <c r="E57" s="85" t="s">
        <v>442</v>
      </c>
      <c r="F57" s="86">
        <v>12</v>
      </c>
      <c r="G57" s="87" t="s">
        <v>88</v>
      </c>
      <c r="H57" s="151"/>
      <c r="I57" s="151"/>
      <c r="J57" s="162"/>
    </row>
    <row r="58" spans="2:10" ht="14.25" thickBot="1">
      <c r="B58" s="97" t="s">
        <v>162</v>
      </c>
      <c r="C58" s="98"/>
      <c r="D58" s="98"/>
      <c r="E58" s="98"/>
      <c r="F58" s="98"/>
      <c r="G58" s="99"/>
      <c r="H58" s="176"/>
      <c r="I58" s="176"/>
      <c r="J58" s="280"/>
    </row>
    <row r="59" spans="2:10" ht="20.25" customHeight="1">
      <c r="B59" s="329" t="s">
        <v>646</v>
      </c>
      <c r="C59" s="84">
        <v>3</v>
      </c>
      <c r="D59" s="85" t="s">
        <v>160</v>
      </c>
      <c r="E59" s="85" t="s">
        <v>442</v>
      </c>
      <c r="F59" s="86">
        <v>13</v>
      </c>
      <c r="G59" s="87" t="s">
        <v>153</v>
      </c>
      <c r="H59" s="151"/>
      <c r="I59" s="151"/>
      <c r="J59" s="162"/>
    </row>
    <row r="60" spans="2:10" ht="20.25" customHeight="1">
      <c r="B60" s="361"/>
      <c r="C60" s="84">
        <v>3</v>
      </c>
      <c r="D60" s="85" t="s">
        <v>160</v>
      </c>
      <c r="E60" s="85" t="s">
        <v>442</v>
      </c>
      <c r="F60" s="86">
        <v>14</v>
      </c>
      <c r="G60" s="87" t="s">
        <v>154</v>
      </c>
      <c r="H60" s="151"/>
      <c r="I60" s="151"/>
      <c r="J60" s="162"/>
    </row>
    <row r="61" spans="2:10" ht="20.25" customHeight="1" thickBot="1">
      <c r="B61" s="330"/>
      <c r="C61" s="294">
        <v>3</v>
      </c>
      <c r="D61" s="306" t="s">
        <v>390</v>
      </c>
      <c r="E61" s="306" t="s">
        <v>391</v>
      </c>
      <c r="F61" s="307">
        <v>15</v>
      </c>
      <c r="G61" s="78" t="s">
        <v>161</v>
      </c>
      <c r="H61" s="235"/>
      <c r="I61" s="231"/>
      <c r="J61" s="164"/>
    </row>
    <row r="62" spans="2:10" ht="13.5" customHeight="1" thickBot="1">
      <c r="B62" s="97" t="s">
        <v>275</v>
      </c>
      <c r="C62" s="45"/>
      <c r="D62" s="45"/>
      <c r="E62" s="45"/>
      <c r="F62" s="45"/>
      <c r="G62" s="44"/>
      <c r="H62" s="169"/>
      <c r="I62" s="169"/>
      <c r="J62" s="276"/>
    </row>
    <row r="63" spans="2:10" ht="13.5">
      <c r="B63" s="335" t="s">
        <v>277</v>
      </c>
      <c r="C63" s="88">
        <v>3</v>
      </c>
      <c r="D63" s="89" t="s">
        <v>160</v>
      </c>
      <c r="E63" s="89" t="s">
        <v>443</v>
      </c>
      <c r="F63" s="90">
        <v>1</v>
      </c>
      <c r="G63" s="91" t="s">
        <v>89</v>
      </c>
      <c r="H63" s="165"/>
      <c r="I63" s="165"/>
      <c r="J63" s="163"/>
    </row>
    <row r="64" spans="2:10" ht="27">
      <c r="B64" s="328"/>
      <c r="C64" s="84">
        <v>3</v>
      </c>
      <c r="D64" s="85" t="s">
        <v>160</v>
      </c>
      <c r="E64" s="85" t="s">
        <v>443</v>
      </c>
      <c r="F64" s="86">
        <v>2</v>
      </c>
      <c r="G64" s="87" t="s">
        <v>90</v>
      </c>
      <c r="H64" s="151"/>
      <c r="I64" s="151"/>
      <c r="J64" s="162"/>
    </row>
    <row r="65" spans="2:10" ht="27">
      <c r="B65" s="56" t="s">
        <v>278</v>
      </c>
      <c r="C65" s="84">
        <v>3</v>
      </c>
      <c r="D65" s="85" t="s">
        <v>160</v>
      </c>
      <c r="E65" s="85" t="s">
        <v>443</v>
      </c>
      <c r="F65" s="86">
        <v>3</v>
      </c>
      <c r="G65" s="87" t="s">
        <v>91</v>
      </c>
      <c r="H65" s="151"/>
      <c r="I65" s="151"/>
      <c r="J65" s="162"/>
    </row>
    <row r="66" spans="2:10" ht="27.75" thickBot="1">
      <c r="B66" s="56" t="s">
        <v>347</v>
      </c>
      <c r="C66" s="84">
        <v>3</v>
      </c>
      <c r="D66" s="85" t="s">
        <v>160</v>
      </c>
      <c r="E66" s="85" t="s">
        <v>443</v>
      </c>
      <c r="F66" s="86">
        <v>4</v>
      </c>
      <c r="G66" s="87" t="s">
        <v>92</v>
      </c>
      <c r="H66" s="151"/>
      <c r="I66" s="151"/>
      <c r="J66" s="162"/>
    </row>
    <row r="67" spans="2:10" ht="14.25" thickBot="1">
      <c r="B67" s="97" t="s">
        <v>279</v>
      </c>
      <c r="C67" s="98"/>
      <c r="D67" s="98"/>
      <c r="E67" s="98"/>
      <c r="F67" s="98"/>
      <c r="G67" s="99"/>
      <c r="H67" s="176"/>
      <c r="I67" s="176"/>
      <c r="J67" s="280"/>
    </row>
    <row r="68" spans="2:10" ht="27">
      <c r="B68" s="55" t="s">
        <v>279</v>
      </c>
      <c r="C68" s="93">
        <v>3</v>
      </c>
      <c r="D68" s="94" t="s">
        <v>160</v>
      </c>
      <c r="E68" s="94" t="s">
        <v>443</v>
      </c>
      <c r="F68" s="95">
        <v>5</v>
      </c>
      <c r="G68" s="96" t="s">
        <v>93</v>
      </c>
      <c r="H68" s="175"/>
      <c r="I68" s="175"/>
      <c r="J68" s="166"/>
    </row>
    <row r="69" spans="2:10" ht="28.5" customHeight="1" thickBot="1">
      <c r="B69" s="314" t="s">
        <v>283</v>
      </c>
      <c r="C69" s="315"/>
      <c r="D69" s="315"/>
      <c r="E69" s="315"/>
      <c r="F69" s="315"/>
      <c r="G69" s="314"/>
      <c r="H69" s="315"/>
      <c r="I69" s="315"/>
      <c r="J69" s="320"/>
    </row>
    <row r="70" spans="2:10" ht="19.5" thickBot="1">
      <c r="B70" s="27" t="s">
        <v>163</v>
      </c>
      <c r="C70" s="45"/>
      <c r="D70" s="45"/>
      <c r="E70" s="45"/>
      <c r="F70" s="45"/>
      <c r="G70" s="44"/>
      <c r="H70" s="169"/>
      <c r="I70" s="169"/>
      <c r="J70" s="276"/>
    </row>
    <row r="71" spans="2:10" ht="40.5">
      <c r="B71" s="328" t="s">
        <v>197</v>
      </c>
      <c r="C71" s="84">
        <v>3</v>
      </c>
      <c r="D71" s="85" t="s">
        <v>164</v>
      </c>
      <c r="E71" s="85" t="s">
        <v>442</v>
      </c>
      <c r="F71" s="86">
        <v>1</v>
      </c>
      <c r="G71" s="87" t="s">
        <v>94</v>
      </c>
      <c r="H71" s="151"/>
      <c r="I71" s="151"/>
      <c r="J71" s="162"/>
    </row>
    <row r="72" spans="2:10" ht="54">
      <c r="B72" s="328"/>
      <c r="C72" s="84">
        <v>3</v>
      </c>
      <c r="D72" s="85" t="s">
        <v>164</v>
      </c>
      <c r="E72" s="85" t="s">
        <v>442</v>
      </c>
      <c r="F72" s="86">
        <v>2</v>
      </c>
      <c r="G72" s="87" t="s">
        <v>95</v>
      </c>
      <c r="H72" s="151"/>
      <c r="I72" s="151"/>
      <c r="J72" s="162"/>
    </row>
    <row r="73" spans="2:10" ht="27">
      <c r="B73" s="328"/>
      <c r="C73" s="84">
        <v>3</v>
      </c>
      <c r="D73" s="85" t="s">
        <v>164</v>
      </c>
      <c r="E73" s="85" t="s">
        <v>442</v>
      </c>
      <c r="F73" s="86">
        <v>3</v>
      </c>
      <c r="G73" s="87" t="s">
        <v>96</v>
      </c>
      <c r="H73" s="151"/>
      <c r="I73" s="151"/>
      <c r="J73" s="162"/>
    </row>
    <row r="74" spans="2:10" ht="40.5">
      <c r="B74" s="56" t="s">
        <v>97</v>
      </c>
      <c r="C74" s="84">
        <v>3</v>
      </c>
      <c r="D74" s="85" t="s">
        <v>164</v>
      </c>
      <c r="E74" s="85" t="s">
        <v>442</v>
      </c>
      <c r="F74" s="86">
        <v>4</v>
      </c>
      <c r="G74" s="87" t="s">
        <v>98</v>
      </c>
      <c r="H74" s="151"/>
      <c r="I74" s="151"/>
      <c r="J74" s="162"/>
    </row>
    <row r="75" spans="2:10" ht="27">
      <c r="B75" s="56" t="s">
        <v>280</v>
      </c>
      <c r="C75" s="84">
        <v>3</v>
      </c>
      <c r="D75" s="85" t="s">
        <v>164</v>
      </c>
      <c r="E75" s="85" t="s">
        <v>443</v>
      </c>
      <c r="F75" s="86">
        <v>1</v>
      </c>
      <c r="G75" s="87" t="s">
        <v>99</v>
      </c>
      <c r="H75" s="151"/>
      <c r="I75" s="151"/>
      <c r="J75" s="162"/>
    </row>
    <row r="76" spans="2:10" ht="27">
      <c r="B76" s="56" t="s">
        <v>281</v>
      </c>
      <c r="C76" s="84">
        <v>3</v>
      </c>
      <c r="D76" s="85" t="s">
        <v>164</v>
      </c>
      <c r="E76" s="85" t="s">
        <v>443</v>
      </c>
      <c r="F76" s="86">
        <v>2</v>
      </c>
      <c r="G76" s="87" t="s">
        <v>647</v>
      </c>
      <c r="H76" s="151"/>
      <c r="I76" s="151"/>
      <c r="J76" s="162"/>
    </row>
    <row r="77" spans="2:10" ht="13.5">
      <c r="B77" s="55" t="s">
        <v>307</v>
      </c>
      <c r="C77" s="93">
        <v>3</v>
      </c>
      <c r="D77" s="94" t="s">
        <v>164</v>
      </c>
      <c r="E77" s="94" t="s">
        <v>443</v>
      </c>
      <c r="F77" s="95">
        <v>3</v>
      </c>
      <c r="G77" s="96" t="s">
        <v>155</v>
      </c>
      <c r="H77" s="175"/>
      <c r="I77" s="175"/>
      <c r="J77" s="166"/>
    </row>
    <row r="78" spans="2:10" ht="30" customHeight="1" thickBot="1">
      <c r="B78" s="314" t="s">
        <v>283</v>
      </c>
      <c r="C78" s="315"/>
      <c r="D78" s="315"/>
      <c r="E78" s="315"/>
      <c r="F78" s="315"/>
      <c r="G78" s="314"/>
      <c r="H78" s="315"/>
      <c r="I78" s="315"/>
      <c r="J78" s="320"/>
    </row>
    <row r="79" spans="2:10" ht="19.5" thickBot="1">
      <c r="B79" s="27" t="s">
        <v>165</v>
      </c>
      <c r="C79" s="45"/>
      <c r="D79" s="45"/>
      <c r="E79" s="45"/>
      <c r="F79" s="45"/>
      <c r="G79" s="44"/>
      <c r="H79" s="169"/>
      <c r="I79" s="169"/>
      <c r="J79" s="276"/>
    </row>
    <row r="80" spans="2:10" ht="14.25" thickBot="1">
      <c r="B80" s="97" t="s">
        <v>282</v>
      </c>
      <c r="C80" s="82"/>
      <c r="D80" s="82"/>
      <c r="E80" s="82"/>
      <c r="F80" s="82"/>
      <c r="G80" s="83"/>
      <c r="H80" s="174"/>
      <c r="I80" s="174"/>
      <c r="J80" s="279"/>
    </row>
    <row r="81" spans="2:10" ht="27">
      <c r="B81" s="335" t="s">
        <v>284</v>
      </c>
      <c r="C81" s="88">
        <v>3</v>
      </c>
      <c r="D81" s="89" t="s">
        <v>166</v>
      </c>
      <c r="E81" s="89" t="s">
        <v>442</v>
      </c>
      <c r="F81" s="90">
        <v>1</v>
      </c>
      <c r="G81" s="91" t="s">
        <v>100</v>
      </c>
      <c r="H81" s="165"/>
      <c r="I81" s="165"/>
      <c r="J81" s="163"/>
    </row>
    <row r="82" spans="2:10" ht="13.5">
      <c r="B82" s="328"/>
      <c r="C82" s="84">
        <v>3</v>
      </c>
      <c r="D82" s="85" t="s">
        <v>166</v>
      </c>
      <c r="E82" s="85" t="s">
        <v>442</v>
      </c>
      <c r="F82" s="86">
        <v>2</v>
      </c>
      <c r="G82" s="87" t="s">
        <v>101</v>
      </c>
      <c r="H82" s="151"/>
      <c r="I82" s="151"/>
      <c r="J82" s="162"/>
    </row>
    <row r="83" spans="2:10" ht="27">
      <c r="B83" s="328"/>
      <c r="C83" s="84">
        <v>3</v>
      </c>
      <c r="D83" s="85" t="s">
        <v>166</v>
      </c>
      <c r="E83" s="85" t="s">
        <v>442</v>
      </c>
      <c r="F83" s="86">
        <v>3</v>
      </c>
      <c r="G83" s="87" t="s">
        <v>102</v>
      </c>
      <c r="H83" s="151"/>
      <c r="I83" s="151"/>
      <c r="J83" s="162"/>
    </row>
    <row r="84" spans="2:10" ht="14.25" thickBot="1">
      <c r="B84" s="336"/>
      <c r="C84" s="93">
        <v>3</v>
      </c>
      <c r="D84" s="94" t="s">
        <v>166</v>
      </c>
      <c r="E84" s="94" t="s">
        <v>442</v>
      </c>
      <c r="F84" s="95">
        <v>4</v>
      </c>
      <c r="G84" s="96" t="s">
        <v>103</v>
      </c>
      <c r="H84" s="175"/>
      <c r="I84" s="175"/>
      <c r="J84" s="166"/>
    </row>
    <row r="85" spans="2:10" ht="14.25" thickBot="1">
      <c r="B85" s="92" t="s">
        <v>278</v>
      </c>
      <c r="C85" s="82"/>
      <c r="D85" s="82"/>
      <c r="E85" s="82"/>
      <c r="F85" s="82"/>
      <c r="G85" s="83"/>
      <c r="H85" s="174"/>
      <c r="I85" s="174"/>
      <c r="J85" s="279"/>
    </row>
    <row r="86" spans="2:10" ht="13.5">
      <c r="B86" s="54" t="s">
        <v>285</v>
      </c>
      <c r="C86" s="88">
        <v>3</v>
      </c>
      <c r="D86" s="89" t="s">
        <v>166</v>
      </c>
      <c r="E86" s="89" t="s">
        <v>442</v>
      </c>
      <c r="F86" s="90">
        <v>5</v>
      </c>
      <c r="G86" s="91" t="s">
        <v>104</v>
      </c>
      <c r="H86" s="165"/>
      <c r="I86" s="165"/>
      <c r="J86" s="163"/>
    </row>
    <row r="87" spans="2:10" ht="27">
      <c r="B87" s="56" t="s">
        <v>286</v>
      </c>
      <c r="C87" s="84">
        <v>3</v>
      </c>
      <c r="D87" s="85" t="s">
        <v>166</v>
      </c>
      <c r="E87" s="85" t="s">
        <v>442</v>
      </c>
      <c r="F87" s="86">
        <v>6</v>
      </c>
      <c r="G87" s="87" t="s">
        <v>105</v>
      </c>
      <c r="H87" s="151"/>
      <c r="I87" s="151"/>
      <c r="J87" s="162"/>
    </row>
    <row r="88" spans="2:10" ht="27.75" thickBot="1">
      <c r="B88" s="55" t="s">
        <v>307</v>
      </c>
      <c r="C88" s="93">
        <v>3</v>
      </c>
      <c r="D88" s="94" t="s">
        <v>166</v>
      </c>
      <c r="E88" s="94" t="s">
        <v>442</v>
      </c>
      <c r="F88" s="95">
        <v>7</v>
      </c>
      <c r="G88" s="96" t="s">
        <v>156</v>
      </c>
      <c r="H88" s="175"/>
      <c r="I88" s="175"/>
      <c r="J88" s="166"/>
    </row>
    <row r="89" spans="2:10" ht="14.25" thickBot="1">
      <c r="B89" s="97" t="s">
        <v>282</v>
      </c>
      <c r="C89" s="82"/>
      <c r="D89" s="82"/>
      <c r="E89" s="82"/>
      <c r="F89" s="82"/>
      <c r="G89" s="83"/>
      <c r="H89" s="174"/>
      <c r="I89" s="174"/>
      <c r="J89" s="279"/>
    </row>
    <row r="90" spans="2:10" ht="13.5">
      <c r="B90" s="335" t="s">
        <v>284</v>
      </c>
      <c r="C90" s="88">
        <v>3</v>
      </c>
      <c r="D90" s="89" t="s">
        <v>166</v>
      </c>
      <c r="E90" s="89" t="s">
        <v>443</v>
      </c>
      <c r="F90" s="90">
        <v>1</v>
      </c>
      <c r="G90" s="91" t="s">
        <v>106</v>
      </c>
      <c r="H90" s="165"/>
      <c r="I90" s="165"/>
      <c r="J90" s="163"/>
    </row>
    <row r="91" spans="2:10" ht="27.75" thickBot="1">
      <c r="B91" s="336"/>
      <c r="C91" s="93">
        <v>3</v>
      </c>
      <c r="D91" s="94" t="s">
        <v>166</v>
      </c>
      <c r="E91" s="94" t="s">
        <v>443</v>
      </c>
      <c r="F91" s="95">
        <v>2</v>
      </c>
      <c r="G91" s="96" t="s">
        <v>107</v>
      </c>
      <c r="H91" s="175"/>
      <c r="I91" s="175"/>
      <c r="J91" s="166"/>
    </row>
    <row r="92" spans="2:10" ht="14.25" thickBot="1">
      <c r="B92" s="92" t="s">
        <v>278</v>
      </c>
      <c r="C92" s="82"/>
      <c r="D92" s="82"/>
      <c r="E92" s="82"/>
      <c r="F92" s="82"/>
      <c r="G92" s="83"/>
      <c r="H92" s="174"/>
      <c r="I92" s="174"/>
      <c r="J92" s="279"/>
    </row>
    <row r="93" spans="2:10" ht="27">
      <c r="B93" s="54" t="s">
        <v>285</v>
      </c>
      <c r="C93" s="88">
        <v>3</v>
      </c>
      <c r="D93" s="89" t="s">
        <v>166</v>
      </c>
      <c r="E93" s="89" t="s">
        <v>443</v>
      </c>
      <c r="F93" s="90">
        <v>3</v>
      </c>
      <c r="G93" s="91" t="s">
        <v>108</v>
      </c>
      <c r="H93" s="165"/>
      <c r="I93" s="165"/>
      <c r="J93" s="163"/>
    </row>
    <row r="94" spans="2:10" ht="13.5">
      <c r="B94" s="56" t="s">
        <v>286</v>
      </c>
      <c r="C94" s="84">
        <v>3</v>
      </c>
      <c r="D94" s="85" t="s">
        <v>166</v>
      </c>
      <c r="E94" s="85" t="s">
        <v>443</v>
      </c>
      <c r="F94" s="86">
        <v>4</v>
      </c>
      <c r="G94" s="87" t="s">
        <v>109</v>
      </c>
      <c r="H94" s="151"/>
      <c r="I94" s="151"/>
      <c r="J94" s="162"/>
    </row>
    <row r="95" spans="2:10" ht="27">
      <c r="B95" s="328" t="s">
        <v>198</v>
      </c>
      <c r="C95" s="84">
        <v>3</v>
      </c>
      <c r="D95" s="85" t="s">
        <v>166</v>
      </c>
      <c r="E95" s="85" t="s">
        <v>443</v>
      </c>
      <c r="F95" s="86">
        <v>5</v>
      </c>
      <c r="G95" s="87" t="s">
        <v>110</v>
      </c>
      <c r="H95" s="151"/>
      <c r="I95" s="151"/>
      <c r="J95" s="162"/>
    </row>
    <row r="96" spans="2:10" ht="27">
      <c r="B96" s="328"/>
      <c r="C96" s="84">
        <v>3</v>
      </c>
      <c r="D96" s="85" t="s">
        <v>166</v>
      </c>
      <c r="E96" s="85" t="s">
        <v>443</v>
      </c>
      <c r="F96" s="86">
        <v>6</v>
      </c>
      <c r="G96" s="87" t="s">
        <v>111</v>
      </c>
      <c r="H96" s="151"/>
      <c r="I96" s="151"/>
      <c r="J96" s="162"/>
    </row>
    <row r="97" spans="2:10" ht="27">
      <c r="B97" s="336"/>
      <c r="C97" s="93">
        <v>3</v>
      </c>
      <c r="D97" s="94" t="s">
        <v>166</v>
      </c>
      <c r="E97" s="94" t="s">
        <v>443</v>
      </c>
      <c r="F97" s="95">
        <v>7</v>
      </c>
      <c r="G97" s="96" t="s">
        <v>112</v>
      </c>
      <c r="H97" s="175"/>
      <c r="I97" s="175"/>
      <c r="J97" s="166"/>
    </row>
    <row r="98" spans="2:10" ht="33" customHeight="1" thickBot="1">
      <c r="B98" s="314" t="s">
        <v>283</v>
      </c>
      <c r="C98" s="315"/>
      <c r="D98" s="315"/>
      <c r="E98" s="315"/>
      <c r="F98" s="315"/>
      <c r="G98" s="314"/>
      <c r="H98" s="315"/>
      <c r="I98" s="315"/>
      <c r="J98" s="320"/>
    </row>
  </sheetData>
  <mergeCells count="31">
    <mergeCell ref="B43:F43"/>
    <mergeCell ref="G43:J43"/>
    <mergeCell ref="B69:F69"/>
    <mergeCell ref="G69:J69"/>
    <mergeCell ref="B63:B64"/>
    <mergeCell ref="B56:B57"/>
    <mergeCell ref="B59:B61"/>
    <mergeCell ref="G78:J78"/>
    <mergeCell ref="B98:F98"/>
    <mergeCell ref="G98:J98"/>
    <mergeCell ref="B95:B97"/>
    <mergeCell ref="B90:B91"/>
    <mergeCell ref="B24:B27"/>
    <mergeCell ref="B31:B32"/>
    <mergeCell ref="B33:B35"/>
    <mergeCell ref="B38:B39"/>
    <mergeCell ref="B71:B73"/>
    <mergeCell ref="B81:B84"/>
    <mergeCell ref="B78:F78"/>
    <mergeCell ref="B47:B53"/>
    <mergeCell ref="B54:B55"/>
    <mergeCell ref="G5:G6"/>
    <mergeCell ref="B4:E4"/>
    <mergeCell ref="G4:J4"/>
    <mergeCell ref="B20:B22"/>
    <mergeCell ref="B8:B10"/>
    <mergeCell ref="B17:B19"/>
    <mergeCell ref="B5:B6"/>
    <mergeCell ref="C5:F6"/>
    <mergeCell ref="B15:F15"/>
    <mergeCell ref="G15:J15"/>
  </mergeCells>
  <printOptions horizontalCentered="1"/>
  <pageMargins left="0.3937007874015748" right="0.3937007874015748" top="0.22" bottom="0.1968503937007874" header="0.1968503937007874" footer="0"/>
  <pageSetup fitToHeight="0" fitToWidth="1" horizontalDpi="300" verticalDpi="300" orientation="portrait" paperSize="9" scale="87" r:id="rId1"/>
  <headerFooter alignWithMargins="0">
    <oddFooter>&amp;C案内・誘導－&amp;P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BI171"/>
  <sheetViews>
    <sheetView showZeros="0" view="pageBreakPreview" zoomScale="75" zoomScaleNormal="65" zoomScaleSheetLayoutView="75" workbookViewId="0" topLeftCell="K7">
      <selection activeCell="AG5" sqref="AG5"/>
    </sheetView>
  </sheetViews>
  <sheetFormatPr defaultColWidth="9.00390625" defaultRowHeight="13.5"/>
  <cols>
    <col min="1" max="1" width="4.50390625" style="101" customWidth="1"/>
    <col min="2" max="2" width="3.625" style="101" customWidth="1"/>
    <col min="3" max="3" width="3.375" style="100" customWidth="1"/>
    <col min="4" max="4" width="22.75390625" style="101" customWidth="1"/>
    <col min="5" max="30" width="3.75390625" style="101" customWidth="1"/>
    <col min="31" max="31" width="8.25390625" style="178" hidden="1" customWidth="1"/>
    <col min="32" max="59" width="3.75390625" style="101" customWidth="1"/>
    <col min="60" max="60" width="8.625" style="203" hidden="1" customWidth="1"/>
    <col min="61" max="61" width="8.625" style="178" customWidth="1"/>
    <col min="62" max="77" width="3.75390625" style="101" customWidth="1"/>
    <col min="78" max="16384" width="9.00390625" style="101" customWidth="1"/>
  </cols>
  <sheetData>
    <row r="1" ht="24">
      <c r="B1" s="207" t="s">
        <v>733</v>
      </c>
    </row>
    <row r="2" ht="8.25" customHeight="1">
      <c r="B2" s="207"/>
    </row>
    <row r="3" spans="2:14" ht="24.75" customHeight="1">
      <c r="B3" s="207" t="s">
        <v>42</v>
      </c>
      <c r="N3" s="102"/>
    </row>
    <row r="4" ht="8.25" customHeight="1"/>
    <row r="5" spans="2:61" s="213" customFormat="1" ht="21" customHeight="1">
      <c r="B5" s="210" t="e">
        <f>"事務所名:"&amp;#REF!</f>
        <v>#REF!</v>
      </c>
      <c r="C5" s="211"/>
      <c r="D5" s="212"/>
      <c r="F5" s="210" t="e">
        <f>"業務名："&amp;#REF!</f>
        <v>#REF!</v>
      </c>
      <c r="G5" s="212"/>
      <c r="H5" s="212"/>
      <c r="I5" s="212"/>
      <c r="J5" s="212"/>
      <c r="K5" s="212"/>
      <c r="L5" s="212"/>
      <c r="M5" s="212"/>
      <c r="N5" s="212"/>
      <c r="O5" s="212"/>
      <c r="Q5" s="210" t="e">
        <f>"工事番号："&amp;#REF!</f>
        <v>#REF!</v>
      </c>
      <c r="R5" s="212"/>
      <c r="S5" s="212"/>
      <c r="T5" s="212"/>
      <c r="U5" s="212"/>
      <c r="V5" s="212"/>
      <c r="W5" s="212"/>
      <c r="X5" s="212"/>
      <c r="Y5" s="212"/>
      <c r="Z5" s="212"/>
      <c r="AA5" s="215"/>
      <c r="AB5" s="215"/>
      <c r="AC5" s="215"/>
      <c r="AD5" s="215"/>
      <c r="AE5" s="214"/>
      <c r="AG5" s="210" t="e">
        <f>"路河川名："&amp;#REF!</f>
        <v>#REF!</v>
      </c>
      <c r="AH5" s="212"/>
      <c r="AI5" s="212"/>
      <c r="AJ5" s="212"/>
      <c r="AK5" s="212"/>
      <c r="AL5" s="212"/>
      <c r="AM5" s="212"/>
      <c r="AN5" s="212"/>
      <c r="AO5" s="215"/>
      <c r="AP5" s="215"/>
      <c r="AQ5" s="215"/>
      <c r="AR5" s="215"/>
      <c r="AS5" s="215"/>
      <c r="AV5" s="210" t="e">
        <f>"箇所："&amp;#REF!</f>
        <v>#REF!</v>
      </c>
      <c r="AW5" s="212"/>
      <c r="AX5" s="212"/>
      <c r="AY5" s="212"/>
      <c r="AZ5" s="212"/>
      <c r="BA5" s="212"/>
      <c r="BB5" s="212"/>
      <c r="BC5" s="212"/>
      <c r="BD5" s="212"/>
      <c r="BE5" s="212"/>
      <c r="BF5" s="212"/>
      <c r="BG5" s="212"/>
      <c r="BH5" s="216"/>
      <c r="BI5" s="217"/>
    </row>
    <row r="6" spans="2:61" s="213" customFormat="1" ht="24.75" customHeight="1">
      <c r="B6" s="220" t="e">
        <f>"施設名称:"&amp;#REF!</f>
        <v>#REF!</v>
      </c>
      <c r="C6" s="219"/>
      <c r="D6" s="218"/>
      <c r="F6" s="220" t="e">
        <f>"監督員名："&amp;#REF!</f>
        <v>#REF!</v>
      </c>
      <c r="G6" s="218"/>
      <c r="H6" s="218"/>
      <c r="I6" s="218"/>
      <c r="J6" s="218"/>
      <c r="K6" s="218"/>
      <c r="L6" s="218"/>
      <c r="M6" s="218"/>
      <c r="N6" s="218"/>
      <c r="O6" s="218"/>
      <c r="Q6" s="220" t="e">
        <f>"受託者名："&amp;#REF!</f>
        <v>#REF!</v>
      </c>
      <c r="R6" s="218"/>
      <c r="S6" s="218"/>
      <c r="T6" s="218"/>
      <c r="U6" s="218"/>
      <c r="V6" s="218"/>
      <c r="W6" s="218"/>
      <c r="X6" s="218"/>
      <c r="Y6" s="218"/>
      <c r="Z6" s="218"/>
      <c r="AA6" s="218"/>
      <c r="AB6" s="218"/>
      <c r="AC6" s="218"/>
      <c r="AD6" s="218"/>
      <c r="AE6" s="221"/>
      <c r="AG6" s="220" t="e">
        <f>"設計期間："&amp;#REF!</f>
        <v>#REF!</v>
      </c>
      <c r="AH6" s="218"/>
      <c r="AI6" s="218"/>
      <c r="AJ6" s="218"/>
      <c r="AK6" s="218"/>
      <c r="AL6" s="218"/>
      <c r="AM6" s="218"/>
      <c r="AN6" s="218"/>
      <c r="AO6" s="218"/>
      <c r="AP6" s="218"/>
      <c r="AQ6" s="218"/>
      <c r="AR6" s="218"/>
      <c r="AS6" s="218"/>
      <c r="AV6" s="220" t="e">
        <f>"チェック日："&amp;#REF!</f>
        <v>#REF!</v>
      </c>
      <c r="AW6" s="218"/>
      <c r="AX6" s="218"/>
      <c r="AY6" s="218"/>
      <c r="AZ6" s="218"/>
      <c r="BA6" s="218"/>
      <c r="BB6" s="218"/>
      <c r="BC6" s="218"/>
      <c r="BD6" s="218"/>
      <c r="BE6" s="218"/>
      <c r="BF6" s="218"/>
      <c r="BG6" s="218"/>
      <c r="BH6" s="222"/>
      <c r="BI6" s="221"/>
    </row>
    <row r="7" ht="13.5" customHeight="1" thickBot="1"/>
    <row r="8" spans="2:61" ht="20.25" customHeight="1" thickBot="1">
      <c r="B8" s="347" t="s">
        <v>212</v>
      </c>
      <c r="C8" s="348"/>
      <c r="D8" s="349"/>
      <c r="E8" s="344" t="s">
        <v>14</v>
      </c>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6"/>
    </row>
    <row r="9" spans="2:61" ht="20.25" customHeight="1">
      <c r="B9" s="350"/>
      <c r="C9" s="351"/>
      <c r="D9" s="352"/>
      <c r="E9" s="356" t="s">
        <v>343</v>
      </c>
      <c r="F9" s="357"/>
      <c r="G9" s="357"/>
      <c r="H9" s="357"/>
      <c r="I9" s="357"/>
      <c r="J9" s="357"/>
      <c r="K9" s="357"/>
      <c r="L9" s="357"/>
      <c r="M9" s="357"/>
      <c r="N9" s="357"/>
      <c r="O9" s="357"/>
      <c r="P9" s="357"/>
      <c r="Q9" s="357"/>
      <c r="R9" s="357"/>
      <c r="S9" s="357"/>
      <c r="T9" s="357"/>
      <c r="U9" s="357"/>
      <c r="V9" s="357"/>
      <c r="W9" s="357"/>
      <c r="X9" s="357"/>
      <c r="Y9" s="357"/>
      <c r="Z9" s="357"/>
      <c r="AA9" s="358" t="s">
        <v>570</v>
      </c>
      <c r="AB9" s="360"/>
      <c r="AC9" s="360"/>
      <c r="AD9" s="360"/>
      <c r="AE9" s="208" t="s">
        <v>15</v>
      </c>
      <c r="AF9" s="358" t="s">
        <v>344</v>
      </c>
      <c r="AG9" s="359"/>
      <c r="AH9" s="359"/>
      <c r="AI9" s="359"/>
      <c r="AJ9" s="359"/>
      <c r="AK9" s="359"/>
      <c r="AL9" s="359"/>
      <c r="AM9" s="359"/>
      <c r="AN9" s="359"/>
      <c r="AO9" s="359"/>
      <c r="AP9" s="359"/>
      <c r="AQ9" s="359"/>
      <c r="AR9" s="359"/>
      <c r="AS9" s="359"/>
      <c r="AT9" s="359"/>
      <c r="AU9" s="359"/>
      <c r="AV9" s="359"/>
      <c r="AW9" s="359"/>
      <c r="AX9" s="359"/>
      <c r="AY9" s="359"/>
      <c r="AZ9" s="359"/>
      <c r="BA9" s="359"/>
      <c r="BB9" s="359"/>
      <c r="BC9" s="359"/>
      <c r="BD9" s="358" t="s">
        <v>570</v>
      </c>
      <c r="BE9" s="360"/>
      <c r="BF9" s="360"/>
      <c r="BG9" s="360"/>
      <c r="BH9" s="208" t="s">
        <v>15</v>
      </c>
      <c r="BI9" s="188"/>
    </row>
    <row r="10" spans="2:61" ht="20.25" customHeight="1" thickBot="1">
      <c r="B10" s="353"/>
      <c r="C10" s="354"/>
      <c r="D10" s="355"/>
      <c r="E10" s="120">
        <v>1</v>
      </c>
      <c r="F10" s="118">
        <v>2</v>
      </c>
      <c r="G10" s="118">
        <v>3</v>
      </c>
      <c r="H10" s="118">
        <v>4</v>
      </c>
      <c r="I10" s="118">
        <v>5</v>
      </c>
      <c r="J10" s="118">
        <v>6</v>
      </c>
      <c r="K10" s="118">
        <v>7</v>
      </c>
      <c r="L10" s="118">
        <v>8</v>
      </c>
      <c r="M10" s="118">
        <v>9</v>
      </c>
      <c r="N10" s="118">
        <v>10</v>
      </c>
      <c r="O10" s="118">
        <v>11</v>
      </c>
      <c r="P10" s="118">
        <v>12</v>
      </c>
      <c r="Q10" s="118">
        <v>13</v>
      </c>
      <c r="R10" s="118">
        <v>14</v>
      </c>
      <c r="S10" s="118">
        <v>15</v>
      </c>
      <c r="T10" s="118">
        <v>16</v>
      </c>
      <c r="U10" s="118">
        <v>17</v>
      </c>
      <c r="V10" s="118">
        <v>18</v>
      </c>
      <c r="W10" s="118">
        <v>19</v>
      </c>
      <c r="X10" s="118">
        <v>20</v>
      </c>
      <c r="Y10" s="118">
        <v>21</v>
      </c>
      <c r="Z10" s="266">
        <v>22</v>
      </c>
      <c r="AA10" s="268" t="s">
        <v>113</v>
      </c>
      <c r="AB10" s="269" t="s">
        <v>568</v>
      </c>
      <c r="AC10" s="269" t="s">
        <v>569</v>
      </c>
      <c r="AD10" s="269" t="s">
        <v>571</v>
      </c>
      <c r="AE10" s="209" t="s">
        <v>358</v>
      </c>
      <c r="AF10" s="120">
        <v>1</v>
      </c>
      <c r="AG10" s="118">
        <v>2</v>
      </c>
      <c r="AH10" s="118">
        <v>3</v>
      </c>
      <c r="AI10" s="118">
        <v>4</v>
      </c>
      <c r="AJ10" s="118">
        <v>5</v>
      </c>
      <c r="AK10" s="118">
        <v>6</v>
      </c>
      <c r="AL10" s="118">
        <v>7</v>
      </c>
      <c r="AM10" s="118">
        <v>8</v>
      </c>
      <c r="AN10" s="118">
        <v>9</v>
      </c>
      <c r="AO10" s="118">
        <v>10</v>
      </c>
      <c r="AP10" s="118">
        <v>11</v>
      </c>
      <c r="AQ10" s="118">
        <v>12</v>
      </c>
      <c r="AR10" s="118">
        <v>13</v>
      </c>
      <c r="AS10" s="118">
        <v>14</v>
      </c>
      <c r="AT10" s="118">
        <v>15</v>
      </c>
      <c r="AU10" s="118">
        <v>16</v>
      </c>
      <c r="AV10" s="118">
        <v>17</v>
      </c>
      <c r="AW10" s="118">
        <v>18</v>
      </c>
      <c r="AX10" s="118">
        <v>19</v>
      </c>
      <c r="AY10" s="118">
        <v>20</v>
      </c>
      <c r="AZ10" s="118">
        <v>21</v>
      </c>
      <c r="BA10" s="118">
        <v>22</v>
      </c>
      <c r="BB10" s="118">
        <v>23</v>
      </c>
      <c r="BC10" s="118">
        <v>24</v>
      </c>
      <c r="BD10" s="268" t="s">
        <v>113</v>
      </c>
      <c r="BE10" s="269" t="s">
        <v>568</v>
      </c>
      <c r="BF10" s="269" t="s">
        <v>569</v>
      </c>
      <c r="BG10" s="269" t="s">
        <v>571</v>
      </c>
      <c r="BH10" s="209" t="s">
        <v>358</v>
      </c>
      <c r="BI10" s="189"/>
    </row>
    <row r="11" spans="2:61" ht="20.25" customHeight="1">
      <c r="B11" s="337" t="s">
        <v>199</v>
      </c>
      <c r="C11" s="183" t="s">
        <v>342</v>
      </c>
      <c r="D11" s="184"/>
      <c r="E11" s="243">
        <f>'入力シート(移動空間)'!H8</f>
        <v>0</v>
      </c>
      <c r="F11" s="123">
        <f>'入力シート(移動空間)'!H9</f>
        <v>0</v>
      </c>
      <c r="G11" s="123">
        <f>'入力シート(移動空間)'!H10</f>
        <v>0</v>
      </c>
      <c r="H11" s="123">
        <f>'入力シート(移動空間)'!H11</f>
        <v>0</v>
      </c>
      <c r="I11" s="123">
        <f>'入力シート(移動空間)'!H12</f>
        <v>0</v>
      </c>
      <c r="J11" s="123">
        <f>'入力シート(移動空間)'!H13</f>
        <v>0</v>
      </c>
      <c r="K11" s="123">
        <f>'入力シート(移動空間)'!H14</f>
        <v>0</v>
      </c>
      <c r="L11" s="123">
        <f>'入力シート(移動空間)'!H15</f>
        <v>0</v>
      </c>
      <c r="M11" s="123">
        <f>'入力シート(移動空間)'!H16</f>
        <v>0</v>
      </c>
      <c r="N11" s="123">
        <f>'入力シート(移動空間)'!H17</f>
        <v>0</v>
      </c>
      <c r="O11" s="123">
        <f>'入力シート(移動空間)'!H18</f>
        <v>0</v>
      </c>
      <c r="P11" s="123">
        <f>'入力シート(移動空間)'!H19</f>
        <v>0</v>
      </c>
      <c r="Q11" s="123">
        <f>'入力シート(移動空間)'!H20</f>
        <v>0</v>
      </c>
      <c r="R11" s="123">
        <f>'入力シート(移動空間)'!H21</f>
        <v>0</v>
      </c>
      <c r="S11" s="123">
        <f>'入力シート(移動空間)'!H22</f>
        <v>0</v>
      </c>
      <c r="T11" s="123">
        <f>'入力シート(移動空間)'!H23</f>
        <v>0</v>
      </c>
      <c r="U11" s="124"/>
      <c r="V11" s="125"/>
      <c r="W11" s="125"/>
      <c r="X11" s="125"/>
      <c r="Y11" s="125"/>
      <c r="Z11" s="125"/>
      <c r="AA11" s="270">
        <f>(COUNTIF(E11:Z11,"○"))</f>
        <v>0</v>
      </c>
      <c r="AB11" s="271">
        <f>(COUNTIF(E11:Z11,"△"))</f>
        <v>0</v>
      </c>
      <c r="AC11" s="271">
        <f>(COUNTIF(E11:Z11,"×"))</f>
        <v>0</v>
      </c>
      <c r="AD11" s="271">
        <f>(COUNTIF(E11:Z11,"-"))</f>
        <v>0</v>
      </c>
      <c r="AE11" s="245" t="str">
        <f>"○"&amp;(COUNTIF(E11:Z11,"○"))&amp;","&amp;"△"&amp;(COUNTIF(E11:Z11,"△"))&amp;","&amp;"×"&amp;(COUNTIF(E11:Z11,"×"))</f>
        <v>○0,△0,×0</v>
      </c>
      <c r="AF11" s="127">
        <f>'入力シート(移動空間)'!H24</f>
        <v>0</v>
      </c>
      <c r="AG11" s="128">
        <f>'入力シート(移動空間)'!H25</f>
        <v>0</v>
      </c>
      <c r="AH11" s="128">
        <f>'入力シート(移動空間)'!H26</f>
        <v>0</v>
      </c>
      <c r="AI11" s="128">
        <f>'入力シート(移動空間)'!H27</f>
        <v>0</v>
      </c>
      <c r="AJ11" s="124"/>
      <c r="AK11" s="125"/>
      <c r="AL11" s="125"/>
      <c r="AM11" s="125"/>
      <c r="AN11" s="125"/>
      <c r="AO11" s="125"/>
      <c r="AP11" s="125"/>
      <c r="AQ11" s="125"/>
      <c r="AR11" s="125"/>
      <c r="AS11" s="125"/>
      <c r="AT11" s="125"/>
      <c r="AU11" s="125"/>
      <c r="AV11" s="125"/>
      <c r="AW11" s="125"/>
      <c r="AX11" s="125"/>
      <c r="AY11" s="125"/>
      <c r="AZ11" s="125"/>
      <c r="BA11" s="125"/>
      <c r="BB11" s="125"/>
      <c r="BC11" s="126"/>
      <c r="BD11" s="270">
        <f>(COUNTIF(AH11:BC11,"○"))</f>
        <v>0</v>
      </c>
      <c r="BE11" s="271">
        <f>(COUNTIF(AH11:BC11,"△"))</f>
        <v>0</v>
      </c>
      <c r="BF11" s="271">
        <f>(COUNTIF(AH11:BC11,"×"))</f>
        <v>0</v>
      </c>
      <c r="BG11" s="271">
        <f>(COUNTIF(AH11:BC11,"-"))</f>
        <v>0</v>
      </c>
      <c r="BH11" s="245" t="str">
        <f>"○"&amp;(COUNTIF(AF11:BC11,"○"))&amp;","&amp;"△"&amp;(COUNTIF(AF11:BC11,"△"))&amp;","&amp;"×"&amp;(COUNTIF(AF11:BC11,"×"))</f>
        <v>○0,△0,×0</v>
      </c>
      <c r="BI11" s="190"/>
    </row>
    <row r="12" spans="2:61" ht="20.25" customHeight="1">
      <c r="B12" s="338"/>
      <c r="C12" s="103" t="s">
        <v>158</v>
      </c>
      <c r="D12" s="185" t="s">
        <v>117</v>
      </c>
      <c r="E12" s="129">
        <f>'入力シート(移動空間)'!H30</f>
        <v>0</v>
      </c>
      <c r="F12" s="244">
        <f>'入力シート(移動空間)'!H31</f>
        <v>0</v>
      </c>
      <c r="G12" s="187">
        <f>'入力シート(移動空間)'!H32</f>
        <v>0</v>
      </c>
      <c r="H12" s="187">
        <f>'入力シート(移動空間)'!H33</f>
        <v>0</v>
      </c>
      <c r="I12" s="187">
        <f>'入力シート(移動空間)'!H34</f>
        <v>0</v>
      </c>
      <c r="J12" s="187">
        <f>'入力シート(移動空間)'!H35</f>
        <v>0</v>
      </c>
      <c r="K12" s="187">
        <f>'入力シート(移動空間)'!H36</f>
        <v>0</v>
      </c>
      <c r="L12" s="187">
        <f>'入力シート(移動空間)'!H37</f>
        <v>0</v>
      </c>
      <c r="M12" s="187">
        <f>'入力シート(移動空間)'!H38</f>
        <v>0</v>
      </c>
      <c r="N12" s="187">
        <f>'入力シート(移動空間)'!H39</f>
        <v>0</v>
      </c>
      <c r="O12" s="187">
        <f>'入力シート(移動空間)'!H40</f>
        <v>0</v>
      </c>
      <c r="P12" s="187">
        <f>'入力シート(移動空間)'!H41</f>
        <v>0</v>
      </c>
      <c r="Q12" s="187">
        <f>'入力シート(移動空間)'!H42</f>
        <v>0</v>
      </c>
      <c r="R12" s="187">
        <f>'入力シート(移動空間)'!H43</f>
        <v>0</v>
      </c>
      <c r="S12" s="187">
        <f>'入力シート(移動空間)'!H44</f>
        <v>0</v>
      </c>
      <c r="T12" s="187">
        <f>'入力シート(移動空間)'!H45</f>
        <v>0</v>
      </c>
      <c r="U12" s="131"/>
      <c r="V12" s="132"/>
      <c r="W12" s="132"/>
      <c r="X12" s="132"/>
      <c r="Y12" s="132"/>
      <c r="Z12" s="132"/>
      <c r="AA12" s="143">
        <f aca="true" t="shared" si="0" ref="AA12:AA44">(COUNTIF(E12:Z12,"○"))</f>
        <v>0</v>
      </c>
      <c r="AB12" s="123">
        <f aca="true" t="shared" si="1" ref="AB12:AB44">(COUNTIF(E12:Z12,"△"))</f>
        <v>0</v>
      </c>
      <c r="AC12" s="123">
        <f aca="true" t="shared" si="2" ref="AC12:AC44">(COUNTIF(E12:Z12,"×"))</f>
        <v>0</v>
      </c>
      <c r="AD12" s="123">
        <f aca="true" t="shared" si="3" ref="AD12:AD44">(COUNTIF(E12:Z12,"-"))</f>
        <v>0</v>
      </c>
      <c r="AE12" s="245" t="str">
        <f aca="true" t="shared" si="4" ref="AE12:AE44">"○"&amp;(COUNTIF(E12:Z12,"○"))&amp;","&amp;"△"&amp;(COUNTIF(E12:Z12,"△"))&amp;","&amp;"×"&amp;(COUNTIF(E12:Z12,"×"))</f>
        <v>○0,△0,×0</v>
      </c>
      <c r="AF12" s="134">
        <f>'入力シート(移動空間)'!H46</f>
        <v>0</v>
      </c>
      <c r="AG12" s="130">
        <f>'入力シート(移動空間)'!H47</f>
        <v>0</v>
      </c>
      <c r="AH12" s="130">
        <f>'入力シート(移動空間)'!H48</f>
        <v>0</v>
      </c>
      <c r="AI12" s="130">
        <f>'入力シート(移動空間)'!H49</f>
        <v>0</v>
      </c>
      <c r="AJ12" s="130">
        <f>'入力シート(移動空間)'!H50</f>
        <v>0</v>
      </c>
      <c r="AK12" s="130">
        <f>'入力シート(移動空間)'!H51</f>
        <v>0</v>
      </c>
      <c r="AL12" s="130">
        <f>'入力シート(移動空間)'!H52</f>
        <v>0</v>
      </c>
      <c r="AM12" s="130">
        <f>'入力シート(移動空間)'!H53</f>
        <v>0</v>
      </c>
      <c r="AN12" s="130">
        <f>'入力シート(移動空間)'!H54</f>
        <v>0</v>
      </c>
      <c r="AO12" s="130">
        <f>'入力シート(移動空間)'!H55</f>
        <v>0</v>
      </c>
      <c r="AP12" s="130">
        <f>'入力シート(移動空間)'!H56</f>
        <v>0</v>
      </c>
      <c r="AQ12" s="130">
        <f>'入力シート(移動空間)'!H57</f>
        <v>0</v>
      </c>
      <c r="AR12" s="130">
        <f>'入力シート(移動空間)'!H58</f>
        <v>0</v>
      </c>
      <c r="AS12" s="130">
        <f>'入力シート(移動空間)'!H59</f>
        <v>0</v>
      </c>
      <c r="AT12" s="130">
        <f>'入力シート(移動空間)'!H60</f>
        <v>0</v>
      </c>
      <c r="AU12" s="130">
        <f>'入力シート(移動空間)'!H61</f>
        <v>0</v>
      </c>
      <c r="AV12" s="130">
        <f>'入力シート(移動空間)'!H62</f>
        <v>0</v>
      </c>
      <c r="AW12" s="130">
        <f>'入力シート(移動空間)'!H63</f>
        <v>0</v>
      </c>
      <c r="AX12" s="130">
        <f>'入力シート(移動空間)'!H64</f>
        <v>0</v>
      </c>
      <c r="AY12" s="130">
        <f>'入力シート(移動空間)'!H65</f>
        <v>0</v>
      </c>
      <c r="AZ12" s="130" t="e">
        <f>'入力シート(移動空間)'!#REF!</f>
        <v>#REF!</v>
      </c>
      <c r="BA12" s="130">
        <f>'入力シート(移動空間)'!H66</f>
        <v>0</v>
      </c>
      <c r="BB12" s="130">
        <f>'入力シート(移動空間)'!H67</f>
        <v>0</v>
      </c>
      <c r="BC12" s="130">
        <f>'入力シート(移動空間)'!H68</f>
        <v>0</v>
      </c>
      <c r="BD12" s="143">
        <f aca="true" t="shared" si="5" ref="BD12:BD44">(COUNTIF(AH12:BC12,"○"))</f>
        <v>0</v>
      </c>
      <c r="BE12" s="123">
        <f aca="true" t="shared" si="6" ref="BE12:BE44">(COUNTIF(AH12:BC12,"△"))</f>
        <v>0</v>
      </c>
      <c r="BF12" s="123">
        <f aca="true" t="shared" si="7" ref="BF12:BF44">(COUNTIF(AH12:BC12,"×"))</f>
        <v>0</v>
      </c>
      <c r="BG12" s="123">
        <f aca="true" t="shared" si="8" ref="BG12:BG44">(COUNTIF(AH12:BC12,"-"))</f>
        <v>0</v>
      </c>
      <c r="BH12" s="260" t="str">
        <f aca="true" t="shared" si="9" ref="BH12:BH44">"○"&amp;(COUNTIF(AF12:BC12,"○"))&amp;","&amp;"△"&amp;(COUNTIF(AF12:BC12,"△"))&amp;","&amp;"×"&amp;(COUNTIF(AF12:BC12,"×"))</f>
        <v>○0,△0,×0</v>
      </c>
      <c r="BI12" s="193"/>
    </row>
    <row r="13" spans="2:61" ht="20.25" customHeight="1">
      <c r="B13" s="338"/>
      <c r="C13" s="103" t="s">
        <v>160</v>
      </c>
      <c r="D13" s="185" t="s">
        <v>118</v>
      </c>
      <c r="E13" s="181">
        <f>'入力シート(移動空間)'!H71</f>
        <v>0</v>
      </c>
      <c r="F13" s="130">
        <f>'入力シート(移動空間)'!H72</f>
        <v>0</v>
      </c>
      <c r="G13" s="131"/>
      <c r="H13" s="132"/>
      <c r="I13" s="132"/>
      <c r="J13" s="132"/>
      <c r="K13" s="132"/>
      <c r="L13" s="132"/>
      <c r="M13" s="132"/>
      <c r="N13" s="132"/>
      <c r="O13" s="132"/>
      <c r="P13" s="132"/>
      <c r="Q13" s="132"/>
      <c r="R13" s="132"/>
      <c r="S13" s="132"/>
      <c r="T13" s="132"/>
      <c r="U13" s="132"/>
      <c r="V13" s="132"/>
      <c r="W13" s="132"/>
      <c r="X13" s="132"/>
      <c r="Y13" s="132"/>
      <c r="Z13" s="132"/>
      <c r="AA13" s="134">
        <f t="shared" si="0"/>
        <v>0</v>
      </c>
      <c r="AB13" s="130">
        <f t="shared" si="1"/>
        <v>0</v>
      </c>
      <c r="AC13" s="130">
        <f t="shared" si="2"/>
        <v>0</v>
      </c>
      <c r="AD13" s="130">
        <f t="shared" si="3"/>
        <v>0</v>
      </c>
      <c r="AE13" s="251" t="str">
        <f t="shared" si="4"/>
        <v>○0,△0,×0</v>
      </c>
      <c r="AF13" s="134">
        <f>'入力シート(移動空間)'!H73</f>
        <v>0</v>
      </c>
      <c r="AG13" s="195">
        <f>'入力シート(移動空間)'!H74</f>
        <v>0</v>
      </c>
      <c r="AH13" s="187">
        <f>'入力シート(移動空間)'!H75</f>
        <v>0</v>
      </c>
      <c r="AI13" s="196"/>
      <c r="AJ13" s="132"/>
      <c r="AK13" s="196"/>
      <c r="AL13" s="196"/>
      <c r="AM13" s="196"/>
      <c r="AN13" s="196"/>
      <c r="AO13" s="196"/>
      <c r="AP13" s="196"/>
      <c r="AQ13" s="196"/>
      <c r="AR13" s="196"/>
      <c r="AS13" s="196"/>
      <c r="AT13" s="196"/>
      <c r="AU13" s="196"/>
      <c r="AV13" s="196"/>
      <c r="AW13" s="196"/>
      <c r="AX13" s="196"/>
      <c r="AY13" s="196"/>
      <c r="AZ13" s="196"/>
      <c r="BA13" s="196"/>
      <c r="BB13" s="196"/>
      <c r="BC13" s="133"/>
      <c r="BD13" s="134">
        <f t="shared" si="5"/>
        <v>0</v>
      </c>
      <c r="BE13" s="130">
        <f t="shared" si="6"/>
        <v>0</v>
      </c>
      <c r="BF13" s="130">
        <f t="shared" si="7"/>
        <v>0</v>
      </c>
      <c r="BG13" s="130">
        <f t="shared" si="8"/>
        <v>0</v>
      </c>
      <c r="BH13" s="261" t="str">
        <f t="shared" si="9"/>
        <v>○0,△0,×0</v>
      </c>
      <c r="BI13" s="191"/>
    </row>
    <row r="14" spans="2:61" ht="20.25" customHeight="1">
      <c r="B14" s="338"/>
      <c r="C14" s="103" t="s">
        <v>164</v>
      </c>
      <c r="D14" s="185" t="s">
        <v>119</v>
      </c>
      <c r="E14" s="181">
        <f>'入力シート(移動空間)'!H78</f>
        <v>0</v>
      </c>
      <c r="F14" s="130">
        <f>'入力シート(移動空間)'!H79</f>
        <v>0</v>
      </c>
      <c r="G14" s="130">
        <f>'入力シート(移動空間)'!H80</f>
        <v>0</v>
      </c>
      <c r="H14" s="130">
        <f>'入力シート(移動空間)'!H81</f>
        <v>0</v>
      </c>
      <c r="I14" s="130">
        <f>'入力シート(移動空間)'!H82</f>
        <v>0</v>
      </c>
      <c r="J14" s="130">
        <f>'入力シート(移動空間)'!H83</f>
        <v>0</v>
      </c>
      <c r="K14" s="130">
        <f>'入力シート(移動空間)'!H84</f>
        <v>0</v>
      </c>
      <c r="L14" s="131"/>
      <c r="M14" s="132"/>
      <c r="N14" s="132"/>
      <c r="O14" s="132"/>
      <c r="P14" s="132"/>
      <c r="Q14" s="132"/>
      <c r="R14" s="132"/>
      <c r="S14" s="132"/>
      <c r="T14" s="132"/>
      <c r="U14" s="132"/>
      <c r="V14" s="132"/>
      <c r="W14" s="132"/>
      <c r="X14" s="132"/>
      <c r="Y14" s="132"/>
      <c r="Z14" s="132"/>
      <c r="AA14" s="134">
        <f t="shared" si="0"/>
        <v>0</v>
      </c>
      <c r="AB14" s="130">
        <f t="shared" si="1"/>
        <v>0</v>
      </c>
      <c r="AC14" s="130">
        <f t="shared" si="2"/>
        <v>0</v>
      </c>
      <c r="AD14" s="130">
        <f t="shared" si="3"/>
        <v>0</v>
      </c>
      <c r="AE14" s="251" t="str">
        <f t="shared" si="4"/>
        <v>○0,△0,×0</v>
      </c>
      <c r="AF14" s="134">
        <f>'入力シート(移動空間)'!H85</f>
        <v>0</v>
      </c>
      <c r="AG14" s="130">
        <f>'入力シート(移動空間)'!H86</f>
        <v>0</v>
      </c>
      <c r="AH14" s="130">
        <f>'入力シート(移動空間)'!H87</f>
        <v>0</v>
      </c>
      <c r="AI14" s="130">
        <f>'入力シート(移動空間)'!H88</f>
        <v>0</v>
      </c>
      <c r="AJ14" s="131"/>
      <c r="AK14" s="132"/>
      <c r="AL14" s="132"/>
      <c r="AM14" s="132"/>
      <c r="AN14" s="132"/>
      <c r="AO14" s="132"/>
      <c r="AP14" s="132"/>
      <c r="AQ14" s="132"/>
      <c r="AR14" s="132"/>
      <c r="AS14" s="132"/>
      <c r="AT14" s="132"/>
      <c r="AU14" s="132"/>
      <c r="AV14" s="132"/>
      <c r="AW14" s="132"/>
      <c r="AX14" s="132"/>
      <c r="AY14" s="132"/>
      <c r="AZ14" s="132"/>
      <c r="BA14" s="132"/>
      <c r="BB14" s="132"/>
      <c r="BC14" s="133"/>
      <c r="BD14" s="134">
        <f t="shared" si="5"/>
        <v>0</v>
      </c>
      <c r="BE14" s="130">
        <f t="shared" si="6"/>
        <v>0</v>
      </c>
      <c r="BF14" s="130">
        <f t="shared" si="7"/>
        <v>0</v>
      </c>
      <c r="BG14" s="130">
        <f t="shared" si="8"/>
        <v>0</v>
      </c>
      <c r="BH14" s="261" t="str">
        <f t="shared" si="9"/>
        <v>○0,△0,×0</v>
      </c>
      <c r="BI14" s="191"/>
    </row>
    <row r="15" spans="2:61" ht="20.25" customHeight="1">
      <c r="B15" s="338"/>
      <c r="C15" s="103" t="s">
        <v>166</v>
      </c>
      <c r="D15" s="185" t="s">
        <v>120</v>
      </c>
      <c r="E15" s="181">
        <f>'入力シート(移動空間)'!H91</f>
        <v>0</v>
      </c>
      <c r="F15" s="130">
        <f>'入力シート(移動空間)'!H92</f>
        <v>0</v>
      </c>
      <c r="G15" s="130">
        <f>'入力シート(移動空間)'!H93</f>
        <v>0</v>
      </c>
      <c r="H15" s="131"/>
      <c r="I15" s="132"/>
      <c r="J15" s="132"/>
      <c r="K15" s="132"/>
      <c r="L15" s="132"/>
      <c r="M15" s="132"/>
      <c r="N15" s="132"/>
      <c r="O15" s="132"/>
      <c r="P15" s="132"/>
      <c r="Q15" s="132"/>
      <c r="R15" s="132"/>
      <c r="S15" s="132"/>
      <c r="T15" s="132"/>
      <c r="U15" s="132"/>
      <c r="V15" s="132"/>
      <c r="W15" s="132"/>
      <c r="X15" s="132"/>
      <c r="Y15" s="132"/>
      <c r="Z15" s="132"/>
      <c r="AA15" s="134">
        <f t="shared" si="0"/>
        <v>0</v>
      </c>
      <c r="AB15" s="130">
        <f t="shared" si="1"/>
        <v>0</v>
      </c>
      <c r="AC15" s="130">
        <f t="shared" si="2"/>
        <v>0</v>
      </c>
      <c r="AD15" s="130">
        <f t="shared" si="3"/>
        <v>0</v>
      </c>
      <c r="AE15" s="251" t="str">
        <f t="shared" si="4"/>
        <v>○0,△0,×0</v>
      </c>
      <c r="AF15" s="134">
        <f>'入力シート(移動空間)'!H94</f>
        <v>0</v>
      </c>
      <c r="AG15" s="130">
        <f>'入力シート(移動空間)'!H95</f>
        <v>0</v>
      </c>
      <c r="AH15" s="130">
        <f>'入力シート(移動空間)'!H96</f>
        <v>0</v>
      </c>
      <c r="AI15" s="131"/>
      <c r="AJ15" s="132"/>
      <c r="AK15" s="132"/>
      <c r="AL15" s="132"/>
      <c r="AM15" s="132"/>
      <c r="AN15" s="132"/>
      <c r="AO15" s="132"/>
      <c r="AP15" s="132"/>
      <c r="AQ15" s="132"/>
      <c r="AR15" s="132"/>
      <c r="AS15" s="132"/>
      <c r="AT15" s="132"/>
      <c r="AU15" s="132"/>
      <c r="AV15" s="132"/>
      <c r="AW15" s="132"/>
      <c r="AX15" s="132"/>
      <c r="AY15" s="132"/>
      <c r="AZ15" s="132"/>
      <c r="BA15" s="132"/>
      <c r="BB15" s="132"/>
      <c r="BC15" s="133"/>
      <c r="BD15" s="134">
        <f t="shared" si="5"/>
        <v>0</v>
      </c>
      <c r="BE15" s="130">
        <f t="shared" si="6"/>
        <v>0</v>
      </c>
      <c r="BF15" s="130">
        <f t="shared" si="7"/>
        <v>0</v>
      </c>
      <c r="BG15" s="130">
        <f t="shared" si="8"/>
        <v>0</v>
      </c>
      <c r="BH15" s="261" t="str">
        <f t="shared" si="9"/>
        <v>○0,△0,×0</v>
      </c>
      <c r="BI15" s="191"/>
    </row>
    <row r="16" spans="2:61" ht="20.25" customHeight="1">
      <c r="B16" s="338"/>
      <c r="C16" s="103" t="s">
        <v>202</v>
      </c>
      <c r="D16" s="185" t="s">
        <v>121</v>
      </c>
      <c r="E16" s="181">
        <f>'入力シート(移動空間)'!H99</f>
        <v>0</v>
      </c>
      <c r="F16" s="130">
        <f>'入力シート(移動空間)'!H100</f>
        <v>0</v>
      </c>
      <c r="G16" s="130">
        <f>'入力シート(移動空間)'!H101</f>
        <v>0</v>
      </c>
      <c r="H16" s="130">
        <f>'入力シート(移動空間)'!H102</f>
        <v>0</v>
      </c>
      <c r="I16" s="131"/>
      <c r="J16" s="132"/>
      <c r="K16" s="132"/>
      <c r="L16" s="132"/>
      <c r="M16" s="132"/>
      <c r="N16" s="132"/>
      <c r="O16" s="132"/>
      <c r="P16" s="132"/>
      <c r="Q16" s="132"/>
      <c r="R16" s="132"/>
      <c r="S16" s="132"/>
      <c r="T16" s="132"/>
      <c r="U16" s="132"/>
      <c r="V16" s="132"/>
      <c r="W16" s="132"/>
      <c r="X16" s="132"/>
      <c r="Y16" s="132"/>
      <c r="Z16" s="132"/>
      <c r="AA16" s="134">
        <f t="shared" si="0"/>
        <v>0</v>
      </c>
      <c r="AB16" s="130">
        <f t="shared" si="1"/>
        <v>0</v>
      </c>
      <c r="AC16" s="130">
        <f t="shared" si="2"/>
        <v>0</v>
      </c>
      <c r="AD16" s="130">
        <f t="shared" si="3"/>
        <v>0</v>
      </c>
      <c r="AE16" s="251" t="str">
        <f t="shared" si="4"/>
        <v>○0,△0,×0</v>
      </c>
      <c r="AF16" s="134">
        <f>'入力シート(移動空間)'!H103</f>
        <v>0</v>
      </c>
      <c r="AG16" s="130">
        <f>'入力シート(移動空間)'!H104</f>
        <v>0</v>
      </c>
      <c r="AH16" s="130">
        <f>'入力シート(移動空間)'!H105</f>
        <v>0</v>
      </c>
      <c r="AI16" s="130">
        <f>'入力シート(移動空間)'!H106</f>
        <v>0</v>
      </c>
      <c r="AJ16" s="130">
        <f>'入力シート(移動空間)'!H107</f>
        <v>0</v>
      </c>
      <c r="AK16" s="130">
        <f>'入力シート(移動空間)'!H108</f>
        <v>0</v>
      </c>
      <c r="AL16" s="130">
        <f>'入力シート(移動空間)'!H109</f>
        <v>0</v>
      </c>
      <c r="AM16" s="131"/>
      <c r="AN16" s="132"/>
      <c r="AO16" s="132"/>
      <c r="AP16" s="132"/>
      <c r="AQ16" s="132"/>
      <c r="AR16" s="132"/>
      <c r="AS16" s="132"/>
      <c r="AT16" s="132"/>
      <c r="AU16" s="132"/>
      <c r="AV16" s="132"/>
      <c r="AW16" s="132"/>
      <c r="AX16" s="132"/>
      <c r="AY16" s="132"/>
      <c r="AZ16" s="132"/>
      <c r="BA16" s="132"/>
      <c r="BB16" s="132"/>
      <c r="BC16" s="133"/>
      <c r="BD16" s="134">
        <f t="shared" si="5"/>
        <v>0</v>
      </c>
      <c r="BE16" s="130">
        <f t="shared" si="6"/>
        <v>0</v>
      </c>
      <c r="BF16" s="130">
        <f t="shared" si="7"/>
        <v>0</v>
      </c>
      <c r="BG16" s="130">
        <f t="shared" si="8"/>
        <v>0</v>
      </c>
      <c r="BH16" s="261" t="str">
        <f t="shared" si="9"/>
        <v>○0,△0,×0</v>
      </c>
      <c r="BI16" s="191"/>
    </row>
    <row r="17" spans="2:61" ht="20.25" customHeight="1">
      <c r="B17" s="338"/>
      <c r="C17" s="103" t="s">
        <v>203</v>
      </c>
      <c r="D17" s="185" t="s">
        <v>122</v>
      </c>
      <c r="E17" s="181">
        <f>'入力シート(移動空間)'!H113</f>
        <v>0</v>
      </c>
      <c r="F17" s="130">
        <f>'入力シート(移動空間)'!H114</f>
        <v>0</v>
      </c>
      <c r="G17" s="130">
        <f>'入力シート(移動空間)'!H115</f>
        <v>0</v>
      </c>
      <c r="H17" s="130">
        <f>'入力シート(移動空間)'!H116</f>
        <v>0</v>
      </c>
      <c r="I17" s="130">
        <f>'入力シート(移動空間)'!H117</f>
        <v>0</v>
      </c>
      <c r="J17" s="130">
        <f>'入力シート(移動空間)'!H118</f>
        <v>0</v>
      </c>
      <c r="K17" s="130">
        <f>'入力シート(移動空間)'!H119</f>
        <v>0</v>
      </c>
      <c r="L17" s="130">
        <f>'入力シート(移動空間)'!H120</f>
        <v>0</v>
      </c>
      <c r="M17" s="130">
        <f>'入力シート(移動空間)'!H122</f>
        <v>0</v>
      </c>
      <c r="N17" s="130">
        <f>'入力シート(移動空間)'!H123</f>
        <v>0</v>
      </c>
      <c r="O17" s="130">
        <f>'入力シート(移動空間)'!H124</f>
        <v>0</v>
      </c>
      <c r="P17" s="130">
        <f>'入力シート(移動空間)'!H125</f>
        <v>0</v>
      </c>
      <c r="Q17" s="130">
        <f>'入力シート(移動空間)'!H126</f>
        <v>0</v>
      </c>
      <c r="R17" s="130">
        <f>'入力シート(移動空間)'!H127</f>
        <v>0</v>
      </c>
      <c r="S17" s="130">
        <f>'入力シート(移動空間)'!H129</f>
        <v>0</v>
      </c>
      <c r="T17" s="130">
        <f>'入力シート(移動空間)'!H130</f>
        <v>0</v>
      </c>
      <c r="U17" s="130">
        <f>'入力シート(移動空間)'!H131</f>
        <v>0</v>
      </c>
      <c r="V17" s="130">
        <f>'入力シート(移動空間)'!H132</f>
        <v>0</v>
      </c>
      <c r="W17" s="130">
        <f>'入力シート(移動空間)'!H133</f>
        <v>0</v>
      </c>
      <c r="X17" s="131"/>
      <c r="Y17" s="132"/>
      <c r="Z17" s="132"/>
      <c r="AA17" s="134">
        <f t="shared" si="0"/>
        <v>0</v>
      </c>
      <c r="AB17" s="130">
        <f t="shared" si="1"/>
        <v>0</v>
      </c>
      <c r="AC17" s="130">
        <f t="shared" si="2"/>
        <v>0</v>
      </c>
      <c r="AD17" s="130">
        <f t="shared" si="3"/>
        <v>0</v>
      </c>
      <c r="AE17" s="251" t="str">
        <f t="shared" si="4"/>
        <v>○0,△0,×0</v>
      </c>
      <c r="AF17" s="134">
        <f>'入力シート(移動空間)'!H135</f>
        <v>0</v>
      </c>
      <c r="AG17" s="130">
        <f>'入力シート(移動空間)'!H136</f>
        <v>0</v>
      </c>
      <c r="AH17" s="130">
        <f>'入力シート(移動空間)'!H137</f>
        <v>0</v>
      </c>
      <c r="AI17" s="130">
        <f>'入力シート(移動空間)'!H138</f>
        <v>0</v>
      </c>
      <c r="AJ17" s="130">
        <f>'入力シート(移動空間)'!H139</f>
        <v>0</v>
      </c>
      <c r="AK17" s="130">
        <f>'入力シート(移動空間)'!H140</f>
        <v>0</v>
      </c>
      <c r="AL17" s="130">
        <f>'入力シート(移動空間)'!H141</f>
        <v>0</v>
      </c>
      <c r="AM17" s="130">
        <f>'入力シート(移動空間)'!H142</f>
        <v>0</v>
      </c>
      <c r="AN17" s="130">
        <f>'入力シート(移動空間)'!H143</f>
        <v>0</v>
      </c>
      <c r="AO17" s="130">
        <f>'入力シート(移動空間)'!H144</f>
        <v>0</v>
      </c>
      <c r="AP17" s="130">
        <f>'入力シート(移動空間)'!H145</f>
        <v>0</v>
      </c>
      <c r="AQ17" s="130">
        <f>'入力シート(移動空間)'!H146</f>
        <v>0</v>
      </c>
      <c r="AR17" s="130">
        <f>'入力シート(移動空間)'!H147</f>
        <v>0</v>
      </c>
      <c r="AS17" s="130">
        <f>'入力シート(移動空間)'!H148</f>
        <v>0</v>
      </c>
      <c r="AT17" s="130">
        <f>'入力シート(移動空間)'!H149</f>
        <v>0</v>
      </c>
      <c r="AU17" s="131"/>
      <c r="AV17" s="132"/>
      <c r="AW17" s="132"/>
      <c r="AX17" s="132"/>
      <c r="AY17" s="132"/>
      <c r="AZ17" s="132"/>
      <c r="BA17" s="132"/>
      <c r="BB17" s="132"/>
      <c r="BC17" s="133"/>
      <c r="BD17" s="134">
        <f t="shared" si="5"/>
        <v>0</v>
      </c>
      <c r="BE17" s="130">
        <f t="shared" si="6"/>
        <v>0</v>
      </c>
      <c r="BF17" s="130">
        <f t="shared" si="7"/>
        <v>0</v>
      </c>
      <c r="BG17" s="130">
        <f t="shared" si="8"/>
        <v>0</v>
      </c>
      <c r="BH17" s="261" t="str">
        <f t="shared" si="9"/>
        <v>○0,△0,×0</v>
      </c>
      <c r="BI17" s="191"/>
    </row>
    <row r="18" spans="2:61" ht="20.25" customHeight="1">
      <c r="B18" s="338"/>
      <c r="C18" s="103" t="s">
        <v>204</v>
      </c>
      <c r="D18" s="185" t="s">
        <v>123</v>
      </c>
      <c r="E18" s="181">
        <f>'入力シート(移動空間)'!H152</f>
        <v>0</v>
      </c>
      <c r="F18" s="130">
        <f>'入力シート(移動空間)'!H153</f>
        <v>0</v>
      </c>
      <c r="G18" s="130">
        <f>'入力シート(移動空間)'!H154</f>
        <v>0</v>
      </c>
      <c r="H18" s="130">
        <f>'入力シート(移動空間)'!H155</f>
        <v>0</v>
      </c>
      <c r="I18" s="130">
        <f>'入力シート(移動空間)'!H156</f>
        <v>0</v>
      </c>
      <c r="J18" s="130">
        <f>'入力シート(移動空間)'!H157</f>
        <v>0</v>
      </c>
      <c r="K18" s="130">
        <f>'入力シート(移動空間)'!H158</f>
        <v>0</v>
      </c>
      <c r="L18" s="130">
        <f>'入力シート(移動空間)'!H159</f>
        <v>0</v>
      </c>
      <c r="M18" s="130">
        <f>'入力シート(移動空間)'!H160</f>
        <v>0</v>
      </c>
      <c r="N18" s="131"/>
      <c r="O18" s="132"/>
      <c r="P18" s="132"/>
      <c r="Q18" s="132"/>
      <c r="R18" s="132"/>
      <c r="S18" s="132"/>
      <c r="T18" s="132"/>
      <c r="U18" s="132"/>
      <c r="V18" s="132"/>
      <c r="W18" s="132"/>
      <c r="X18" s="132"/>
      <c r="Y18" s="132"/>
      <c r="Z18" s="132"/>
      <c r="AA18" s="134">
        <f t="shared" si="0"/>
        <v>0</v>
      </c>
      <c r="AB18" s="130">
        <f t="shared" si="1"/>
        <v>0</v>
      </c>
      <c r="AC18" s="130">
        <f t="shared" si="2"/>
        <v>0</v>
      </c>
      <c r="AD18" s="130">
        <f t="shared" si="3"/>
        <v>0</v>
      </c>
      <c r="AE18" s="251" t="str">
        <f t="shared" si="4"/>
        <v>○0,△0,×0</v>
      </c>
      <c r="AF18" s="134">
        <f>'入力シート(移動空間)'!H161</f>
        <v>0</v>
      </c>
      <c r="AG18" s="130">
        <f>'入力シート(移動空間)'!H162</f>
        <v>0</v>
      </c>
      <c r="AH18" s="130">
        <f>'入力シート(移動空間)'!H163</f>
        <v>0</v>
      </c>
      <c r="AI18" s="130">
        <f>'入力シート(移動空間)'!H164</f>
        <v>0</v>
      </c>
      <c r="AJ18" s="130">
        <f>'入力シート(移動空間)'!H165</f>
        <v>0</v>
      </c>
      <c r="AK18" s="130">
        <f>'入力シート(移動空間)'!H166</f>
        <v>0</v>
      </c>
      <c r="AL18" s="130">
        <f>'入力シート(移動空間)'!H167</f>
        <v>0</v>
      </c>
      <c r="AM18" s="130">
        <f>'入力シート(移動空間)'!H168</f>
        <v>0</v>
      </c>
      <c r="AN18" s="131"/>
      <c r="AO18" s="132"/>
      <c r="AP18" s="132"/>
      <c r="AQ18" s="132"/>
      <c r="AR18" s="132"/>
      <c r="AS18" s="132"/>
      <c r="AT18" s="132"/>
      <c r="AU18" s="132"/>
      <c r="AV18" s="132"/>
      <c r="AW18" s="132"/>
      <c r="AX18" s="132"/>
      <c r="AY18" s="132"/>
      <c r="AZ18" s="132"/>
      <c r="BA18" s="132"/>
      <c r="BB18" s="132"/>
      <c r="BC18" s="133"/>
      <c r="BD18" s="134">
        <f t="shared" si="5"/>
        <v>0</v>
      </c>
      <c r="BE18" s="130">
        <f t="shared" si="6"/>
        <v>0</v>
      </c>
      <c r="BF18" s="130">
        <f t="shared" si="7"/>
        <v>0</v>
      </c>
      <c r="BG18" s="130">
        <f t="shared" si="8"/>
        <v>0</v>
      </c>
      <c r="BH18" s="261" t="str">
        <f t="shared" si="9"/>
        <v>○0,△0,×0</v>
      </c>
      <c r="BI18" s="191"/>
    </row>
    <row r="19" spans="2:61" ht="20.25" customHeight="1">
      <c r="B19" s="338"/>
      <c r="C19" s="103" t="s">
        <v>205</v>
      </c>
      <c r="D19" s="185" t="s">
        <v>124</v>
      </c>
      <c r="E19" s="181">
        <f>'入力シート(移動空間)'!H171</f>
        <v>0</v>
      </c>
      <c r="F19" s="130">
        <f>'入力シート(移動空間)'!H172</f>
        <v>0</v>
      </c>
      <c r="G19" s="130">
        <f>'入力シート(移動空間)'!H173</f>
        <v>0</v>
      </c>
      <c r="H19" s="130">
        <f>'入力シート(移動空間)'!H174</f>
        <v>0</v>
      </c>
      <c r="I19" s="130">
        <f>'入力シート(移動空間)'!H175</f>
        <v>0</v>
      </c>
      <c r="J19" s="130">
        <f>'入力シート(移動空間)'!H176</f>
        <v>0</v>
      </c>
      <c r="K19" s="130">
        <f>'入力シート(移動空間)'!H177</f>
        <v>0</v>
      </c>
      <c r="L19" s="130">
        <f>'入力シート(移動空間)'!H178</f>
        <v>0</v>
      </c>
      <c r="M19" s="130">
        <f>'入力シート(移動空間)'!H179</f>
        <v>0</v>
      </c>
      <c r="N19" s="130">
        <f>'入力シート(移動空間)'!H180</f>
        <v>0</v>
      </c>
      <c r="O19" s="130">
        <f>'入力シート(移動空間)'!H181</f>
        <v>0</v>
      </c>
      <c r="P19" s="130">
        <f>'入力シート(移動空間)'!H182</f>
        <v>0</v>
      </c>
      <c r="Q19" s="130">
        <f>'入力シート(移動空間)'!H183</f>
        <v>0</v>
      </c>
      <c r="R19" s="130">
        <f>'入力シート(移動空間)'!H184</f>
        <v>0</v>
      </c>
      <c r="S19" s="130">
        <f>'入力シート(移動空間)'!H185</f>
        <v>0</v>
      </c>
      <c r="T19" s="130">
        <f>'入力シート(移動空間)'!H186</f>
        <v>0</v>
      </c>
      <c r="U19" s="130">
        <f>'入力シート(移動空間)'!H187</f>
        <v>0</v>
      </c>
      <c r="V19" s="130">
        <f>'入力シート(移動空間)'!H188</f>
        <v>0</v>
      </c>
      <c r="W19" s="130">
        <f>'入力シート(移動空間)'!H189</f>
        <v>0</v>
      </c>
      <c r="X19" s="130">
        <f>'入力シート(移動空間)'!H190</f>
        <v>0</v>
      </c>
      <c r="Y19" s="130">
        <f>'入力シート(移動空間)'!H191</f>
        <v>0</v>
      </c>
      <c r="Z19" s="131"/>
      <c r="AA19" s="134">
        <f t="shared" si="0"/>
        <v>0</v>
      </c>
      <c r="AB19" s="130">
        <f t="shared" si="1"/>
        <v>0</v>
      </c>
      <c r="AC19" s="130">
        <f t="shared" si="2"/>
        <v>0</v>
      </c>
      <c r="AD19" s="130">
        <f t="shared" si="3"/>
        <v>0</v>
      </c>
      <c r="AE19" s="251" t="str">
        <f t="shared" si="4"/>
        <v>○0,△0,×0</v>
      </c>
      <c r="AF19" s="134">
        <f>'入力シート(移動空間)'!H192</f>
        <v>0</v>
      </c>
      <c r="AG19" s="130">
        <f>'入力シート(移動空間)'!H193</f>
        <v>0</v>
      </c>
      <c r="AH19" s="130">
        <f>'入力シート(移動空間)'!H194</f>
        <v>0</v>
      </c>
      <c r="AI19" s="130">
        <f>'入力シート(移動空間)'!H195</f>
        <v>0</v>
      </c>
      <c r="AJ19" s="130">
        <f>'入力シート(移動空間)'!H196</f>
        <v>0</v>
      </c>
      <c r="AK19" s="131"/>
      <c r="AL19" s="132"/>
      <c r="AM19" s="132"/>
      <c r="AN19" s="132"/>
      <c r="AO19" s="132"/>
      <c r="AP19" s="132"/>
      <c r="AQ19" s="132"/>
      <c r="AR19" s="132"/>
      <c r="AS19" s="132"/>
      <c r="AT19" s="132"/>
      <c r="AU19" s="132"/>
      <c r="AV19" s="132"/>
      <c r="AW19" s="132"/>
      <c r="AX19" s="132"/>
      <c r="AY19" s="132"/>
      <c r="AZ19" s="132"/>
      <c r="BA19" s="132"/>
      <c r="BB19" s="132"/>
      <c r="BC19" s="133"/>
      <c r="BD19" s="134">
        <f t="shared" si="5"/>
        <v>0</v>
      </c>
      <c r="BE19" s="130">
        <f t="shared" si="6"/>
        <v>0</v>
      </c>
      <c r="BF19" s="130">
        <f t="shared" si="7"/>
        <v>0</v>
      </c>
      <c r="BG19" s="130">
        <f t="shared" si="8"/>
        <v>0</v>
      </c>
      <c r="BH19" s="261" t="str">
        <f t="shared" si="9"/>
        <v>○0,△0,×0</v>
      </c>
      <c r="BI19" s="191"/>
    </row>
    <row r="20" spans="2:61" ht="20.25" customHeight="1">
      <c r="B20" s="338"/>
      <c r="C20" s="103" t="s">
        <v>206</v>
      </c>
      <c r="D20" s="185" t="s">
        <v>125</v>
      </c>
      <c r="E20" s="180">
        <f>'入力シート(移動空間)'!H199</f>
        <v>0</v>
      </c>
      <c r="F20" s="130">
        <f>'入力シート(移動空間)'!H200</f>
        <v>0</v>
      </c>
      <c r="G20" s="130">
        <f>'入力シート(移動空間)'!H201</f>
        <v>0</v>
      </c>
      <c r="H20" s="130">
        <f>'入力シート(移動空間)'!H202</f>
        <v>0</v>
      </c>
      <c r="I20" s="130">
        <f>'入力シート(移動空間)'!H203</f>
        <v>0</v>
      </c>
      <c r="J20" s="130">
        <f>'入力シート(移動空間)'!H204</f>
        <v>0</v>
      </c>
      <c r="K20" s="130">
        <f>'入力シート(移動空間)'!H205</f>
        <v>0</v>
      </c>
      <c r="L20" s="130">
        <f>'入力シート(移動空間)'!H206</f>
        <v>0</v>
      </c>
      <c r="M20" s="130">
        <f>'入力シート(移動空間)'!H207</f>
        <v>0</v>
      </c>
      <c r="N20" s="131"/>
      <c r="O20" s="132"/>
      <c r="P20" s="132"/>
      <c r="Q20" s="132"/>
      <c r="R20" s="132"/>
      <c r="S20" s="132"/>
      <c r="T20" s="132"/>
      <c r="U20" s="132"/>
      <c r="V20" s="132"/>
      <c r="W20" s="132"/>
      <c r="X20" s="132"/>
      <c r="Y20" s="132"/>
      <c r="Z20" s="132"/>
      <c r="AA20" s="134">
        <f t="shared" si="0"/>
        <v>0</v>
      </c>
      <c r="AB20" s="130">
        <f t="shared" si="1"/>
        <v>0</v>
      </c>
      <c r="AC20" s="130">
        <f t="shared" si="2"/>
        <v>0</v>
      </c>
      <c r="AD20" s="130">
        <f t="shared" si="3"/>
        <v>0</v>
      </c>
      <c r="AE20" s="251" t="str">
        <f t="shared" si="4"/>
        <v>○0,△0,×0</v>
      </c>
      <c r="AF20" s="134">
        <f>'入力シート(移動空間)'!H208</f>
        <v>0</v>
      </c>
      <c r="AG20" s="130">
        <f>'入力シート(移動空間)'!H209</f>
        <v>0</v>
      </c>
      <c r="AH20" s="130">
        <f>'入力シート(移動空間)'!H210</f>
        <v>0</v>
      </c>
      <c r="AI20" s="130">
        <f>'入力シート(移動空間)'!H211</f>
        <v>0</v>
      </c>
      <c r="AJ20" s="130">
        <f>'入力シート(移動空間)'!H212</f>
        <v>0</v>
      </c>
      <c r="AK20" s="131"/>
      <c r="AL20" s="132"/>
      <c r="AM20" s="132"/>
      <c r="AN20" s="132"/>
      <c r="AO20" s="132"/>
      <c r="AP20" s="132"/>
      <c r="AQ20" s="132"/>
      <c r="AR20" s="132"/>
      <c r="AS20" s="132"/>
      <c r="AT20" s="132"/>
      <c r="AU20" s="132"/>
      <c r="AV20" s="132"/>
      <c r="AW20" s="132"/>
      <c r="AX20" s="132"/>
      <c r="AY20" s="132"/>
      <c r="AZ20" s="132"/>
      <c r="BA20" s="132"/>
      <c r="BB20" s="132"/>
      <c r="BC20" s="133"/>
      <c r="BD20" s="134">
        <f t="shared" si="5"/>
        <v>0</v>
      </c>
      <c r="BE20" s="130">
        <f t="shared" si="6"/>
        <v>0</v>
      </c>
      <c r="BF20" s="130">
        <f t="shared" si="7"/>
        <v>0</v>
      </c>
      <c r="BG20" s="130">
        <f t="shared" si="8"/>
        <v>0</v>
      </c>
      <c r="BH20" s="261" t="str">
        <f t="shared" si="9"/>
        <v>○0,△0,×0</v>
      </c>
      <c r="BI20" s="191"/>
    </row>
    <row r="21" spans="2:61" ht="20.25" customHeight="1">
      <c r="B21" s="338"/>
      <c r="C21" s="103" t="s">
        <v>207</v>
      </c>
      <c r="D21" s="185" t="s">
        <v>126</v>
      </c>
      <c r="E21" s="180">
        <f>'入力シート(移動空間)'!H215</f>
        <v>0</v>
      </c>
      <c r="F21" s="130">
        <f>'入力シート(移動空間)'!H216</f>
        <v>0</v>
      </c>
      <c r="G21" s="130">
        <f>'入力シート(移動空間)'!H217</f>
        <v>0</v>
      </c>
      <c r="H21" s="130">
        <f>'入力シート(移動空間)'!H218</f>
        <v>0</v>
      </c>
      <c r="I21" s="130">
        <f>'入力シート(移動空間)'!H219</f>
        <v>0</v>
      </c>
      <c r="J21" s="130">
        <f>'入力シート(移動空間)'!H220</f>
        <v>0</v>
      </c>
      <c r="K21" s="130">
        <f>'入力シート(移動空間)'!H221</f>
        <v>0</v>
      </c>
      <c r="L21" s="130">
        <f>'入力シート(移動空間)'!H222</f>
        <v>0</v>
      </c>
      <c r="M21" s="130">
        <f>'入力シート(移動空間)'!H223</f>
        <v>0</v>
      </c>
      <c r="N21" s="130">
        <f>'入力シート(移動空間)'!H224</f>
        <v>0</v>
      </c>
      <c r="O21" s="130">
        <f>'入力シート(移動空間)'!H225</f>
        <v>0</v>
      </c>
      <c r="P21" s="130">
        <f>'入力シート(移動空間)'!H226</f>
        <v>0</v>
      </c>
      <c r="Q21" s="130">
        <f>'入力シート(移動空間)'!H227</f>
        <v>0</v>
      </c>
      <c r="R21" s="131"/>
      <c r="S21" s="132"/>
      <c r="T21" s="132"/>
      <c r="U21" s="132"/>
      <c r="V21" s="132"/>
      <c r="W21" s="132"/>
      <c r="X21" s="132"/>
      <c r="Y21" s="132"/>
      <c r="Z21" s="132"/>
      <c r="AA21" s="134">
        <f t="shared" si="0"/>
        <v>0</v>
      </c>
      <c r="AB21" s="130">
        <f t="shared" si="1"/>
        <v>0</v>
      </c>
      <c r="AC21" s="130">
        <f t="shared" si="2"/>
        <v>0</v>
      </c>
      <c r="AD21" s="130">
        <f t="shared" si="3"/>
        <v>0</v>
      </c>
      <c r="AE21" s="251" t="str">
        <f t="shared" si="4"/>
        <v>○0,△0,×0</v>
      </c>
      <c r="AF21" s="134">
        <f>'入力シート(移動空間)'!H228</f>
        <v>0</v>
      </c>
      <c r="AG21" s="130">
        <f>'入力シート(移動空間)'!H229</f>
        <v>0</v>
      </c>
      <c r="AH21" s="130">
        <f>'入力シート(移動空間)'!H230</f>
        <v>0</v>
      </c>
      <c r="AI21" s="130">
        <f>'入力シート(移動空間)'!H231</f>
        <v>0</v>
      </c>
      <c r="AJ21" s="130">
        <f>'入力シート(移動空間)'!H232</f>
        <v>0</v>
      </c>
      <c r="AK21" s="130">
        <f>'入力シート(移動空間)'!H233</f>
        <v>0</v>
      </c>
      <c r="AL21" s="131"/>
      <c r="AM21" s="132"/>
      <c r="AN21" s="132"/>
      <c r="AO21" s="132"/>
      <c r="AP21" s="132"/>
      <c r="AQ21" s="132"/>
      <c r="AR21" s="132"/>
      <c r="AS21" s="132"/>
      <c r="AT21" s="132"/>
      <c r="AU21" s="132"/>
      <c r="AV21" s="132"/>
      <c r="AW21" s="132"/>
      <c r="AX21" s="132"/>
      <c r="AY21" s="132"/>
      <c r="AZ21" s="132"/>
      <c r="BA21" s="132"/>
      <c r="BB21" s="132"/>
      <c r="BC21" s="133"/>
      <c r="BD21" s="134">
        <f t="shared" si="5"/>
        <v>0</v>
      </c>
      <c r="BE21" s="130">
        <f t="shared" si="6"/>
        <v>0</v>
      </c>
      <c r="BF21" s="130">
        <f t="shared" si="7"/>
        <v>0</v>
      </c>
      <c r="BG21" s="130">
        <f t="shared" si="8"/>
        <v>0</v>
      </c>
      <c r="BH21" s="261" t="str">
        <f t="shared" si="9"/>
        <v>○0,△0,×0</v>
      </c>
      <c r="BI21" s="191"/>
    </row>
    <row r="22" spans="2:61" ht="20.25" customHeight="1">
      <c r="B22" s="338"/>
      <c r="C22" s="103" t="s">
        <v>208</v>
      </c>
      <c r="D22" s="185" t="s">
        <v>138</v>
      </c>
      <c r="E22" s="181">
        <f>'入力シート(移動空間)'!H237</f>
        <v>0</v>
      </c>
      <c r="F22" s="130">
        <f>'入力シート(移動空間)'!H239</f>
        <v>0</v>
      </c>
      <c r="G22" s="130">
        <f>'入力シート(移動空間)'!H240</f>
        <v>0</v>
      </c>
      <c r="H22" s="130">
        <f>'入力シート(移動空間)'!H241</f>
        <v>0</v>
      </c>
      <c r="I22" s="130">
        <f>'入力シート(移動空間)'!H242</f>
        <v>0</v>
      </c>
      <c r="J22" s="130">
        <f>'入力シート(移動空間)'!H243</f>
        <v>0</v>
      </c>
      <c r="K22" s="130">
        <f>'入力シート(移動空間)'!H244</f>
        <v>0</v>
      </c>
      <c r="L22" s="130">
        <f>'入力シート(移動空間)'!H245</f>
        <v>0</v>
      </c>
      <c r="M22" s="130">
        <f>'入力シート(移動空間)'!H246</f>
        <v>0</v>
      </c>
      <c r="N22" s="130">
        <f>'入力シート(移動空間)'!H247</f>
        <v>0</v>
      </c>
      <c r="O22" s="130">
        <f>'入力シート(移動空間)'!H248</f>
        <v>0</v>
      </c>
      <c r="P22" s="130">
        <f>'入力シート(移動空間)'!H249</f>
        <v>0</v>
      </c>
      <c r="Q22" s="130">
        <f>'入力シート(移動空間)'!H250</f>
        <v>0</v>
      </c>
      <c r="R22" s="130">
        <f>'入力シート(移動空間)'!H251</f>
        <v>0</v>
      </c>
      <c r="S22" s="130">
        <f>'入力シート(移動空間)'!H252</f>
        <v>0</v>
      </c>
      <c r="T22" s="130">
        <f>'入力シート(移動空間)'!H253</f>
        <v>0</v>
      </c>
      <c r="U22" s="130">
        <f>'入力シート(移動空間)'!H254</f>
        <v>0</v>
      </c>
      <c r="V22" s="130">
        <f>'入力シート(移動空間)'!H256</f>
        <v>0</v>
      </c>
      <c r="W22" s="130">
        <f>'入力シート(移動空間)'!H257</f>
        <v>0</v>
      </c>
      <c r="X22" s="130">
        <f>'入力シート(移動空間)'!H258</f>
        <v>0</v>
      </c>
      <c r="Y22" s="130">
        <f>'入力シート(移動空間)'!H259</f>
        <v>0</v>
      </c>
      <c r="Z22" s="267">
        <f>'入力シート(移動空間)'!H260</f>
        <v>0</v>
      </c>
      <c r="AA22" s="134">
        <f t="shared" si="0"/>
        <v>0</v>
      </c>
      <c r="AB22" s="130">
        <f t="shared" si="1"/>
        <v>0</v>
      </c>
      <c r="AC22" s="130">
        <f t="shared" si="2"/>
        <v>0</v>
      </c>
      <c r="AD22" s="130">
        <f t="shared" si="3"/>
        <v>0</v>
      </c>
      <c r="AE22" s="251" t="str">
        <f t="shared" si="4"/>
        <v>○0,△0,×0</v>
      </c>
      <c r="AF22" s="134">
        <f>'入力シート(移動空間)'!H262</f>
        <v>0</v>
      </c>
      <c r="AG22" s="130">
        <f>'入力シート(移動空間)'!H264</f>
        <v>0</v>
      </c>
      <c r="AH22" s="130">
        <f>'入力シート(移動空間)'!H265</f>
        <v>0</v>
      </c>
      <c r="AI22" s="199">
        <f>'入力シート(移動空間)'!H266</f>
        <v>0</v>
      </c>
      <c r="AJ22" s="130">
        <f>'入力シート(移動空間)'!H267</f>
        <v>0</v>
      </c>
      <c r="AK22" s="130">
        <f>'入力シート(移動空間)'!H268</f>
        <v>0</v>
      </c>
      <c r="AL22" s="130">
        <f>'入力シート(移動空間)'!H269</f>
        <v>0</v>
      </c>
      <c r="AM22" s="130">
        <f>'入力シート(移動空間)'!H270</f>
        <v>0</v>
      </c>
      <c r="AN22" s="130">
        <f>'入力シート(移動空間)'!H271</f>
        <v>0</v>
      </c>
      <c r="AO22" s="130">
        <f>'入力シート(移動空間)'!H272</f>
        <v>0</v>
      </c>
      <c r="AP22" s="130">
        <f>'入力シート(移動空間)'!H273</f>
        <v>0</v>
      </c>
      <c r="AQ22" s="130">
        <f>'入力シート(移動空間)'!H275</f>
        <v>0</v>
      </c>
      <c r="AR22" s="131"/>
      <c r="AS22" s="132"/>
      <c r="AT22" s="132"/>
      <c r="AU22" s="132"/>
      <c r="AV22" s="132"/>
      <c r="AW22" s="132"/>
      <c r="AX22" s="132"/>
      <c r="AY22" s="132"/>
      <c r="AZ22" s="132"/>
      <c r="BA22" s="132"/>
      <c r="BB22" s="132"/>
      <c r="BC22" s="133"/>
      <c r="BD22" s="134">
        <f t="shared" si="5"/>
        <v>0</v>
      </c>
      <c r="BE22" s="130">
        <f t="shared" si="6"/>
        <v>0</v>
      </c>
      <c r="BF22" s="130">
        <f t="shared" si="7"/>
        <v>0</v>
      </c>
      <c r="BG22" s="130">
        <f t="shared" si="8"/>
        <v>0</v>
      </c>
      <c r="BH22" s="261" t="str">
        <f t="shared" si="9"/>
        <v>○0,△0,×0</v>
      </c>
      <c r="BI22" s="191"/>
    </row>
    <row r="23" spans="2:61" ht="20.25" customHeight="1">
      <c r="B23" s="338"/>
      <c r="C23" s="103" t="s">
        <v>209</v>
      </c>
      <c r="D23" s="185" t="s">
        <v>139</v>
      </c>
      <c r="E23" s="181">
        <f>'入力シート(移動空間)'!H278</f>
        <v>0</v>
      </c>
      <c r="F23" s="130">
        <f>'入力シート(移動空間)'!H279</f>
        <v>0</v>
      </c>
      <c r="G23" s="130">
        <f>'入力シート(移動空間)'!H280</f>
        <v>0</v>
      </c>
      <c r="H23" s="130">
        <f>'入力シート(移動空間)'!H281</f>
        <v>0</v>
      </c>
      <c r="I23" s="130">
        <f>'入力シート(移動空間)'!H282</f>
        <v>0</v>
      </c>
      <c r="J23" s="130">
        <f>'入力シート(移動空間)'!H283</f>
        <v>0</v>
      </c>
      <c r="K23" s="130">
        <f>'入力シート(移動空間)'!H284</f>
        <v>0</v>
      </c>
      <c r="L23" s="130">
        <f>'入力シート(移動空間)'!H285</f>
        <v>0</v>
      </c>
      <c r="M23" s="130">
        <f>'入力シート(移動空間)'!H286</f>
        <v>0</v>
      </c>
      <c r="N23" s="130">
        <f>'入力シート(移動空間)'!H287</f>
        <v>0</v>
      </c>
      <c r="O23" s="130">
        <f>'入力シート(移動空間)'!H288</f>
        <v>0</v>
      </c>
      <c r="P23" s="130">
        <f>'入力シート(移動空間)'!H289</f>
        <v>0</v>
      </c>
      <c r="Q23" s="130">
        <f>'入力シート(移動空間)'!H290</f>
        <v>0</v>
      </c>
      <c r="R23" s="130">
        <f>'入力シート(移動空間)'!H291</f>
        <v>0</v>
      </c>
      <c r="S23" s="131"/>
      <c r="T23" s="132"/>
      <c r="U23" s="132"/>
      <c r="V23" s="132"/>
      <c r="W23" s="132"/>
      <c r="X23" s="132"/>
      <c r="Y23" s="132"/>
      <c r="Z23" s="132"/>
      <c r="AA23" s="134">
        <f t="shared" si="0"/>
        <v>0</v>
      </c>
      <c r="AB23" s="130">
        <f t="shared" si="1"/>
        <v>0</v>
      </c>
      <c r="AC23" s="130">
        <f t="shared" si="2"/>
        <v>0</v>
      </c>
      <c r="AD23" s="130">
        <f t="shared" si="3"/>
        <v>0</v>
      </c>
      <c r="AE23" s="251" t="str">
        <f t="shared" si="4"/>
        <v>○0,△0,×0</v>
      </c>
      <c r="AF23" s="134">
        <f>'入力シート(移動空間)'!H292</f>
        <v>0</v>
      </c>
      <c r="AG23" s="130">
        <f>'入力シート(移動空間)'!H293</f>
        <v>0</v>
      </c>
      <c r="AH23" s="130">
        <f>'入力シート(移動空間)'!H294</f>
        <v>0</v>
      </c>
      <c r="AI23" s="130">
        <f>'入力シート(移動空間)'!H295</f>
        <v>0</v>
      </c>
      <c r="AJ23" s="130">
        <f>'入力シート(移動空間)'!H296</f>
        <v>0</v>
      </c>
      <c r="AK23" s="130">
        <f>'入力シート(移動空間)'!H297</f>
        <v>0</v>
      </c>
      <c r="AL23" s="130">
        <f>'入力シート(移動空間)'!H298</f>
        <v>0</v>
      </c>
      <c r="AM23" s="131"/>
      <c r="AN23" s="132"/>
      <c r="AO23" s="132"/>
      <c r="AP23" s="132"/>
      <c r="AQ23" s="132"/>
      <c r="AR23" s="132"/>
      <c r="AS23" s="132"/>
      <c r="AT23" s="132"/>
      <c r="AU23" s="132"/>
      <c r="AV23" s="132"/>
      <c r="AW23" s="132"/>
      <c r="AX23" s="132"/>
      <c r="AY23" s="132"/>
      <c r="AZ23" s="132"/>
      <c r="BA23" s="132"/>
      <c r="BB23" s="132"/>
      <c r="BC23" s="133"/>
      <c r="BD23" s="134">
        <f t="shared" si="5"/>
        <v>0</v>
      </c>
      <c r="BE23" s="130">
        <f t="shared" si="6"/>
        <v>0</v>
      </c>
      <c r="BF23" s="130">
        <f t="shared" si="7"/>
        <v>0</v>
      </c>
      <c r="BG23" s="130">
        <f t="shared" si="8"/>
        <v>0</v>
      </c>
      <c r="BH23" s="261" t="str">
        <f t="shared" si="9"/>
        <v>○0,△0,×0</v>
      </c>
      <c r="BI23" s="191"/>
    </row>
    <row r="24" spans="2:61" ht="20.25" customHeight="1" thickBot="1">
      <c r="B24" s="339"/>
      <c r="C24" s="116" t="s">
        <v>210</v>
      </c>
      <c r="D24" s="186" t="s">
        <v>297</v>
      </c>
      <c r="E24" s="182">
        <f>'入力シート(移動空間)'!H302</f>
        <v>0</v>
      </c>
      <c r="F24" s="137">
        <f>'入力シート(移動空間)'!H303</f>
        <v>0</v>
      </c>
      <c r="G24" s="137">
        <f>'入力シート(移動空間)'!H304</f>
        <v>0</v>
      </c>
      <c r="H24" s="137">
        <f>'入力シート(移動空間)'!H305</f>
        <v>0</v>
      </c>
      <c r="I24" s="137">
        <f>'入力シート(移動空間)'!H306</f>
        <v>0</v>
      </c>
      <c r="J24" s="137">
        <f>'入力シート(移動空間)'!H307</f>
        <v>0</v>
      </c>
      <c r="K24" s="137">
        <f>'入力シート(移動空間)'!H308</f>
        <v>0</v>
      </c>
      <c r="L24" s="137">
        <f>'入力シート(移動空間)'!H309</f>
        <v>0</v>
      </c>
      <c r="M24" s="137">
        <f>'入力シート(移動空間)'!H310</f>
        <v>0</v>
      </c>
      <c r="N24" s="137">
        <f>'入力シート(移動空間)'!H311</f>
        <v>0</v>
      </c>
      <c r="O24" s="137">
        <f>'入力シート(移動空間)'!H312</f>
        <v>0</v>
      </c>
      <c r="P24" s="137">
        <f>'入力シート(移動空間)'!H313</f>
        <v>0</v>
      </c>
      <c r="Q24" s="137">
        <f>'入力シート(移動空間)'!H314</f>
        <v>0</v>
      </c>
      <c r="R24" s="137">
        <f>'入力シート(移動空間)'!H316</f>
        <v>0</v>
      </c>
      <c r="S24" s="138"/>
      <c r="T24" s="139"/>
      <c r="U24" s="139"/>
      <c r="V24" s="139"/>
      <c r="W24" s="139"/>
      <c r="X24" s="139"/>
      <c r="Y24" s="139"/>
      <c r="Z24" s="139"/>
      <c r="AA24" s="141">
        <f t="shared" si="0"/>
        <v>0</v>
      </c>
      <c r="AB24" s="137">
        <f t="shared" si="1"/>
        <v>0</v>
      </c>
      <c r="AC24" s="137">
        <f t="shared" si="2"/>
        <v>0</v>
      </c>
      <c r="AD24" s="137">
        <f t="shared" si="3"/>
        <v>0</v>
      </c>
      <c r="AE24" s="252" t="str">
        <f t="shared" si="4"/>
        <v>○0,△0,×0</v>
      </c>
      <c r="AF24" s="141">
        <f>'入力シート(移動空間)'!H318</f>
        <v>0</v>
      </c>
      <c r="AG24" s="137">
        <f>'入力シート(移動空間)'!H319</f>
        <v>0</v>
      </c>
      <c r="AH24" s="137">
        <f>'入力シート(移動空間)'!H320</f>
        <v>0</v>
      </c>
      <c r="AI24" s="138"/>
      <c r="AJ24" s="139"/>
      <c r="AK24" s="139"/>
      <c r="AL24" s="139"/>
      <c r="AM24" s="139"/>
      <c r="AN24" s="139"/>
      <c r="AO24" s="139"/>
      <c r="AP24" s="139"/>
      <c r="AQ24" s="139"/>
      <c r="AR24" s="139"/>
      <c r="AS24" s="139"/>
      <c r="AT24" s="139"/>
      <c r="AU24" s="139"/>
      <c r="AV24" s="139"/>
      <c r="AW24" s="139"/>
      <c r="AX24" s="139"/>
      <c r="AY24" s="139"/>
      <c r="AZ24" s="139"/>
      <c r="BA24" s="139"/>
      <c r="BB24" s="139"/>
      <c r="BC24" s="140"/>
      <c r="BD24" s="141">
        <f t="shared" si="5"/>
        <v>0</v>
      </c>
      <c r="BE24" s="137">
        <f t="shared" si="6"/>
        <v>0</v>
      </c>
      <c r="BF24" s="137">
        <f t="shared" si="7"/>
        <v>0</v>
      </c>
      <c r="BG24" s="137">
        <f t="shared" si="8"/>
        <v>0</v>
      </c>
      <c r="BH24" s="262" t="str">
        <f t="shared" si="9"/>
        <v>○0,△0,×0</v>
      </c>
      <c r="BI24" s="192"/>
    </row>
    <row r="25" spans="2:61" ht="20.25" customHeight="1">
      <c r="B25" s="337" t="s">
        <v>200</v>
      </c>
      <c r="C25" s="114" t="s">
        <v>342</v>
      </c>
      <c r="D25" s="111"/>
      <c r="E25" s="142">
        <f>'入力シート(利用空間)'!H8</f>
        <v>0</v>
      </c>
      <c r="F25" s="128">
        <f>'入力シート(利用空間)'!H9</f>
        <v>0</v>
      </c>
      <c r="G25" s="128">
        <f>'入力シート(利用空間)'!H10</f>
        <v>0</v>
      </c>
      <c r="H25" s="128">
        <f>'入力シート(利用空間)'!H11</f>
        <v>0</v>
      </c>
      <c r="I25" s="128">
        <f>'入力シート(利用空間)'!H12</f>
        <v>0</v>
      </c>
      <c r="J25" s="128">
        <f>'入力シート(利用空間)'!H13</f>
        <v>0</v>
      </c>
      <c r="K25" s="128">
        <f>'入力シート(利用空間)'!H14</f>
        <v>0</v>
      </c>
      <c r="L25" s="128">
        <f>'入力シート(利用空間)'!H15</f>
        <v>0</v>
      </c>
      <c r="M25" s="128">
        <f>'入力シート(利用空間)'!H16</f>
        <v>0</v>
      </c>
      <c r="N25" s="124"/>
      <c r="O25" s="125"/>
      <c r="P25" s="125"/>
      <c r="Q25" s="125"/>
      <c r="R25" s="125"/>
      <c r="S25" s="125"/>
      <c r="T25" s="125"/>
      <c r="U25" s="125"/>
      <c r="V25" s="125"/>
      <c r="W25" s="125"/>
      <c r="X25" s="125"/>
      <c r="Y25" s="125"/>
      <c r="Z25" s="125"/>
      <c r="AA25" s="127">
        <f t="shared" si="0"/>
        <v>0</v>
      </c>
      <c r="AB25" s="128">
        <f t="shared" si="1"/>
        <v>0</v>
      </c>
      <c r="AC25" s="128">
        <f t="shared" si="2"/>
        <v>0</v>
      </c>
      <c r="AD25" s="128">
        <f t="shared" si="3"/>
        <v>0</v>
      </c>
      <c r="AE25" s="253" t="str">
        <f t="shared" si="4"/>
        <v>○0,△0,×0</v>
      </c>
      <c r="AF25" s="127">
        <f>'入力シート(利用空間)'!H17</f>
        <v>0</v>
      </c>
      <c r="AG25" s="124"/>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6"/>
      <c r="BD25" s="127">
        <f t="shared" si="5"/>
        <v>0</v>
      </c>
      <c r="BE25" s="128">
        <f t="shared" si="6"/>
        <v>0</v>
      </c>
      <c r="BF25" s="128">
        <f t="shared" si="7"/>
        <v>0</v>
      </c>
      <c r="BG25" s="128">
        <f t="shared" si="8"/>
        <v>0</v>
      </c>
      <c r="BH25" s="263" t="str">
        <f t="shared" si="9"/>
        <v>○0,△0,×0</v>
      </c>
      <c r="BI25" s="190"/>
    </row>
    <row r="26" spans="2:61" ht="20.25" customHeight="1">
      <c r="B26" s="340"/>
      <c r="C26" s="115" t="s">
        <v>158</v>
      </c>
      <c r="D26" s="109" t="s">
        <v>127</v>
      </c>
      <c r="E26" s="122">
        <f>'入力シート(利用空間)'!H20</f>
        <v>0</v>
      </c>
      <c r="F26" s="123">
        <f>'入力シート(利用空間)'!H21</f>
        <v>0</v>
      </c>
      <c r="G26" s="123">
        <f>'入力シート(利用空間)'!H22</f>
        <v>0</v>
      </c>
      <c r="H26" s="123">
        <f>'入力シート(利用空間)'!H23</f>
        <v>0</v>
      </c>
      <c r="I26" s="123">
        <f>'入力シート(利用空間)'!H24</f>
        <v>0</v>
      </c>
      <c r="J26" s="123">
        <f>'入力シート(利用空間)'!H25</f>
        <v>0</v>
      </c>
      <c r="K26" s="123">
        <f>'入力シート(利用空間)'!H26</f>
        <v>0</v>
      </c>
      <c r="L26" s="123">
        <f>'入力シート(利用空間)'!H27</f>
        <v>0</v>
      </c>
      <c r="M26" s="123">
        <f>'入力シート(利用空間)'!H28</f>
        <v>0</v>
      </c>
      <c r="N26" s="123">
        <f>'入力シート(利用空間)'!H29</f>
        <v>0</v>
      </c>
      <c r="O26" s="123">
        <f>'入力シート(利用空間)'!H30</f>
        <v>0</v>
      </c>
      <c r="P26" s="123">
        <f>'入力シート(利用空間)'!H31</f>
        <v>0</v>
      </c>
      <c r="Q26" s="123">
        <f>'入力シート(利用空間)'!H32</f>
        <v>0</v>
      </c>
      <c r="R26" s="123">
        <f>'入力シート(利用空間)'!H33</f>
        <v>0</v>
      </c>
      <c r="S26" s="123">
        <f>'入力シート(利用空間)'!H34</f>
        <v>0</v>
      </c>
      <c r="T26" s="131"/>
      <c r="U26" s="132"/>
      <c r="V26" s="132"/>
      <c r="W26" s="132"/>
      <c r="X26" s="132"/>
      <c r="Y26" s="132"/>
      <c r="Z26" s="132"/>
      <c r="AA26" s="143">
        <f t="shared" si="0"/>
        <v>0</v>
      </c>
      <c r="AB26" s="123">
        <f t="shared" si="1"/>
        <v>0</v>
      </c>
      <c r="AC26" s="123">
        <f t="shared" si="2"/>
        <v>0</v>
      </c>
      <c r="AD26" s="123">
        <f t="shared" si="3"/>
        <v>0</v>
      </c>
      <c r="AE26" s="245" t="str">
        <f t="shared" si="4"/>
        <v>○0,△0,×0</v>
      </c>
      <c r="AF26" s="143">
        <f>'入力シート(利用空間)'!H35</f>
        <v>0</v>
      </c>
      <c r="AG26" s="123">
        <f>'入力シート(利用空間)'!H36</f>
        <v>0</v>
      </c>
      <c r="AH26" s="123">
        <f>'入力シート(利用空間)'!H37</f>
        <v>0</v>
      </c>
      <c r="AI26" s="123">
        <f>'入力シート(利用空間)'!H38</f>
        <v>0</v>
      </c>
      <c r="AJ26" s="123">
        <f>'入力シート(利用空間)'!H39</f>
        <v>0</v>
      </c>
      <c r="AK26" s="123">
        <f>'入力シート(利用空間)'!H40</f>
        <v>0</v>
      </c>
      <c r="AL26" s="123">
        <f>'入力シート(利用空間)'!H41</f>
        <v>0</v>
      </c>
      <c r="AM26" s="123">
        <f>'入力シート(利用空間)'!H42</f>
        <v>0</v>
      </c>
      <c r="AN26" s="123">
        <f>'入力シート(利用空間)'!H43</f>
        <v>0</v>
      </c>
      <c r="AO26" s="123">
        <f>'入力シート(利用空間)'!H44</f>
        <v>0</v>
      </c>
      <c r="AP26" s="131"/>
      <c r="AQ26" s="132"/>
      <c r="AR26" s="132"/>
      <c r="AS26" s="132"/>
      <c r="AT26" s="132"/>
      <c r="AU26" s="132"/>
      <c r="AV26" s="132"/>
      <c r="AW26" s="132"/>
      <c r="AX26" s="132"/>
      <c r="AY26" s="132"/>
      <c r="AZ26" s="132"/>
      <c r="BA26" s="132"/>
      <c r="BB26" s="132"/>
      <c r="BC26" s="133"/>
      <c r="BD26" s="143">
        <f t="shared" si="5"/>
        <v>0</v>
      </c>
      <c r="BE26" s="123">
        <f t="shared" si="6"/>
        <v>0</v>
      </c>
      <c r="BF26" s="123">
        <f t="shared" si="7"/>
        <v>0</v>
      </c>
      <c r="BG26" s="123">
        <f t="shared" si="8"/>
        <v>0</v>
      </c>
      <c r="BH26" s="260" t="str">
        <f t="shared" si="9"/>
        <v>○0,△0,×0</v>
      </c>
      <c r="BI26" s="193"/>
    </row>
    <row r="27" spans="2:61" ht="20.25" customHeight="1">
      <c r="B27" s="338"/>
      <c r="C27" s="103" t="s">
        <v>160</v>
      </c>
      <c r="D27" s="107" t="s">
        <v>140</v>
      </c>
      <c r="E27" s="129">
        <f>'入力シート(利用空間)'!H47</f>
        <v>0</v>
      </c>
      <c r="F27" s="130">
        <f>'入力シート(利用空間)'!H48</f>
        <v>0</v>
      </c>
      <c r="G27" s="130">
        <f>'入力シート(利用空間)'!H49</f>
        <v>0</v>
      </c>
      <c r="H27" s="130">
        <f>'入力シート(利用空間)'!H50</f>
        <v>0</v>
      </c>
      <c r="I27" s="130">
        <f>'入力シート(利用空間)'!H51</f>
        <v>0</v>
      </c>
      <c r="J27" s="130">
        <f>'入力シート(利用空間)'!H52</f>
        <v>0</v>
      </c>
      <c r="K27" s="130">
        <f>'入力シート(利用空間)'!H53</f>
        <v>0</v>
      </c>
      <c r="L27" s="130">
        <f>'入力シート(利用空間)'!H54</f>
        <v>0</v>
      </c>
      <c r="M27" s="130">
        <f>'入力シート(利用空間)'!H55</f>
        <v>0</v>
      </c>
      <c r="N27" s="130">
        <f>'入力シート(利用空間)'!H56</f>
        <v>0</v>
      </c>
      <c r="O27" s="130">
        <f>'入力シート(利用空間)'!H57</f>
        <v>0</v>
      </c>
      <c r="P27" s="130">
        <f>'入力シート(利用空間)'!H58</f>
        <v>0</v>
      </c>
      <c r="Q27" s="130">
        <f>'入力シート(利用空間)'!H59</f>
        <v>0</v>
      </c>
      <c r="R27" s="130">
        <f>'入力シート(利用空間)'!H60</f>
        <v>0</v>
      </c>
      <c r="S27" s="130">
        <f>'入力シート(利用空間)'!H61</f>
        <v>0</v>
      </c>
      <c r="T27" s="130">
        <f>'入力シート(利用空間)'!H62</f>
        <v>0</v>
      </c>
      <c r="U27" s="130">
        <f>'入力シート(利用空間)'!H63</f>
        <v>0</v>
      </c>
      <c r="V27" s="131"/>
      <c r="W27" s="132"/>
      <c r="X27" s="132"/>
      <c r="Y27" s="132"/>
      <c r="Z27" s="132"/>
      <c r="AA27" s="134">
        <f t="shared" si="0"/>
        <v>0</v>
      </c>
      <c r="AB27" s="130">
        <f t="shared" si="1"/>
        <v>0</v>
      </c>
      <c r="AC27" s="130">
        <f t="shared" si="2"/>
        <v>0</v>
      </c>
      <c r="AD27" s="130">
        <f t="shared" si="3"/>
        <v>0</v>
      </c>
      <c r="AE27" s="251" t="str">
        <f t="shared" si="4"/>
        <v>○0,△0,×0</v>
      </c>
      <c r="AF27" s="134">
        <f>'入力シート(利用空間)'!H64</f>
        <v>0</v>
      </c>
      <c r="AG27" s="130">
        <f>'入力シート(利用空間)'!H65</f>
        <v>0</v>
      </c>
      <c r="AH27" s="130">
        <f>'入力シート(利用空間)'!H66</f>
        <v>0</v>
      </c>
      <c r="AI27" s="130">
        <f>'入力シート(利用空間)'!H67</f>
        <v>0</v>
      </c>
      <c r="AJ27" s="130">
        <f>'入力シート(利用空間)'!H68</f>
        <v>0</v>
      </c>
      <c r="AK27" s="130">
        <f>'入力シート(利用空間)'!H69</f>
        <v>0</v>
      </c>
      <c r="AL27" s="130">
        <f>'入力シート(利用空間)'!H70</f>
        <v>0</v>
      </c>
      <c r="AM27" s="130">
        <f>'入力シート(利用空間)'!H71</f>
        <v>0</v>
      </c>
      <c r="AN27" s="131"/>
      <c r="AO27" s="132"/>
      <c r="AP27" s="132"/>
      <c r="AQ27" s="132"/>
      <c r="AR27" s="132"/>
      <c r="AS27" s="132"/>
      <c r="AT27" s="132"/>
      <c r="AU27" s="132"/>
      <c r="AV27" s="132"/>
      <c r="AW27" s="132"/>
      <c r="AX27" s="132"/>
      <c r="AY27" s="132"/>
      <c r="AZ27" s="132"/>
      <c r="BA27" s="132"/>
      <c r="BB27" s="132"/>
      <c r="BC27" s="133"/>
      <c r="BD27" s="134">
        <f t="shared" si="5"/>
        <v>0</v>
      </c>
      <c r="BE27" s="130">
        <f t="shared" si="6"/>
        <v>0</v>
      </c>
      <c r="BF27" s="130">
        <f t="shared" si="7"/>
        <v>0</v>
      </c>
      <c r="BG27" s="130">
        <f t="shared" si="8"/>
        <v>0</v>
      </c>
      <c r="BH27" s="261" t="str">
        <f t="shared" si="9"/>
        <v>○0,△0,×0</v>
      </c>
      <c r="BI27" s="191"/>
    </row>
    <row r="28" spans="2:61" ht="20.25" customHeight="1">
      <c r="B28" s="338"/>
      <c r="C28" s="103" t="s">
        <v>164</v>
      </c>
      <c r="D28" s="107" t="s">
        <v>128</v>
      </c>
      <c r="E28" s="129">
        <f>'入力シート(利用空間)'!H74</f>
        <v>0</v>
      </c>
      <c r="F28" s="130">
        <f>'入力シート(利用空間)'!H75</f>
        <v>0</v>
      </c>
      <c r="G28" s="130">
        <f>'入力シート(利用空間)'!H76</f>
        <v>0</v>
      </c>
      <c r="H28" s="130">
        <f>'入力シート(利用空間)'!H77</f>
        <v>0</v>
      </c>
      <c r="I28" s="130">
        <f>'入力シート(利用空間)'!H78</f>
        <v>0</v>
      </c>
      <c r="J28" s="130">
        <f>'入力シート(利用空間)'!H79</f>
        <v>0</v>
      </c>
      <c r="K28" s="130">
        <f>'入力シート(利用空間)'!H80</f>
        <v>0</v>
      </c>
      <c r="L28" s="130">
        <f>'入力シート(利用空間)'!H81</f>
        <v>0</v>
      </c>
      <c r="M28" s="131"/>
      <c r="N28" s="132"/>
      <c r="O28" s="132"/>
      <c r="P28" s="132"/>
      <c r="Q28" s="132"/>
      <c r="R28" s="132"/>
      <c r="S28" s="132"/>
      <c r="T28" s="132"/>
      <c r="U28" s="132"/>
      <c r="V28" s="132"/>
      <c r="W28" s="132"/>
      <c r="X28" s="132"/>
      <c r="Y28" s="132"/>
      <c r="Z28" s="132"/>
      <c r="AA28" s="134">
        <f t="shared" si="0"/>
        <v>0</v>
      </c>
      <c r="AB28" s="130">
        <f t="shared" si="1"/>
        <v>0</v>
      </c>
      <c r="AC28" s="130">
        <f t="shared" si="2"/>
        <v>0</v>
      </c>
      <c r="AD28" s="130">
        <f t="shared" si="3"/>
        <v>0</v>
      </c>
      <c r="AE28" s="251" t="str">
        <f t="shared" si="4"/>
        <v>○0,△0,×0</v>
      </c>
      <c r="AF28" s="134">
        <f>'入力シート(利用空間)'!H82</f>
        <v>0</v>
      </c>
      <c r="AG28" s="130">
        <f>'入力シート(利用空間)'!H83</f>
        <v>0</v>
      </c>
      <c r="AH28" s="130">
        <f>'入力シート(利用空間)'!H84</f>
        <v>0</v>
      </c>
      <c r="AI28" s="131"/>
      <c r="AJ28" s="132"/>
      <c r="AK28" s="132"/>
      <c r="AL28" s="132"/>
      <c r="AM28" s="132"/>
      <c r="AN28" s="132"/>
      <c r="AO28" s="132"/>
      <c r="AP28" s="132"/>
      <c r="AQ28" s="132"/>
      <c r="AR28" s="132"/>
      <c r="AS28" s="132"/>
      <c r="AT28" s="132"/>
      <c r="AU28" s="132"/>
      <c r="AV28" s="132"/>
      <c r="AW28" s="132"/>
      <c r="AX28" s="132"/>
      <c r="AY28" s="132"/>
      <c r="AZ28" s="132"/>
      <c r="BA28" s="132"/>
      <c r="BB28" s="132"/>
      <c r="BC28" s="133"/>
      <c r="BD28" s="134">
        <f t="shared" si="5"/>
        <v>0</v>
      </c>
      <c r="BE28" s="130">
        <f t="shared" si="6"/>
        <v>0</v>
      </c>
      <c r="BF28" s="130">
        <f t="shared" si="7"/>
        <v>0</v>
      </c>
      <c r="BG28" s="130">
        <f t="shared" si="8"/>
        <v>0</v>
      </c>
      <c r="BH28" s="261" t="str">
        <f t="shared" si="9"/>
        <v>○0,△0,×0</v>
      </c>
      <c r="BI28" s="191"/>
    </row>
    <row r="29" spans="2:61" ht="20.25" customHeight="1">
      <c r="B29" s="338"/>
      <c r="C29" s="103" t="s">
        <v>166</v>
      </c>
      <c r="D29" s="107" t="s">
        <v>217</v>
      </c>
      <c r="E29" s="129">
        <f>'入力シート(利用空間)'!H87</f>
        <v>0</v>
      </c>
      <c r="F29" s="130">
        <f>'入力シート(利用空間)'!H88</f>
        <v>0</v>
      </c>
      <c r="G29" s="130">
        <f>'入力シート(利用空間)'!H89</f>
        <v>0</v>
      </c>
      <c r="H29" s="130">
        <f>'入力シート(利用空間)'!H90</f>
        <v>0</v>
      </c>
      <c r="I29" s="130">
        <f>'入力シート(利用空間)'!H91</f>
        <v>0</v>
      </c>
      <c r="J29" s="130">
        <f>'入力シート(利用空間)'!H92</f>
        <v>0</v>
      </c>
      <c r="K29" s="130">
        <f>'入力シート(利用空間)'!H93</f>
        <v>0</v>
      </c>
      <c r="L29" s="130">
        <f>'入力シート(利用空間)'!H94</f>
        <v>0</v>
      </c>
      <c r="M29" s="131"/>
      <c r="N29" s="132"/>
      <c r="O29" s="132"/>
      <c r="P29" s="132"/>
      <c r="Q29" s="132"/>
      <c r="R29" s="132"/>
      <c r="S29" s="132"/>
      <c r="T29" s="132"/>
      <c r="U29" s="132"/>
      <c r="V29" s="132"/>
      <c r="W29" s="132"/>
      <c r="X29" s="132"/>
      <c r="Y29" s="132"/>
      <c r="Z29" s="132"/>
      <c r="AA29" s="134">
        <f t="shared" si="0"/>
        <v>0</v>
      </c>
      <c r="AB29" s="130">
        <f t="shared" si="1"/>
        <v>0</v>
      </c>
      <c r="AC29" s="130">
        <f t="shared" si="2"/>
        <v>0</v>
      </c>
      <c r="AD29" s="130">
        <f t="shared" si="3"/>
        <v>0</v>
      </c>
      <c r="AE29" s="251" t="str">
        <f t="shared" si="4"/>
        <v>○0,△0,×0</v>
      </c>
      <c r="AF29" s="144"/>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3"/>
      <c r="BD29" s="134">
        <f t="shared" si="5"/>
        <v>0</v>
      </c>
      <c r="BE29" s="130">
        <f t="shared" si="6"/>
        <v>0</v>
      </c>
      <c r="BF29" s="130">
        <f t="shared" si="7"/>
        <v>0</v>
      </c>
      <c r="BG29" s="130">
        <f t="shared" si="8"/>
        <v>0</v>
      </c>
      <c r="BH29" s="261" t="str">
        <f t="shared" si="9"/>
        <v>○0,△0,×0</v>
      </c>
      <c r="BI29" s="191"/>
    </row>
    <row r="30" spans="2:61" ht="20.25" customHeight="1">
      <c r="B30" s="338"/>
      <c r="C30" s="103" t="s">
        <v>202</v>
      </c>
      <c r="D30" s="107" t="s">
        <v>129</v>
      </c>
      <c r="E30" s="129">
        <f>'入力シート(利用空間)'!H97</f>
        <v>0</v>
      </c>
      <c r="F30" s="130">
        <f>'入力シート(利用空間)'!H98</f>
        <v>0</v>
      </c>
      <c r="G30" s="130">
        <f>'入力シート(利用空間)'!H99</f>
        <v>0</v>
      </c>
      <c r="H30" s="130">
        <f>'入力シート(利用空間)'!H100</f>
        <v>0</v>
      </c>
      <c r="I30" s="130">
        <f>'入力シート(利用空間)'!H101</f>
        <v>0</v>
      </c>
      <c r="J30" s="130">
        <f>'入力シート(利用空間)'!H102</f>
        <v>0</v>
      </c>
      <c r="K30" s="130">
        <f>'入力シート(利用空間)'!H103</f>
        <v>0</v>
      </c>
      <c r="L30" s="130">
        <f>'入力シート(利用空間)'!H104</f>
        <v>0</v>
      </c>
      <c r="M30" s="131"/>
      <c r="N30" s="132"/>
      <c r="O30" s="132"/>
      <c r="P30" s="132"/>
      <c r="Q30" s="132"/>
      <c r="R30" s="132"/>
      <c r="S30" s="132"/>
      <c r="T30" s="132"/>
      <c r="U30" s="132"/>
      <c r="V30" s="132"/>
      <c r="W30" s="132"/>
      <c r="X30" s="132"/>
      <c r="Y30" s="132"/>
      <c r="Z30" s="132"/>
      <c r="AA30" s="134">
        <f t="shared" si="0"/>
        <v>0</v>
      </c>
      <c r="AB30" s="130">
        <f t="shared" si="1"/>
        <v>0</v>
      </c>
      <c r="AC30" s="130">
        <f t="shared" si="2"/>
        <v>0</v>
      </c>
      <c r="AD30" s="130">
        <f t="shared" si="3"/>
        <v>0</v>
      </c>
      <c r="AE30" s="251" t="str">
        <f t="shared" si="4"/>
        <v>○0,△0,×0</v>
      </c>
      <c r="AF30" s="134">
        <f>'入力シート(利用空間)'!H105</f>
        <v>0</v>
      </c>
      <c r="AG30" s="130">
        <f>'入力シート(利用空間)'!H106</f>
        <v>0</v>
      </c>
      <c r="AH30" s="130">
        <f>'入力シート(利用空間)'!H107</f>
        <v>0</v>
      </c>
      <c r="AI30" s="130">
        <f>'入力シート(利用空間)'!H108</f>
        <v>0</v>
      </c>
      <c r="AJ30" s="130">
        <f>'入力シート(利用空間)'!H110</f>
        <v>0</v>
      </c>
      <c r="AK30" s="130">
        <f>'入力シート(利用空間)'!H111</f>
        <v>0</v>
      </c>
      <c r="AL30" s="131"/>
      <c r="AM30" s="132"/>
      <c r="AN30" s="132"/>
      <c r="AO30" s="132"/>
      <c r="AP30" s="132"/>
      <c r="AQ30" s="132"/>
      <c r="AR30" s="132"/>
      <c r="AS30" s="132"/>
      <c r="AT30" s="132"/>
      <c r="AU30" s="132"/>
      <c r="AV30" s="132"/>
      <c r="AW30" s="132"/>
      <c r="AX30" s="132"/>
      <c r="AY30" s="132"/>
      <c r="AZ30" s="132"/>
      <c r="BA30" s="132"/>
      <c r="BB30" s="132"/>
      <c r="BC30" s="133"/>
      <c r="BD30" s="134">
        <f t="shared" si="5"/>
        <v>0</v>
      </c>
      <c r="BE30" s="130">
        <f t="shared" si="6"/>
        <v>0</v>
      </c>
      <c r="BF30" s="130">
        <f t="shared" si="7"/>
        <v>0</v>
      </c>
      <c r="BG30" s="130">
        <f t="shared" si="8"/>
        <v>0</v>
      </c>
      <c r="BH30" s="261" t="str">
        <f t="shared" si="9"/>
        <v>○0,△0,×0</v>
      </c>
      <c r="BI30" s="191"/>
    </row>
    <row r="31" spans="2:61" ht="20.25" customHeight="1">
      <c r="B31" s="338"/>
      <c r="C31" s="103" t="s">
        <v>203</v>
      </c>
      <c r="D31" s="107" t="s">
        <v>130</v>
      </c>
      <c r="E31" s="129">
        <f>'入力シート(利用空間)'!H114</f>
        <v>0</v>
      </c>
      <c r="F31" s="130">
        <f>'入力シート(利用空間)'!H115</f>
        <v>0</v>
      </c>
      <c r="G31" s="130">
        <f>'入力シート(利用空間)'!H116</f>
        <v>0</v>
      </c>
      <c r="H31" s="130">
        <f>'入力シート(利用空間)'!H117</f>
        <v>0</v>
      </c>
      <c r="I31" s="130">
        <f>'入力シート(利用空間)'!H118</f>
        <v>0</v>
      </c>
      <c r="J31" s="130">
        <f>'入力シート(利用空間)'!H119</f>
        <v>0</v>
      </c>
      <c r="K31" s="130">
        <f>'入力シート(利用空間)'!H120</f>
        <v>0</v>
      </c>
      <c r="L31" s="130">
        <f>'入力シート(利用空間)'!H121</f>
        <v>0</v>
      </c>
      <c r="M31" s="130">
        <f>'入力シート(利用空間)'!H122</f>
        <v>0</v>
      </c>
      <c r="N31" s="131"/>
      <c r="O31" s="132"/>
      <c r="P31" s="132"/>
      <c r="Q31" s="132"/>
      <c r="R31" s="132"/>
      <c r="S31" s="132"/>
      <c r="T31" s="132"/>
      <c r="U31" s="132"/>
      <c r="V31" s="132"/>
      <c r="W31" s="132"/>
      <c r="X31" s="132"/>
      <c r="Y31" s="132"/>
      <c r="Z31" s="132"/>
      <c r="AA31" s="134">
        <f t="shared" si="0"/>
        <v>0</v>
      </c>
      <c r="AB31" s="130">
        <f t="shared" si="1"/>
        <v>0</v>
      </c>
      <c r="AC31" s="130">
        <f t="shared" si="2"/>
        <v>0</v>
      </c>
      <c r="AD31" s="130">
        <f t="shared" si="3"/>
        <v>0</v>
      </c>
      <c r="AE31" s="251" t="str">
        <f t="shared" si="4"/>
        <v>○0,△0,×0</v>
      </c>
      <c r="AF31" s="134">
        <f>'入力シート(利用空間)'!H123</f>
        <v>0</v>
      </c>
      <c r="AG31" s="131"/>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3"/>
      <c r="BD31" s="134">
        <f t="shared" si="5"/>
        <v>0</v>
      </c>
      <c r="BE31" s="130">
        <f t="shared" si="6"/>
        <v>0</v>
      </c>
      <c r="BF31" s="130">
        <f t="shared" si="7"/>
        <v>0</v>
      </c>
      <c r="BG31" s="130">
        <f t="shared" si="8"/>
        <v>0</v>
      </c>
      <c r="BH31" s="261" t="str">
        <f t="shared" si="9"/>
        <v>○0,△0,×0</v>
      </c>
      <c r="BI31" s="191"/>
    </row>
    <row r="32" spans="2:61" ht="20.25" customHeight="1">
      <c r="B32" s="338"/>
      <c r="C32" s="103" t="s">
        <v>204</v>
      </c>
      <c r="D32" s="107" t="s">
        <v>131</v>
      </c>
      <c r="E32" s="129">
        <f>'入力シート(利用空間)'!H127</f>
        <v>0</v>
      </c>
      <c r="F32" s="130">
        <f>'入力シート(利用空間)'!H128</f>
        <v>0</v>
      </c>
      <c r="G32" s="130">
        <f>'入力シート(利用空間)'!H129</f>
        <v>0</v>
      </c>
      <c r="H32" s="130">
        <f>'入力シート(利用空間)'!H131</f>
        <v>0</v>
      </c>
      <c r="I32" s="130">
        <f>'入力シート(利用空間)'!H132</f>
        <v>0</v>
      </c>
      <c r="J32" s="130">
        <f>'入力シート(利用空間)'!H134</f>
        <v>0</v>
      </c>
      <c r="K32" s="130">
        <f>'入力シート(利用空間)'!H135</f>
        <v>0</v>
      </c>
      <c r="L32" s="130">
        <f>'入力シート(利用空間)'!H137</f>
        <v>0</v>
      </c>
      <c r="M32" s="130">
        <f>'入力シート(利用空間)'!H138</f>
        <v>0</v>
      </c>
      <c r="N32" s="130">
        <f>'入力シート(利用空間)'!H139</f>
        <v>0</v>
      </c>
      <c r="O32" s="131"/>
      <c r="P32" s="132"/>
      <c r="Q32" s="132"/>
      <c r="R32" s="132"/>
      <c r="S32" s="132"/>
      <c r="T32" s="132"/>
      <c r="U32" s="132"/>
      <c r="V32" s="132"/>
      <c r="W32" s="132"/>
      <c r="X32" s="132"/>
      <c r="Y32" s="132"/>
      <c r="Z32" s="132"/>
      <c r="AA32" s="134">
        <f t="shared" si="0"/>
        <v>0</v>
      </c>
      <c r="AB32" s="130">
        <f t="shared" si="1"/>
        <v>0</v>
      </c>
      <c r="AC32" s="130">
        <f t="shared" si="2"/>
        <v>0</v>
      </c>
      <c r="AD32" s="130">
        <f t="shared" si="3"/>
        <v>0</v>
      </c>
      <c r="AE32" s="251" t="str">
        <f t="shared" si="4"/>
        <v>○0,△0,×0</v>
      </c>
      <c r="AF32" s="134">
        <f>'入力シート(利用空間)'!H141</f>
        <v>0</v>
      </c>
      <c r="AG32" s="130">
        <f>'入力シート(利用空間)'!H142</f>
        <v>0</v>
      </c>
      <c r="AH32" s="130">
        <f>'入力シート(利用空間)'!H143</f>
        <v>0</v>
      </c>
      <c r="AI32" s="130">
        <f>'入力シート(利用空間)'!H144</f>
        <v>0</v>
      </c>
      <c r="AJ32" s="130">
        <f>'入力シート(利用空間)'!H145</f>
        <v>0</v>
      </c>
      <c r="AK32" s="130">
        <f>'入力シート(利用空間)'!H146</f>
        <v>0</v>
      </c>
      <c r="AL32" s="131"/>
      <c r="AM32" s="132"/>
      <c r="AN32" s="132"/>
      <c r="AO32" s="132"/>
      <c r="AP32" s="132"/>
      <c r="AQ32" s="132"/>
      <c r="AR32" s="132"/>
      <c r="AS32" s="132"/>
      <c r="AT32" s="132"/>
      <c r="AU32" s="132"/>
      <c r="AV32" s="132"/>
      <c r="AW32" s="132"/>
      <c r="AX32" s="132"/>
      <c r="AY32" s="132"/>
      <c r="AZ32" s="132"/>
      <c r="BA32" s="132"/>
      <c r="BB32" s="132"/>
      <c r="BC32" s="133"/>
      <c r="BD32" s="134">
        <f t="shared" si="5"/>
        <v>0</v>
      </c>
      <c r="BE32" s="130">
        <f t="shared" si="6"/>
        <v>0</v>
      </c>
      <c r="BF32" s="130">
        <f t="shared" si="7"/>
        <v>0</v>
      </c>
      <c r="BG32" s="130">
        <f t="shared" si="8"/>
        <v>0</v>
      </c>
      <c r="BH32" s="261" t="str">
        <f t="shared" si="9"/>
        <v>○0,△0,×0</v>
      </c>
      <c r="BI32" s="191"/>
    </row>
    <row r="33" spans="2:61" ht="20.25" customHeight="1">
      <c r="B33" s="338"/>
      <c r="C33" s="103" t="s">
        <v>205</v>
      </c>
      <c r="D33" s="107" t="s">
        <v>132</v>
      </c>
      <c r="E33" s="129">
        <f>'入力シート(利用空間)'!H149</f>
        <v>0</v>
      </c>
      <c r="F33" s="130">
        <f>'入力シート(利用空間)'!H150</f>
        <v>0</v>
      </c>
      <c r="G33" s="130">
        <f>'入力シート(利用空間)'!H151</f>
        <v>0</v>
      </c>
      <c r="H33" s="130">
        <f>'入力シート(利用空間)'!H152</f>
        <v>0</v>
      </c>
      <c r="I33" s="130">
        <f>'入力シート(利用空間)'!H153</f>
        <v>0</v>
      </c>
      <c r="J33" s="130">
        <f>'入力シート(利用空間)'!H154</f>
        <v>0</v>
      </c>
      <c r="K33" s="130">
        <f>'入力シート(利用空間)'!H155</f>
        <v>0</v>
      </c>
      <c r="L33" s="130">
        <f>'入力シート(利用空間)'!H156</f>
        <v>0</v>
      </c>
      <c r="M33" s="130">
        <f>'入力シート(利用空間)'!H157</f>
        <v>0</v>
      </c>
      <c r="N33" s="130">
        <f>'入力シート(利用空間)'!H158</f>
        <v>0</v>
      </c>
      <c r="O33" s="131"/>
      <c r="P33" s="132"/>
      <c r="Q33" s="132"/>
      <c r="R33" s="132"/>
      <c r="S33" s="132"/>
      <c r="T33" s="132"/>
      <c r="U33" s="132"/>
      <c r="V33" s="132"/>
      <c r="W33" s="132"/>
      <c r="X33" s="132"/>
      <c r="Y33" s="132"/>
      <c r="Z33" s="132"/>
      <c r="AA33" s="134">
        <f t="shared" si="0"/>
        <v>0</v>
      </c>
      <c r="AB33" s="130">
        <f t="shared" si="1"/>
        <v>0</v>
      </c>
      <c r="AC33" s="130">
        <f t="shared" si="2"/>
        <v>0</v>
      </c>
      <c r="AD33" s="130">
        <f t="shared" si="3"/>
        <v>0</v>
      </c>
      <c r="AE33" s="251" t="str">
        <f t="shared" si="4"/>
        <v>○0,△0,×0</v>
      </c>
      <c r="AF33" s="134">
        <f>'入力シート(利用空間)'!H159</f>
        <v>0</v>
      </c>
      <c r="AG33" s="131"/>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3"/>
      <c r="BD33" s="134">
        <f t="shared" si="5"/>
        <v>0</v>
      </c>
      <c r="BE33" s="130">
        <f t="shared" si="6"/>
        <v>0</v>
      </c>
      <c r="BF33" s="130">
        <f t="shared" si="7"/>
        <v>0</v>
      </c>
      <c r="BG33" s="130">
        <f t="shared" si="8"/>
        <v>0</v>
      </c>
      <c r="BH33" s="261" t="str">
        <f t="shared" si="9"/>
        <v>○0,△0,×0</v>
      </c>
      <c r="BI33" s="191"/>
    </row>
    <row r="34" spans="2:61" ht="20.25" customHeight="1">
      <c r="B34" s="338"/>
      <c r="C34" s="103" t="s">
        <v>206</v>
      </c>
      <c r="D34" s="112" t="s">
        <v>11</v>
      </c>
      <c r="E34" s="129">
        <f>'入力シート(利用空間)'!H163</f>
        <v>0</v>
      </c>
      <c r="F34" s="130">
        <f>'入力シート(利用空間)'!H164</f>
        <v>0</v>
      </c>
      <c r="G34" s="130">
        <f>'入力シート(利用空間)'!H165</f>
        <v>0</v>
      </c>
      <c r="H34" s="130">
        <f>'入力シート(利用空間)'!H166</f>
        <v>0</v>
      </c>
      <c r="I34" s="130">
        <f>'入力シート(利用空間)'!H167</f>
        <v>0</v>
      </c>
      <c r="J34" s="130">
        <f>'入力シート(利用空間)'!H168</f>
        <v>0</v>
      </c>
      <c r="K34" s="130">
        <f>'入力シート(利用空間)'!H170</f>
        <v>0</v>
      </c>
      <c r="L34" s="130">
        <f>'入力シート(利用空間)'!H171</f>
        <v>0</v>
      </c>
      <c r="M34" s="130">
        <f>'入力シート(利用空間)'!H172</f>
        <v>0</v>
      </c>
      <c r="N34" s="130">
        <f>'入力シート(利用空間)'!H173</f>
        <v>0</v>
      </c>
      <c r="O34" s="130">
        <f>'入力シート(利用空間)'!H174</f>
        <v>0</v>
      </c>
      <c r="P34" s="130">
        <f>'入力シート(利用空間)'!H175</f>
        <v>0</v>
      </c>
      <c r="Q34" s="130">
        <f>'入力シート(利用空間)'!H176</f>
        <v>0</v>
      </c>
      <c r="R34" s="130">
        <f>'入力シート(利用空間)'!H177</f>
        <v>0</v>
      </c>
      <c r="S34" s="130">
        <f>'入力シート(利用空間)'!H178</f>
        <v>0</v>
      </c>
      <c r="T34" s="227"/>
      <c r="U34" s="132"/>
      <c r="V34" s="132"/>
      <c r="W34" s="132"/>
      <c r="X34" s="132"/>
      <c r="Y34" s="132"/>
      <c r="Z34" s="132"/>
      <c r="AA34" s="134">
        <f t="shared" si="0"/>
        <v>0</v>
      </c>
      <c r="AB34" s="130">
        <f t="shared" si="1"/>
        <v>0</v>
      </c>
      <c r="AC34" s="130">
        <f t="shared" si="2"/>
        <v>0</v>
      </c>
      <c r="AD34" s="130">
        <f t="shared" si="3"/>
        <v>0</v>
      </c>
      <c r="AE34" s="251" t="str">
        <f t="shared" si="4"/>
        <v>○0,△0,×0</v>
      </c>
      <c r="AF34" s="134">
        <f>'入力シート(利用空間)'!H180</f>
        <v>0</v>
      </c>
      <c r="AG34" s="131"/>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3"/>
      <c r="BD34" s="134">
        <f t="shared" si="5"/>
        <v>0</v>
      </c>
      <c r="BE34" s="130">
        <f t="shared" si="6"/>
        <v>0</v>
      </c>
      <c r="BF34" s="130">
        <f t="shared" si="7"/>
        <v>0</v>
      </c>
      <c r="BG34" s="130">
        <f t="shared" si="8"/>
        <v>0</v>
      </c>
      <c r="BH34" s="261" t="str">
        <f t="shared" si="9"/>
        <v>○0,△0,×0</v>
      </c>
      <c r="BI34" s="191"/>
    </row>
    <row r="35" spans="2:61" ht="20.25" customHeight="1">
      <c r="B35" s="338"/>
      <c r="C35" s="103" t="s">
        <v>207</v>
      </c>
      <c r="D35" s="107" t="s">
        <v>133</v>
      </c>
      <c r="E35" s="129">
        <f>'入力シート(利用空間)'!H183</f>
        <v>0</v>
      </c>
      <c r="F35" s="130">
        <f>'入力シート(利用空間)'!H184</f>
        <v>0</v>
      </c>
      <c r="G35" s="130">
        <f>'入力シート(利用空間)'!H185</f>
        <v>0</v>
      </c>
      <c r="H35" s="130">
        <f>'入力シート(利用空間)'!H186</f>
        <v>0</v>
      </c>
      <c r="I35" s="130">
        <f>'入力シート(利用空間)'!H187</f>
        <v>0</v>
      </c>
      <c r="J35" s="130">
        <f>'入力シート(利用空間)'!H188</f>
        <v>0</v>
      </c>
      <c r="K35" s="130">
        <f>'入力シート(利用空間)'!H189</f>
        <v>0</v>
      </c>
      <c r="L35" s="130">
        <f>'入力シート(利用空間)'!H190</f>
        <v>0</v>
      </c>
      <c r="M35" s="131"/>
      <c r="N35" s="132"/>
      <c r="O35" s="132"/>
      <c r="P35" s="132"/>
      <c r="Q35" s="132"/>
      <c r="R35" s="132"/>
      <c r="S35" s="132"/>
      <c r="T35" s="132"/>
      <c r="U35" s="132"/>
      <c r="V35" s="132"/>
      <c r="W35" s="132"/>
      <c r="X35" s="132"/>
      <c r="Y35" s="132"/>
      <c r="Z35" s="132"/>
      <c r="AA35" s="134">
        <f t="shared" si="0"/>
        <v>0</v>
      </c>
      <c r="AB35" s="130">
        <f t="shared" si="1"/>
        <v>0</v>
      </c>
      <c r="AC35" s="130">
        <f t="shared" si="2"/>
        <v>0</v>
      </c>
      <c r="AD35" s="130">
        <f t="shared" si="3"/>
        <v>0</v>
      </c>
      <c r="AE35" s="251" t="str">
        <f t="shared" si="4"/>
        <v>○0,△0,×0</v>
      </c>
      <c r="AF35" s="134">
        <f>'入力シート(利用空間)'!H191</f>
        <v>0</v>
      </c>
      <c r="AG35" s="130">
        <f>'入力シート(利用空間)'!H192</f>
        <v>0</v>
      </c>
      <c r="AH35" s="131"/>
      <c r="AI35" s="132"/>
      <c r="AJ35" s="132"/>
      <c r="AK35" s="132"/>
      <c r="AL35" s="132"/>
      <c r="AM35" s="132"/>
      <c r="AN35" s="132"/>
      <c r="AO35" s="132"/>
      <c r="AP35" s="132"/>
      <c r="AQ35" s="132"/>
      <c r="AR35" s="132"/>
      <c r="AS35" s="132"/>
      <c r="AT35" s="132"/>
      <c r="AU35" s="132"/>
      <c r="AV35" s="132"/>
      <c r="AW35" s="132"/>
      <c r="AX35" s="132"/>
      <c r="AY35" s="132"/>
      <c r="AZ35" s="132"/>
      <c r="BA35" s="132"/>
      <c r="BB35" s="132"/>
      <c r="BC35" s="133"/>
      <c r="BD35" s="134">
        <f t="shared" si="5"/>
        <v>0</v>
      </c>
      <c r="BE35" s="130">
        <f t="shared" si="6"/>
        <v>0</v>
      </c>
      <c r="BF35" s="130">
        <f t="shared" si="7"/>
        <v>0</v>
      </c>
      <c r="BG35" s="130">
        <f t="shared" si="8"/>
        <v>0</v>
      </c>
      <c r="BH35" s="261" t="str">
        <f t="shared" si="9"/>
        <v>○0,△0,×0</v>
      </c>
      <c r="BI35" s="191"/>
    </row>
    <row r="36" spans="2:61" ht="20.25" customHeight="1">
      <c r="B36" s="338"/>
      <c r="C36" s="103" t="s">
        <v>208</v>
      </c>
      <c r="D36" s="107" t="s">
        <v>141</v>
      </c>
      <c r="E36" s="129">
        <f>'入力シート(利用空間)'!H195</f>
        <v>0</v>
      </c>
      <c r="F36" s="130">
        <f>'入力シート(利用空間)'!H196</f>
        <v>0</v>
      </c>
      <c r="G36" s="130">
        <f>'入力シート(利用空間)'!H197</f>
        <v>0</v>
      </c>
      <c r="H36" s="130">
        <f>'入力シート(利用空間)'!H198</f>
        <v>0</v>
      </c>
      <c r="I36" s="130">
        <f>'入力シート(利用空間)'!H199</f>
        <v>0</v>
      </c>
      <c r="J36" s="130">
        <f>'入力シート(利用空間)'!H200</f>
        <v>0</v>
      </c>
      <c r="K36" s="131"/>
      <c r="L36" s="132"/>
      <c r="M36" s="132"/>
      <c r="N36" s="132"/>
      <c r="O36" s="132"/>
      <c r="P36" s="132"/>
      <c r="Q36" s="132"/>
      <c r="R36" s="132"/>
      <c r="S36" s="132"/>
      <c r="T36" s="132"/>
      <c r="U36" s="132"/>
      <c r="V36" s="132"/>
      <c r="W36" s="132"/>
      <c r="X36" s="132"/>
      <c r="Y36" s="132"/>
      <c r="Z36" s="132"/>
      <c r="AA36" s="134">
        <f t="shared" si="0"/>
        <v>0</v>
      </c>
      <c r="AB36" s="130">
        <f t="shared" si="1"/>
        <v>0</v>
      </c>
      <c r="AC36" s="130">
        <f t="shared" si="2"/>
        <v>0</v>
      </c>
      <c r="AD36" s="130">
        <f t="shared" si="3"/>
        <v>0</v>
      </c>
      <c r="AE36" s="251" t="str">
        <f t="shared" si="4"/>
        <v>○0,△0,×0</v>
      </c>
      <c r="AF36" s="144"/>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3"/>
      <c r="BD36" s="134">
        <f t="shared" si="5"/>
        <v>0</v>
      </c>
      <c r="BE36" s="130">
        <f t="shared" si="6"/>
        <v>0</v>
      </c>
      <c r="BF36" s="130">
        <f t="shared" si="7"/>
        <v>0</v>
      </c>
      <c r="BG36" s="130">
        <f t="shared" si="8"/>
        <v>0</v>
      </c>
      <c r="BH36" s="261" t="str">
        <f t="shared" si="9"/>
        <v>○0,△0,×0</v>
      </c>
      <c r="BI36" s="191"/>
    </row>
    <row r="37" spans="2:61" ht="20.25" customHeight="1">
      <c r="B37" s="338"/>
      <c r="C37" s="103" t="s">
        <v>209</v>
      </c>
      <c r="D37" s="107" t="s">
        <v>134</v>
      </c>
      <c r="E37" s="129">
        <f>'入力シート(利用空間)'!H203</f>
        <v>0</v>
      </c>
      <c r="F37" s="130">
        <f>'入力シート(利用空間)'!H204</f>
        <v>0</v>
      </c>
      <c r="G37" s="130">
        <f>'入力シート(利用空間)'!H205</f>
        <v>0</v>
      </c>
      <c r="H37" s="130">
        <f>'入力シート(利用空間)'!H206</f>
        <v>0</v>
      </c>
      <c r="I37" s="130">
        <f>'入力シート(利用空間)'!H207</f>
        <v>0</v>
      </c>
      <c r="J37" s="130">
        <f>'入力シート(利用空間)'!H208</f>
        <v>0</v>
      </c>
      <c r="K37" s="130">
        <f>'入力シート(利用空間)'!H209</f>
        <v>0</v>
      </c>
      <c r="L37" s="130">
        <f>'入力シート(利用空間)'!H210</f>
        <v>0</v>
      </c>
      <c r="M37" s="130">
        <f>'入力シート(利用空間)'!H211</f>
        <v>0</v>
      </c>
      <c r="N37" s="131"/>
      <c r="O37" s="132"/>
      <c r="P37" s="132"/>
      <c r="Q37" s="132"/>
      <c r="R37" s="132"/>
      <c r="S37" s="132"/>
      <c r="T37" s="132"/>
      <c r="U37" s="132"/>
      <c r="V37" s="132"/>
      <c r="W37" s="132"/>
      <c r="X37" s="132"/>
      <c r="Y37" s="132"/>
      <c r="Z37" s="132"/>
      <c r="AA37" s="134">
        <f t="shared" si="0"/>
        <v>0</v>
      </c>
      <c r="AB37" s="130">
        <f t="shared" si="1"/>
        <v>0</v>
      </c>
      <c r="AC37" s="130">
        <f t="shared" si="2"/>
        <v>0</v>
      </c>
      <c r="AD37" s="130">
        <f t="shared" si="3"/>
        <v>0</v>
      </c>
      <c r="AE37" s="251" t="str">
        <f t="shared" si="4"/>
        <v>○0,△0,×0</v>
      </c>
      <c r="AF37" s="134">
        <f>'入力シート(利用空間)'!H212</f>
        <v>0</v>
      </c>
      <c r="AG37" s="130">
        <f>'入力シート(利用空間)'!H213</f>
        <v>0</v>
      </c>
      <c r="AH37" s="130">
        <f>'入力シート(利用空間)'!H214</f>
        <v>0</v>
      </c>
      <c r="AI37" s="130">
        <f>'入力シート(利用空間)'!H215</f>
        <v>0</v>
      </c>
      <c r="AJ37" s="131"/>
      <c r="AK37" s="132"/>
      <c r="AL37" s="132"/>
      <c r="AM37" s="132"/>
      <c r="AN37" s="132"/>
      <c r="AO37" s="132"/>
      <c r="AP37" s="132"/>
      <c r="AQ37" s="132"/>
      <c r="AR37" s="132"/>
      <c r="AS37" s="132"/>
      <c r="AT37" s="132"/>
      <c r="AU37" s="132"/>
      <c r="AV37" s="132"/>
      <c r="AW37" s="132"/>
      <c r="AX37" s="132"/>
      <c r="AY37" s="132"/>
      <c r="AZ37" s="132"/>
      <c r="BA37" s="132"/>
      <c r="BB37" s="132"/>
      <c r="BC37" s="133"/>
      <c r="BD37" s="134">
        <f t="shared" si="5"/>
        <v>0</v>
      </c>
      <c r="BE37" s="130">
        <f t="shared" si="6"/>
        <v>0</v>
      </c>
      <c r="BF37" s="130">
        <f t="shared" si="7"/>
        <v>0</v>
      </c>
      <c r="BG37" s="130">
        <f t="shared" si="8"/>
        <v>0</v>
      </c>
      <c r="BH37" s="261" t="str">
        <f t="shared" si="9"/>
        <v>○0,△0,×0</v>
      </c>
      <c r="BI37" s="191"/>
    </row>
    <row r="38" spans="2:61" ht="20.25" customHeight="1">
      <c r="B38" s="338"/>
      <c r="C38" s="103" t="s">
        <v>210</v>
      </c>
      <c r="D38" s="107" t="s">
        <v>135</v>
      </c>
      <c r="E38" s="129">
        <f>'入力シート(利用空間)'!H218</f>
        <v>0</v>
      </c>
      <c r="F38" s="130">
        <f>'入力シート(利用空間)'!H219</f>
        <v>0</v>
      </c>
      <c r="G38" s="131"/>
      <c r="H38" s="132"/>
      <c r="I38" s="132"/>
      <c r="J38" s="132"/>
      <c r="K38" s="132"/>
      <c r="L38" s="132"/>
      <c r="M38" s="132"/>
      <c r="N38" s="132"/>
      <c r="O38" s="132"/>
      <c r="P38" s="132"/>
      <c r="Q38" s="132"/>
      <c r="R38" s="132"/>
      <c r="S38" s="132"/>
      <c r="T38" s="132"/>
      <c r="U38" s="132"/>
      <c r="V38" s="132"/>
      <c r="W38" s="132"/>
      <c r="X38" s="132"/>
      <c r="Y38" s="132"/>
      <c r="Z38" s="132"/>
      <c r="AA38" s="134">
        <f t="shared" si="0"/>
        <v>0</v>
      </c>
      <c r="AB38" s="130">
        <f t="shared" si="1"/>
        <v>0</v>
      </c>
      <c r="AC38" s="130">
        <f t="shared" si="2"/>
        <v>0</v>
      </c>
      <c r="AD38" s="130">
        <f t="shared" si="3"/>
        <v>0</v>
      </c>
      <c r="AE38" s="251" t="str">
        <f t="shared" si="4"/>
        <v>○0,△0,×0</v>
      </c>
      <c r="AF38" s="134">
        <f>'入力シート(利用空間)'!H220</f>
        <v>0</v>
      </c>
      <c r="AG38" s="130">
        <f>'入力シート(利用空間)'!H221</f>
        <v>0</v>
      </c>
      <c r="AH38" s="130">
        <f>'入力シート(利用空間)'!H222</f>
        <v>0</v>
      </c>
      <c r="AI38" s="130">
        <f>'入力シート(利用空間)'!H223</f>
        <v>0</v>
      </c>
      <c r="AJ38" s="130">
        <f>'入力シート(利用空間)'!H224</f>
        <v>0</v>
      </c>
      <c r="AK38" s="131"/>
      <c r="AL38" s="132"/>
      <c r="AM38" s="132"/>
      <c r="AN38" s="132"/>
      <c r="AO38" s="132"/>
      <c r="AP38" s="132"/>
      <c r="AQ38" s="132"/>
      <c r="AR38" s="132"/>
      <c r="AS38" s="132"/>
      <c r="AT38" s="132"/>
      <c r="AU38" s="132"/>
      <c r="AV38" s="132"/>
      <c r="AW38" s="132"/>
      <c r="AX38" s="132"/>
      <c r="AY38" s="132"/>
      <c r="AZ38" s="132"/>
      <c r="BA38" s="132"/>
      <c r="BB38" s="132"/>
      <c r="BC38" s="133"/>
      <c r="BD38" s="134">
        <f t="shared" si="5"/>
        <v>0</v>
      </c>
      <c r="BE38" s="130">
        <f t="shared" si="6"/>
        <v>0</v>
      </c>
      <c r="BF38" s="130">
        <f t="shared" si="7"/>
        <v>0</v>
      </c>
      <c r="BG38" s="130">
        <f t="shared" si="8"/>
        <v>0</v>
      </c>
      <c r="BH38" s="261" t="str">
        <f t="shared" si="9"/>
        <v>○0,△0,×0</v>
      </c>
      <c r="BI38" s="191"/>
    </row>
    <row r="39" spans="2:61" ht="20.25" customHeight="1" thickBot="1">
      <c r="B39" s="339"/>
      <c r="C39" s="116" t="s">
        <v>13</v>
      </c>
      <c r="D39" s="110" t="s">
        <v>136</v>
      </c>
      <c r="E39" s="145">
        <f>'入力シート(利用空間)'!H227</f>
        <v>0</v>
      </c>
      <c r="F39" s="146">
        <f>'入力シート(利用空間)'!H228</f>
        <v>0</v>
      </c>
      <c r="G39" s="146">
        <f>'入力シート(利用空間)'!H229</f>
        <v>0</v>
      </c>
      <c r="H39" s="146">
        <f>'入力シート(利用空間)'!H230</f>
        <v>0</v>
      </c>
      <c r="I39" s="146">
        <f>'入力シート(利用空間)'!H231</f>
        <v>0</v>
      </c>
      <c r="J39" s="138"/>
      <c r="K39" s="139"/>
      <c r="L39" s="139"/>
      <c r="M39" s="139"/>
      <c r="N39" s="139"/>
      <c r="O39" s="139"/>
      <c r="P39" s="139"/>
      <c r="Q39" s="139"/>
      <c r="R39" s="139"/>
      <c r="S39" s="139"/>
      <c r="T39" s="139"/>
      <c r="U39" s="139"/>
      <c r="V39" s="139"/>
      <c r="W39" s="139"/>
      <c r="X39" s="139"/>
      <c r="Y39" s="139"/>
      <c r="Z39" s="139"/>
      <c r="AA39" s="147">
        <f t="shared" si="0"/>
        <v>0</v>
      </c>
      <c r="AB39" s="146">
        <f t="shared" si="1"/>
        <v>0</v>
      </c>
      <c r="AC39" s="146">
        <f t="shared" si="2"/>
        <v>0</v>
      </c>
      <c r="AD39" s="146">
        <f t="shared" si="3"/>
        <v>0</v>
      </c>
      <c r="AE39" s="254" t="str">
        <f t="shared" si="4"/>
        <v>○0,△0,×0</v>
      </c>
      <c r="AF39" s="147">
        <f>'入力シート(利用空間)'!H232</f>
        <v>0</v>
      </c>
      <c r="AG39" s="146">
        <f>'入力シート(利用空間)'!H233</f>
        <v>0</v>
      </c>
      <c r="AH39" s="146">
        <f>'入力シート(利用空間)'!H234</f>
        <v>0</v>
      </c>
      <c r="AI39" s="146">
        <f>'入力シート(利用空間)'!H235</f>
        <v>0</v>
      </c>
      <c r="AJ39" s="146">
        <f>'入力シート(利用空間)'!H236</f>
        <v>0</v>
      </c>
      <c r="AK39" s="146">
        <f>'入力シート(利用空間)'!H237</f>
        <v>0</v>
      </c>
      <c r="AL39" s="146">
        <f>'入力シート(利用空間)'!H238</f>
        <v>0</v>
      </c>
      <c r="AM39" s="146">
        <f>'入力シート(利用空間)'!H239</f>
        <v>0</v>
      </c>
      <c r="AN39" s="138"/>
      <c r="AO39" s="139"/>
      <c r="AP39" s="139"/>
      <c r="AQ39" s="139"/>
      <c r="AR39" s="139"/>
      <c r="AS39" s="139"/>
      <c r="AT39" s="139"/>
      <c r="AU39" s="139"/>
      <c r="AV39" s="139"/>
      <c r="AW39" s="139"/>
      <c r="AX39" s="139"/>
      <c r="AY39" s="139"/>
      <c r="AZ39" s="139"/>
      <c r="BA39" s="139"/>
      <c r="BB39" s="139"/>
      <c r="BC39" s="140"/>
      <c r="BD39" s="147">
        <f t="shared" si="5"/>
        <v>0</v>
      </c>
      <c r="BE39" s="146">
        <f t="shared" si="6"/>
        <v>0</v>
      </c>
      <c r="BF39" s="146">
        <f t="shared" si="7"/>
        <v>0</v>
      </c>
      <c r="BG39" s="146">
        <f t="shared" si="8"/>
        <v>0</v>
      </c>
      <c r="BH39" s="264" t="str">
        <f t="shared" si="9"/>
        <v>○0,△0,×0</v>
      </c>
      <c r="BI39" s="194"/>
    </row>
    <row r="40" spans="2:61" ht="20.25" customHeight="1">
      <c r="B40" s="341" t="s">
        <v>201</v>
      </c>
      <c r="C40" s="117" t="s">
        <v>342</v>
      </c>
      <c r="D40" s="109"/>
      <c r="E40" s="122">
        <f>'入力シート(案内・誘導)'!H8</f>
        <v>0</v>
      </c>
      <c r="F40" s="123">
        <f>'入力シート(案内・誘導)'!H9</f>
        <v>0</v>
      </c>
      <c r="G40" s="123">
        <f>'入力シート(案内・誘導)'!H10</f>
        <v>0</v>
      </c>
      <c r="H40" s="123">
        <f>'入力シート(案内・誘導)'!H11</f>
        <v>0</v>
      </c>
      <c r="I40" s="124"/>
      <c r="J40" s="125"/>
      <c r="K40" s="125"/>
      <c r="L40" s="125"/>
      <c r="M40" s="125"/>
      <c r="N40" s="125"/>
      <c r="O40" s="125"/>
      <c r="P40" s="125"/>
      <c r="Q40" s="125"/>
      <c r="R40" s="125"/>
      <c r="S40" s="125"/>
      <c r="T40" s="125"/>
      <c r="U40" s="125"/>
      <c r="V40" s="125"/>
      <c r="W40" s="125"/>
      <c r="X40" s="125"/>
      <c r="Y40" s="125"/>
      <c r="Z40" s="125"/>
      <c r="AA40" s="143">
        <f t="shared" si="0"/>
        <v>0</v>
      </c>
      <c r="AB40" s="123">
        <f t="shared" si="1"/>
        <v>0</v>
      </c>
      <c r="AC40" s="123">
        <f t="shared" si="2"/>
        <v>0</v>
      </c>
      <c r="AD40" s="123">
        <f t="shared" si="3"/>
        <v>0</v>
      </c>
      <c r="AE40" s="245" t="str">
        <f t="shared" si="4"/>
        <v>○0,△0,×0</v>
      </c>
      <c r="AF40" s="143">
        <f>'入力シート(案内・誘導)'!H12</f>
        <v>0</v>
      </c>
      <c r="AG40" s="123">
        <f>'入力シート(案内・誘導)'!H13</f>
        <v>0</v>
      </c>
      <c r="AH40" s="123">
        <f>'入力シート(案内・誘導)'!H14</f>
        <v>0</v>
      </c>
      <c r="AI40" s="124"/>
      <c r="AJ40" s="125"/>
      <c r="AK40" s="125"/>
      <c r="AL40" s="125"/>
      <c r="AM40" s="125"/>
      <c r="AN40" s="125"/>
      <c r="AO40" s="125"/>
      <c r="AP40" s="125"/>
      <c r="AQ40" s="125"/>
      <c r="AR40" s="125"/>
      <c r="AS40" s="125"/>
      <c r="AT40" s="125"/>
      <c r="AU40" s="125"/>
      <c r="AV40" s="125"/>
      <c r="AW40" s="125"/>
      <c r="AX40" s="125"/>
      <c r="AY40" s="125"/>
      <c r="AZ40" s="125"/>
      <c r="BA40" s="125"/>
      <c r="BB40" s="125"/>
      <c r="BC40" s="126"/>
      <c r="BD40" s="143">
        <f t="shared" si="5"/>
        <v>0</v>
      </c>
      <c r="BE40" s="123">
        <f t="shared" si="6"/>
        <v>0</v>
      </c>
      <c r="BF40" s="123">
        <f t="shared" si="7"/>
        <v>0</v>
      </c>
      <c r="BG40" s="123">
        <f t="shared" si="8"/>
        <v>0</v>
      </c>
      <c r="BH40" s="260" t="str">
        <f t="shared" si="9"/>
        <v>○0,△0,×0</v>
      </c>
      <c r="BI40" s="193"/>
    </row>
    <row r="41" spans="2:61" ht="20.25" customHeight="1">
      <c r="B41" s="342"/>
      <c r="C41" s="103" t="s">
        <v>115</v>
      </c>
      <c r="D41" s="107" t="s">
        <v>265</v>
      </c>
      <c r="E41" s="129">
        <f>'入力シート(案内・誘導)'!H17</f>
        <v>0</v>
      </c>
      <c r="F41" s="130">
        <f>'入力シート(案内・誘導)'!H18</f>
        <v>0</v>
      </c>
      <c r="G41" s="130">
        <f>'入力シート(案内・誘導)'!H19</f>
        <v>0</v>
      </c>
      <c r="H41" s="130">
        <f>'入力シート(案内・誘導)'!H20</f>
        <v>0</v>
      </c>
      <c r="I41" s="130">
        <f>'入力シート(案内・誘導)'!H21</f>
        <v>0</v>
      </c>
      <c r="J41" s="130">
        <f>'入力シート(案内・誘導)'!H22</f>
        <v>0</v>
      </c>
      <c r="K41" s="130">
        <f>'入力シート(案内・誘導)'!H23</f>
        <v>0</v>
      </c>
      <c r="L41" s="130">
        <f>'入力シート(案内・誘導)'!H24</f>
        <v>0</v>
      </c>
      <c r="M41" s="130">
        <f>'入力シート(案内・誘導)'!H25</f>
        <v>0</v>
      </c>
      <c r="N41" s="130">
        <f>'入力シート(案内・誘導)'!H26</f>
        <v>0</v>
      </c>
      <c r="O41" s="130">
        <f>'入力シート(案内・誘導)'!H27</f>
        <v>0</v>
      </c>
      <c r="P41" s="130">
        <f>'入力シート(案内・誘導)'!H28</f>
        <v>0</v>
      </c>
      <c r="Q41" s="130">
        <f>'入力シート(案内・誘導)'!H29</f>
        <v>0</v>
      </c>
      <c r="R41" s="130">
        <f>'入力シート(案内・誘導)'!H30</f>
        <v>0</v>
      </c>
      <c r="S41" s="130">
        <f>'入力シート(案内・誘導)'!H31</f>
        <v>0</v>
      </c>
      <c r="T41" s="130">
        <f>'入力シート(案内・誘導)'!H32</f>
        <v>0</v>
      </c>
      <c r="U41" s="130">
        <f>'入力シート(案内・誘導)'!H33</f>
        <v>0</v>
      </c>
      <c r="V41" s="130">
        <f>'入力シート(案内・誘導)'!H34</f>
        <v>0</v>
      </c>
      <c r="W41" s="130">
        <f>'入力シート(案内・誘導)'!H35</f>
        <v>0</v>
      </c>
      <c r="X41" s="130">
        <f>'入力シート(案内・誘導)'!H36</f>
        <v>0</v>
      </c>
      <c r="Y41" s="130">
        <f>'入力シート(案内・誘導)'!H37</f>
        <v>0</v>
      </c>
      <c r="Z41" s="131"/>
      <c r="AA41" s="134">
        <f t="shared" si="0"/>
        <v>0</v>
      </c>
      <c r="AB41" s="130">
        <f t="shared" si="1"/>
        <v>0</v>
      </c>
      <c r="AC41" s="130">
        <f t="shared" si="2"/>
        <v>0</v>
      </c>
      <c r="AD41" s="130">
        <f t="shared" si="3"/>
        <v>0</v>
      </c>
      <c r="AE41" s="251" t="str">
        <f t="shared" si="4"/>
        <v>○0,△0,×0</v>
      </c>
      <c r="AF41" s="134">
        <f>'入力シート(案内・誘導)'!H38</f>
        <v>0</v>
      </c>
      <c r="AG41" s="130">
        <f>'入力シート(案内・誘導)'!H39</f>
        <v>0</v>
      </c>
      <c r="AH41" s="130">
        <f>'入力シート(案内・誘導)'!H40</f>
        <v>0</v>
      </c>
      <c r="AI41" s="130">
        <f>'入力シート(案内・誘導)'!H41</f>
        <v>0</v>
      </c>
      <c r="AJ41" s="130">
        <f>'入力シート(案内・誘導)'!H42</f>
        <v>0</v>
      </c>
      <c r="AK41" s="131"/>
      <c r="AL41" s="132"/>
      <c r="AM41" s="132"/>
      <c r="AN41" s="132"/>
      <c r="AO41" s="132"/>
      <c r="AP41" s="132"/>
      <c r="AQ41" s="132"/>
      <c r="AR41" s="132"/>
      <c r="AS41" s="132"/>
      <c r="AT41" s="132"/>
      <c r="AU41" s="132"/>
      <c r="AV41" s="132"/>
      <c r="AW41" s="132"/>
      <c r="AX41" s="132"/>
      <c r="AY41" s="132"/>
      <c r="AZ41" s="132"/>
      <c r="BA41" s="132"/>
      <c r="BB41" s="132"/>
      <c r="BC41" s="133"/>
      <c r="BD41" s="134">
        <f t="shared" si="5"/>
        <v>0</v>
      </c>
      <c r="BE41" s="130">
        <f t="shared" si="6"/>
        <v>0</v>
      </c>
      <c r="BF41" s="130">
        <f t="shared" si="7"/>
        <v>0</v>
      </c>
      <c r="BG41" s="130">
        <f t="shared" si="8"/>
        <v>0</v>
      </c>
      <c r="BH41" s="261" t="str">
        <f t="shared" si="9"/>
        <v>○0,△0,×0</v>
      </c>
      <c r="BI41" s="191"/>
    </row>
    <row r="42" spans="2:61" ht="20.25" customHeight="1">
      <c r="B42" s="342"/>
      <c r="C42" s="103" t="s">
        <v>664</v>
      </c>
      <c r="D42" s="107" t="s">
        <v>273</v>
      </c>
      <c r="E42" s="129">
        <f>'入力シート(案内・誘導)'!H45</f>
        <v>0</v>
      </c>
      <c r="F42" s="130">
        <f>'入力シート(案内・誘導)'!H47</f>
        <v>0</v>
      </c>
      <c r="G42" s="130">
        <f>'入力シート(案内・誘導)'!H48</f>
        <v>0</v>
      </c>
      <c r="H42" s="130">
        <f>'入力シート(案内・誘導)'!H49</f>
        <v>0</v>
      </c>
      <c r="I42" s="130">
        <f>'入力シート(案内・誘導)'!H50</f>
        <v>0</v>
      </c>
      <c r="J42" s="130">
        <f>'入力シート(案内・誘導)'!H51</f>
        <v>0</v>
      </c>
      <c r="K42" s="130">
        <f>'入力シート(案内・誘導)'!H52</f>
        <v>0</v>
      </c>
      <c r="L42" s="130">
        <f>'入力シート(案内・誘導)'!H53</f>
        <v>0</v>
      </c>
      <c r="M42" s="130">
        <f>'入力シート(案内・誘導)'!H54</f>
        <v>0</v>
      </c>
      <c r="N42" s="130">
        <f>'入力シート(案内・誘導)'!H55</f>
        <v>0</v>
      </c>
      <c r="O42" s="130">
        <f>'入力シート(案内・誘導)'!H56</f>
        <v>0</v>
      </c>
      <c r="P42" s="130">
        <f>'入力シート(案内・誘導)'!H57</f>
        <v>0</v>
      </c>
      <c r="Q42" s="130">
        <f>'入力シート(案内・誘導)'!H59</f>
        <v>0</v>
      </c>
      <c r="R42" s="130">
        <f>'入力シート(案内・誘導)'!H60</f>
        <v>0</v>
      </c>
      <c r="S42" s="131"/>
      <c r="T42" s="132"/>
      <c r="U42" s="132"/>
      <c r="V42" s="132"/>
      <c r="W42" s="132"/>
      <c r="X42" s="132"/>
      <c r="Y42" s="132"/>
      <c r="Z42" s="132"/>
      <c r="AA42" s="134">
        <f t="shared" si="0"/>
        <v>0</v>
      </c>
      <c r="AB42" s="130">
        <f t="shared" si="1"/>
        <v>0</v>
      </c>
      <c r="AC42" s="130">
        <f t="shared" si="2"/>
        <v>0</v>
      </c>
      <c r="AD42" s="130">
        <f t="shared" si="3"/>
        <v>0</v>
      </c>
      <c r="AE42" s="251" t="str">
        <f t="shared" si="4"/>
        <v>○0,△0,×0</v>
      </c>
      <c r="AF42" s="134">
        <f>'入力シート(案内・誘導)'!H63</f>
        <v>0</v>
      </c>
      <c r="AG42" s="130">
        <f>'入力シート(案内・誘導)'!H64</f>
        <v>0</v>
      </c>
      <c r="AH42" s="130">
        <f>'入力シート(案内・誘導)'!H65</f>
        <v>0</v>
      </c>
      <c r="AI42" s="130">
        <f>'入力シート(案内・誘導)'!H66</f>
        <v>0</v>
      </c>
      <c r="AJ42" s="130">
        <f>'入力シート(案内・誘導)'!H68</f>
        <v>0</v>
      </c>
      <c r="AK42" s="131"/>
      <c r="AL42" s="132"/>
      <c r="AM42" s="132"/>
      <c r="AN42" s="132"/>
      <c r="AO42" s="132"/>
      <c r="AP42" s="132"/>
      <c r="AQ42" s="132"/>
      <c r="AR42" s="132"/>
      <c r="AS42" s="132"/>
      <c r="AT42" s="132"/>
      <c r="AU42" s="132"/>
      <c r="AV42" s="132"/>
      <c r="AW42" s="132"/>
      <c r="AX42" s="132"/>
      <c r="AY42" s="132"/>
      <c r="AZ42" s="132"/>
      <c r="BA42" s="132"/>
      <c r="BB42" s="132"/>
      <c r="BC42" s="133"/>
      <c r="BD42" s="134">
        <f t="shared" si="5"/>
        <v>0</v>
      </c>
      <c r="BE42" s="130">
        <f t="shared" si="6"/>
        <v>0</v>
      </c>
      <c r="BF42" s="130">
        <f t="shared" si="7"/>
        <v>0</v>
      </c>
      <c r="BG42" s="130">
        <f t="shared" si="8"/>
        <v>0</v>
      </c>
      <c r="BH42" s="261" t="str">
        <f t="shared" si="9"/>
        <v>○0,△0,×0</v>
      </c>
      <c r="BI42" s="191"/>
    </row>
    <row r="43" spans="2:61" ht="20.25" customHeight="1">
      <c r="B43" s="342"/>
      <c r="C43" s="104" t="s">
        <v>596</v>
      </c>
      <c r="D43" s="108" t="s">
        <v>137</v>
      </c>
      <c r="E43" s="136">
        <f>'入力シート(案内・誘導)'!H71</f>
        <v>0</v>
      </c>
      <c r="F43" s="137">
        <f>'入力シート(案内・誘導)'!H72</f>
        <v>0</v>
      </c>
      <c r="G43" s="137">
        <f>'入力シート(案内・誘導)'!H73</f>
        <v>0</v>
      </c>
      <c r="H43" s="137">
        <f>'入力シート(案内・誘導)'!H74</f>
        <v>0</v>
      </c>
      <c r="I43" s="131"/>
      <c r="J43" s="132"/>
      <c r="K43" s="132"/>
      <c r="L43" s="132"/>
      <c r="M43" s="132"/>
      <c r="N43" s="132"/>
      <c r="O43" s="132"/>
      <c r="P43" s="132"/>
      <c r="Q43" s="132"/>
      <c r="R43" s="132"/>
      <c r="S43" s="132"/>
      <c r="T43" s="132"/>
      <c r="U43" s="132"/>
      <c r="V43" s="132"/>
      <c r="W43" s="132"/>
      <c r="X43" s="132"/>
      <c r="Y43" s="132"/>
      <c r="Z43" s="132"/>
      <c r="AA43" s="141">
        <f t="shared" si="0"/>
        <v>0</v>
      </c>
      <c r="AB43" s="137">
        <f t="shared" si="1"/>
        <v>0</v>
      </c>
      <c r="AC43" s="137">
        <f t="shared" si="2"/>
        <v>0</v>
      </c>
      <c r="AD43" s="137">
        <f t="shared" si="3"/>
        <v>0</v>
      </c>
      <c r="AE43" s="252" t="str">
        <f t="shared" si="4"/>
        <v>○0,△0,×0</v>
      </c>
      <c r="AF43" s="141">
        <f>'入力シート(案内・誘導)'!H75</f>
        <v>0</v>
      </c>
      <c r="AG43" s="137">
        <f>'入力シート(案内・誘導)'!H76</f>
        <v>0</v>
      </c>
      <c r="AH43" s="137">
        <f>'入力シート(案内・誘導)'!H77</f>
        <v>0</v>
      </c>
      <c r="AI43" s="131"/>
      <c r="AJ43" s="132"/>
      <c r="AK43" s="132"/>
      <c r="AL43" s="132"/>
      <c r="AM43" s="132"/>
      <c r="AN43" s="132"/>
      <c r="AO43" s="132"/>
      <c r="AP43" s="132"/>
      <c r="AQ43" s="132"/>
      <c r="AR43" s="132"/>
      <c r="AS43" s="132"/>
      <c r="AT43" s="132"/>
      <c r="AU43" s="132"/>
      <c r="AV43" s="132"/>
      <c r="AW43" s="132"/>
      <c r="AX43" s="132"/>
      <c r="AY43" s="132"/>
      <c r="AZ43" s="132"/>
      <c r="BA43" s="132"/>
      <c r="BB43" s="132"/>
      <c r="BC43" s="133"/>
      <c r="BD43" s="141">
        <f t="shared" si="5"/>
        <v>0</v>
      </c>
      <c r="BE43" s="137">
        <f t="shared" si="6"/>
        <v>0</v>
      </c>
      <c r="BF43" s="137">
        <f t="shared" si="7"/>
        <v>0</v>
      </c>
      <c r="BG43" s="137">
        <f t="shared" si="8"/>
        <v>0</v>
      </c>
      <c r="BH43" s="262" t="str">
        <f t="shared" si="9"/>
        <v>○0,△0,×0</v>
      </c>
      <c r="BI43" s="192"/>
    </row>
    <row r="44" spans="2:61" ht="20.25" customHeight="1" thickBot="1">
      <c r="B44" s="343"/>
      <c r="C44" s="116" t="s">
        <v>597</v>
      </c>
      <c r="D44" s="113" t="s">
        <v>12</v>
      </c>
      <c r="E44" s="145">
        <f>'入力シート(案内・誘導)'!H81</f>
        <v>0</v>
      </c>
      <c r="F44" s="146">
        <f>'入力シート(案内・誘導)'!H82</f>
        <v>0</v>
      </c>
      <c r="G44" s="146">
        <f>'入力シート(案内・誘導)'!H83</f>
        <v>0</v>
      </c>
      <c r="H44" s="146">
        <f>'入力シート(案内・誘導)'!H84</f>
        <v>0</v>
      </c>
      <c r="I44" s="146">
        <f>'入力シート(案内・誘導)'!H86</f>
        <v>0</v>
      </c>
      <c r="J44" s="146">
        <f>'入力シート(案内・誘導)'!H87</f>
        <v>0</v>
      </c>
      <c r="K44" s="146">
        <f>'入力シート(案内・誘導)'!H88</f>
        <v>0</v>
      </c>
      <c r="L44" s="138"/>
      <c r="M44" s="139"/>
      <c r="N44" s="139"/>
      <c r="O44" s="139"/>
      <c r="P44" s="139"/>
      <c r="Q44" s="139"/>
      <c r="R44" s="139"/>
      <c r="S44" s="139"/>
      <c r="T44" s="139"/>
      <c r="U44" s="139"/>
      <c r="V44" s="139"/>
      <c r="W44" s="139"/>
      <c r="X44" s="139"/>
      <c r="Y44" s="139"/>
      <c r="Z44" s="139"/>
      <c r="AA44" s="147">
        <f t="shared" si="0"/>
        <v>0</v>
      </c>
      <c r="AB44" s="146">
        <f t="shared" si="1"/>
        <v>0</v>
      </c>
      <c r="AC44" s="146">
        <f t="shared" si="2"/>
        <v>0</v>
      </c>
      <c r="AD44" s="146">
        <f t="shared" si="3"/>
        <v>0</v>
      </c>
      <c r="AE44" s="254" t="str">
        <f t="shared" si="4"/>
        <v>○0,△0,×0</v>
      </c>
      <c r="AF44" s="147">
        <f>'入力シート(案内・誘導)'!H90</f>
        <v>0</v>
      </c>
      <c r="AG44" s="146">
        <f>'入力シート(案内・誘導)'!H91</f>
        <v>0</v>
      </c>
      <c r="AH44" s="146">
        <f>'入力シート(案内・誘導)'!H93</f>
        <v>0</v>
      </c>
      <c r="AI44" s="146">
        <f>'入力シート(案内・誘導)'!H94</f>
        <v>0</v>
      </c>
      <c r="AJ44" s="146">
        <f>'入力シート(案内・誘導)'!H95</f>
        <v>0</v>
      </c>
      <c r="AK44" s="146">
        <f>'入力シート(案内・誘導)'!H96</f>
        <v>0</v>
      </c>
      <c r="AL44" s="146">
        <f>'入力シート(案内・誘導)'!H97</f>
        <v>0</v>
      </c>
      <c r="AM44" s="138"/>
      <c r="AN44" s="139"/>
      <c r="AO44" s="139"/>
      <c r="AP44" s="139"/>
      <c r="AQ44" s="139"/>
      <c r="AR44" s="139"/>
      <c r="AS44" s="139"/>
      <c r="AT44" s="139"/>
      <c r="AU44" s="139"/>
      <c r="AV44" s="139"/>
      <c r="AW44" s="139"/>
      <c r="AX44" s="139"/>
      <c r="AY44" s="139"/>
      <c r="AZ44" s="139"/>
      <c r="BA44" s="139"/>
      <c r="BB44" s="139"/>
      <c r="BC44" s="140"/>
      <c r="BD44" s="147">
        <f t="shared" si="5"/>
        <v>0</v>
      </c>
      <c r="BE44" s="146">
        <f t="shared" si="6"/>
        <v>0</v>
      </c>
      <c r="BF44" s="146">
        <f t="shared" si="7"/>
        <v>0</v>
      </c>
      <c r="BG44" s="146">
        <f t="shared" si="8"/>
        <v>0</v>
      </c>
      <c r="BH44" s="264" t="str">
        <f t="shared" si="9"/>
        <v>○0,△0,×0</v>
      </c>
      <c r="BI44" s="194"/>
    </row>
    <row r="45" spans="4:60" ht="18.75" customHeight="1" thickBot="1">
      <c r="D45" s="106"/>
      <c r="E45" s="195"/>
      <c r="F45" s="197"/>
      <c r="G45" s="197"/>
      <c r="H45" s="197"/>
      <c r="I45" s="197"/>
      <c r="J45" s="197"/>
      <c r="K45" s="197"/>
      <c r="L45" s="197"/>
      <c r="M45" s="197"/>
      <c r="N45" s="197"/>
      <c r="O45" s="197"/>
      <c r="P45" s="197"/>
      <c r="Q45" s="197"/>
      <c r="R45" s="197"/>
      <c r="S45" s="197"/>
      <c r="T45" s="197"/>
      <c r="U45" s="197"/>
      <c r="V45" s="197"/>
      <c r="W45" s="197"/>
      <c r="X45" s="197"/>
      <c r="Y45" s="197"/>
      <c r="Z45" s="201"/>
      <c r="AA45" s="201"/>
      <c r="AB45" s="201"/>
      <c r="AC45" s="201"/>
      <c r="AD45" s="201"/>
      <c r="AE45" s="202"/>
      <c r="AF45" s="197"/>
      <c r="AG45" s="200"/>
      <c r="AH45" s="200"/>
      <c r="AI45" s="200"/>
      <c r="AJ45" s="200"/>
      <c r="AK45" s="197"/>
      <c r="AL45" s="197"/>
      <c r="AM45" s="197"/>
      <c r="AN45" s="197"/>
      <c r="AO45" s="197"/>
      <c r="AP45" s="197"/>
      <c r="AQ45" s="197"/>
      <c r="AR45" s="197"/>
      <c r="AS45" s="197"/>
      <c r="AT45" s="197"/>
      <c r="AU45" s="197"/>
      <c r="AV45" s="197"/>
      <c r="AW45" s="197"/>
      <c r="AX45" s="197"/>
      <c r="AY45" s="197"/>
      <c r="AZ45" s="197"/>
      <c r="BA45" s="197"/>
      <c r="BB45" s="197"/>
      <c r="BC45" s="201"/>
      <c r="BD45" s="201"/>
      <c r="BE45" s="201"/>
      <c r="BF45" s="201"/>
      <c r="BG45" s="201"/>
      <c r="BH45" s="204"/>
    </row>
    <row r="46" spans="4:61" ht="18" customHeight="1" thickBot="1">
      <c r="D46" s="106"/>
      <c r="E46" s="195"/>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8"/>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201"/>
      <c r="BI46" s="202"/>
    </row>
    <row r="47" spans="4:61" ht="13.5">
      <c r="D47" s="106"/>
      <c r="E47" s="195"/>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8"/>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205"/>
      <c r="BI47" s="198"/>
    </row>
    <row r="48" spans="4:61" ht="13.5">
      <c r="D48" s="106"/>
      <c r="E48" s="195"/>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8"/>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205"/>
      <c r="BI48" s="198"/>
    </row>
    <row r="49" spans="4:61" ht="13.5">
      <c r="D49" s="106"/>
      <c r="E49" s="195"/>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8"/>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205"/>
      <c r="BI49" s="198"/>
    </row>
    <row r="50" spans="4:61" ht="13.5">
      <c r="D50" s="106"/>
      <c r="E50" s="195"/>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8"/>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205"/>
      <c r="BI50" s="198"/>
    </row>
    <row r="51" spans="4:61" ht="13.5">
      <c r="D51" s="106"/>
      <c r="E51" s="19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8"/>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205"/>
      <c r="BI51" s="198"/>
    </row>
    <row r="52" spans="4:61" ht="13.5">
      <c r="D52" s="106"/>
      <c r="E52" s="195"/>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8"/>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205"/>
      <c r="BI52" s="198"/>
    </row>
    <row r="53" spans="4:61" ht="13.5">
      <c r="D53" s="106"/>
      <c r="E53" s="195"/>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8"/>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205"/>
      <c r="BI53" s="198"/>
    </row>
    <row r="54" spans="4:61" ht="13.5">
      <c r="D54" s="106"/>
      <c r="E54" s="195"/>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8"/>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205"/>
      <c r="BI54" s="198"/>
    </row>
    <row r="55" spans="4:61" ht="13.5">
      <c r="D55" s="106"/>
      <c r="E55" s="195"/>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8"/>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205"/>
      <c r="BI55" s="198"/>
    </row>
    <row r="56" spans="4:61" ht="13.5">
      <c r="D56" s="106"/>
      <c r="E56" s="195"/>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8"/>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205"/>
      <c r="BI56" s="198"/>
    </row>
    <row r="57" spans="4:61" ht="13.5">
      <c r="D57" s="106"/>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7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206"/>
      <c r="BI57" s="179"/>
    </row>
    <row r="58" spans="4:61" ht="13.5">
      <c r="D58" s="106"/>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7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206"/>
      <c r="BI58" s="179"/>
    </row>
    <row r="59" spans="4:61" ht="13.5">
      <c r="D59" s="106"/>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7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206"/>
      <c r="BI59" s="179"/>
    </row>
    <row r="60" spans="4:61" ht="13.5">
      <c r="D60" s="106"/>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7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206"/>
      <c r="BI60" s="179"/>
    </row>
    <row r="61" spans="4:61" ht="13.5">
      <c r="D61" s="106"/>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7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206"/>
      <c r="BI61" s="179"/>
    </row>
    <row r="62" spans="4:61" ht="13.5">
      <c r="D62" s="106"/>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7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206"/>
      <c r="BI62" s="179"/>
    </row>
    <row r="63" spans="4:61" ht="13.5">
      <c r="D63" s="106"/>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7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06"/>
      <c r="BI63" s="179"/>
    </row>
    <row r="64" spans="4:61" ht="13.5">
      <c r="D64" s="106"/>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7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206"/>
      <c r="BI64" s="179"/>
    </row>
    <row r="65" spans="4:61" ht="13.5">
      <c r="D65" s="106"/>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7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206"/>
      <c r="BI65" s="179"/>
    </row>
    <row r="66" spans="4:61" ht="13.5">
      <c r="D66" s="106"/>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7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206"/>
      <c r="BI66" s="179"/>
    </row>
    <row r="67" spans="4:61" ht="13.5">
      <c r="D67" s="106"/>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7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206"/>
      <c r="BI67" s="179"/>
    </row>
    <row r="68" spans="6:61" ht="13.5">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7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206"/>
      <c r="BI68" s="179"/>
    </row>
    <row r="69" spans="6:61" ht="13.5">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7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206"/>
      <c r="BI69" s="179"/>
    </row>
    <row r="70" spans="6:61" ht="13.5">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7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206"/>
      <c r="BI70" s="179"/>
    </row>
    <row r="71" spans="6:61" ht="13.5">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7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206"/>
      <c r="BI71" s="179"/>
    </row>
    <row r="72" spans="6:61" ht="13.5">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7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206"/>
      <c r="BI72" s="179"/>
    </row>
    <row r="73" spans="6:61" ht="13.5">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7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206"/>
      <c r="BI73" s="179"/>
    </row>
    <row r="74" spans="6:61" ht="13.5">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7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206"/>
      <c r="BI74" s="179"/>
    </row>
    <row r="75" spans="6:61" ht="13.5">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7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206"/>
      <c r="BI75" s="179"/>
    </row>
    <row r="76" spans="6:61" ht="13.5">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7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206"/>
      <c r="BI76" s="179"/>
    </row>
    <row r="77" spans="6:61" ht="13.5">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7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206"/>
      <c r="BI77" s="179"/>
    </row>
    <row r="78" spans="6:61" ht="13.5">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7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206"/>
      <c r="BI78" s="179"/>
    </row>
    <row r="79" spans="6:61" ht="13.5">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7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206"/>
      <c r="BI79" s="179"/>
    </row>
    <row r="80" spans="6:61" ht="13.5">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7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206"/>
      <c r="BI80" s="179"/>
    </row>
    <row r="81" spans="6:61" ht="13.5">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7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206"/>
      <c r="BI81" s="179"/>
    </row>
    <row r="82" spans="6:61" ht="13.5">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7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206"/>
      <c r="BI82" s="179"/>
    </row>
    <row r="83" spans="6:61" ht="13.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7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206"/>
      <c r="BI83" s="179"/>
    </row>
    <row r="84" spans="6:61" ht="13.5">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7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206"/>
      <c r="BI84" s="179"/>
    </row>
    <row r="85" spans="6:61" ht="13.5">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7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206"/>
      <c r="BI85" s="179"/>
    </row>
    <row r="86" spans="6:61" ht="13.5">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7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206"/>
      <c r="BI86" s="179"/>
    </row>
    <row r="87" spans="6:61" ht="13.5">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7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206"/>
      <c r="BI87" s="179"/>
    </row>
    <row r="88" spans="6:61" ht="13.5">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7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206"/>
      <c r="BI88" s="179"/>
    </row>
    <row r="89" spans="6:61" ht="13.5">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7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206"/>
      <c r="BI89" s="179"/>
    </row>
    <row r="90" spans="6:61" ht="13.5">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7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206"/>
      <c r="BI90" s="179"/>
    </row>
    <row r="91" spans="6:61" ht="13.5">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7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206"/>
      <c r="BI91" s="179"/>
    </row>
    <row r="92" spans="6:61" ht="13.5">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7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206"/>
      <c r="BI92" s="179"/>
    </row>
    <row r="93" spans="6:61" ht="13.5">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7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206"/>
      <c r="BI93" s="179"/>
    </row>
    <row r="94" spans="6:61" ht="13.5">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7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206"/>
      <c r="BI94" s="179"/>
    </row>
    <row r="95" spans="6:61" ht="13.5">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7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206"/>
      <c r="BI95" s="179"/>
    </row>
    <row r="96" spans="6:61" ht="13.5">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7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206"/>
      <c r="BI96" s="179"/>
    </row>
    <row r="97" spans="6:61" ht="13.5">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7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206"/>
      <c r="BI97" s="179"/>
    </row>
    <row r="98" spans="6:61" ht="13.5">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7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206"/>
      <c r="BI98" s="179"/>
    </row>
    <row r="99" spans="6:61" ht="13.5">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7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206"/>
      <c r="BI99" s="179"/>
    </row>
    <row r="100" spans="6:61" ht="13.5">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7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206"/>
      <c r="BI100" s="179"/>
    </row>
    <row r="101" spans="6:61" ht="13.5">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7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206"/>
      <c r="BI101" s="179"/>
    </row>
    <row r="102" spans="6:61" ht="13.5">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7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206"/>
      <c r="BI102" s="179"/>
    </row>
    <row r="103" spans="6:61" ht="13.5">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7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206"/>
      <c r="BI103" s="179"/>
    </row>
    <row r="104" spans="6:61" ht="13.5">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7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206"/>
      <c r="BI104" s="179"/>
    </row>
    <row r="105" spans="6:61" ht="13.5">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7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206"/>
      <c r="BI105" s="179"/>
    </row>
    <row r="106" spans="6:61" ht="13.5">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7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206"/>
      <c r="BI106" s="179"/>
    </row>
    <row r="107" spans="6:61" ht="13.5">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7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206"/>
      <c r="BI107" s="179"/>
    </row>
    <row r="108" spans="6:61" ht="13.5">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7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206"/>
      <c r="BI108" s="179"/>
    </row>
    <row r="109" spans="6:61" ht="13.5">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7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206"/>
      <c r="BI109" s="179"/>
    </row>
    <row r="110" spans="6:61" ht="13.5">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7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206"/>
      <c r="BI110" s="179"/>
    </row>
    <row r="111" spans="6:61" ht="13.5">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7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206"/>
      <c r="BI111" s="179"/>
    </row>
    <row r="112" spans="6:61" ht="13.5">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7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206"/>
      <c r="BI112" s="179"/>
    </row>
    <row r="113" spans="6:61" ht="13.5">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7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206"/>
      <c r="BI113" s="179"/>
    </row>
    <row r="114" spans="6:61" ht="13.5">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7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206"/>
      <c r="BI114" s="179"/>
    </row>
    <row r="115" spans="6:61" ht="13.5">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7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206"/>
      <c r="BI115" s="179"/>
    </row>
    <row r="116" spans="6:61" ht="13.5">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7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206"/>
      <c r="BI116" s="179"/>
    </row>
    <row r="117" spans="6:61" ht="13.5">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7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206"/>
      <c r="BI117" s="179"/>
    </row>
    <row r="118" spans="6:61" ht="13.5">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7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206"/>
      <c r="BI118" s="179"/>
    </row>
    <row r="119" spans="6:61" ht="13.5">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7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206"/>
      <c r="BI119" s="179"/>
    </row>
    <row r="120" spans="6:61" ht="13.5">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7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206"/>
      <c r="BI120" s="179"/>
    </row>
    <row r="121" spans="6:61" ht="13.5">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7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206"/>
      <c r="BI121" s="179"/>
    </row>
    <row r="122" spans="6:61" ht="13.5">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7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206"/>
      <c r="BI122" s="179"/>
    </row>
    <row r="123" spans="6:61" ht="13.5">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7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206"/>
      <c r="BI123" s="179"/>
    </row>
    <row r="124" spans="6:61" ht="13.5">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7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206"/>
      <c r="BI124" s="179"/>
    </row>
    <row r="125" spans="6:61" ht="13.5">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7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206"/>
      <c r="BI125" s="179"/>
    </row>
    <row r="126" spans="6:61" ht="13.5">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7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206"/>
      <c r="BI126" s="179"/>
    </row>
    <row r="127" spans="6:61" ht="13.5">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7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206"/>
      <c r="BI127" s="179"/>
    </row>
    <row r="128" spans="6:61" ht="13.5">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7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206"/>
      <c r="BI128" s="179"/>
    </row>
    <row r="129" spans="6:61" ht="13.5">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7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206"/>
      <c r="BI129" s="179"/>
    </row>
    <row r="130" spans="6:61" ht="13.5">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7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206"/>
      <c r="BI130" s="179"/>
    </row>
    <row r="131" spans="6:61" ht="13.5">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7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206"/>
      <c r="BI131" s="179"/>
    </row>
    <row r="132" spans="6:61" ht="13.5">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7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206"/>
      <c r="BI132" s="179"/>
    </row>
    <row r="133" spans="6:61" ht="13.5">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7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206"/>
      <c r="BI133" s="179"/>
    </row>
    <row r="134" spans="6:61" ht="13.5">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7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206"/>
      <c r="BI134" s="179"/>
    </row>
    <row r="135" spans="6:61" ht="13.5">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7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206"/>
      <c r="BI135" s="179"/>
    </row>
    <row r="136" spans="6:61" ht="13.5">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7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206"/>
      <c r="BI136" s="179"/>
    </row>
    <row r="137" spans="6:61" ht="13.5">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7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206"/>
      <c r="BI137" s="179"/>
    </row>
    <row r="138" spans="6:61" ht="13.5">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7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206"/>
      <c r="BI138" s="179"/>
    </row>
    <row r="139" spans="6:61" ht="13.5">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7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206"/>
      <c r="BI139" s="179"/>
    </row>
    <row r="140" spans="6:61" ht="13.5">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7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206"/>
      <c r="BI140" s="179"/>
    </row>
    <row r="141" spans="6:61" ht="13.5">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7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206"/>
      <c r="BI141" s="179"/>
    </row>
    <row r="142" spans="6:61" ht="13.5">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7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206"/>
      <c r="BI142" s="179"/>
    </row>
    <row r="143" spans="6:61" ht="13.5">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7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206"/>
      <c r="BI143" s="179"/>
    </row>
    <row r="144" spans="6:61" ht="13.5">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7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206"/>
      <c r="BI144" s="179"/>
    </row>
    <row r="145" spans="6:61" ht="13.5">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7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206"/>
      <c r="BI145" s="179"/>
    </row>
    <row r="146" spans="6:61" ht="13.5">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7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206"/>
      <c r="BI146" s="179"/>
    </row>
    <row r="147" spans="6:61" ht="13.5">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7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206"/>
      <c r="BI147" s="179"/>
    </row>
    <row r="148" spans="6:61" ht="13.5">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7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206"/>
      <c r="BI148" s="179"/>
    </row>
    <row r="149" spans="6:61" ht="13.5">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7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206"/>
      <c r="BI149" s="179"/>
    </row>
    <row r="150" spans="6:61" ht="13.5">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7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206"/>
      <c r="BI150" s="179"/>
    </row>
    <row r="151" spans="6:61" ht="13.5">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7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206"/>
      <c r="BI151" s="179"/>
    </row>
    <row r="152" spans="6:61" ht="13.5">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7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206"/>
      <c r="BI152" s="179"/>
    </row>
    <row r="153" spans="6:61" ht="13.5">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7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206"/>
      <c r="BI153" s="179"/>
    </row>
    <row r="154" spans="6:61" ht="13.5">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7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206"/>
      <c r="BI154" s="179"/>
    </row>
    <row r="155" spans="6:61" ht="13.5">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7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206"/>
      <c r="BI155" s="179"/>
    </row>
    <row r="156" spans="6:61" ht="13.5">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7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206"/>
      <c r="BI156" s="179"/>
    </row>
    <row r="157" spans="6:61" ht="13.5">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7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206"/>
      <c r="BI157" s="179"/>
    </row>
    <row r="158" spans="6:61" ht="13.5">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7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206"/>
      <c r="BI158" s="179"/>
    </row>
    <row r="159" spans="6:61" ht="13.5">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7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206"/>
      <c r="BI159" s="179"/>
    </row>
    <row r="160" spans="6:61" ht="13.5">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7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206"/>
      <c r="BI160" s="179"/>
    </row>
    <row r="161" spans="6:61" ht="13.5">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7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206"/>
      <c r="BI161" s="179"/>
    </row>
    <row r="162" spans="6:61" ht="13.5">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7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206"/>
      <c r="BI162" s="179"/>
    </row>
    <row r="163" spans="6:61" ht="13.5">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7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206"/>
      <c r="BI163" s="179"/>
    </row>
    <row r="164" spans="6:61" ht="13.5">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7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206"/>
      <c r="BI164" s="179"/>
    </row>
    <row r="165" spans="6:61" ht="13.5">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7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206"/>
      <c r="BI165" s="179"/>
    </row>
    <row r="166" spans="6:61" ht="13.5">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7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206"/>
      <c r="BI166" s="179"/>
    </row>
    <row r="167" spans="6:61" ht="13.5">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7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206"/>
      <c r="BI167" s="179"/>
    </row>
    <row r="168" spans="6:61" ht="13.5">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7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206"/>
      <c r="BI168" s="179"/>
    </row>
    <row r="169" spans="6:61" ht="13.5">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7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206"/>
      <c r="BI169" s="179"/>
    </row>
    <row r="170" spans="6:61" ht="13.5">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7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206"/>
      <c r="BI170" s="179"/>
    </row>
    <row r="171" spans="6:61" ht="13.5">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7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206"/>
      <c r="BI171" s="179"/>
    </row>
  </sheetData>
  <mergeCells count="9">
    <mergeCell ref="B11:B24"/>
    <mergeCell ref="B25:B39"/>
    <mergeCell ref="B40:B44"/>
    <mergeCell ref="E8:BI8"/>
    <mergeCell ref="B8:D10"/>
    <mergeCell ref="E9:Z9"/>
    <mergeCell ref="AF9:BC9"/>
    <mergeCell ref="AA9:AD9"/>
    <mergeCell ref="BD9:BG9"/>
  </mergeCells>
  <conditionalFormatting sqref="E11">
    <cfRule type="cellIs" priority="1" dxfId="0" operator="equal" stopIfTrue="1">
      <formula>10</formula>
    </cfRule>
  </conditionalFormatting>
  <printOptions horizontalCentered="1"/>
  <pageMargins left="0.3937007874015748" right="0.3937007874015748" top="0.7874015748031497" bottom="0.3937007874015748" header="0.3937007874015748" footer="0.196850393700787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B1:BI171"/>
  <sheetViews>
    <sheetView showZeros="0" view="pageBreakPreview" zoomScale="60" zoomScaleNormal="65" workbookViewId="0" topLeftCell="A1">
      <selection activeCell="B8" sqref="B8:D10"/>
    </sheetView>
  </sheetViews>
  <sheetFormatPr defaultColWidth="9.00390625" defaultRowHeight="13.5"/>
  <cols>
    <col min="1" max="1" width="4.50390625" style="101" customWidth="1"/>
    <col min="2" max="2" width="3.625" style="101" customWidth="1"/>
    <col min="3" max="3" width="3.375" style="100" customWidth="1"/>
    <col min="4" max="4" width="22.75390625" style="101" customWidth="1"/>
    <col min="5" max="19" width="3.75390625" style="101" customWidth="1"/>
    <col min="20" max="20" width="5.50390625" style="101" bestFit="1" customWidth="1"/>
    <col min="21" max="30" width="3.75390625" style="101" customWidth="1"/>
    <col min="31" max="31" width="8.625" style="178" hidden="1" customWidth="1"/>
    <col min="32" max="59" width="3.75390625" style="101" customWidth="1"/>
    <col min="60" max="60" width="8.625" style="203" hidden="1" customWidth="1"/>
    <col min="61" max="61" width="8.625" style="178" customWidth="1"/>
    <col min="62" max="77" width="3.75390625" style="101" customWidth="1"/>
    <col min="78" max="16384" width="9.00390625" style="101" customWidth="1"/>
  </cols>
  <sheetData>
    <row r="1" ht="24">
      <c r="B1" s="207" t="s">
        <v>733</v>
      </c>
    </row>
    <row r="2" ht="8.25" customHeight="1">
      <c r="B2" s="207"/>
    </row>
    <row r="3" spans="2:14" ht="24.75" customHeight="1">
      <c r="B3" s="207" t="s">
        <v>44</v>
      </c>
      <c r="N3" s="102"/>
    </row>
    <row r="4" ht="8.25" customHeight="1"/>
    <row r="5" spans="2:61" s="213" customFormat="1" ht="21" customHeight="1">
      <c r="B5" s="210" t="e">
        <f>"事務所名:"&amp;#REF!</f>
        <v>#REF!</v>
      </c>
      <c r="C5" s="211"/>
      <c r="D5" s="212"/>
      <c r="F5" s="210" t="e">
        <f>"業務名："&amp;#REF!</f>
        <v>#REF!</v>
      </c>
      <c r="G5" s="212"/>
      <c r="H5" s="212"/>
      <c r="I5" s="212"/>
      <c r="J5" s="212"/>
      <c r="K5" s="212"/>
      <c r="L5" s="212"/>
      <c r="M5" s="212"/>
      <c r="N5" s="212"/>
      <c r="O5" s="212"/>
      <c r="Q5" s="210" t="e">
        <f>"工事番号："&amp;#REF!</f>
        <v>#REF!</v>
      </c>
      <c r="R5" s="212"/>
      <c r="S5" s="212"/>
      <c r="T5" s="212"/>
      <c r="U5" s="212"/>
      <c r="V5" s="212"/>
      <c r="W5" s="212"/>
      <c r="X5" s="212"/>
      <c r="Y5" s="212"/>
      <c r="Z5" s="212"/>
      <c r="AA5" s="215"/>
      <c r="AB5" s="215"/>
      <c r="AC5" s="215"/>
      <c r="AD5" s="215"/>
      <c r="AE5" s="214"/>
      <c r="AG5" s="210" t="e">
        <f>"路河川名："&amp;#REF!</f>
        <v>#REF!</v>
      </c>
      <c r="AH5" s="212"/>
      <c r="AI5" s="212"/>
      <c r="AJ5" s="212"/>
      <c r="AK5" s="212"/>
      <c r="AL5" s="212"/>
      <c r="AM5" s="212"/>
      <c r="AN5" s="212"/>
      <c r="AO5" s="215"/>
      <c r="AP5" s="215"/>
      <c r="AQ5" s="215"/>
      <c r="AR5" s="215"/>
      <c r="AS5" s="215"/>
      <c r="AV5" s="210" t="e">
        <f>"箇所："&amp;#REF!</f>
        <v>#REF!</v>
      </c>
      <c r="AW5" s="212"/>
      <c r="AX5" s="212"/>
      <c r="AY5" s="212"/>
      <c r="AZ5" s="212"/>
      <c r="BA5" s="212"/>
      <c r="BB5" s="212"/>
      <c r="BC5" s="212"/>
      <c r="BD5" s="212"/>
      <c r="BE5" s="212"/>
      <c r="BF5" s="212"/>
      <c r="BG5" s="212"/>
      <c r="BH5" s="216"/>
      <c r="BI5" s="217"/>
    </row>
    <row r="6" spans="2:61" s="213" customFormat="1" ht="24.75" customHeight="1">
      <c r="B6" s="220" t="e">
        <f>"施設名称:"&amp;#REF!</f>
        <v>#REF!</v>
      </c>
      <c r="C6" s="219"/>
      <c r="D6" s="218"/>
      <c r="F6" s="220" t="e">
        <f>"監督員名："&amp;#REF!</f>
        <v>#REF!</v>
      </c>
      <c r="G6" s="218"/>
      <c r="H6" s="218"/>
      <c r="I6" s="218"/>
      <c r="J6" s="218"/>
      <c r="K6" s="218"/>
      <c r="L6" s="218"/>
      <c r="M6" s="218"/>
      <c r="N6" s="218"/>
      <c r="O6" s="218"/>
      <c r="Q6" s="220" t="e">
        <f>"請負者名："&amp;#REF!</f>
        <v>#REF!</v>
      </c>
      <c r="R6" s="218"/>
      <c r="S6" s="218"/>
      <c r="T6" s="218"/>
      <c r="U6" s="218"/>
      <c r="V6" s="218"/>
      <c r="W6" s="218"/>
      <c r="X6" s="218"/>
      <c r="Y6" s="218"/>
      <c r="Z6" s="218"/>
      <c r="AA6" s="218"/>
      <c r="AB6" s="218"/>
      <c r="AC6" s="218"/>
      <c r="AD6" s="218"/>
      <c r="AE6" s="221"/>
      <c r="AG6" s="220" t="e">
        <f>"工事期間："&amp;#REF!</f>
        <v>#REF!</v>
      </c>
      <c r="AH6" s="218"/>
      <c r="AI6" s="218"/>
      <c r="AJ6" s="218"/>
      <c r="AK6" s="218"/>
      <c r="AL6" s="218"/>
      <c r="AM6" s="218"/>
      <c r="AN6" s="218"/>
      <c r="AO6" s="218"/>
      <c r="AP6" s="218"/>
      <c r="AQ6" s="218"/>
      <c r="AR6" s="218"/>
      <c r="AS6" s="218"/>
      <c r="AV6" s="220" t="e">
        <f>"チェック日："&amp;#REF!</f>
        <v>#REF!</v>
      </c>
      <c r="AW6" s="218"/>
      <c r="AX6" s="218"/>
      <c r="AY6" s="218"/>
      <c r="AZ6" s="218"/>
      <c r="BA6" s="218"/>
      <c r="BB6" s="218"/>
      <c r="BC6" s="218"/>
      <c r="BD6" s="218"/>
      <c r="BE6" s="218"/>
      <c r="BF6" s="218"/>
      <c r="BG6" s="218"/>
      <c r="BH6" s="222"/>
      <c r="BI6" s="221"/>
    </row>
    <row r="7" ht="13.5" customHeight="1" thickBot="1"/>
    <row r="8" spans="2:61" ht="20.25" customHeight="1" thickBot="1">
      <c r="B8" s="347" t="s">
        <v>212</v>
      </c>
      <c r="C8" s="348"/>
      <c r="D8" s="349"/>
      <c r="E8" s="344" t="s">
        <v>14</v>
      </c>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6"/>
    </row>
    <row r="9" spans="2:61" ht="20.25" customHeight="1">
      <c r="B9" s="350"/>
      <c r="C9" s="351"/>
      <c r="D9" s="352"/>
      <c r="E9" s="356" t="s">
        <v>343</v>
      </c>
      <c r="F9" s="357"/>
      <c r="G9" s="357"/>
      <c r="H9" s="357"/>
      <c r="I9" s="357"/>
      <c r="J9" s="357"/>
      <c r="K9" s="357"/>
      <c r="L9" s="357"/>
      <c r="M9" s="357"/>
      <c r="N9" s="357"/>
      <c r="O9" s="357"/>
      <c r="P9" s="357"/>
      <c r="Q9" s="357"/>
      <c r="R9" s="357"/>
      <c r="S9" s="357"/>
      <c r="T9" s="357"/>
      <c r="U9" s="357"/>
      <c r="V9" s="357"/>
      <c r="W9" s="357"/>
      <c r="X9" s="357"/>
      <c r="Y9" s="357"/>
      <c r="Z9" s="357"/>
      <c r="AA9" s="358" t="s">
        <v>570</v>
      </c>
      <c r="AB9" s="360"/>
      <c r="AC9" s="360"/>
      <c r="AD9" s="360"/>
      <c r="AE9" s="208" t="s">
        <v>15</v>
      </c>
      <c r="AF9" s="358" t="s">
        <v>344</v>
      </c>
      <c r="AG9" s="359"/>
      <c r="AH9" s="359"/>
      <c r="AI9" s="359"/>
      <c r="AJ9" s="359"/>
      <c r="AK9" s="359"/>
      <c r="AL9" s="359"/>
      <c r="AM9" s="359"/>
      <c r="AN9" s="359"/>
      <c r="AO9" s="359"/>
      <c r="AP9" s="359"/>
      <c r="AQ9" s="359"/>
      <c r="AR9" s="359"/>
      <c r="AS9" s="359"/>
      <c r="AT9" s="359"/>
      <c r="AU9" s="359"/>
      <c r="AV9" s="359"/>
      <c r="AW9" s="359"/>
      <c r="AX9" s="359"/>
      <c r="AY9" s="359"/>
      <c r="AZ9" s="359"/>
      <c r="BA9" s="359"/>
      <c r="BB9" s="359"/>
      <c r="BC9" s="359"/>
      <c r="BD9" s="358" t="s">
        <v>570</v>
      </c>
      <c r="BE9" s="360"/>
      <c r="BF9" s="360"/>
      <c r="BG9" s="360"/>
      <c r="BH9" s="208" t="s">
        <v>15</v>
      </c>
      <c r="BI9" s="188"/>
    </row>
    <row r="10" spans="2:61" ht="20.25" customHeight="1" thickBot="1">
      <c r="B10" s="353"/>
      <c r="C10" s="354"/>
      <c r="D10" s="355"/>
      <c r="E10" s="120">
        <v>1</v>
      </c>
      <c r="F10" s="118">
        <v>2</v>
      </c>
      <c r="G10" s="118">
        <v>3</v>
      </c>
      <c r="H10" s="118">
        <v>4</v>
      </c>
      <c r="I10" s="118">
        <v>5</v>
      </c>
      <c r="J10" s="118">
        <v>6</v>
      </c>
      <c r="K10" s="118">
        <v>7</v>
      </c>
      <c r="L10" s="118">
        <v>8</v>
      </c>
      <c r="M10" s="118">
        <v>9</v>
      </c>
      <c r="N10" s="118">
        <v>10</v>
      </c>
      <c r="O10" s="118">
        <v>11</v>
      </c>
      <c r="P10" s="118">
        <v>12</v>
      </c>
      <c r="Q10" s="118">
        <v>13</v>
      </c>
      <c r="R10" s="118">
        <v>14</v>
      </c>
      <c r="S10" s="118">
        <v>15</v>
      </c>
      <c r="T10" s="118">
        <v>16</v>
      </c>
      <c r="U10" s="118">
        <v>17</v>
      </c>
      <c r="V10" s="118">
        <v>18</v>
      </c>
      <c r="W10" s="118">
        <v>19</v>
      </c>
      <c r="X10" s="118">
        <v>20</v>
      </c>
      <c r="Y10" s="118">
        <v>21</v>
      </c>
      <c r="Z10" s="118">
        <v>22</v>
      </c>
      <c r="AA10" s="268" t="s">
        <v>113</v>
      </c>
      <c r="AB10" s="269" t="s">
        <v>568</v>
      </c>
      <c r="AC10" s="269" t="s">
        <v>569</v>
      </c>
      <c r="AD10" s="269" t="s">
        <v>571</v>
      </c>
      <c r="AE10" s="209" t="s">
        <v>358</v>
      </c>
      <c r="AF10" s="121">
        <v>1</v>
      </c>
      <c r="AG10" s="105">
        <v>2</v>
      </c>
      <c r="AH10" s="105">
        <v>3</v>
      </c>
      <c r="AI10" s="105">
        <v>4</v>
      </c>
      <c r="AJ10" s="105">
        <v>5</v>
      </c>
      <c r="AK10" s="105">
        <v>6</v>
      </c>
      <c r="AL10" s="105">
        <v>7</v>
      </c>
      <c r="AM10" s="105">
        <v>8</v>
      </c>
      <c r="AN10" s="105">
        <v>9</v>
      </c>
      <c r="AO10" s="105">
        <v>10</v>
      </c>
      <c r="AP10" s="105">
        <v>11</v>
      </c>
      <c r="AQ10" s="105">
        <v>12</v>
      </c>
      <c r="AR10" s="105">
        <v>13</v>
      </c>
      <c r="AS10" s="105">
        <v>14</v>
      </c>
      <c r="AT10" s="105">
        <v>15</v>
      </c>
      <c r="AU10" s="105">
        <v>16</v>
      </c>
      <c r="AV10" s="105">
        <v>17</v>
      </c>
      <c r="AW10" s="105">
        <v>18</v>
      </c>
      <c r="AX10" s="105">
        <v>19</v>
      </c>
      <c r="AY10" s="105">
        <v>20</v>
      </c>
      <c r="AZ10" s="105">
        <v>21</v>
      </c>
      <c r="BA10" s="105">
        <v>22</v>
      </c>
      <c r="BB10" s="105">
        <v>23</v>
      </c>
      <c r="BC10" s="105">
        <v>24</v>
      </c>
      <c r="BD10" s="268" t="s">
        <v>113</v>
      </c>
      <c r="BE10" s="269" t="s">
        <v>568</v>
      </c>
      <c r="BF10" s="269" t="s">
        <v>569</v>
      </c>
      <c r="BG10" s="269" t="s">
        <v>571</v>
      </c>
      <c r="BH10" s="209" t="s">
        <v>358</v>
      </c>
      <c r="BI10" s="189"/>
    </row>
    <row r="11" spans="2:61" ht="20.25" customHeight="1">
      <c r="B11" s="337" t="s">
        <v>199</v>
      </c>
      <c r="C11" s="183" t="s">
        <v>342</v>
      </c>
      <c r="D11" s="184"/>
      <c r="E11" s="180">
        <f>'入力シート(移動空間)'!I8</f>
        <v>0</v>
      </c>
      <c r="F11" s="123">
        <f>'入力シート(移動空間)'!I9</f>
        <v>0</v>
      </c>
      <c r="G11" s="123">
        <f>'入力シート(移動空間)'!I10</f>
        <v>0</v>
      </c>
      <c r="H11" s="123">
        <f>'入力シート(移動空間)'!I11</f>
        <v>0</v>
      </c>
      <c r="I11" s="123">
        <f>'入力シート(移動空間)'!I12</f>
        <v>0</v>
      </c>
      <c r="J11" s="123">
        <f>'入力シート(移動空間)'!I13</f>
        <v>0</v>
      </c>
      <c r="K11" s="123">
        <f>'入力シート(移動空間)'!I14</f>
        <v>0</v>
      </c>
      <c r="L11" s="123">
        <f>'入力シート(移動空間)'!I15</f>
        <v>0</v>
      </c>
      <c r="M11" s="123">
        <f>'入力シート(移動空間)'!I16</f>
        <v>0</v>
      </c>
      <c r="N11" s="123">
        <f>'入力シート(移動空間)'!I17</f>
        <v>0</v>
      </c>
      <c r="O11" s="123">
        <f>'入力シート(移動空間)'!I18</f>
        <v>0</v>
      </c>
      <c r="P11" s="123">
        <f>'入力シート(移動空間)'!I19</f>
        <v>0</v>
      </c>
      <c r="Q11" s="123">
        <f>'入力シート(移動空間)'!I20</f>
        <v>0</v>
      </c>
      <c r="R11" s="123">
        <f>'入力シート(移動空間)'!I21</f>
        <v>0</v>
      </c>
      <c r="S11" s="123">
        <f>'入力シート(移動空間)'!I22</f>
        <v>0</v>
      </c>
      <c r="T11" s="123">
        <f>'入力シート(移動空間)'!I23</f>
        <v>0</v>
      </c>
      <c r="U11" s="124"/>
      <c r="V11" s="125"/>
      <c r="W11" s="125"/>
      <c r="X11" s="125"/>
      <c r="Y11" s="125"/>
      <c r="Z11" s="126"/>
      <c r="AA11" s="270">
        <f>(COUNTIF(E11:Z11,"○"))</f>
        <v>0</v>
      </c>
      <c r="AB11" s="271">
        <f>(COUNTIF(E11:Z11,"△"))</f>
        <v>0</v>
      </c>
      <c r="AC11" s="271">
        <f>(COUNTIF(E11:Z11,"×"))</f>
        <v>0</v>
      </c>
      <c r="AD11" s="271">
        <f>(COUNTIF(E11:Z11,"-"))</f>
        <v>0</v>
      </c>
      <c r="AE11" s="246" t="str">
        <f>"○"&amp;(COUNTIF(E11:Z11,"○"))&amp;","&amp;"△"&amp;(COUNTIF(E11:Z11,"△"))&amp;","&amp;"×"&amp;(COUNTIF(E11:Z11,"×"))</f>
        <v>○0,△0,×0</v>
      </c>
      <c r="AF11" s="127">
        <f>'入力シート(移動空間)'!I24</f>
        <v>0</v>
      </c>
      <c r="AG11" s="128">
        <f>'入力シート(移動空間)'!I25</f>
        <v>0</v>
      </c>
      <c r="AH11" s="128">
        <f>'入力シート(移動空間)'!I26</f>
        <v>0</v>
      </c>
      <c r="AI11" s="128">
        <f>'入力シート(移動空間)'!I27</f>
        <v>0</v>
      </c>
      <c r="AJ11" s="124"/>
      <c r="AK11" s="125"/>
      <c r="AL11" s="125"/>
      <c r="AM11" s="125"/>
      <c r="AN11" s="125"/>
      <c r="AO11" s="125"/>
      <c r="AP11" s="125"/>
      <c r="AQ11" s="125"/>
      <c r="AR11" s="125"/>
      <c r="AS11" s="125"/>
      <c r="AT11" s="125"/>
      <c r="AU11" s="125"/>
      <c r="AV11" s="125"/>
      <c r="AW11" s="125"/>
      <c r="AX11" s="125"/>
      <c r="AY11" s="125"/>
      <c r="AZ11" s="125"/>
      <c r="BA11" s="125"/>
      <c r="BB11" s="125"/>
      <c r="BC11" s="126"/>
      <c r="BD11" s="270">
        <f>(COUNTIF(AH11:BC11,"○"))</f>
        <v>0</v>
      </c>
      <c r="BE11" s="271">
        <f>(COUNTIF(AH11:BC11,"△"))</f>
        <v>0</v>
      </c>
      <c r="BF11" s="271">
        <f>(COUNTIF(AH11:BC11,"×"))</f>
        <v>0</v>
      </c>
      <c r="BG11" s="271">
        <f>(COUNTIF(AH11:BC11,"-"))</f>
        <v>0</v>
      </c>
      <c r="BH11" s="265" t="str">
        <f>"○"&amp;(COUNTIF(AF11:BC11,"○"))&amp;","&amp;"△"&amp;(COUNTIF(AF11:BC11,"△"))&amp;","&amp;"×"&amp;(COUNTIF(AF11:BC11,"×"))</f>
        <v>○0,△0,×0</v>
      </c>
      <c r="BI11" s="190"/>
    </row>
    <row r="12" spans="2:61" ht="20.25" customHeight="1">
      <c r="B12" s="338"/>
      <c r="C12" s="103" t="s">
        <v>16</v>
      </c>
      <c r="D12" s="185" t="s">
        <v>117</v>
      </c>
      <c r="E12" s="129">
        <f>'入力シート(移動空間)'!I30</f>
        <v>0</v>
      </c>
      <c r="F12" s="187">
        <f>'入力シート(移動空間)'!I31</f>
        <v>0</v>
      </c>
      <c r="G12" s="187">
        <f>'入力シート(移動空間)'!I32</f>
        <v>0</v>
      </c>
      <c r="H12" s="187">
        <f>'入力シート(移動空間)'!I33</f>
        <v>0</v>
      </c>
      <c r="I12" s="187">
        <f>'入力シート(移動空間)'!I34</f>
        <v>0</v>
      </c>
      <c r="J12" s="187">
        <f>'入力シート(移動空間)'!I35</f>
        <v>0</v>
      </c>
      <c r="K12" s="187">
        <f>'入力シート(移動空間)'!I36</f>
        <v>0</v>
      </c>
      <c r="L12" s="187">
        <f>'入力シート(移動空間)'!I37</f>
        <v>0</v>
      </c>
      <c r="M12" s="187">
        <f>'入力シート(移動空間)'!I38</f>
        <v>0</v>
      </c>
      <c r="N12" s="187">
        <f>'入力シート(移動空間)'!I39</f>
        <v>0</v>
      </c>
      <c r="O12" s="187">
        <f>'入力シート(移動空間)'!I40</f>
        <v>0</v>
      </c>
      <c r="P12" s="187">
        <f>'入力シート(移動空間)'!I41</f>
        <v>0</v>
      </c>
      <c r="Q12" s="187">
        <f>'入力シート(移動空間)'!I42</f>
        <v>0</v>
      </c>
      <c r="R12" s="187">
        <f>'入力シート(移動空間)'!I43</f>
        <v>0</v>
      </c>
      <c r="S12" s="187">
        <f>'入力シート(移動空間)'!I44</f>
        <v>0</v>
      </c>
      <c r="T12" s="187">
        <f>'入力シート(移動空間)'!I45</f>
        <v>0</v>
      </c>
      <c r="U12" s="131"/>
      <c r="V12" s="132"/>
      <c r="W12" s="132"/>
      <c r="X12" s="132"/>
      <c r="Y12" s="132"/>
      <c r="Z12" s="133"/>
      <c r="AA12" s="143">
        <f aca="true" t="shared" si="0" ref="AA12:AA44">(COUNTIF(E12:Z12,"○"))</f>
        <v>0</v>
      </c>
      <c r="AB12" s="123">
        <f aca="true" t="shared" si="1" ref="AB12:AB44">(COUNTIF(E12:Z12,"△"))</f>
        <v>0</v>
      </c>
      <c r="AC12" s="123">
        <f aca="true" t="shared" si="2" ref="AC12:AC44">(COUNTIF(E12:Z12,"×"))</f>
        <v>0</v>
      </c>
      <c r="AD12" s="123">
        <f aca="true" t="shared" si="3" ref="AD12:AD44">(COUNTIF(E12:Z12,"-"))</f>
        <v>0</v>
      </c>
      <c r="AE12" s="246" t="str">
        <f aca="true" t="shared" si="4" ref="AE12:AE44">"○"&amp;(COUNTIF(E12:Z12,"○"))&amp;","&amp;"△"&amp;(COUNTIF(E12:Z12,"△"))&amp;","&amp;"×"&amp;(COUNTIF(E12:Z12,"×"))</f>
        <v>○0,△0,×0</v>
      </c>
      <c r="AF12" s="134">
        <f>'入力シート(移動空間)'!I46</f>
        <v>0</v>
      </c>
      <c r="AG12" s="130">
        <f>'入力シート(移動空間)'!I47</f>
        <v>0</v>
      </c>
      <c r="AH12" s="130">
        <f>'入力シート(移動空間)'!I48</f>
        <v>0</v>
      </c>
      <c r="AI12" s="130">
        <f>'入力シート(移動空間)'!I49</f>
        <v>0</v>
      </c>
      <c r="AJ12" s="130">
        <f>'入力シート(移動空間)'!I50</f>
        <v>0</v>
      </c>
      <c r="AK12" s="130">
        <f>'入力シート(移動空間)'!I51</f>
        <v>0</v>
      </c>
      <c r="AL12" s="130">
        <f>'入力シート(移動空間)'!I52</f>
        <v>0</v>
      </c>
      <c r="AM12" s="130">
        <f>'入力シート(移動空間)'!I53</f>
        <v>0</v>
      </c>
      <c r="AN12" s="130">
        <f>'入力シート(移動空間)'!I54</f>
        <v>0</v>
      </c>
      <c r="AO12" s="130">
        <f>'入力シート(移動空間)'!I55</f>
        <v>0</v>
      </c>
      <c r="AP12" s="130">
        <f>'入力シート(移動空間)'!I56</f>
        <v>0</v>
      </c>
      <c r="AQ12" s="130">
        <f>'入力シート(移動空間)'!I57</f>
        <v>0</v>
      </c>
      <c r="AR12" s="130">
        <f>'入力シート(移動空間)'!I58</f>
        <v>0</v>
      </c>
      <c r="AS12" s="130">
        <f>'入力シート(移動空間)'!I59</f>
        <v>0</v>
      </c>
      <c r="AT12" s="130">
        <f>'入力シート(移動空間)'!I60</f>
        <v>0</v>
      </c>
      <c r="AU12" s="130">
        <f>'入力シート(移動空間)'!I61</f>
        <v>0</v>
      </c>
      <c r="AV12" s="130">
        <f>'入力シート(移動空間)'!I62</f>
        <v>0</v>
      </c>
      <c r="AW12" s="130">
        <f>'入力シート(移動空間)'!I63</f>
        <v>0</v>
      </c>
      <c r="AX12" s="130">
        <f>'入力シート(移動空間)'!I64</f>
        <v>0</v>
      </c>
      <c r="AY12" s="130">
        <f>'入力シート(移動空間)'!I65</f>
        <v>0</v>
      </c>
      <c r="AZ12" s="130" t="e">
        <f>'入力シート(移動空間)'!#REF!</f>
        <v>#REF!</v>
      </c>
      <c r="BA12" s="130">
        <f>'入力シート(移動空間)'!I66</f>
        <v>0</v>
      </c>
      <c r="BB12" s="130">
        <f>'入力シート(移動空間)'!I67</f>
        <v>0</v>
      </c>
      <c r="BC12" s="130">
        <f>'入力シート(移動空間)'!I68</f>
        <v>0</v>
      </c>
      <c r="BD12" s="143">
        <f aca="true" t="shared" si="5" ref="BD12:BD44">(COUNTIF(AH12:BC12,"○"))</f>
        <v>0</v>
      </c>
      <c r="BE12" s="123">
        <f aca="true" t="shared" si="6" ref="BE12:BE44">(COUNTIF(AH12:BC12,"△"))</f>
        <v>0</v>
      </c>
      <c r="BF12" s="123">
        <f aca="true" t="shared" si="7" ref="BF12:BF44">(COUNTIF(AH12:BC12,"×"))</f>
        <v>0</v>
      </c>
      <c r="BG12" s="123">
        <f aca="true" t="shared" si="8" ref="BG12:BG44">(COUNTIF(AH12:BC12,"-"))</f>
        <v>0</v>
      </c>
      <c r="BH12" s="255" t="str">
        <f aca="true" t="shared" si="9" ref="BH12:BH44">"○"&amp;(COUNTIF(AF12:BC12,"○"))&amp;","&amp;"△"&amp;(COUNTIF(AF12:BC12,"△"))&amp;","&amp;"×"&amp;(COUNTIF(AF12:BC12,"×"))</f>
        <v>○0,△0,×0</v>
      </c>
      <c r="BI12" s="193"/>
    </row>
    <row r="13" spans="2:61" ht="20.25" customHeight="1">
      <c r="B13" s="338"/>
      <c r="C13" s="103" t="s">
        <v>17</v>
      </c>
      <c r="D13" s="185" t="s">
        <v>118</v>
      </c>
      <c r="E13" s="181">
        <f>'入力シート(移動空間)'!I71</f>
        <v>0</v>
      </c>
      <c r="F13" s="130">
        <f>'入力シート(移動空間)'!I72</f>
        <v>0</v>
      </c>
      <c r="G13" s="131"/>
      <c r="H13" s="132"/>
      <c r="I13" s="132"/>
      <c r="J13" s="132"/>
      <c r="K13" s="132"/>
      <c r="L13" s="132"/>
      <c r="M13" s="132"/>
      <c r="N13" s="132"/>
      <c r="O13" s="132"/>
      <c r="P13" s="132"/>
      <c r="Q13" s="132"/>
      <c r="R13" s="132"/>
      <c r="S13" s="132"/>
      <c r="T13" s="132"/>
      <c r="U13" s="132"/>
      <c r="V13" s="132"/>
      <c r="W13" s="132"/>
      <c r="X13" s="132"/>
      <c r="Y13" s="132"/>
      <c r="Z13" s="133"/>
      <c r="AA13" s="134">
        <f t="shared" si="0"/>
        <v>0</v>
      </c>
      <c r="AB13" s="130">
        <f t="shared" si="1"/>
        <v>0</v>
      </c>
      <c r="AC13" s="130">
        <f t="shared" si="2"/>
        <v>0</v>
      </c>
      <c r="AD13" s="130">
        <f t="shared" si="3"/>
        <v>0</v>
      </c>
      <c r="AE13" s="247" t="str">
        <f t="shared" si="4"/>
        <v>○0,△0,×0</v>
      </c>
      <c r="AF13" s="134">
        <f>'入力シート(移動空間)'!I73</f>
        <v>0</v>
      </c>
      <c r="AG13" s="195">
        <f>'入力シート(移動空間)'!I74</f>
        <v>0</v>
      </c>
      <c r="AH13" s="187">
        <f>'入力シート(移動空間)'!I75</f>
        <v>0</v>
      </c>
      <c r="AI13" s="196"/>
      <c r="AJ13" s="132"/>
      <c r="AK13" s="196"/>
      <c r="AL13" s="196"/>
      <c r="AM13" s="196"/>
      <c r="AN13" s="196"/>
      <c r="AO13" s="196"/>
      <c r="AP13" s="196"/>
      <c r="AQ13" s="196"/>
      <c r="AR13" s="196"/>
      <c r="AS13" s="196"/>
      <c r="AT13" s="196"/>
      <c r="AU13" s="196"/>
      <c r="AV13" s="196"/>
      <c r="AW13" s="196"/>
      <c r="AX13" s="196"/>
      <c r="AY13" s="196"/>
      <c r="AZ13" s="196"/>
      <c r="BA13" s="196"/>
      <c r="BB13" s="196"/>
      <c r="BC13" s="133"/>
      <c r="BD13" s="134">
        <f t="shared" si="5"/>
        <v>0</v>
      </c>
      <c r="BE13" s="130">
        <f t="shared" si="6"/>
        <v>0</v>
      </c>
      <c r="BF13" s="130">
        <f t="shared" si="7"/>
        <v>0</v>
      </c>
      <c r="BG13" s="130">
        <f t="shared" si="8"/>
        <v>0</v>
      </c>
      <c r="BH13" s="256" t="str">
        <f t="shared" si="9"/>
        <v>○0,△0,×0</v>
      </c>
      <c r="BI13" s="191"/>
    </row>
    <row r="14" spans="2:61" ht="20.25" customHeight="1">
      <c r="B14" s="338"/>
      <c r="C14" s="103" t="s">
        <v>18</v>
      </c>
      <c r="D14" s="185" t="s">
        <v>119</v>
      </c>
      <c r="E14" s="181">
        <f>'入力シート(移動空間)'!I78</f>
        <v>0</v>
      </c>
      <c r="F14" s="130">
        <f>'入力シート(移動空間)'!I79</f>
        <v>0</v>
      </c>
      <c r="G14" s="130">
        <f>'入力シート(移動空間)'!I80</f>
        <v>0</v>
      </c>
      <c r="H14" s="130">
        <f>'入力シート(移動空間)'!I81</f>
        <v>0</v>
      </c>
      <c r="I14" s="130">
        <f>'入力シート(移動空間)'!I82</f>
        <v>0</v>
      </c>
      <c r="J14" s="130">
        <f>'入力シート(移動空間)'!I83</f>
        <v>0</v>
      </c>
      <c r="K14" s="130">
        <f>'入力シート(移動空間)'!I84</f>
        <v>0</v>
      </c>
      <c r="L14" s="131"/>
      <c r="M14" s="132"/>
      <c r="N14" s="132"/>
      <c r="O14" s="132"/>
      <c r="P14" s="132"/>
      <c r="Q14" s="132"/>
      <c r="R14" s="132"/>
      <c r="S14" s="132"/>
      <c r="T14" s="132"/>
      <c r="U14" s="132"/>
      <c r="V14" s="132"/>
      <c r="W14" s="132"/>
      <c r="X14" s="132"/>
      <c r="Y14" s="132"/>
      <c r="Z14" s="133"/>
      <c r="AA14" s="134">
        <f t="shared" si="0"/>
        <v>0</v>
      </c>
      <c r="AB14" s="130">
        <f t="shared" si="1"/>
        <v>0</v>
      </c>
      <c r="AC14" s="130">
        <f t="shared" si="2"/>
        <v>0</v>
      </c>
      <c r="AD14" s="130">
        <f t="shared" si="3"/>
        <v>0</v>
      </c>
      <c r="AE14" s="247" t="str">
        <f t="shared" si="4"/>
        <v>○0,△0,×0</v>
      </c>
      <c r="AF14" s="134">
        <f>'入力シート(移動空間)'!I85</f>
        <v>0</v>
      </c>
      <c r="AG14" s="130">
        <f>'入力シート(移動空間)'!I86</f>
        <v>0</v>
      </c>
      <c r="AH14" s="130">
        <f>'入力シート(移動空間)'!I87</f>
        <v>0</v>
      </c>
      <c r="AI14" s="130">
        <f>'入力シート(移動空間)'!I88</f>
        <v>0</v>
      </c>
      <c r="AJ14" s="131"/>
      <c r="AK14" s="132"/>
      <c r="AL14" s="132"/>
      <c r="AM14" s="132"/>
      <c r="AN14" s="132"/>
      <c r="AO14" s="132"/>
      <c r="AP14" s="132"/>
      <c r="AQ14" s="132"/>
      <c r="AR14" s="132"/>
      <c r="AS14" s="132"/>
      <c r="AT14" s="132"/>
      <c r="AU14" s="132"/>
      <c r="AV14" s="132"/>
      <c r="AW14" s="132"/>
      <c r="AX14" s="132"/>
      <c r="AY14" s="132"/>
      <c r="AZ14" s="132"/>
      <c r="BA14" s="132"/>
      <c r="BB14" s="132"/>
      <c r="BC14" s="133"/>
      <c r="BD14" s="134">
        <f t="shared" si="5"/>
        <v>0</v>
      </c>
      <c r="BE14" s="130">
        <f t="shared" si="6"/>
        <v>0</v>
      </c>
      <c r="BF14" s="130">
        <f t="shared" si="7"/>
        <v>0</v>
      </c>
      <c r="BG14" s="130">
        <f t="shared" si="8"/>
        <v>0</v>
      </c>
      <c r="BH14" s="256" t="str">
        <f t="shared" si="9"/>
        <v>○0,△0,×0</v>
      </c>
      <c r="BI14" s="191"/>
    </row>
    <row r="15" spans="2:61" ht="20.25" customHeight="1">
      <c r="B15" s="338"/>
      <c r="C15" s="103" t="s">
        <v>19</v>
      </c>
      <c r="D15" s="185" t="s">
        <v>120</v>
      </c>
      <c r="E15" s="181">
        <f>'入力シート(移動空間)'!I91</f>
        <v>0</v>
      </c>
      <c r="F15" s="130">
        <f>'入力シート(移動空間)'!I92</f>
        <v>0</v>
      </c>
      <c r="G15" s="130">
        <f>'入力シート(移動空間)'!I93</f>
        <v>0</v>
      </c>
      <c r="H15" s="131"/>
      <c r="I15" s="132"/>
      <c r="J15" s="132"/>
      <c r="K15" s="132"/>
      <c r="L15" s="132"/>
      <c r="M15" s="132"/>
      <c r="N15" s="132"/>
      <c r="O15" s="132"/>
      <c r="P15" s="132"/>
      <c r="Q15" s="132"/>
      <c r="R15" s="132"/>
      <c r="S15" s="132"/>
      <c r="T15" s="132"/>
      <c r="U15" s="132"/>
      <c r="V15" s="132"/>
      <c r="W15" s="132"/>
      <c r="X15" s="132"/>
      <c r="Y15" s="132"/>
      <c r="Z15" s="133"/>
      <c r="AA15" s="134">
        <f t="shared" si="0"/>
        <v>0</v>
      </c>
      <c r="AB15" s="130">
        <f t="shared" si="1"/>
        <v>0</v>
      </c>
      <c r="AC15" s="130">
        <f t="shared" si="2"/>
        <v>0</v>
      </c>
      <c r="AD15" s="130">
        <f t="shared" si="3"/>
        <v>0</v>
      </c>
      <c r="AE15" s="247" t="str">
        <f t="shared" si="4"/>
        <v>○0,△0,×0</v>
      </c>
      <c r="AF15" s="134">
        <f>'入力シート(移動空間)'!I94</f>
        <v>0</v>
      </c>
      <c r="AG15" s="130">
        <f>'入力シート(移動空間)'!I95</f>
        <v>0</v>
      </c>
      <c r="AH15" s="130">
        <f>'入力シート(移動空間)'!I96</f>
        <v>0</v>
      </c>
      <c r="AI15" s="131"/>
      <c r="AJ15" s="132"/>
      <c r="AK15" s="132"/>
      <c r="AL15" s="132"/>
      <c r="AM15" s="132"/>
      <c r="AN15" s="132"/>
      <c r="AO15" s="132"/>
      <c r="AP15" s="132"/>
      <c r="AQ15" s="132"/>
      <c r="AR15" s="132"/>
      <c r="AS15" s="132"/>
      <c r="AT15" s="132"/>
      <c r="AU15" s="132"/>
      <c r="AV15" s="132"/>
      <c r="AW15" s="132"/>
      <c r="AX15" s="132"/>
      <c r="AY15" s="132"/>
      <c r="AZ15" s="132"/>
      <c r="BA15" s="132"/>
      <c r="BB15" s="132"/>
      <c r="BC15" s="133"/>
      <c r="BD15" s="134">
        <f t="shared" si="5"/>
        <v>0</v>
      </c>
      <c r="BE15" s="130">
        <f t="shared" si="6"/>
        <v>0</v>
      </c>
      <c r="BF15" s="130">
        <f t="shared" si="7"/>
        <v>0</v>
      </c>
      <c r="BG15" s="130">
        <f t="shared" si="8"/>
        <v>0</v>
      </c>
      <c r="BH15" s="256" t="str">
        <f t="shared" si="9"/>
        <v>○0,△0,×0</v>
      </c>
      <c r="BI15" s="191"/>
    </row>
    <row r="16" spans="2:61" ht="20.25" customHeight="1">
      <c r="B16" s="338"/>
      <c r="C16" s="103" t="s">
        <v>20</v>
      </c>
      <c r="D16" s="185" t="s">
        <v>121</v>
      </c>
      <c r="E16" s="181">
        <f>'入力シート(移動空間)'!I99</f>
        <v>0</v>
      </c>
      <c r="F16" s="130">
        <f>'入力シート(移動空間)'!I100</f>
        <v>0</v>
      </c>
      <c r="G16" s="130">
        <f>'入力シート(移動空間)'!I101</f>
        <v>0</v>
      </c>
      <c r="H16" s="130">
        <f>'入力シート(移動空間)'!I102</f>
        <v>0</v>
      </c>
      <c r="I16" s="131"/>
      <c r="J16" s="132"/>
      <c r="K16" s="132"/>
      <c r="L16" s="132"/>
      <c r="M16" s="132"/>
      <c r="N16" s="132"/>
      <c r="O16" s="132"/>
      <c r="P16" s="132"/>
      <c r="Q16" s="132"/>
      <c r="R16" s="132"/>
      <c r="S16" s="132"/>
      <c r="T16" s="132"/>
      <c r="U16" s="132"/>
      <c r="V16" s="132"/>
      <c r="W16" s="132"/>
      <c r="X16" s="132"/>
      <c r="Y16" s="132"/>
      <c r="Z16" s="133"/>
      <c r="AA16" s="134">
        <f t="shared" si="0"/>
        <v>0</v>
      </c>
      <c r="AB16" s="130">
        <f t="shared" si="1"/>
        <v>0</v>
      </c>
      <c r="AC16" s="130">
        <f t="shared" si="2"/>
        <v>0</v>
      </c>
      <c r="AD16" s="130">
        <f t="shared" si="3"/>
        <v>0</v>
      </c>
      <c r="AE16" s="247" t="str">
        <f t="shared" si="4"/>
        <v>○0,△0,×0</v>
      </c>
      <c r="AF16" s="134">
        <f>'入力シート(移動空間)'!I103</f>
        <v>0</v>
      </c>
      <c r="AG16" s="130">
        <f>'入力シート(移動空間)'!I104</f>
        <v>0</v>
      </c>
      <c r="AH16" s="130">
        <f>'入力シート(移動空間)'!I105</f>
        <v>0</v>
      </c>
      <c r="AI16" s="130">
        <f>'入力シート(移動空間)'!I106</f>
        <v>0</v>
      </c>
      <c r="AJ16" s="130">
        <f>'入力シート(移動空間)'!I107</f>
        <v>0</v>
      </c>
      <c r="AK16" s="130">
        <f>'入力シート(移動空間)'!I108</f>
        <v>0</v>
      </c>
      <c r="AL16" s="130">
        <f>'入力シート(移動空間)'!I109</f>
        <v>0</v>
      </c>
      <c r="AM16" s="131"/>
      <c r="AN16" s="132"/>
      <c r="AO16" s="132"/>
      <c r="AP16" s="132"/>
      <c r="AQ16" s="132"/>
      <c r="AR16" s="132"/>
      <c r="AS16" s="132"/>
      <c r="AT16" s="132"/>
      <c r="AU16" s="132"/>
      <c r="AV16" s="132"/>
      <c r="AW16" s="132"/>
      <c r="AX16" s="132"/>
      <c r="AY16" s="132"/>
      <c r="AZ16" s="132"/>
      <c r="BA16" s="132"/>
      <c r="BB16" s="132"/>
      <c r="BC16" s="133"/>
      <c r="BD16" s="134">
        <f t="shared" si="5"/>
        <v>0</v>
      </c>
      <c r="BE16" s="130">
        <f t="shared" si="6"/>
        <v>0</v>
      </c>
      <c r="BF16" s="130">
        <f t="shared" si="7"/>
        <v>0</v>
      </c>
      <c r="BG16" s="130">
        <f t="shared" si="8"/>
        <v>0</v>
      </c>
      <c r="BH16" s="256" t="str">
        <f t="shared" si="9"/>
        <v>○0,△0,×0</v>
      </c>
      <c r="BI16" s="191"/>
    </row>
    <row r="17" spans="2:61" ht="20.25" customHeight="1">
      <c r="B17" s="338"/>
      <c r="C17" s="103" t="s">
        <v>21</v>
      </c>
      <c r="D17" s="185" t="s">
        <v>122</v>
      </c>
      <c r="E17" s="181">
        <f>'入力シート(移動空間)'!I113</f>
        <v>0</v>
      </c>
      <c r="F17" s="130">
        <f>'入力シート(移動空間)'!I114</f>
        <v>0</v>
      </c>
      <c r="G17" s="130">
        <f>'入力シート(移動空間)'!I115</f>
        <v>0</v>
      </c>
      <c r="H17" s="130">
        <f>'入力シート(移動空間)'!I116</f>
        <v>0</v>
      </c>
      <c r="I17" s="130">
        <f>'入力シート(移動空間)'!I117</f>
        <v>0</v>
      </c>
      <c r="J17" s="130">
        <f>'入力シート(移動空間)'!I118</f>
        <v>0</v>
      </c>
      <c r="K17" s="130">
        <f>'入力シート(移動空間)'!I119</f>
        <v>0</v>
      </c>
      <c r="L17" s="130">
        <f>'入力シート(移動空間)'!I120</f>
        <v>0</v>
      </c>
      <c r="M17" s="130">
        <f>'入力シート(移動空間)'!I122</f>
        <v>0</v>
      </c>
      <c r="N17" s="130">
        <f>'入力シート(移動空間)'!I123</f>
        <v>0</v>
      </c>
      <c r="O17" s="130">
        <f>'入力シート(移動空間)'!I124</f>
        <v>0</v>
      </c>
      <c r="P17" s="130">
        <f>'入力シート(移動空間)'!I125</f>
        <v>0</v>
      </c>
      <c r="Q17" s="130">
        <f>'入力シート(移動空間)'!I126</f>
        <v>0</v>
      </c>
      <c r="R17" s="130">
        <f>'入力シート(移動空間)'!I127</f>
        <v>0</v>
      </c>
      <c r="S17" s="130">
        <f>'入力シート(移動空間)'!I129</f>
        <v>0</v>
      </c>
      <c r="T17" s="130">
        <f>'入力シート(移動空間)'!I130</f>
        <v>0</v>
      </c>
      <c r="U17" s="130">
        <f>'入力シート(移動空間)'!I131</f>
        <v>0</v>
      </c>
      <c r="V17" s="130">
        <f>'入力シート(移動空間)'!I132</f>
        <v>0</v>
      </c>
      <c r="W17" s="130">
        <f>'入力シート(移動空間)'!I133</f>
        <v>0</v>
      </c>
      <c r="X17" s="131"/>
      <c r="Y17" s="132"/>
      <c r="Z17" s="133"/>
      <c r="AA17" s="134">
        <f t="shared" si="0"/>
        <v>0</v>
      </c>
      <c r="AB17" s="130">
        <f t="shared" si="1"/>
        <v>0</v>
      </c>
      <c r="AC17" s="130">
        <f t="shared" si="2"/>
        <v>0</v>
      </c>
      <c r="AD17" s="130">
        <f t="shared" si="3"/>
        <v>0</v>
      </c>
      <c r="AE17" s="247" t="str">
        <f t="shared" si="4"/>
        <v>○0,△0,×0</v>
      </c>
      <c r="AF17" s="134">
        <f>'入力シート(移動空間)'!I135</f>
        <v>0</v>
      </c>
      <c r="AG17" s="130">
        <f>'入力シート(移動空間)'!I136</f>
        <v>0</v>
      </c>
      <c r="AH17" s="130">
        <f>'入力シート(移動空間)'!I137</f>
        <v>0</v>
      </c>
      <c r="AI17" s="130">
        <f>'入力シート(移動空間)'!I138</f>
        <v>0</v>
      </c>
      <c r="AJ17" s="130">
        <f>'入力シート(移動空間)'!I139</f>
        <v>0</v>
      </c>
      <c r="AK17" s="130">
        <f>'入力シート(移動空間)'!I140</f>
        <v>0</v>
      </c>
      <c r="AL17" s="130">
        <f>'入力シート(移動空間)'!I141</f>
        <v>0</v>
      </c>
      <c r="AM17" s="130">
        <f>'入力シート(移動空間)'!I142</f>
        <v>0</v>
      </c>
      <c r="AN17" s="130">
        <f>'入力シート(移動空間)'!I143</f>
        <v>0</v>
      </c>
      <c r="AO17" s="130">
        <f>'入力シート(移動空間)'!I144</f>
        <v>0</v>
      </c>
      <c r="AP17" s="130">
        <f>'入力シート(移動空間)'!I145</f>
        <v>0</v>
      </c>
      <c r="AQ17" s="130">
        <f>'入力シート(移動空間)'!I146</f>
        <v>0</v>
      </c>
      <c r="AR17" s="130">
        <f>'入力シート(移動空間)'!I147</f>
        <v>0</v>
      </c>
      <c r="AS17" s="130">
        <f>'入力シート(移動空間)'!I148</f>
        <v>0</v>
      </c>
      <c r="AT17" s="130">
        <f>'入力シート(移動空間)'!I149</f>
        <v>0</v>
      </c>
      <c r="AU17" s="131"/>
      <c r="AV17" s="132"/>
      <c r="AW17" s="132"/>
      <c r="AX17" s="132"/>
      <c r="AY17" s="132"/>
      <c r="AZ17" s="132"/>
      <c r="BA17" s="132"/>
      <c r="BB17" s="132"/>
      <c r="BC17" s="133"/>
      <c r="BD17" s="134">
        <f t="shared" si="5"/>
        <v>0</v>
      </c>
      <c r="BE17" s="130">
        <f t="shared" si="6"/>
        <v>0</v>
      </c>
      <c r="BF17" s="130">
        <f t="shared" si="7"/>
        <v>0</v>
      </c>
      <c r="BG17" s="130">
        <f t="shared" si="8"/>
        <v>0</v>
      </c>
      <c r="BH17" s="256" t="str">
        <f t="shared" si="9"/>
        <v>○0,△0,×0</v>
      </c>
      <c r="BI17" s="191"/>
    </row>
    <row r="18" spans="2:61" ht="20.25" customHeight="1">
      <c r="B18" s="338"/>
      <c r="C18" s="103" t="s">
        <v>22</v>
      </c>
      <c r="D18" s="185" t="s">
        <v>123</v>
      </c>
      <c r="E18" s="181">
        <f>'入力シート(移動空間)'!I152</f>
        <v>0</v>
      </c>
      <c r="F18" s="130">
        <f>'入力シート(移動空間)'!I153</f>
        <v>0</v>
      </c>
      <c r="G18" s="130">
        <f>'入力シート(移動空間)'!I154</f>
        <v>0</v>
      </c>
      <c r="H18" s="130">
        <f>'入力シート(移動空間)'!I155</f>
        <v>0</v>
      </c>
      <c r="I18" s="130">
        <f>'入力シート(移動空間)'!I156</f>
        <v>0</v>
      </c>
      <c r="J18" s="130">
        <f>'入力シート(移動空間)'!I157</f>
        <v>0</v>
      </c>
      <c r="K18" s="130">
        <f>'入力シート(移動空間)'!I158</f>
        <v>0</v>
      </c>
      <c r="L18" s="130">
        <f>'入力シート(移動空間)'!I159</f>
        <v>0</v>
      </c>
      <c r="M18" s="130">
        <f>'入力シート(移動空間)'!I160</f>
        <v>0</v>
      </c>
      <c r="N18" s="131"/>
      <c r="O18" s="132"/>
      <c r="P18" s="132"/>
      <c r="Q18" s="132"/>
      <c r="R18" s="132"/>
      <c r="S18" s="132"/>
      <c r="T18" s="132"/>
      <c r="U18" s="132"/>
      <c r="V18" s="132"/>
      <c r="W18" s="132"/>
      <c r="X18" s="132"/>
      <c r="Y18" s="132"/>
      <c r="Z18" s="133"/>
      <c r="AA18" s="134">
        <f t="shared" si="0"/>
        <v>0</v>
      </c>
      <c r="AB18" s="130">
        <f t="shared" si="1"/>
        <v>0</v>
      </c>
      <c r="AC18" s="130">
        <f t="shared" si="2"/>
        <v>0</v>
      </c>
      <c r="AD18" s="130">
        <f t="shared" si="3"/>
        <v>0</v>
      </c>
      <c r="AE18" s="247" t="str">
        <f t="shared" si="4"/>
        <v>○0,△0,×0</v>
      </c>
      <c r="AF18" s="134">
        <f>'入力シート(移動空間)'!I161</f>
        <v>0</v>
      </c>
      <c r="AG18" s="130">
        <f>'入力シート(移動空間)'!I162</f>
        <v>0</v>
      </c>
      <c r="AH18" s="130">
        <f>'入力シート(移動空間)'!I163</f>
        <v>0</v>
      </c>
      <c r="AI18" s="130">
        <f>'入力シート(移動空間)'!I164</f>
        <v>0</v>
      </c>
      <c r="AJ18" s="130">
        <f>'入力シート(移動空間)'!I165</f>
        <v>0</v>
      </c>
      <c r="AK18" s="130">
        <f>'入力シート(移動空間)'!I166</f>
        <v>0</v>
      </c>
      <c r="AL18" s="130">
        <f>'入力シート(移動空間)'!I167</f>
        <v>0</v>
      </c>
      <c r="AM18" s="130">
        <f>'入力シート(移動空間)'!I168</f>
        <v>0</v>
      </c>
      <c r="AN18" s="131"/>
      <c r="AO18" s="132"/>
      <c r="AP18" s="132"/>
      <c r="AQ18" s="132"/>
      <c r="AR18" s="132"/>
      <c r="AS18" s="132"/>
      <c r="AT18" s="132"/>
      <c r="AU18" s="132"/>
      <c r="AV18" s="132"/>
      <c r="AW18" s="132"/>
      <c r="AX18" s="132"/>
      <c r="AY18" s="132"/>
      <c r="AZ18" s="132"/>
      <c r="BA18" s="132"/>
      <c r="BB18" s="132"/>
      <c r="BC18" s="133"/>
      <c r="BD18" s="134">
        <f t="shared" si="5"/>
        <v>0</v>
      </c>
      <c r="BE18" s="130">
        <f t="shared" si="6"/>
        <v>0</v>
      </c>
      <c r="BF18" s="130">
        <f t="shared" si="7"/>
        <v>0</v>
      </c>
      <c r="BG18" s="130">
        <f t="shared" si="8"/>
        <v>0</v>
      </c>
      <c r="BH18" s="256" t="str">
        <f t="shared" si="9"/>
        <v>○0,△0,×0</v>
      </c>
      <c r="BI18" s="191"/>
    </row>
    <row r="19" spans="2:61" ht="20.25" customHeight="1">
      <c r="B19" s="338"/>
      <c r="C19" s="103" t="s">
        <v>23</v>
      </c>
      <c r="D19" s="185" t="s">
        <v>124</v>
      </c>
      <c r="E19" s="181">
        <f>'入力シート(移動空間)'!I171</f>
        <v>0</v>
      </c>
      <c r="F19" s="130">
        <f>'入力シート(移動空間)'!I172</f>
        <v>0</v>
      </c>
      <c r="G19" s="130">
        <f>'入力シート(移動空間)'!I173</f>
        <v>0</v>
      </c>
      <c r="H19" s="130">
        <f>'入力シート(移動空間)'!I174</f>
        <v>0</v>
      </c>
      <c r="I19" s="130">
        <f>'入力シート(移動空間)'!I175</f>
        <v>0</v>
      </c>
      <c r="J19" s="130">
        <f>'入力シート(移動空間)'!I176</f>
        <v>0</v>
      </c>
      <c r="K19" s="130">
        <f>'入力シート(移動空間)'!I177</f>
        <v>0</v>
      </c>
      <c r="L19" s="130">
        <f>'入力シート(移動空間)'!I178</f>
        <v>0</v>
      </c>
      <c r="M19" s="130">
        <f>'入力シート(移動空間)'!I179</f>
        <v>0</v>
      </c>
      <c r="N19" s="130">
        <f>'入力シート(移動空間)'!I180</f>
        <v>0</v>
      </c>
      <c r="O19" s="130">
        <f>'入力シート(移動空間)'!I181</f>
        <v>0</v>
      </c>
      <c r="P19" s="130">
        <f>'入力シート(移動空間)'!I182</f>
        <v>0</v>
      </c>
      <c r="Q19" s="130">
        <f>'入力シート(移動空間)'!I183</f>
        <v>0</v>
      </c>
      <c r="R19" s="130">
        <f>'入力シート(移動空間)'!I184</f>
        <v>0</v>
      </c>
      <c r="S19" s="130">
        <f>'入力シート(移動空間)'!I185</f>
        <v>0</v>
      </c>
      <c r="T19" s="130">
        <f>'入力シート(移動空間)'!I186</f>
        <v>0</v>
      </c>
      <c r="U19" s="130">
        <f>'入力シート(移動空間)'!I187</f>
        <v>0</v>
      </c>
      <c r="V19" s="130">
        <f>'入力シート(移動空間)'!I188</f>
        <v>0</v>
      </c>
      <c r="W19" s="130">
        <f>'入力シート(移動空間)'!I189</f>
        <v>0</v>
      </c>
      <c r="X19" s="130">
        <f>'入力シート(移動空間)'!I190</f>
        <v>0</v>
      </c>
      <c r="Y19" s="130">
        <f>'入力シート(移動空間)'!I191</f>
        <v>0</v>
      </c>
      <c r="Z19" s="135"/>
      <c r="AA19" s="134">
        <f t="shared" si="0"/>
        <v>0</v>
      </c>
      <c r="AB19" s="130">
        <f t="shared" si="1"/>
        <v>0</v>
      </c>
      <c r="AC19" s="130">
        <f t="shared" si="2"/>
        <v>0</v>
      </c>
      <c r="AD19" s="130">
        <f t="shared" si="3"/>
        <v>0</v>
      </c>
      <c r="AE19" s="247" t="str">
        <f t="shared" si="4"/>
        <v>○0,△0,×0</v>
      </c>
      <c r="AF19" s="134">
        <f>'入力シート(移動空間)'!I192</f>
        <v>0</v>
      </c>
      <c r="AG19" s="130">
        <f>'入力シート(移動空間)'!I193</f>
        <v>0</v>
      </c>
      <c r="AH19" s="130">
        <f>'入力シート(移動空間)'!I194</f>
        <v>0</v>
      </c>
      <c r="AI19" s="130">
        <f>'入力シート(移動空間)'!I195</f>
        <v>0</v>
      </c>
      <c r="AJ19" s="130">
        <f>'入力シート(移動空間)'!I196</f>
        <v>0</v>
      </c>
      <c r="AK19" s="131"/>
      <c r="AL19" s="132"/>
      <c r="AM19" s="132"/>
      <c r="AN19" s="132"/>
      <c r="AO19" s="132"/>
      <c r="AP19" s="132"/>
      <c r="AQ19" s="132"/>
      <c r="AR19" s="132"/>
      <c r="AS19" s="132"/>
      <c r="AT19" s="132"/>
      <c r="AU19" s="132"/>
      <c r="AV19" s="132"/>
      <c r="AW19" s="132"/>
      <c r="AX19" s="132"/>
      <c r="AY19" s="132"/>
      <c r="AZ19" s="132"/>
      <c r="BA19" s="132"/>
      <c r="BB19" s="132"/>
      <c r="BC19" s="133"/>
      <c r="BD19" s="134">
        <f t="shared" si="5"/>
        <v>0</v>
      </c>
      <c r="BE19" s="130">
        <f t="shared" si="6"/>
        <v>0</v>
      </c>
      <c r="BF19" s="130">
        <f t="shared" si="7"/>
        <v>0</v>
      </c>
      <c r="BG19" s="130">
        <f t="shared" si="8"/>
        <v>0</v>
      </c>
      <c r="BH19" s="256" t="str">
        <f t="shared" si="9"/>
        <v>○0,△0,×0</v>
      </c>
      <c r="BI19" s="191"/>
    </row>
    <row r="20" spans="2:61" ht="20.25" customHeight="1">
      <c r="B20" s="338"/>
      <c r="C20" s="103" t="s">
        <v>24</v>
      </c>
      <c r="D20" s="185" t="s">
        <v>125</v>
      </c>
      <c r="E20" s="180">
        <f>'入力シート(移動空間)'!I199</f>
        <v>0</v>
      </c>
      <c r="F20" s="130">
        <f>'入力シート(移動空間)'!I200</f>
        <v>0</v>
      </c>
      <c r="G20" s="130">
        <f>'入力シート(移動空間)'!I201</f>
        <v>0</v>
      </c>
      <c r="H20" s="130">
        <f>'入力シート(移動空間)'!I202</f>
        <v>0</v>
      </c>
      <c r="I20" s="130">
        <f>'入力シート(移動空間)'!I203</f>
        <v>0</v>
      </c>
      <c r="J20" s="130">
        <f>'入力シート(移動空間)'!I204</f>
        <v>0</v>
      </c>
      <c r="K20" s="130">
        <f>'入力シート(移動空間)'!I205</f>
        <v>0</v>
      </c>
      <c r="L20" s="130">
        <f>'入力シート(移動空間)'!I206</f>
        <v>0</v>
      </c>
      <c r="M20" s="130">
        <f>'入力シート(移動空間)'!I207</f>
        <v>0</v>
      </c>
      <c r="N20" s="131"/>
      <c r="O20" s="132"/>
      <c r="P20" s="132"/>
      <c r="Q20" s="132"/>
      <c r="R20" s="132"/>
      <c r="S20" s="132"/>
      <c r="T20" s="132"/>
      <c r="U20" s="132"/>
      <c r="V20" s="132"/>
      <c r="W20" s="132"/>
      <c r="X20" s="132"/>
      <c r="Y20" s="132"/>
      <c r="Z20" s="133"/>
      <c r="AA20" s="134">
        <f t="shared" si="0"/>
        <v>0</v>
      </c>
      <c r="AB20" s="130">
        <f t="shared" si="1"/>
        <v>0</v>
      </c>
      <c r="AC20" s="130">
        <f t="shared" si="2"/>
        <v>0</v>
      </c>
      <c r="AD20" s="130">
        <f t="shared" si="3"/>
        <v>0</v>
      </c>
      <c r="AE20" s="247" t="str">
        <f t="shared" si="4"/>
        <v>○0,△0,×0</v>
      </c>
      <c r="AF20" s="134">
        <f>'入力シート(移動空間)'!I208</f>
        <v>0</v>
      </c>
      <c r="AG20" s="130">
        <f>'入力シート(移動空間)'!I209</f>
        <v>0</v>
      </c>
      <c r="AH20" s="130">
        <f>'入力シート(移動空間)'!I210</f>
        <v>0</v>
      </c>
      <c r="AI20" s="130">
        <f>'入力シート(移動空間)'!I211</f>
        <v>0</v>
      </c>
      <c r="AJ20" s="130">
        <f>'入力シート(移動空間)'!I212</f>
        <v>0</v>
      </c>
      <c r="AK20" s="131"/>
      <c r="AL20" s="132"/>
      <c r="AM20" s="132"/>
      <c r="AN20" s="132"/>
      <c r="AO20" s="132"/>
      <c r="AP20" s="132"/>
      <c r="AQ20" s="132"/>
      <c r="AR20" s="132"/>
      <c r="AS20" s="132"/>
      <c r="AT20" s="132"/>
      <c r="AU20" s="132"/>
      <c r="AV20" s="132"/>
      <c r="AW20" s="132"/>
      <c r="AX20" s="132"/>
      <c r="AY20" s="132"/>
      <c r="AZ20" s="132"/>
      <c r="BA20" s="132"/>
      <c r="BB20" s="132"/>
      <c r="BC20" s="133"/>
      <c r="BD20" s="134">
        <f t="shared" si="5"/>
        <v>0</v>
      </c>
      <c r="BE20" s="130">
        <f t="shared" si="6"/>
        <v>0</v>
      </c>
      <c r="BF20" s="130">
        <f t="shared" si="7"/>
        <v>0</v>
      </c>
      <c r="BG20" s="130">
        <f t="shared" si="8"/>
        <v>0</v>
      </c>
      <c r="BH20" s="256" t="str">
        <f t="shared" si="9"/>
        <v>○0,△0,×0</v>
      </c>
      <c r="BI20" s="191"/>
    </row>
    <row r="21" spans="2:61" ht="20.25" customHeight="1">
      <c r="B21" s="338"/>
      <c r="C21" s="103" t="s">
        <v>25</v>
      </c>
      <c r="D21" s="185" t="s">
        <v>126</v>
      </c>
      <c r="E21" s="180">
        <f>'入力シート(移動空間)'!I215</f>
        <v>0</v>
      </c>
      <c r="F21" s="130">
        <f>'入力シート(移動空間)'!I216</f>
        <v>0</v>
      </c>
      <c r="G21" s="130">
        <f>'入力シート(移動空間)'!I217</f>
        <v>0</v>
      </c>
      <c r="H21" s="130">
        <f>'入力シート(移動空間)'!I218</f>
        <v>0</v>
      </c>
      <c r="I21" s="130">
        <f>'入力シート(移動空間)'!I219</f>
        <v>0</v>
      </c>
      <c r="J21" s="130">
        <f>'入力シート(移動空間)'!I220</f>
        <v>0</v>
      </c>
      <c r="K21" s="130">
        <f>'入力シート(移動空間)'!I221</f>
        <v>0</v>
      </c>
      <c r="L21" s="130">
        <f>'入力シート(移動空間)'!I222</f>
        <v>0</v>
      </c>
      <c r="M21" s="130">
        <f>'入力シート(移動空間)'!I223</f>
        <v>0</v>
      </c>
      <c r="N21" s="130">
        <f>'入力シート(移動空間)'!I224</f>
        <v>0</v>
      </c>
      <c r="O21" s="130">
        <f>'入力シート(移動空間)'!I225</f>
        <v>0</v>
      </c>
      <c r="P21" s="130">
        <f>'入力シート(移動空間)'!I226</f>
        <v>0</v>
      </c>
      <c r="Q21" s="130">
        <f>'入力シート(移動空間)'!I227</f>
        <v>0</v>
      </c>
      <c r="R21" s="131"/>
      <c r="S21" s="132"/>
      <c r="T21" s="132"/>
      <c r="U21" s="132"/>
      <c r="V21" s="132"/>
      <c r="W21" s="132"/>
      <c r="X21" s="132"/>
      <c r="Y21" s="132"/>
      <c r="Z21" s="133"/>
      <c r="AA21" s="134">
        <f t="shared" si="0"/>
        <v>0</v>
      </c>
      <c r="AB21" s="130">
        <f t="shared" si="1"/>
        <v>0</v>
      </c>
      <c r="AC21" s="130">
        <f t="shared" si="2"/>
        <v>0</v>
      </c>
      <c r="AD21" s="130">
        <f t="shared" si="3"/>
        <v>0</v>
      </c>
      <c r="AE21" s="247" t="str">
        <f t="shared" si="4"/>
        <v>○0,△0,×0</v>
      </c>
      <c r="AF21" s="134">
        <f>'入力シート(移動空間)'!I228</f>
        <v>0</v>
      </c>
      <c r="AG21" s="130">
        <f>'入力シート(移動空間)'!I229</f>
        <v>0</v>
      </c>
      <c r="AH21" s="130">
        <f>'入力シート(移動空間)'!I230</f>
        <v>0</v>
      </c>
      <c r="AI21" s="130">
        <f>'入力シート(移動空間)'!I231</f>
        <v>0</v>
      </c>
      <c r="AJ21" s="130">
        <f>'入力シート(移動空間)'!I232</f>
        <v>0</v>
      </c>
      <c r="AK21" s="130">
        <f>'入力シート(移動空間)'!I233</f>
        <v>0</v>
      </c>
      <c r="AL21" s="131"/>
      <c r="AM21" s="132"/>
      <c r="AN21" s="132"/>
      <c r="AO21" s="132"/>
      <c r="AP21" s="132"/>
      <c r="AQ21" s="132"/>
      <c r="AR21" s="132"/>
      <c r="AS21" s="132"/>
      <c r="AT21" s="132"/>
      <c r="AU21" s="132"/>
      <c r="AV21" s="132"/>
      <c r="AW21" s="132"/>
      <c r="AX21" s="132"/>
      <c r="AY21" s="132"/>
      <c r="AZ21" s="132"/>
      <c r="BA21" s="132"/>
      <c r="BB21" s="132"/>
      <c r="BC21" s="133"/>
      <c r="BD21" s="134">
        <f t="shared" si="5"/>
        <v>0</v>
      </c>
      <c r="BE21" s="130">
        <f t="shared" si="6"/>
        <v>0</v>
      </c>
      <c r="BF21" s="130">
        <f t="shared" si="7"/>
        <v>0</v>
      </c>
      <c r="BG21" s="130">
        <f t="shared" si="8"/>
        <v>0</v>
      </c>
      <c r="BH21" s="256" t="str">
        <f t="shared" si="9"/>
        <v>○0,△0,×0</v>
      </c>
      <c r="BI21" s="191"/>
    </row>
    <row r="22" spans="2:61" ht="20.25" customHeight="1">
      <c r="B22" s="338"/>
      <c r="C22" s="103" t="s">
        <v>26</v>
      </c>
      <c r="D22" s="185" t="s">
        <v>27</v>
      </c>
      <c r="E22" s="181">
        <f>'入力シート(移動空間)'!I237</f>
        <v>0</v>
      </c>
      <c r="F22" s="130">
        <f>'入力シート(移動空間)'!I239</f>
        <v>0</v>
      </c>
      <c r="G22" s="130">
        <f>'入力シート(移動空間)'!I240</f>
        <v>0</v>
      </c>
      <c r="H22" s="130">
        <f>'入力シート(移動空間)'!I241</f>
        <v>0</v>
      </c>
      <c r="I22" s="130">
        <f>'入力シート(移動空間)'!I242</f>
        <v>0</v>
      </c>
      <c r="J22" s="130">
        <f>'入力シート(移動空間)'!I243</f>
        <v>0</v>
      </c>
      <c r="K22" s="130">
        <f>'入力シート(移動空間)'!I244</f>
        <v>0</v>
      </c>
      <c r="L22" s="130">
        <f>'入力シート(移動空間)'!I245</f>
        <v>0</v>
      </c>
      <c r="M22" s="130">
        <f>'入力シート(移動空間)'!I246</f>
        <v>0</v>
      </c>
      <c r="N22" s="130">
        <f>'入力シート(移動空間)'!I247</f>
        <v>0</v>
      </c>
      <c r="O22" s="130">
        <f>'入力シート(移動空間)'!I248</f>
        <v>0</v>
      </c>
      <c r="P22" s="130">
        <f>'入力シート(移動空間)'!I249</f>
        <v>0</v>
      </c>
      <c r="Q22" s="130">
        <f>'入力シート(移動空間)'!I250</f>
        <v>0</v>
      </c>
      <c r="R22" s="130">
        <f>'入力シート(移動空間)'!I251</f>
        <v>0</v>
      </c>
      <c r="S22" s="130">
        <f>'入力シート(移動空間)'!I252</f>
        <v>0</v>
      </c>
      <c r="T22" s="130">
        <f>'入力シート(移動空間)'!I253</f>
        <v>0</v>
      </c>
      <c r="U22" s="130">
        <f>'入力シート(移動空間)'!I254</f>
        <v>0</v>
      </c>
      <c r="V22" s="130">
        <f>'入力シート(移動空間)'!I256</f>
        <v>0</v>
      </c>
      <c r="W22" s="130">
        <f>'入力シート(移動空間)'!I257</f>
        <v>0</v>
      </c>
      <c r="X22" s="130">
        <f>'入力シート(移動空間)'!I258</f>
        <v>0</v>
      </c>
      <c r="Y22" s="130">
        <f>'入力シート(移動空間)'!I259</f>
        <v>0</v>
      </c>
      <c r="Z22" s="130">
        <f>'入力シート(移動空間)'!I260</f>
        <v>0</v>
      </c>
      <c r="AA22" s="134">
        <f t="shared" si="0"/>
        <v>0</v>
      </c>
      <c r="AB22" s="130">
        <f t="shared" si="1"/>
        <v>0</v>
      </c>
      <c r="AC22" s="130">
        <f t="shared" si="2"/>
        <v>0</v>
      </c>
      <c r="AD22" s="130">
        <f t="shared" si="3"/>
        <v>0</v>
      </c>
      <c r="AE22" s="247" t="str">
        <f t="shared" si="4"/>
        <v>○0,△0,×0</v>
      </c>
      <c r="AF22" s="134">
        <f>'入力シート(移動空間)'!I262</f>
        <v>0</v>
      </c>
      <c r="AG22" s="130">
        <f>'入力シート(移動空間)'!I264</f>
        <v>0</v>
      </c>
      <c r="AH22" s="130">
        <f>'入力シート(移動空間)'!I265</f>
        <v>0</v>
      </c>
      <c r="AI22" s="199">
        <f>'入力シート(移動空間)'!I266</f>
        <v>0</v>
      </c>
      <c r="AJ22" s="130">
        <f>'入力シート(移動空間)'!I267</f>
        <v>0</v>
      </c>
      <c r="AK22" s="130">
        <f>'入力シート(移動空間)'!I268</f>
        <v>0</v>
      </c>
      <c r="AL22" s="130">
        <f>'入力シート(移動空間)'!I269</f>
        <v>0</v>
      </c>
      <c r="AM22" s="130">
        <f>'入力シート(移動空間)'!I270</f>
        <v>0</v>
      </c>
      <c r="AN22" s="130">
        <f>'入力シート(移動空間)'!I271</f>
        <v>0</v>
      </c>
      <c r="AO22" s="130">
        <f>'入力シート(移動空間)'!I272</f>
        <v>0</v>
      </c>
      <c r="AP22" s="130">
        <f>'入力シート(移動空間)'!I273</f>
        <v>0</v>
      </c>
      <c r="AQ22" s="130">
        <f>'入力シート(移動空間)'!I275</f>
        <v>0</v>
      </c>
      <c r="AR22" s="131"/>
      <c r="AS22" s="132"/>
      <c r="AT22" s="132"/>
      <c r="AU22" s="132"/>
      <c r="AV22" s="132"/>
      <c r="AW22" s="132"/>
      <c r="AX22" s="132"/>
      <c r="AY22" s="132"/>
      <c r="AZ22" s="132"/>
      <c r="BA22" s="132"/>
      <c r="BB22" s="132"/>
      <c r="BC22" s="133"/>
      <c r="BD22" s="134">
        <f t="shared" si="5"/>
        <v>0</v>
      </c>
      <c r="BE22" s="130">
        <f t="shared" si="6"/>
        <v>0</v>
      </c>
      <c r="BF22" s="130">
        <f t="shared" si="7"/>
        <v>0</v>
      </c>
      <c r="BG22" s="130">
        <f t="shared" si="8"/>
        <v>0</v>
      </c>
      <c r="BH22" s="256" t="str">
        <f t="shared" si="9"/>
        <v>○0,△0,×0</v>
      </c>
      <c r="BI22" s="191"/>
    </row>
    <row r="23" spans="2:61" ht="20.25" customHeight="1">
      <c r="B23" s="338"/>
      <c r="C23" s="103" t="s">
        <v>28</v>
      </c>
      <c r="D23" s="185" t="s">
        <v>29</v>
      </c>
      <c r="E23" s="181">
        <f>'入力シート(移動空間)'!I278</f>
        <v>0</v>
      </c>
      <c r="F23" s="130">
        <f>'入力シート(移動空間)'!I279</f>
        <v>0</v>
      </c>
      <c r="G23" s="130">
        <f>'入力シート(移動空間)'!I280</f>
        <v>0</v>
      </c>
      <c r="H23" s="130">
        <f>'入力シート(移動空間)'!I281</f>
        <v>0</v>
      </c>
      <c r="I23" s="130">
        <f>'入力シート(移動空間)'!I282</f>
        <v>0</v>
      </c>
      <c r="J23" s="130">
        <f>'入力シート(移動空間)'!I283</f>
        <v>0</v>
      </c>
      <c r="K23" s="130">
        <f>'入力シート(移動空間)'!I284</f>
        <v>0</v>
      </c>
      <c r="L23" s="130">
        <f>'入力シート(移動空間)'!I285</f>
        <v>0</v>
      </c>
      <c r="M23" s="130">
        <f>'入力シート(移動空間)'!I286</f>
        <v>0</v>
      </c>
      <c r="N23" s="130">
        <f>'入力シート(移動空間)'!I287</f>
        <v>0</v>
      </c>
      <c r="O23" s="130">
        <f>'入力シート(移動空間)'!I288</f>
        <v>0</v>
      </c>
      <c r="P23" s="130">
        <f>'入力シート(移動空間)'!I289</f>
        <v>0</v>
      </c>
      <c r="Q23" s="130">
        <f>'入力シート(移動空間)'!I290</f>
        <v>0</v>
      </c>
      <c r="R23" s="130">
        <f>'入力シート(移動空間)'!I291</f>
        <v>0</v>
      </c>
      <c r="S23" s="131"/>
      <c r="T23" s="132"/>
      <c r="U23" s="132"/>
      <c r="V23" s="132"/>
      <c r="W23" s="132"/>
      <c r="X23" s="132"/>
      <c r="Y23" s="132"/>
      <c r="Z23" s="133"/>
      <c r="AA23" s="134">
        <f t="shared" si="0"/>
        <v>0</v>
      </c>
      <c r="AB23" s="130">
        <f t="shared" si="1"/>
        <v>0</v>
      </c>
      <c r="AC23" s="130">
        <f t="shared" si="2"/>
        <v>0</v>
      </c>
      <c r="AD23" s="130">
        <f t="shared" si="3"/>
        <v>0</v>
      </c>
      <c r="AE23" s="247" t="str">
        <f t="shared" si="4"/>
        <v>○0,△0,×0</v>
      </c>
      <c r="AF23" s="134">
        <f>'入力シート(移動空間)'!I292</f>
        <v>0</v>
      </c>
      <c r="AG23" s="130">
        <f>'入力シート(移動空間)'!I293</f>
        <v>0</v>
      </c>
      <c r="AH23" s="130">
        <f>'入力シート(移動空間)'!I294</f>
        <v>0</v>
      </c>
      <c r="AI23" s="130">
        <f>'入力シート(移動空間)'!I295</f>
        <v>0</v>
      </c>
      <c r="AJ23" s="130">
        <f>'入力シート(移動空間)'!I296</f>
        <v>0</v>
      </c>
      <c r="AK23" s="130">
        <f>'入力シート(移動空間)'!I297</f>
        <v>0</v>
      </c>
      <c r="AL23" s="130">
        <f>'入力シート(移動空間)'!I298</f>
        <v>0</v>
      </c>
      <c r="AM23" s="131"/>
      <c r="AN23" s="132"/>
      <c r="AO23" s="132"/>
      <c r="AP23" s="132"/>
      <c r="AQ23" s="132"/>
      <c r="AR23" s="132"/>
      <c r="AS23" s="132"/>
      <c r="AT23" s="132"/>
      <c r="AU23" s="132"/>
      <c r="AV23" s="132"/>
      <c r="AW23" s="132"/>
      <c r="AX23" s="132"/>
      <c r="AY23" s="132"/>
      <c r="AZ23" s="132"/>
      <c r="BA23" s="132"/>
      <c r="BB23" s="132"/>
      <c r="BC23" s="133"/>
      <c r="BD23" s="134">
        <f t="shared" si="5"/>
        <v>0</v>
      </c>
      <c r="BE23" s="130">
        <f t="shared" si="6"/>
        <v>0</v>
      </c>
      <c r="BF23" s="130">
        <f t="shared" si="7"/>
        <v>0</v>
      </c>
      <c r="BG23" s="130">
        <f t="shared" si="8"/>
        <v>0</v>
      </c>
      <c r="BH23" s="256" t="str">
        <f t="shared" si="9"/>
        <v>○0,△0,×0</v>
      </c>
      <c r="BI23" s="191"/>
    </row>
    <row r="24" spans="2:61" ht="20.25" customHeight="1" thickBot="1">
      <c r="B24" s="339"/>
      <c r="C24" s="116" t="s">
        <v>30</v>
      </c>
      <c r="D24" s="186" t="s">
        <v>297</v>
      </c>
      <c r="E24" s="182">
        <f>'入力シート(移動空間)'!I302</f>
        <v>0</v>
      </c>
      <c r="F24" s="137">
        <f>'入力シート(移動空間)'!I303</f>
        <v>0</v>
      </c>
      <c r="G24" s="137">
        <f>'入力シート(移動空間)'!I304</f>
        <v>0</v>
      </c>
      <c r="H24" s="137">
        <f>'入力シート(移動空間)'!I305</f>
        <v>0</v>
      </c>
      <c r="I24" s="137">
        <f>'入力シート(移動空間)'!I306</f>
        <v>0</v>
      </c>
      <c r="J24" s="137">
        <f>'入力シート(移動空間)'!I307</f>
        <v>0</v>
      </c>
      <c r="K24" s="137">
        <f>'入力シート(移動空間)'!I308</f>
        <v>0</v>
      </c>
      <c r="L24" s="137">
        <f>'入力シート(移動空間)'!I309</f>
        <v>0</v>
      </c>
      <c r="M24" s="137">
        <f>'入力シート(移動空間)'!I310</f>
        <v>0</v>
      </c>
      <c r="N24" s="137">
        <f>'入力シート(移動空間)'!I311</f>
        <v>0</v>
      </c>
      <c r="O24" s="137">
        <f>'入力シート(移動空間)'!I312</f>
        <v>0</v>
      </c>
      <c r="P24" s="137">
        <f>'入力シート(移動空間)'!I313</f>
        <v>0</v>
      </c>
      <c r="Q24" s="137">
        <f>'入力シート(移動空間)'!I314</f>
        <v>0</v>
      </c>
      <c r="R24" s="137">
        <f>'入力シート(移動空間)'!I316</f>
        <v>0</v>
      </c>
      <c r="S24" s="138"/>
      <c r="T24" s="139"/>
      <c r="U24" s="139"/>
      <c r="V24" s="139"/>
      <c r="W24" s="139"/>
      <c r="X24" s="139"/>
      <c r="Y24" s="139"/>
      <c r="Z24" s="140"/>
      <c r="AA24" s="141">
        <f t="shared" si="0"/>
        <v>0</v>
      </c>
      <c r="AB24" s="137">
        <f t="shared" si="1"/>
        <v>0</v>
      </c>
      <c r="AC24" s="137">
        <f t="shared" si="2"/>
        <v>0</v>
      </c>
      <c r="AD24" s="137">
        <f t="shared" si="3"/>
        <v>0</v>
      </c>
      <c r="AE24" s="248" t="str">
        <f t="shared" si="4"/>
        <v>○0,△0,×0</v>
      </c>
      <c r="AF24" s="141">
        <f>'入力シート(移動空間)'!I318</f>
        <v>0</v>
      </c>
      <c r="AG24" s="137">
        <f>'入力シート(移動空間)'!I319</f>
        <v>0</v>
      </c>
      <c r="AH24" s="137">
        <f>'入力シート(移動空間)'!I320</f>
        <v>0</v>
      </c>
      <c r="AI24" s="138"/>
      <c r="AJ24" s="139"/>
      <c r="AK24" s="139"/>
      <c r="AL24" s="139"/>
      <c r="AM24" s="139"/>
      <c r="AN24" s="139"/>
      <c r="AO24" s="139"/>
      <c r="AP24" s="139"/>
      <c r="AQ24" s="139"/>
      <c r="AR24" s="139"/>
      <c r="AS24" s="139"/>
      <c r="AT24" s="139"/>
      <c r="AU24" s="139"/>
      <c r="AV24" s="139"/>
      <c r="AW24" s="139"/>
      <c r="AX24" s="139"/>
      <c r="AY24" s="139"/>
      <c r="AZ24" s="139"/>
      <c r="BA24" s="139"/>
      <c r="BB24" s="139"/>
      <c r="BC24" s="140"/>
      <c r="BD24" s="141">
        <f t="shared" si="5"/>
        <v>0</v>
      </c>
      <c r="BE24" s="137">
        <f t="shared" si="6"/>
        <v>0</v>
      </c>
      <c r="BF24" s="137">
        <f t="shared" si="7"/>
        <v>0</v>
      </c>
      <c r="BG24" s="137">
        <f t="shared" si="8"/>
        <v>0</v>
      </c>
      <c r="BH24" s="257" t="str">
        <f t="shared" si="9"/>
        <v>○0,△0,×0</v>
      </c>
      <c r="BI24" s="192"/>
    </row>
    <row r="25" spans="2:61" ht="20.25" customHeight="1">
      <c r="B25" s="337" t="s">
        <v>200</v>
      </c>
      <c r="C25" s="114" t="s">
        <v>342</v>
      </c>
      <c r="D25" s="111"/>
      <c r="E25" s="142">
        <f>'入力シート(利用空間)'!I8</f>
        <v>0</v>
      </c>
      <c r="F25" s="128">
        <f>'入力シート(利用空間)'!I9</f>
        <v>0</v>
      </c>
      <c r="G25" s="128">
        <f>'入力シート(利用空間)'!I10</f>
        <v>0</v>
      </c>
      <c r="H25" s="128">
        <f>'入力シート(利用空間)'!I11</f>
        <v>0</v>
      </c>
      <c r="I25" s="128">
        <f>'入力シート(利用空間)'!I12</f>
        <v>0</v>
      </c>
      <c r="J25" s="128">
        <f>'入力シート(利用空間)'!I13</f>
        <v>0</v>
      </c>
      <c r="K25" s="128">
        <f>'入力シート(利用空間)'!I14</f>
        <v>0</v>
      </c>
      <c r="L25" s="128">
        <f>'入力シート(利用空間)'!I15</f>
        <v>0</v>
      </c>
      <c r="M25" s="128">
        <f>'入力シート(利用空間)'!I16</f>
        <v>0</v>
      </c>
      <c r="N25" s="124"/>
      <c r="O25" s="125"/>
      <c r="P25" s="125"/>
      <c r="Q25" s="125"/>
      <c r="R25" s="125"/>
      <c r="S25" s="125"/>
      <c r="T25" s="125"/>
      <c r="U25" s="125"/>
      <c r="V25" s="125"/>
      <c r="W25" s="125"/>
      <c r="X25" s="125"/>
      <c r="Y25" s="125"/>
      <c r="Z25" s="126"/>
      <c r="AA25" s="127">
        <f t="shared" si="0"/>
        <v>0</v>
      </c>
      <c r="AB25" s="128">
        <f t="shared" si="1"/>
        <v>0</v>
      </c>
      <c r="AC25" s="128">
        <f t="shared" si="2"/>
        <v>0</v>
      </c>
      <c r="AD25" s="128">
        <f t="shared" si="3"/>
        <v>0</v>
      </c>
      <c r="AE25" s="249" t="str">
        <f t="shared" si="4"/>
        <v>○0,△0,×0</v>
      </c>
      <c r="AF25" s="127">
        <f>'入力シート(利用空間)'!I17</f>
        <v>0</v>
      </c>
      <c r="AG25" s="124"/>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6"/>
      <c r="BD25" s="127">
        <f t="shared" si="5"/>
        <v>0</v>
      </c>
      <c r="BE25" s="128">
        <f t="shared" si="6"/>
        <v>0</v>
      </c>
      <c r="BF25" s="128">
        <f t="shared" si="7"/>
        <v>0</v>
      </c>
      <c r="BG25" s="128">
        <f t="shared" si="8"/>
        <v>0</v>
      </c>
      <c r="BH25" s="258" t="str">
        <f t="shared" si="9"/>
        <v>○0,△0,×0</v>
      </c>
      <c r="BI25" s="190"/>
    </row>
    <row r="26" spans="2:61" ht="20.25" customHeight="1">
      <c r="B26" s="340"/>
      <c r="C26" s="115" t="s">
        <v>16</v>
      </c>
      <c r="D26" s="109" t="s">
        <v>127</v>
      </c>
      <c r="E26" s="122">
        <f>'入力シート(利用空間)'!I20</f>
        <v>0</v>
      </c>
      <c r="F26" s="123">
        <f>'入力シート(利用空間)'!I21</f>
        <v>0</v>
      </c>
      <c r="G26" s="123">
        <f>'入力シート(利用空間)'!I22</f>
        <v>0</v>
      </c>
      <c r="H26" s="123">
        <f>'入力シート(利用空間)'!I23</f>
        <v>0</v>
      </c>
      <c r="I26" s="123">
        <f>'入力シート(利用空間)'!I24</f>
        <v>0</v>
      </c>
      <c r="J26" s="123">
        <f>'入力シート(利用空間)'!I25</f>
        <v>0</v>
      </c>
      <c r="K26" s="123">
        <f>'入力シート(利用空間)'!I26</f>
        <v>0</v>
      </c>
      <c r="L26" s="123">
        <f>'入力シート(利用空間)'!I27</f>
        <v>0</v>
      </c>
      <c r="M26" s="123">
        <f>'入力シート(利用空間)'!I28</f>
        <v>0</v>
      </c>
      <c r="N26" s="123">
        <f>'入力シート(利用空間)'!I29</f>
        <v>0</v>
      </c>
      <c r="O26" s="123">
        <f>'入力シート(利用空間)'!I30</f>
        <v>0</v>
      </c>
      <c r="P26" s="123">
        <f>'入力シート(利用空間)'!I31</f>
        <v>0</v>
      </c>
      <c r="Q26" s="123">
        <f>'入力シート(利用空間)'!I32</f>
        <v>0</v>
      </c>
      <c r="R26" s="123">
        <f>'入力シート(利用空間)'!I33</f>
        <v>0</v>
      </c>
      <c r="S26" s="123">
        <f>'入力シート(利用空間)'!I34</f>
        <v>0</v>
      </c>
      <c r="T26" s="131"/>
      <c r="U26" s="132"/>
      <c r="V26" s="132"/>
      <c r="W26" s="132"/>
      <c r="X26" s="132"/>
      <c r="Y26" s="132"/>
      <c r="Z26" s="133"/>
      <c r="AA26" s="143">
        <f t="shared" si="0"/>
        <v>0</v>
      </c>
      <c r="AB26" s="123">
        <f t="shared" si="1"/>
        <v>0</v>
      </c>
      <c r="AC26" s="123">
        <f t="shared" si="2"/>
        <v>0</v>
      </c>
      <c r="AD26" s="123">
        <f t="shared" si="3"/>
        <v>0</v>
      </c>
      <c r="AE26" s="246" t="str">
        <f t="shared" si="4"/>
        <v>○0,△0,×0</v>
      </c>
      <c r="AF26" s="143">
        <f>'入力シート(利用空間)'!I35</f>
        <v>0</v>
      </c>
      <c r="AG26" s="123">
        <f>'入力シート(利用空間)'!I36</f>
        <v>0</v>
      </c>
      <c r="AH26" s="123">
        <f>'入力シート(利用空間)'!I37</f>
        <v>0</v>
      </c>
      <c r="AI26" s="123">
        <f>'入力シート(利用空間)'!I38</f>
        <v>0</v>
      </c>
      <c r="AJ26" s="123">
        <f>'入力シート(利用空間)'!I39</f>
        <v>0</v>
      </c>
      <c r="AK26" s="123">
        <f>'入力シート(利用空間)'!I40</f>
        <v>0</v>
      </c>
      <c r="AL26" s="123">
        <f>'入力シート(利用空間)'!I41</f>
        <v>0</v>
      </c>
      <c r="AM26" s="123">
        <f>'入力シート(利用空間)'!I42</f>
        <v>0</v>
      </c>
      <c r="AN26" s="123">
        <f>'入力シート(利用空間)'!I43</f>
        <v>0</v>
      </c>
      <c r="AO26" s="123">
        <f>'入力シート(利用空間)'!I44</f>
        <v>0</v>
      </c>
      <c r="AP26" s="131"/>
      <c r="AQ26" s="132"/>
      <c r="AR26" s="132"/>
      <c r="AS26" s="132"/>
      <c r="AT26" s="132"/>
      <c r="AU26" s="132"/>
      <c r="AV26" s="132"/>
      <c r="AW26" s="132"/>
      <c r="AX26" s="132"/>
      <c r="AY26" s="132"/>
      <c r="AZ26" s="132"/>
      <c r="BA26" s="132"/>
      <c r="BB26" s="132"/>
      <c r="BC26" s="133"/>
      <c r="BD26" s="143">
        <f t="shared" si="5"/>
        <v>0</v>
      </c>
      <c r="BE26" s="123">
        <f t="shared" si="6"/>
        <v>0</v>
      </c>
      <c r="BF26" s="123">
        <f t="shared" si="7"/>
        <v>0</v>
      </c>
      <c r="BG26" s="123">
        <f t="shared" si="8"/>
        <v>0</v>
      </c>
      <c r="BH26" s="255" t="str">
        <f t="shared" si="9"/>
        <v>○0,△0,×0</v>
      </c>
      <c r="BI26" s="193"/>
    </row>
    <row r="27" spans="2:61" ht="20.25" customHeight="1">
      <c r="B27" s="338"/>
      <c r="C27" s="103" t="s">
        <v>664</v>
      </c>
      <c r="D27" s="107" t="s">
        <v>140</v>
      </c>
      <c r="E27" s="129">
        <f>'入力シート(利用空間)'!I47</f>
        <v>0</v>
      </c>
      <c r="F27" s="130">
        <f>'入力シート(利用空間)'!I48</f>
        <v>0</v>
      </c>
      <c r="G27" s="130">
        <f>'入力シート(利用空間)'!I49</f>
        <v>0</v>
      </c>
      <c r="H27" s="130">
        <f>'入力シート(利用空間)'!I50</f>
        <v>0</v>
      </c>
      <c r="I27" s="130">
        <f>'入力シート(利用空間)'!I51</f>
        <v>0</v>
      </c>
      <c r="J27" s="130">
        <f>'入力シート(利用空間)'!I52</f>
        <v>0</v>
      </c>
      <c r="K27" s="130">
        <f>'入力シート(利用空間)'!I53</f>
        <v>0</v>
      </c>
      <c r="L27" s="130">
        <f>'入力シート(利用空間)'!I54</f>
        <v>0</v>
      </c>
      <c r="M27" s="130">
        <f>'入力シート(利用空間)'!I55</f>
        <v>0</v>
      </c>
      <c r="N27" s="130">
        <f>'入力シート(利用空間)'!I56</f>
        <v>0</v>
      </c>
      <c r="O27" s="130">
        <f>'入力シート(利用空間)'!I57</f>
        <v>0</v>
      </c>
      <c r="P27" s="130">
        <f>'入力シート(利用空間)'!I58</f>
        <v>0</v>
      </c>
      <c r="Q27" s="130">
        <f>'入力シート(利用空間)'!I59</f>
        <v>0</v>
      </c>
      <c r="R27" s="130">
        <f>'入力シート(利用空間)'!I60</f>
        <v>0</v>
      </c>
      <c r="S27" s="130">
        <f>'入力シート(利用空間)'!I61</f>
        <v>0</v>
      </c>
      <c r="T27" s="130">
        <f>'入力シート(利用空間)'!I62</f>
        <v>0</v>
      </c>
      <c r="U27" s="130">
        <f>'入力シート(利用空間)'!I63</f>
        <v>0</v>
      </c>
      <c r="V27" s="131"/>
      <c r="W27" s="132"/>
      <c r="X27" s="132"/>
      <c r="Y27" s="132"/>
      <c r="Z27" s="133"/>
      <c r="AA27" s="134">
        <f t="shared" si="0"/>
        <v>0</v>
      </c>
      <c r="AB27" s="130">
        <f t="shared" si="1"/>
        <v>0</v>
      </c>
      <c r="AC27" s="130">
        <f t="shared" si="2"/>
        <v>0</v>
      </c>
      <c r="AD27" s="130">
        <f t="shared" si="3"/>
        <v>0</v>
      </c>
      <c r="AE27" s="247" t="str">
        <f t="shared" si="4"/>
        <v>○0,△0,×0</v>
      </c>
      <c r="AF27" s="134">
        <f>'入力シート(利用空間)'!I64</f>
        <v>0</v>
      </c>
      <c r="AG27" s="130">
        <f>'入力シート(利用空間)'!I65</f>
        <v>0</v>
      </c>
      <c r="AH27" s="130">
        <f>'入力シート(利用空間)'!I66</f>
        <v>0</v>
      </c>
      <c r="AI27" s="130">
        <f>'入力シート(利用空間)'!I67</f>
        <v>0</v>
      </c>
      <c r="AJ27" s="130">
        <f>'入力シート(利用空間)'!I68</f>
        <v>0</v>
      </c>
      <c r="AK27" s="130">
        <f>'入力シート(利用空間)'!I69</f>
        <v>0</v>
      </c>
      <c r="AL27" s="130">
        <f>'入力シート(利用空間)'!I70</f>
        <v>0</v>
      </c>
      <c r="AM27" s="130">
        <f>'入力シート(利用空間)'!I71</f>
        <v>0</v>
      </c>
      <c r="AN27" s="131"/>
      <c r="AO27" s="132"/>
      <c r="AP27" s="132"/>
      <c r="AQ27" s="132"/>
      <c r="AR27" s="132"/>
      <c r="AS27" s="132"/>
      <c r="AT27" s="132"/>
      <c r="AU27" s="132"/>
      <c r="AV27" s="132"/>
      <c r="AW27" s="132"/>
      <c r="AX27" s="132"/>
      <c r="AY27" s="132"/>
      <c r="AZ27" s="132"/>
      <c r="BA27" s="132"/>
      <c r="BB27" s="132"/>
      <c r="BC27" s="133"/>
      <c r="BD27" s="134">
        <f t="shared" si="5"/>
        <v>0</v>
      </c>
      <c r="BE27" s="130">
        <f t="shared" si="6"/>
        <v>0</v>
      </c>
      <c r="BF27" s="130">
        <f t="shared" si="7"/>
        <v>0</v>
      </c>
      <c r="BG27" s="130">
        <f t="shared" si="8"/>
        <v>0</v>
      </c>
      <c r="BH27" s="256" t="str">
        <f t="shared" si="9"/>
        <v>○0,△0,×0</v>
      </c>
      <c r="BI27" s="191"/>
    </row>
    <row r="28" spans="2:61" ht="20.25" customHeight="1">
      <c r="B28" s="338"/>
      <c r="C28" s="103" t="s">
        <v>596</v>
      </c>
      <c r="D28" s="107" t="s">
        <v>128</v>
      </c>
      <c r="E28" s="129">
        <f>'入力シート(利用空間)'!I74</f>
        <v>0</v>
      </c>
      <c r="F28" s="130">
        <f>'入力シート(利用空間)'!I75</f>
        <v>0</v>
      </c>
      <c r="G28" s="130">
        <f>'入力シート(利用空間)'!I76</f>
        <v>0</v>
      </c>
      <c r="H28" s="130">
        <f>'入力シート(利用空間)'!I77</f>
        <v>0</v>
      </c>
      <c r="I28" s="130">
        <f>'入力シート(利用空間)'!I78</f>
        <v>0</v>
      </c>
      <c r="J28" s="130">
        <f>'入力シート(利用空間)'!I79</f>
        <v>0</v>
      </c>
      <c r="K28" s="130">
        <f>'入力シート(利用空間)'!I80</f>
        <v>0</v>
      </c>
      <c r="L28" s="130">
        <f>'入力シート(利用空間)'!I81</f>
        <v>0</v>
      </c>
      <c r="M28" s="131"/>
      <c r="N28" s="132"/>
      <c r="O28" s="132"/>
      <c r="P28" s="132"/>
      <c r="Q28" s="132"/>
      <c r="R28" s="132"/>
      <c r="S28" s="132"/>
      <c r="T28" s="132"/>
      <c r="U28" s="132"/>
      <c r="V28" s="132"/>
      <c r="W28" s="132"/>
      <c r="X28" s="132"/>
      <c r="Y28" s="132"/>
      <c r="Z28" s="133"/>
      <c r="AA28" s="134">
        <f t="shared" si="0"/>
        <v>0</v>
      </c>
      <c r="AB28" s="130">
        <f t="shared" si="1"/>
        <v>0</v>
      </c>
      <c r="AC28" s="130">
        <f t="shared" si="2"/>
        <v>0</v>
      </c>
      <c r="AD28" s="130">
        <f t="shared" si="3"/>
        <v>0</v>
      </c>
      <c r="AE28" s="247" t="str">
        <f t="shared" si="4"/>
        <v>○0,△0,×0</v>
      </c>
      <c r="AF28" s="134">
        <f>'入力シート(利用空間)'!I82</f>
        <v>0</v>
      </c>
      <c r="AG28" s="130">
        <f>'入力シート(利用空間)'!I83</f>
        <v>0</v>
      </c>
      <c r="AH28" s="130">
        <f>'入力シート(利用空間)'!I84</f>
        <v>0</v>
      </c>
      <c r="AI28" s="131"/>
      <c r="AJ28" s="132"/>
      <c r="AK28" s="132"/>
      <c r="AL28" s="132"/>
      <c r="AM28" s="132"/>
      <c r="AN28" s="132"/>
      <c r="AO28" s="132"/>
      <c r="AP28" s="132"/>
      <c r="AQ28" s="132"/>
      <c r="AR28" s="132"/>
      <c r="AS28" s="132"/>
      <c r="AT28" s="132"/>
      <c r="AU28" s="132"/>
      <c r="AV28" s="132"/>
      <c r="AW28" s="132"/>
      <c r="AX28" s="132"/>
      <c r="AY28" s="132"/>
      <c r="AZ28" s="132"/>
      <c r="BA28" s="132"/>
      <c r="BB28" s="132"/>
      <c r="BC28" s="133"/>
      <c r="BD28" s="134">
        <f t="shared" si="5"/>
        <v>0</v>
      </c>
      <c r="BE28" s="130">
        <f t="shared" si="6"/>
        <v>0</v>
      </c>
      <c r="BF28" s="130">
        <f t="shared" si="7"/>
        <v>0</v>
      </c>
      <c r="BG28" s="130">
        <f t="shared" si="8"/>
        <v>0</v>
      </c>
      <c r="BH28" s="256" t="str">
        <f t="shared" si="9"/>
        <v>○0,△0,×0</v>
      </c>
      <c r="BI28" s="191"/>
    </row>
    <row r="29" spans="2:61" ht="20.25" customHeight="1">
      <c r="B29" s="338"/>
      <c r="C29" s="103" t="s">
        <v>31</v>
      </c>
      <c r="D29" s="107" t="s">
        <v>217</v>
      </c>
      <c r="E29" s="129">
        <f>'入力シート(利用空間)'!I87</f>
        <v>0</v>
      </c>
      <c r="F29" s="130">
        <f>'入力シート(利用空間)'!I88</f>
        <v>0</v>
      </c>
      <c r="G29" s="130">
        <f>'入力シート(利用空間)'!I89</f>
        <v>0</v>
      </c>
      <c r="H29" s="130">
        <f>'入力シート(利用空間)'!I90</f>
        <v>0</v>
      </c>
      <c r="I29" s="130">
        <f>'入力シート(利用空間)'!I91</f>
        <v>0</v>
      </c>
      <c r="J29" s="130">
        <f>'入力シート(利用空間)'!I92</f>
        <v>0</v>
      </c>
      <c r="K29" s="130">
        <f>'入力シート(利用空間)'!I93</f>
        <v>0</v>
      </c>
      <c r="L29" s="130">
        <f>'入力シート(利用空間)'!I94</f>
        <v>0</v>
      </c>
      <c r="M29" s="131"/>
      <c r="N29" s="132"/>
      <c r="O29" s="132"/>
      <c r="P29" s="132"/>
      <c r="Q29" s="132"/>
      <c r="R29" s="132"/>
      <c r="S29" s="132"/>
      <c r="T29" s="132"/>
      <c r="U29" s="132"/>
      <c r="V29" s="132"/>
      <c r="W29" s="132"/>
      <c r="X29" s="132"/>
      <c r="Y29" s="132"/>
      <c r="Z29" s="133"/>
      <c r="AA29" s="134">
        <f t="shared" si="0"/>
        <v>0</v>
      </c>
      <c r="AB29" s="130">
        <f t="shared" si="1"/>
        <v>0</v>
      </c>
      <c r="AC29" s="130">
        <f t="shared" si="2"/>
        <v>0</v>
      </c>
      <c r="AD29" s="130">
        <f t="shared" si="3"/>
        <v>0</v>
      </c>
      <c r="AE29" s="247" t="str">
        <f t="shared" si="4"/>
        <v>○0,△0,×0</v>
      </c>
      <c r="AF29" s="144"/>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3"/>
      <c r="BD29" s="134">
        <f t="shared" si="5"/>
        <v>0</v>
      </c>
      <c r="BE29" s="130">
        <f t="shared" si="6"/>
        <v>0</v>
      </c>
      <c r="BF29" s="130">
        <f t="shared" si="7"/>
        <v>0</v>
      </c>
      <c r="BG29" s="130">
        <f t="shared" si="8"/>
        <v>0</v>
      </c>
      <c r="BH29" s="256" t="str">
        <f t="shared" si="9"/>
        <v>○0,△0,×0</v>
      </c>
      <c r="BI29" s="191"/>
    </row>
    <row r="30" spans="2:61" ht="20.25" customHeight="1">
      <c r="B30" s="338"/>
      <c r="C30" s="103" t="s">
        <v>20</v>
      </c>
      <c r="D30" s="107" t="s">
        <v>129</v>
      </c>
      <c r="E30" s="129">
        <f>'入力シート(利用空間)'!I97</f>
        <v>0</v>
      </c>
      <c r="F30" s="130">
        <f>'入力シート(利用空間)'!I98</f>
        <v>0</v>
      </c>
      <c r="G30" s="130">
        <f>'入力シート(利用空間)'!I99</f>
        <v>0</v>
      </c>
      <c r="H30" s="130">
        <f>'入力シート(利用空間)'!I100</f>
        <v>0</v>
      </c>
      <c r="I30" s="130">
        <f>'入力シート(利用空間)'!I101</f>
        <v>0</v>
      </c>
      <c r="J30" s="130">
        <f>'入力シート(利用空間)'!I102</f>
        <v>0</v>
      </c>
      <c r="K30" s="130">
        <f>'入力シート(利用空間)'!I103</f>
        <v>0</v>
      </c>
      <c r="L30" s="130">
        <f>'入力シート(利用空間)'!I104</f>
        <v>0</v>
      </c>
      <c r="M30" s="131"/>
      <c r="N30" s="132"/>
      <c r="O30" s="132"/>
      <c r="P30" s="132"/>
      <c r="Q30" s="132"/>
      <c r="R30" s="132"/>
      <c r="S30" s="132"/>
      <c r="T30" s="132"/>
      <c r="U30" s="132"/>
      <c r="V30" s="132"/>
      <c r="W30" s="132"/>
      <c r="X30" s="132"/>
      <c r="Y30" s="132"/>
      <c r="Z30" s="133"/>
      <c r="AA30" s="134">
        <f t="shared" si="0"/>
        <v>0</v>
      </c>
      <c r="AB30" s="130">
        <f t="shared" si="1"/>
        <v>0</v>
      </c>
      <c r="AC30" s="130">
        <f t="shared" si="2"/>
        <v>0</v>
      </c>
      <c r="AD30" s="130">
        <f t="shared" si="3"/>
        <v>0</v>
      </c>
      <c r="AE30" s="247" t="str">
        <f t="shared" si="4"/>
        <v>○0,△0,×0</v>
      </c>
      <c r="AF30" s="134">
        <f>'入力シート(利用空間)'!I105</f>
        <v>0</v>
      </c>
      <c r="AG30" s="130">
        <f>'入力シート(利用空間)'!I106</f>
        <v>0</v>
      </c>
      <c r="AH30" s="130">
        <f>'入力シート(利用空間)'!I107</f>
        <v>0</v>
      </c>
      <c r="AI30" s="130">
        <f>'入力シート(利用空間)'!I108</f>
        <v>0</v>
      </c>
      <c r="AJ30" s="130">
        <f>'入力シート(利用空間)'!I110</f>
        <v>0</v>
      </c>
      <c r="AK30" s="130">
        <f>'入力シート(利用空間)'!I111</f>
        <v>0</v>
      </c>
      <c r="AL30" s="131"/>
      <c r="AM30" s="132"/>
      <c r="AN30" s="132"/>
      <c r="AO30" s="132"/>
      <c r="AP30" s="132"/>
      <c r="AQ30" s="132"/>
      <c r="AR30" s="132"/>
      <c r="AS30" s="132"/>
      <c r="AT30" s="132"/>
      <c r="AU30" s="132"/>
      <c r="AV30" s="132"/>
      <c r="AW30" s="132"/>
      <c r="AX30" s="132"/>
      <c r="AY30" s="132"/>
      <c r="AZ30" s="132"/>
      <c r="BA30" s="132"/>
      <c r="BB30" s="132"/>
      <c r="BC30" s="133"/>
      <c r="BD30" s="134">
        <f t="shared" si="5"/>
        <v>0</v>
      </c>
      <c r="BE30" s="130">
        <f t="shared" si="6"/>
        <v>0</v>
      </c>
      <c r="BF30" s="130">
        <f t="shared" si="7"/>
        <v>0</v>
      </c>
      <c r="BG30" s="130">
        <f t="shared" si="8"/>
        <v>0</v>
      </c>
      <c r="BH30" s="256" t="str">
        <f t="shared" si="9"/>
        <v>○0,△0,×0</v>
      </c>
      <c r="BI30" s="191"/>
    </row>
    <row r="31" spans="2:61" ht="20.25" customHeight="1">
      <c r="B31" s="338"/>
      <c r="C31" s="103" t="s">
        <v>32</v>
      </c>
      <c r="D31" s="107" t="s">
        <v>130</v>
      </c>
      <c r="E31" s="129">
        <f>'入力シート(利用空間)'!I114</f>
        <v>0</v>
      </c>
      <c r="F31" s="130">
        <f>'入力シート(利用空間)'!I115</f>
        <v>0</v>
      </c>
      <c r="G31" s="130">
        <f>'入力シート(利用空間)'!I116</f>
        <v>0</v>
      </c>
      <c r="H31" s="130">
        <f>'入力シート(利用空間)'!I117</f>
        <v>0</v>
      </c>
      <c r="I31" s="130">
        <f>'入力シート(利用空間)'!I118</f>
        <v>0</v>
      </c>
      <c r="J31" s="130">
        <f>'入力シート(利用空間)'!I119</f>
        <v>0</v>
      </c>
      <c r="K31" s="130">
        <f>'入力シート(利用空間)'!I120</f>
        <v>0</v>
      </c>
      <c r="L31" s="130">
        <f>'入力シート(利用空間)'!I121</f>
        <v>0</v>
      </c>
      <c r="M31" s="130">
        <f>'入力シート(利用空間)'!I122</f>
        <v>0</v>
      </c>
      <c r="N31" s="131"/>
      <c r="O31" s="132"/>
      <c r="P31" s="132"/>
      <c r="Q31" s="132"/>
      <c r="R31" s="132"/>
      <c r="S31" s="132"/>
      <c r="T31" s="132"/>
      <c r="U31" s="132"/>
      <c r="V31" s="132"/>
      <c r="W31" s="132"/>
      <c r="X31" s="132"/>
      <c r="Y31" s="132"/>
      <c r="Z31" s="133"/>
      <c r="AA31" s="134">
        <f t="shared" si="0"/>
        <v>0</v>
      </c>
      <c r="AB31" s="130">
        <f t="shared" si="1"/>
        <v>0</v>
      </c>
      <c r="AC31" s="130">
        <f t="shared" si="2"/>
        <v>0</v>
      </c>
      <c r="AD31" s="130">
        <f t="shared" si="3"/>
        <v>0</v>
      </c>
      <c r="AE31" s="247" t="str">
        <f t="shared" si="4"/>
        <v>○0,△0,×0</v>
      </c>
      <c r="AF31" s="134">
        <f>'入力シート(利用空間)'!I123</f>
        <v>0</v>
      </c>
      <c r="AG31" s="131"/>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3"/>
      <c r="BD31" s="134">
        <f t="shared" si="5"/>
        <v>0</v>
      </c>
      <c r="BE31" s="130">
        <f t="shared" si="6"/>
        <v>0</v>
      </c>
      <c r="BF31" s="130">
        <f t="shared" si="7"/>
        <v>0</v>
      </c>
      <c r="BG31" s="130">
        <f t="shared" si="8"/>
        <v>0</v>
      </c>
      <c r="BH31" s="256" t="str">
        <f t="shared" si="9"/>
        <v>○0,△0,×0</v>
      </c>
      <c r="BI31" s="191"/>
    </row>
    <row r="32" spans="2:61" ht="20.25" customHeight="1">
      <c r="B32" s="338"/>
      <c r="C32" s="103" t="s">
        <v>33</v>
      </c>
      <c r="D32" s="107" t="s">
        <v>131</v>
      </c>
      <c r="E32" s="129">
        <f>'入力シート(利用空間)'!I127</f>
        <v>0</v>
      </c>
      <c r="F32" s="130">
        <f>'入力シート(利用空間)'!I128</f>
        <v>0</v>
      </c>
      <c r="G32" s="130">
        <f>'入力シート(利用空間)'!I129</f>
        <v>0</v>
      </c>
      <c r="H32" s="130">
        <f>'入力シート(利用空間)'!I131</f>
        <v>0</v>
      </c>
      <c r="I32" s="130">
        <f>'入力シート(利用空間)'!I132</f>
        <v>0</v>
      </c>
      <c r="J32" s="130">
        <f>'入力シート(利用空間)'!I134</f>
        <v>0</v>
      </c>
      <c r="K32" s="130">
        <f>'入力シート(利用空間)'!I135</f>
        <v>0</v>
      </c>
      <c r="L32" s="130">
        <f>'入力シート(利用空間)'!I137</f>
        <v>0</v>
      </c>
      <c r="M32" s="130">
        <f>'入力シート(利用空間)'!I138</f>
        <v>0</v>
      </c>
      <c r="N32" s="130">
        <f>'入力シート(利用空間)'!I139</f>
        <v>0</v>
      </c>
      <c r="O32" s="131"/>
      <c r="P32" s="132"/>
      <c r="Q32" s="132"/>
      <c r="R32" s="132"/>
      <c r="S32" s="132"/>
      <c r="T32" s="132"/>
      <c r="U32" s="132"/>
      <c r="V32" s="132"/>
      <c r="W32" s="132"/>
      <c r="X32" s="132"/>
      <c r="Y32" s="132"/>
      <c r="Z32" s="133"/>
      <c r="AA32" s="134">
        <f t="shared" si="0"/>
        <v>0</v>
      </c>
      <c r="AB32" s="130">
        <f t="shared" si="1"/>
        <v>0</v>
      </c>
      <c r="AC32" s="130">
        <f t="shared" si="2"/>
        <v>0</v>
      </c>
      <c r="AD32" s="130">
        <f t="shared" si="3"/>
        <v>0</v>
      </c>
      <c r="AE32" s="247" t="str">
        <f t="shared" si="4"/>
        <v>○0,△0,×0</v>
      </c>
      <c r="AF32" s="134">
        <f>'入力シート(利用空間)'!I141</f>
        <v>0</v>
      </c>
      <c r="AG32" s="130">
        <f>'入力シート(利用空間)'!I142</f>
        <v>0</v>
      </c>
      <c r="AH32" s="130">
        <f>'入力シート(利用空間)'!I143</f>
        <v>0</v>
      </c>
      <c r="AI32" s="130">
        <f>'入力シート(利用空間)'!I144</f>
        <v>0</v>
      </c>
      <c r="AJ32" s="130">
        <f>'入力シート(利用空間)'!I145</f>
        <v>0</v>
      </c>
      <c r="AK32" s="130">
        <f>'入力シート(利用空間)'!I146</f>
        <v>0</v>
      </c>
      <c r="AL32" s="131"/>
      <c r="AM32" s="132"/>
      <c r="AN32" s="132"/>
      <c r="AO32" s="132"/>
      <c r="AP32" s="132"/>
      <c r="AQ32" s="132"/>
      <c r="AR32" s="132"/>
      <c r="AS32" s="132"/>
      <c r="AT32" s="132"/>
      <c r="AU32" s="132"/>
      <c r="AV32" s="132"/>
      <c r="AW32" s="132"/>
      <c r="AX32" s="132"/>
      <c r="AY32" s="132"/>
      <c r="AZ32" s="132"/>
      <c r="BA32" s="132"/>
      <c r="BB32" s="132"/>
      <c r="BC32" s="133"/>
      <c r="BD32" s="134">
        <f t="shared" si="5"/>
        <v>0</v>
      </c>
      <c r="BE32" s="130">
        <f t="shared" si="6"/>
        <v>0</v>
      </c>
      <c r="BF32" s="130">
        <f t="shared" si="7"/>
        <v>0</v>
      </c>
      <c r="BG32" s="130">
        <f t="shared" si="8"/>
        <v>0</v>
      </c>
      <c r="BH32" s="256" t="str">
        <f t="shared" si="9"/>
        <v>○0,△0,×0</v>
      </c>
      <c r="BI32" s="191"/>
    </row>
    <row r="33" spans="2:61" ht="20.25" customHeight="1">
      <c r="B33" s="338"/>
      <c r="C33" s="103" t="s">
        <v>34</v>
      </c>
      <c r="D33" s="107" t="s">
        <v>132</v>
      </c>
      <c r="E33" s="129">
        <f>'入力シート(利用空間)'!I149</f>
        <v>0</v>
      </c>
      <c r="F33" s="130">
        <f>'入力シート(利用空間)'!I150</f>
        <v>0</v>
      </c>
      <c r="G33" s="130">
        <f>'入力シート(利用空間)'!I151</f>
        <v>0</v>
      </c>
      <c r="H33" s="130">
        <f>'入力シート(利用空間)'!I152</f>
        <v>0</v>
      </c>
      <c r="I33" s="130">
        <f>'入力シート(利用空間)'!I153</f>
        <v>0</v>
      </c>
      <c r="J33" s="130">
        <f>'入力シート(利用空間)'!I154</f>
        <v>0</v>
      </c>
      <c r="K33" s="130">
        <f>'入力シート(利用空間)'!I155</f>
        <v>0</v>
      </c>
      <c r="L33" s="130">
        <f>'入力シート(利用空間)'!I156</f>
        <v>0</v>
      </c>
      <c r="M33" s="130">
        <f>'入力シート(利用空間)'!I157</f>
        <v>0</v>
      </c>
      <c r="N33" s="130">
        <f>'入力シート(利用空間)'!I158</f>
        <v>0</v>
      </c>
      <c r="O33" s="131"/>
      <c r="P33" s="132"/>
      <c r="Q33" s="132"/>
      <c r="R33" s="132"/>
      <c r="S33" s="132"/>
      <c r="T33" s="132"/>
      <c r="U33" s="132"/>
      <c r="V33" s="132"/>
      <c r="W33" s="132"/>
      <c r="X33" s="132"/>
      <c r="Y33" s="132"/>
      <c r="Z33" s="133"/>
      <c r="AA33" s="134">
        <f t="shared" si="0"/>
        <v>0</v>
      </c>
      <c r="AB33" s="130">
        <f t="shared" si="1"/>
        <v>0</v>
      </c>
      <c r="AC33" s="130">
        <f t="shared" si="2"/>
        <v>0</v>
      </c>
      <c r="AD33" s="130">
        <f t="shared" si="3"/>
        <v>0</v>
      </c>
      <c r="AE33" s="247" t="str">
        <f t="shared" si="4"/>
        <v>○0,△0,×0</v>
      </c>
      <c r="AF33" s="134">
        <f>'入力シート(利用空間)'!I159</f>
        <v>0</v>
      </c>
      <c r="AG33" s="131"/>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3"/>
      <c r="BD33" s="134">
        <f t="shared" si="5"/>
        <v>0</v>
      </c>
      <c r="BE33" s="130">
        <f t="shared" si="6"/>
        <v>0</v>
      </c>
      <c r="BF33" s="130">
        <f t="shared" si="7"/>
        <v>0</v>
      </c>
      <c r="BG33" s="130">
        <f t="shared" si="8"/>
        <v>0</v>
      </c>
      <c r="BH33" s="256" t="str">
        <f t="shared" si="9"/>
        <v>○0,△0,×0</v>
      </c>
      <c r="BI33" s="191"/>
    </row>
    <row r="34" spans="2:61" ht="20.25" customHeight="1">
      <c r="B34" s="338"/>
      <c r="C34" s="103" t="s">
        <v>35</v>
      </c>
      <c r="D34" s="112" t="s">
        <v>11</v>
      </c>
      <c r="E34" s="129">
        <f>'入力シート(利用空間)'!I163</f>
        <v>0</v>
      </c>
      <c r="F34" s="130">
        <f>'入力シート(利用空間)'!I164</f>
        <v>0</v>
      </c>
      <c r="G34" s="130">
        <f>'入力シート(利用空間)'!I165</f>
        <v>0</v>
      </c>
      <c r="H34" s="130">
        <f>'入力シート(利用空間)'!I166</f>
        <v>0</v>
      </c>
      <c r="I34" s="130">
        <f>'入力シート(利用空間)'!I167</f>
        <v>0</v>
      </c>
      <c r="J34" s="130">
        <f>'入力シート(利用空間)'!I168</f>
        <v>0</v>
      </c>
      <c r="K34" s="130">
        <f>'入力シート(利用空間)'!I170</f>
        <v>0</v>
      </c>
      <c r="L34" s="130">
        <f>'入力シート(利用空間)'!I171</f>
        <v>0</v>
      </c>
      <c r="M34" s="130">
        <f>'入力シート(利用空間)'!I172</f>
        <v>0</v>
      </c>
      <c r="N34" s="130">
        <f>'入力シート(利用空間)'!I173</f>
        <v>0</v>
      </c>
      <c r="O34" s="130">
        <f>'入力シート(利用空間)'!I174</f>
        <v>0</v>
      </c>
      <c r="P34" s="130">
        <f>'入力シート(利用空間)'!I175</f>
        <v>0</v>
      </c>
      <c r="Q34" s="130">
        <f>'入力シート(利用空間)'!I176</f>
        <v>0</v>
      </c>
      <c r="R34" s="130">
        <f>'入力シート(利用空間)'!I177</f>
        <v>0</v>
      </c>
      <c r="S34" s="130">
        <f>'入力シート(利用空間)'!I178</f>
        <v>0</v>
      </c>
      <c r="T34" s="227"/>
      <c r="U34" s="132"/>
      <c r="V34" s="132"/>
      <c r="W34" s="132"/>
      <c r="X34" s="132"/>
      <c r="Y34" s="132"/>
      <c r="Z34" s="133"/>
      <c r="AA34" s="134">
        <f t="shared" si="0"/>
        <v>0</v>
      </c>
      <c r="AB34" s="130">
        <f t="shared" si="1"/>
        <v>0</v>
      </c>
      <c r="AC34" s="130">
        <f t="shared" si="2"/>
        <v>0</v>
      </c>
      <c r="AD34" s="130">
        <f t="shared" si="3"/>
        <v>0</v>
      </c>
      <c r="AE34" s="247" t="str">
        <f t="shared" si="4"/>
        <v>○0,△0,×0</v>
      </c>
      <c r="AF34" s="134">
        <f>'入力シート(利用空間)'!I180</f>
        <v>0</v>
      </c>
      <c r="AG34" s="131"/>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3"/>
      <c r="BD34" s="134">
        <f t="shared" si="5"/>
        <v>0</v>
      </c>
      <c r="BE34" s="130">
        <f t="shared" si="6"/>
        <v>0</v>
      </c>
      <c r="BF34" s="130">
        <f t="shared" si="7"/>
        <v>0</v>
      </c>
      <c r="BG34" s="130">
        <f t="shared" si="8"/>
        <v>0</v>
      </c>
      <c r="BH34" s="256" t="str">
        <f t="shared" si="9"/>
        <v>○0,△0,×0</v>
      </c>
      <c r="BI34" s="191"/>
    </row>
    <row r="35" spans="2:61" ht="20.25" customHeight="1">
      <c r="B35" s="338"/>
      <c r="C35" s="103" t="s">
        <v>36</v>
      </c>
      <c r="D35" s="107" t="s">
        <v>133</v>
      </c>
      <c r="E35" s="129">
        <f>'入力シート(利用空間)'!I183</f>
        <v>0</v>
      </c>
      <c r="F35" s="130">
        <f>'入力シート(利用空間)'!I184</f>
        <v>0</v>
      </c>
      <c r="G35" s="130">
        <f>'入力シート(利用空間)'!I185</f>
        <v>0</v>
      </c>
      <c r="H35" s="130">
        <f>'入力シート(利用空間)'!I186</f>
        <v>0</v>
      </c>
      <c r="I35" s="130">
        <f>'入力シート(利用空間)'!I187</f>
        <v>0</v>
      </c>
      <c r="J35" s="130">
        <f>'入力シート(利用空間)'!I188</f>
        <v>0</v>
      </c>
      <c r="K35" s="130">
        <f>'入力シート(利用空間)'!I189</f>
        <v>0</v>
      </c>
      <c r="L35" s="130">
        <f>'入力シート(利用空間)'!I190</f>
        <v>0</v>
      </c>
      <c r="M35" s="131"/>
      <c r="N35" s="132"/>
      <c r="O35" s="132"/>
      <c r="P35" s="132"/>
      <c r="Q35" s="132"/>
      <c r="R35" s="132"/>
      <c r="S35" s="132"/>
      <c r="T35" s="132"/>
      <c r="U35" s="132"/>
      <c r="V35" s="132"/>
      <c r="W35" s="132"/>
      <c r="X35" s="132"/>
      <c r="Y35" s="132"/>
      <c r="Z35" s="133"/>
      <c r="AA35" s="134">
        <f t="shared" si="0"/>
        <v>0</v>
      </c>
      <c r="AB35" s="130">
        <f t="shared" si="1"/>
        <v>0</v>
      </c>
      <c r="AC35" s="130">
        <f t="shared" si="2"/>
        <v>0</v>
      </c>
      <c r="AD35" s="130">
        <f t="shared" si="3"/>
        <v>0</v>
      </c>
      <c r="AE35" s="247" t="str">
        <f t="shared" si="4"/>
        <v>○0,△0,×0</v>
      </c>
      <c r="AF35" s="134">
        <f>'入力シート(利用空間)'!I191</f>
        <v>0</v>
      </c>
      <c r="AG35" s="130">
        <f>'入力シート(利用空間)'!I192</f>
        <v>0</v>
      </c>
      <c r="AH35" s="131"/>
      <c r="AI35" s="132"/>
      <c r="AJ35" s="132"/>
      <c r="AK35" s="132"/>
      <c r="AL35" s="132"/>
      <c r="AM35" s="132"/>
      <c r="AN35" s="132"/>
      <c r="AO35" s="132"/>
      <c r="AP35" s="132"/>
      <c r="AQ35" s="132"/>
      <c r="AR35" s="132"/>
      <c r="AS35" s="132"/>
      <c r="AT35" s="132"/>
      <c r="AU35" s="132"/>
      <c r="AV35" s="132"/>
      <c r="AW35" s="132"/>
      <c r="AX35" s="132"/>
      <c r="AY35" s="132"/>
      <c r="AZ35" s="132"/>
      <c r="BA35" s="132"/>
      <c r="BB35" s="132"/>
      <c r="BC35" s="133"/>
      <c r="BD35" s="134">
        <f t="shared" si="5"/>
        <v>0</v>
      </c>
      <c r="BE35" s="130">
        <f t="shared" si="6"/>
        <v>0</v>
      </c>
      <c r="BF35" s="130">
        <f t="shared" si="7"/>
        <v>0</v>
      </c>
      <c r="BG35" s="130">
        <f t="shared" si="8"/>
        <v>0</v>
      </c>
      <c r="BH35" s="256" t="str">
        <f t="shared" si="9"/>
        <v>○0,△0,×0</v>
      </c>
      <c r="BI35" s="191"/>
    </row>
    <row r="36" spans="2:61" ht="20.25" customHeight="1">
      <c r="B36" s="338"/>
      <c r="C36" s="103" t="s">
        <v>669</v>
      </c>
      <c r="D36" s="107" t="s">
        <v>141</v>
      </c>
      <c r="E36" s="129">
        <f>'入力シート(利用空間)'!I195</f>
        <v>0</v>
      </c>
      <c r="F36" s="130">
        <f>'入力シート(利用空間)'!I196</f>
        <v>0</v>
      </c>
      <c r="G36" s="130">
        <f>'入力シート(利用空間)'!I197</f>
        <v>0</v>
      </c>
      <c r="H36" s="130">
        <f>'入力シート(利用空間)'!I198</f>
        <v>0</v>
      </c>
      <c r="I36" s="130">
        <f>'入力シート(利用空間)'!I199</f>
        <v>0</v>
      </c>
      <c r="J36" s="130">
        <f>'入力シート(利用空間)'!I200</f>
        <v>0</v>
      </c>
      <c r="K36" s="131"/>
      <c r="L36" s="132"/>
      <c r="M36" s="132"/>
      <c r="N36" s="132"/>
      <c r="O36" s="132"/>
      <c r="P36" s="132"/>
      <c r="Q36" s="132"/>
      <c r="R36" s="132"/>
      <c r="S36" s="132"/>
      <c r="T36" s="132"/>
      <c r="U36" s="132"/>
      <c r="V36" s="132"/>
      <c r="W36" s="132"/>
      <c r="X36" s="132"/>
      <c r="Y36" s="132"/>
      <c r="Z36" s="133"/>
      <c r="AA36" s="134">
        <f t="shared" si="0"/>
        <v>0</v>
      </c>
      <c r="AB36" s="130">
        <f t="shared" si="1"/>
        <v>0</v>
      </c>
      <c r="AC36" s="130">
        <f t="shared" si="2"/>
        <v>0</v>
      </c>
      <c r="AD36" s="130">
        <f t="shared" si="3"/>
        <v>0</v>
      </c>
      <c r="AE36" s="247" t="str">
        <f t="shared" si="4"/>
        <v>○0,△0,×0</v>
      </c>
      <c r="AF36" s="144"/>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3"/>
      <c r="BD36" s="134">
        <f t="shared" si="5"/>
        <v>0</v>
      </c>
      <c r="BE36" s="130">
        <f t="shared" si="6"/>
        <v>0</v>
      </c>
      <c r="BF36" s="130">
        <f t="shared" si="7"/>
        <v>0</v>
      </c>
      <c r="BG36" s="130">
        <f t="shared" si="8"/>
        <v>0</v>
      </c>
      <c r="BH36" s="256" t="str">
        <f t="shared" si="9"/>
        <v>○0,△0,×0</v>
      </c>
      <c r="BI36" s="191"/>
    </row>
    <row r="37" spans="2:61" ht="20.25" customHeight="1">
      <c r="B37" s="338"/>
      <c r="C37" s="103" t="s">
        <v>37</v>
      </c>
      <c r="D37" s="107" t="s">
        <v>134</v>
      </c>
      <c r="E37" s="129">
        <f>'入力シート(利用空間)'!I203</f>
        <v>0</v>
      </c>
      <c r="F37" s="130">
        <f>'入力シート(利用空間)'!I204</f>
        <v>0</v>
      </c>
      <c r="G37" s="130">
        <f>'入力シート(利用空間)'!I205</f>
        <v>0</v>
      </c>
      <c r="H37" s="130">
        <f>'入力シート(利用空間)'!I206</f>
        <v>0</v>
      </c>
      <c r="I37" s="130">
        <f>'入力シート(利用空間)'!I207</f>
        <v>0</v>
      </c>
      <c r="J37" s="130">
        <f>'入力シート(利用空間)'!I208</f>
        <v>0</v>
      </c>
      <c r="K37" s="130">
        <f>'入力シート(利用空間)'!I209</f>
        <v>0</v>
      </c>
      <c r="L37" s="130">
        <f>'入力シート(利用空間)'!I210</f>
        <v>0</v>
      </c>
      <c r="M37" s="130">
        <f>'入力シート(利用空間)'!I211</f>
        <v>0</v>
      </c>
      <c r="N37" s="131"/>
      <c r="O37" s="132"/>
      <c r="P37" s="132"/>
      <c r="Q37" s="132"/>
      <c r="R37" s="132"/>
      <c r="S37" s="132"/>
      <c r="T37" s="132"/>
      <c r="U37" s="132"/>
      <c r="V37" s="132"/>
      <c r="W37" s="132"/>
      <c r="X37" s="132"/>
      <c r="Y37" s="132"/>
      <c r="Z37" s="133"/>
      <c r="AA37" s="134">
        <f t="shared" si="0"/>
        <v>0</v>
      </c>
      <c r="AB37" s="130">
        <f t="shared" si="1"/>
        <v>0</v>
      </c>
      <c r="AC37" s="130">
        <f t="shared" si="2"/>
        <v>0</v>
      </c>
      <c r="AD37" s="130">
        <f t="shared" si="3"/>
        <v>0</v>
      </c>
      <c r="AE37" s="247" t="str">
        <f t="shared" si="4"/>
        <v>○0,△0,×0</v>
      </c>
      <c r="AF37" s="134">
        <f>'入力シート(利用空間)'!I212</f>
        <v>0</v>
      </c>
      <c r="AG37" s="130">
        <f>'入力シート(利用空間)'!I213</f>
        <v>0</v>
      </c>
      <c r="AH37" s="130">
        <f>'入力シート(利用空間)'!I214</f>
        <v>0</v>
      </c>
      <c r="AI37" s="130">
        <f>'入力シート(利用空間)'!I215</f>
        <v>0</v>
      </c>
      <c r="AJ37" s="131"/>
      <c r="AK37" s="132"/>
      <c r="AL37" s="132"/>
      <c r="AM37" s="132"/>
      <c r="AN37" s="132"/>
      <c r="AO37" s="132"/>
      <c r="AP37" s="132"/>
      <c r="AQ37" s="132"/>
      <c r="AR37" s="132"/>
      <c r="AS37" s="132"/>
      <c r="AT37" s="132"/>
      <c r="AU37" s="132"/>
      <c r="AV37" s="132"/>
      <c r="AW37" s="132"/>
      <c r="AX37" s="132"/>
      <c r="AY37" s="132"/>
      <c r="AZ37" s="132"/>
      <c r="BA37" s="132"/>
      <c r="BB37" s="132"/>
      <c r="BC37" s="133"/>
      <c r="BD37" s="134">
        <f t="shared" si="5"/>
        <v>0</v>
      </c>
      <c r="BE37" s="130">
        <f t="shared" si="6"/>
        <v>0</v>
      </c>
      <c r="BF37" s="130">
        <f t="shared" si="7"/>
        <v>0</v>
      </c>
      <c r="BG37" s="130">
        <f t="shared" si="8"/>
        <v>0</v>
      </c>
      <c r="BH37" s="256" t="str">
        <f t="shared" si="9"/>
        <v>○0,△0,×0</v>
      </c>
      <c r="BI37" s="191"/>
    </row>
    <row r="38" spans="2:61" ht="20.25" customHeight="1">
      <c r="B38" s="338"/>
      <c r="C38" s="103" t="s">
        <v>30</v>
      </c>
      <c r="D38" s="107" t="s">
        <v>135</v>
      </c>
      <c r="E38" s="129">
        <f>'入力シート(利用空間)'!I218</f>
        <v>0</v>
      </c>
      <c r="F38" s="130">
        <f>'入力シート(利用空間)'!I219</f>
        <v>0</v>
      </c>
      <c r="G38" s="131"/>
      <c r="H38" s="132"/>
      <c r="I38" s="132"/>
      <c r="J38" s="132"/>
      <c r="K38" s="132"/>
      <c r="L38" s="132"/>
      <c r="M38" s="132"/>
      <c r="N38" s="132"/>
      <c r="O38" s="132"/>
      <c r="P38" s="132"/>
      <c r="Q38" s="132"/>
      <c r="R38" s="132"/>
      <c r="S38" s="132"/>
      <c r="T38" s="132"/>
      <c r="U38" s="132"/>
      <c r="V38" s="132"/>
      <c r="W38" s="132"/>
      <c r="X38" s="132"/>
      <c r="Y38" s="132"/>
      <c r="Z38" s="133"/>
      <c r="AA38" s="134">
        <f t="shared" si="0"/>
        <v>0</v>
      </c>
      <c r="AB38" s="130">
        <f t="shared" si="1"/>
        <v>0</v>
      </c>
      <c r="AC38" s="130">
        <f t="shared" si="2"/>
        <v>0</v>
      </c>
      <c r="AD38" s="130">
        <f t="shared" si="3"/>
        <v>0</v>
      </c>
      <c r="AE38" s="247" t="str">
        <f t="shared" si="4"/>
        <v>○0,△0,×0</v>
      </c>
      <c r="AF38" s="134">
        <f>'入力シート(利用空間)'!I220</f>
        <v>0</v>
      </c>
      <c r="AG38" s="130">
        <f>'入力シート(利用空間)'!I221</f>
        <v>0</v>
      </c>
      <c r="AH38" s="130">
        <f>'入力シート(利用空間)'!I222</f>
        <v>0</v>
      </c>
      <c r="AI38" s="130">
        <f>'入力シート(利用空間)'!I223</f>
        <v>0</v>
      </c>
      <c r="AJ38" s="130">
        <f>'入力シート(利用空間)'!I224</f>
        <v>0</v>
      </c>
      <c r="AK38" s="131"/>
      <c r="AL38" s="132"/>
      <c r="AM38" s="132"/>
      <c r="AN38" s="132"/>
      <c r="AO38" s="132"/>
      <c r="AP38" s="132"/>
      <c r="AQ38" s="132"/>
      <c r="AR38" s="132"/>
      <c r="AS38" s="132"/>
      <c r="AT38" s="132"/>
      <c r="AU38" s="132"/>
      <c r="AV38" s="132"/>
      <c r="AW38" s="132"/>
      <c r="AX38" s="132"/>
      <c r="AY38" s="132"/>
      <c r="AZ38" s="132"/>
      <c r="BA38" s="132"/>
      <c r="BB38" s="132"/>
      <c r="BC38" s="133"/>
      <c r="BD38" s="134">
        <f t="shared" si="5"/>
        <v>0</v>
      </c>
      <c r="BE38" s="130">
        <f t="shared" si="6"/>
        <v>0</v>
      </c>
      <c r="BF38" s="130">
        <f t="shared" si="7"/>
        <v>0</v>
      </c>
      <c r="BG38" s="130">
        <f t="shared" si="8"/>
        <v>0</v>
      </c>
      <c r="BH38" s="256" t="str">
        <f t="shared" si="9"/>
        <v>○0,△0,×0</v>
      </c>
      <c r="BI38" s="191"/>
    </row>
    <row r="39" spans="2:61" ht="20.25" customHeight="1" thickBot="1">
      <c r="B39" s="339"/>
      <c r="C39" s="116" t="s">
        <v>38</v>
      </c>
      <c r="D39" s="110" t="s">
        <v>136</v>
      </c>
      <c r="E39" s="145">
        <f>'入力シート(利用空間)'!I227</f>
        <v>0</v>
      </c>
      <c r="F39" s="146">
        <f>'入力シート(利用空間)'!I228</f>
        <v>0</v>
      </c>
      <c r="G39" s="146">
        <f>'入力シート(利用空間)'!I229</f>
        <v>0</v>
      </c>
      <c r="H39" s="146">
        <f>'入力シート(利用空間)'!I230</f>
        <v>0</v>
      </c>
      <c r="I39" s="146">
        <f>'入力シート(利用空間)'!I231</f>
        <v>0</v>
      </c>
      <c r="J39" s="138"/>
      <c r="K39" s="139"/>
      <c r="L39" s="139"/>
      <c r="M39" s="139"/>
      <c r="N39" s="139"/>
      <c r="O39" s="139"/>
      <c r="P39" s="139"/>
      <c r="Q39" s="139"/>
      <c r="R39" s="139"/>
      <c r="S39" s="139"/>
      <c r="T39" s="139"/>
      <c r="U39" s="139"/>
      <c r="V39" s="139"/>
      <c r="W39" s="139"/>
      <c r="X39" s="139"/>
      <c r="Y39" s="139"/>
      <c r="Z39" s="140"/>
      <c r="AA39" s="147">
        <f t="shared" si="0"/>
        <v>0</v>
      </c>
      <c r="AB39" s="146">
        <f t="shared" si="1"/>
        <v>0</v>
      </c>
      <c r="AC39" s="146">
        <f t="shared" si="2"/>
        <v>0</v>
      </c>
      <c r="AD39" s="146">
        <f t="shared" si="3"/>
        <v>0</v>
      </c>
      <c r="AE39" s="250" t="str">
        <f t="shared" si="4"/>
        <v>○0,△0,×0</v>
      </c>
      <c r="AF39" s="147">
        <f>'入力シート(利用空間)'!I232</f>
        <v>0</v>
      </c>
      <c r="AG39" s="146">
        <f>'入力シート(利用空間)'!I233</f>
        <v>0</v>
      </c>
      <c r="AH39" s="146">
        <f>'入力シート(利用空間)'!I234</f>
        <v>0</v>
      </c>
      <c r="AI39" s="146">
        <f>'入力シート(利用空間)'!I235</f>
        <v>0</v>
      </c>
      <c r="AJ39" s="146">
        <f>'入力シート(利用空間)'!I236</f>
        <v>0</v>
      </c>
      <c r="AK39" s="146">
        <f>'入力シート(利用空間)'!I237</f>
        <v>0</v>
      </c>
      <c r="AL39" s="146">
        <f>'入力シート(利用空間)'!I238</f>
        <v>0</v>
      </c>
      <c r="AM39" s="146">
        <f>'入力シート(利用空間)'!I239</f>
        <v>0</v>
      </c>
      <c r="AN39" s="138"/>
      <c r="AO39" s="139"/>
      <c r="AP39" s="139"/>
      <c r="AQ39" s="139"/>
      <c r="AR39" s="139"/>
      <c r="AS39" s="139"/>
      <c r="AT39" s="139"/>
      <c r="AU39" s="139"/>
      <c r="AV39" s="139"/>
      <c r="AW39" s="139"/>
      <c r="AX39" s="139"/>
      <c r="AY39" s="139"/>
      <c r="AZ39" s="139"/>
      <c r="BA39" s="139"/>
      <c r="BB39" s="139"/>
      <c r="BC39" s="140"/>
      <c r="BD39" s="147">
        <f t="shared" si="5"/>
        <v>0</v>
      </c>
      <c r="BE39" s="146">
        <f t="shared" si="6"/>
        <v>0</v>
      </c>
      <c r="BF39" s="146">
        <f t="shared" si="7"/>
        <v>0</v>
      </c>
      <c r="BG39" s="146">
        <f t="shared" si="8"/>
        <v>0</v>
      </c>
      <c r="BH39" s="259" t="str">
        <f t="shared" si="9"/>
        <v>○0,△0,×0</v>
      </c>
      <c r="BI39" s="194"/>
    </row>
    <row r="40" spans="2:61" ht="20.25" customHeight="1">
      <c r="B40" s="341" t="s">
        <v>201</v>
      </c>
      <c r="C40" s="117" t="s">
        <v>342</v>
      </c>
      <c r="D40" s="109"/>
      <c r="E40" s="122">
        <f>'入力シート(案内・誘導)'!I8</f>
        <v>0</v>
      </c>
      <c r="F40" s="123">
        <f>'入力シート(案内・誘導)'!I9</f>
        <v>0</v>
      </c>
      <c r="G40" s="123">
        <f>'入力シート(案内・誘導)'!I10</f>
        <v>0</v>
      </c>
      <c r="H40" s="123">
        <f>'入力シート(案内・誘導)'!I11</f>
        <v>0</v>
      </c>
      <c r="I40" s="124"/>
      <c r="J40" s="125"/>
      <c r="K40" s="125"/>
      <c r="L40" s="125"/>
      <c r="M40" s="125"/>
      <c r="N40" s="125"/>
      <c r="O40" s="125"/>
      <c r="P40" s="125"/>
      <c r="Q40" s="125"/>
      <c r="R40" s="125"/>
      <c r="S40" s="125"/>
      <c r="T40" s="125"/>
      <c r="U40" s="125"/>
      <c r="V40" s="125"/>
      <c r="W40" s="125"/>
      <c r="X40" s="125"/>
      <c r="Y40" s="125"/>
      <c r="Z40" s="126"/>
      <c r="AA40" s="143">
        <f t="shared" si="0"/>
        <v>0</v>
      </c>
      <c r="AB40" s="123">
        <f t="shared" si="1"/>
        <v>0</v>
      </c>
      <c r="AC40" s="123">
        <f t="shared" si="2"/>
        <v>0</v>
      </c>
      <c r="AD40" s="123">
        <f t="shared" si="3"/>
        <v>0</v>
      </c>
      <c r="AE40" s="246" t="str">
        <f t="shared" si="4"/>
        <v>○0,△0,×0</v>
      </c>
      <c r="AF40" s="143">
        <f>'入力シート(案内・誘導)'!I12</f>
        <v>0</v>
      </c>
      <c r="AG40" s="123">
        <f>'入力シート(案内・誘導)'!I13</f>
        <v>0</v>
      </c>
      <c r="AH40" s="123">
        <f>'入力シート(案内・誘導)'!I14</f>
        <v>0</v>
      </c>
      <c r="AI40" s="124"/>
      <c r="AJ40" s="125"/>
      <c r="AK40" s="125"/>
      <c r="AL40" s="125"/>
      <c r="AM40" s="125"/>
      <c r="AN40" s="125"/>
      <c r="AO40" s="125"/>
      <c r="AP40" s="125"/>
      <c r="AQ40" s="125"/>
      <c r="AR40" s="125"/>
      <c r="AS40" s="125"/>
      <c r="AT40" s="125"/>
      <c r="AU40" s="125"/>
      <c r="AV40" s="125"/>
      <c r="AW40" s="125"/>
      <c r="AX40" s="125"/>
      <c r="AY40" s="125"/>
      <c r="AZ40" s="125"/>
      <c r="BA40" s="125"/>
      <c r="BB40" s="125"/>
      <c r="BC40" s="126"/>
      <c r="BD40" s="143">
        <f t="shared" si="5"/>
        <v>0</v>
      </c>
      <c r="BE40" s="123">
        <f t="shared" si="6"/>
        <v>0</v>
      </c>
      <c r="BF40" s="123">
        <f t="shared" si="7"/>
        <v>0</v>
      </c>
      <c r="BG40" s="123">
        <f t="shared" si="8"/>
        <v>0</v>
      </c>
      <c r="BH40" s="255" t="str">
        <f t="shared" si="9"/>
        <v>○0,△0,×0</v>
      </c>
      <c r="BI40" s="193"/>
    </row>
    <row r="41" spans="2:61" ht="20.25" customHeight="1">
      <c r="B41" s="342"/>
      <c r="C41" s="103" t="s">
        <v>16</v>
      </c>
      <c r="D41" s="107" t="s">
        <v>265</v>
      </c>
      <c r="E41" s="129">
        <f>'入力シート(案内・誘導)'!I17</f>
        <v>0</v>
      </c>
      <c r="F41" s="130">
        <f>'入力シート(案内・誘導)'!I18</f>
        <v>0</v>
      </c>
      <c r="G41" s="130">
        <f>'入力シート(案内・誘導)'!I19</f>
        <v>0</v>
      </c>
      <c r="H41" s="130">
        <f>'入力シート(案内・誘導)'!I20</f>
        <v>0</v>
      </c>
      <c r="I41" s="130">
        <f>'入力シート(案内・誘導)'!I21</f>
        <v>0</v>
      </c>
      <c r="J41" s="130">
        <f>'入力シート(案内・誘導)'!I22</f>
        <v>0</v>
      </c>
      <c r="K41" s="130">
        <f>'入力シート(案内・誘導)'!I23</f>
        <v>0</v>
      </c>
      <c r="L41" s="130">
        <f>'入力シート(案内・誘導)'!I24</f>
        <v>0</v>
      </c>
      <c r="M41" s="130">
        <f>'入力シート(案内・誘導)'!I25</f>
        <v>0</v>
      </c>
      <c r="N41" s="130">
        <f>'入力シート(案内・誘導)'!I26</f>
        <v>0</v>
      </c>
      <c r="O41" s="130">
        <f>'入力シート(案内・誘導)'!I27</f>
        <v>0</v>
      </c>
      <c r="P41" s="130">
        <f>'入力シート(案内・誘導)'!I28</f>
        <v>0</v>
      </c>
      <c r="Q41" s="130">
        <f>'入力シート(案内・誘導)'!I29</f>
        <v>0</v>
      </c>
      <c r="R41" s="130">
        <f>'入力シート(案内・誘導)'!I30</f>
        <v>0</v>
      </c>
      <c r="S41" s="130">
        <f>'入力シート(案内・誘導)'!I31</f>
        <v>0</v>
      </c>
      <c r="T41" s="130">
        <f>'入力シート(案内・誘導)'!I32</f>
        <v>0</v>
      </c>
      <c r="U41" s="130">
        <f>'入力シート(案内・誘導)'!I33</f>
        <v>0</v>
      </c>
      <c r="V41" s="130">
        <f>'入力シート(案内・誘導)'!I34</f>
        <v>0</v>
      </c>
      <c r="W41" s="130">
        <f>'入力シート(案内・誘導)'!I35</f>
        <v>0</v>
      </c>
      <c r="X41" s="130">
        <f>'入力シート(案内・誘導)'!I36</f>
        <v>0</v>
      </c>
      <c r="Y41" s="130">
        <f>'入力シート(案内・誘導)'!I37</f>
        <v>0</v>
      </c>
      <c r="Z41" s="135"/>
      <c r="AA41" s="134">
        <f t="shared" si="0"/>
        <v>0</v>
      </c>
      <c r="AB41" s="130">
        <f t="shared" si="1"/>
        <v>0</v>
      </c>
      <c r="AC41" s="130">
        <f t="shared" si="2"/>
        <v>0</v>
      </c>
      <c r="AD41" s="130">
        <f t="shared" si="3"/>
        <v>0</v>
      </c>
      <c r="AE41" s="247" t="str">
        <f t="shared" si="4"/>
        <v>○0,△0,×0</v>
      </c>
      <c r="AF41" s="134">
        <f>'入力シート(案内・誘導)'!I38</f>
        <v>0</v>
      </c>
      <c r="AG41" s="130">
        <f>'入力シート(案内・誘導)'!I39</f>
        <v>0</v>
      </c>
      <c r="AH41" s="130">
        <f>'入力シート(案内・誘導)'!I40</f>
        <v>0</v>
      </c>
      <c r="AI41" s="130">
        <f>'入力シート(案内・誘導)'!I41</f>
        <v>0</v>
      </c>
      <c r="AJ41" s="130">
        <f>'入力シート(案内・誘導)'!I42</f>
        <v>0</v>
      </c>
      <c r="AK41" s="131"/>
      <c r="AL41" s="132"/>
      <c r="AM41" s="132"/>
      <c r="AN41" s="132"/>
      <c r="AO41" s="132"/>
      <c r="AP41" s="132"/>
      <c r="AQ41" s="132"/>
      <c r="AR41" s="132"/>
      <c r="AS41" s="132"/>
      <c r="AT41" s="132"/>
      <c r="AU41" s="132"/>
      <c r="AV41" s="132"/>
      <c r="AW41" s="132"/>
      <c r="AX41" s="132"/>
      <c r="AY41" s="132"/>
      <c r="AZ41" s="132"/>
      <c r="BA41" s="132"/>
      <c r="BB41" s="132"/>
      <c r="BC41" s="133"/>
      <c r="BD41" s="134">
        <f t="shared" si="5"/>
        <v>0</v>
      </c>
      <c r="BE41" s="130">
        <f t="shared" si="6"/>
        <v>0</v>
      </c>
      <c r="BF41" s="130">
        <f t="shared" si="7"/>
        <v>0</v>
      </c>
      <c r="BG41" s="130">
        <f t="shared" si="8"/>
        <v>0</v>
      </c>
      <c r="BH41" s="256" t="str">
        <f t="shared" si="9"/>
        <v>○0,△0,×0</v>
      </c>
      <c r="BI41" s="191"/>
    </row>
    <row r="42" spans="2:61" ht="20.25" customHeight="1">
      <c r="B42" s="342"/>
      <c r="C42" s="103" t="s">
        <v>39</v>
      </c>
      <c r="D42" s="107" t="s">
        <v>273</v>
      </c>
      <c r="E42" s="129">
        <f>'入力シート(案内・誘導)'!I45</f>
        <v>0</v>
      </c>
      <c r="F42" s="130">
        <f>'入力シート(案内・誘導)'!I47</f>
        <v>0</v>
      </c>
      <c r="G42" s="130">
        <f>'入力シート(案内・誘導)'!I48</f>
        <v>0</v>
      </c>
      <c r="H42" s="130">
        <f>'入力シート(案内・誘導)'!I49</f>
        <v>0</v>
      </c>
      <c r="I42" s="130">
        <f>'入力シート(案内・誘導)'!I50</f>
        <v>0</v>
      </c>
      <c r="J42" s="130">
        <f>'入力シート(案内・誘導)'!I51</f>
        <v>0</v>
      </c>
      <c r="K42" s="130">
        <f>'入力シート(案内・誘導)'!I52</f>
        <v>0</v>
      </c>
      <c r="L42" s="130">
        <f>'入力シート(案内・誘導)'!I53</f>
        <v>0</v>
      </c>
      <c r="M42" s="130">
        <f>'入力シート(案内・誘導)'!I54</f>
        <v>0</v>
      </c>
      <c r="N42" s="130">
        <f>'入力シート(案内・誘導)'!I55</f>
        <v>0</v>
      </c>
      <c r="O42" s="130">
        <f>'入力シート(案内・誘導)'!I56</f>
        <v>0</v>
      </c>
      <c r="P42" s="130">
        <f>'入力シート(案内・誘導)'!I57</f>
        <v>0</v>
      </c>
      <c r="Q42" s="130">
        <f>'入力シート(案内・誘導)'!I59</f>
        <v>0</v>
      </c>
      <c r="R42" s="130">
        <f>'入力シート(案内・誘導)'!I60</f>
        <v>0</v>
      </c>
      <c r="S42" s="131"/>
      <c r="T42" s="132"/>
      <c r="U42" s="132"/>
      <c r="V42" s="132"/>
      <c r="W42" s="132"/>
      <c r="X42" s="132"/>
      <c r="Y42" s="132"/>
      <c r="Z42" s="133"/>
      <c r="AA42" s="134">
        <f t="shared" si="0"/>
        <v>0</v>
      </c>
      <c r="AB42" s="130">
        <f t="shared" si="1"/>
        <v>0</v>
      </c>
      <c r="AC42" s="130">
        <f t="shared" si="2"/>
        <v>0</v>
      </c>
      <c r="AD42" s="130">
        <f t="shared" si="3"/>
        <v>0</v>
      </c>
      <c r="AE42" s="247" t="str">
        <f t="shared" si="4"/>
        <v>○0,△0,×0</v>
      </c>
      <c r="AF42" s="134">
        <f>'入力シート(案内・誘導)'!I63</f>
        <v>0</v>
      </c>
      <c r="AG42" s="130">
        <f>'入力シート(案内・誘導)'!I64</f>
        <v>0</v>
      </c>
      <c r="AH42" s="130">
        <f>'入力シート(案内・誘導)'!I65</f>
        <v>0</v>
      </c>
      <c r="AI42" s="130">
        <f>'入力シート(案内・誘導)'!I66</f>
        <v>0</v>
      </c>
      <c r="AJ42" s="130">
        <f>'入力シート(案内・誘導)'!I68</f>
        <v>0</v>
      </c>
      <c r="AK42" s="131"/>
      <c r="AL42" s="132"/>
      <c r="AM42" s="132"/>
      <c r="AN42" s="132"/>
      <c r="AO42" s="132"/>
      <c r="AP42" s="132"/>
      <c r="AQ42" s="132"/>
      <c r="AR42" s="132"/>
      <c r="AS42" s="132"/>
      <c r="AT42" s="132"/>
      <c r="AU42" s="132"/>
      <c r="AV42" s="132"/>
      <c r="AW42" s="132"/>
      <c r="AX42" s="132"/>
      <c r="AY42" s="132"/>
      <c r="AZ42" s="132"/>
      <c r="BA42" s="132"/>
      <c r="BB42" s="132"/>
      <c r="BC42" s="133"/>
      <c r="BD42" s="134">
        <f t="shared" si="5"/>
        <v>0</v>
      </c>
      <c r="BE42" s="130">
        <f t="shared" si="6"/>
        <v>0</v>
      </c>
      <c r="BF42" s="130">
        <f t="shared" si="7"/>
        <v>0</v>
      </c>
      <c r="BG42" s="130">
        <f t="shared" si="8"/>
        <v>0</v>
      </c>
      <c r="BH42" s="256" t="str">
        <f t="shared" si="9"/>
        <v>○0,△0,×0</v>
      </c>
      <c r="BI42" s="191"/>
    </row>
    <row r="43" spans="2:61" ht="20.25" customHeight="1">
      <c r="B43" s="342"/>
      <c r="C43" s="104" t="s">
        <v>40</v>
      </c>
      <c r="D43" s="108" t="s">
        <v>137</v>
      </c>
      <c r="E43" s="136">
        <f>'入力シート(案内・誘導)'!I71</f>
        <v>0</v>
      </c>
      <c r="F43" s="137">
        <f>'入力シート(案内・誘導)'!I72</f>
        <v>0</v>
      </c>
      <c r="G43" s="137">
        <f>'入力シート(案内・誘導)'!I73</f>
        <v>0</v>
      </c>
      <c r="H43" s="137">
        <f>'入力シート(案内・誘導)'!I74</f>
        <v>0</v>
      </c>
      <c r="I43" s="131"/>
      <c r="J43" s="132"/>
      <c r="K43" s="132"/>
      <c r="L43" s="132"/>
      <c r="M43" s="132"/>
      <c r="N43" s="132"/>
      <c r="O43" s="132"/>
      <c r="P43" s="132"/>
      <c r="Q43" s="132"/>
      <c r="R43" s="132"/>
      <c r="S43" s="132"/>
      <c r="T43" s="132"/>
      <c r="U43" s="132"/>
      <c r="V43" s="132"/>
      <c r="W43" s="132"/>
      <c r="X43" s="132"/>
      <c r="Y43" s="132"/>
      <c r="Z43" s="133"/>
      <c r="AA43" s="141">
        <f t="shared" si="0"/>
        <v>0</v>
      </c>
      <c r="AB43" s="137">
        <f t="shared" si="1"/>
        <v>0</v>
      </c>
      <c r="AC43" s="137">
        <f t="shared" si="2"/>
        <v>0</v>
      </c>
      <c r="AD43" s="137">
        <f t="shared" si="3"/>
        <v>0</v>
      </c>
      <c r="AE43" s="248" t="str">
        <f t="shared" si="4"/>
        <v>○0,△0,×0</v>
      </c>
      <c r="AF43" s="141">
        <f>'入力シート(案内・誘導)'!I75</f>
        <v>0</v>
      </c>
      <c r="AG43" s="137">
        <f>'入力シート(案内・誘導)'!I76</f>
        <v>0</v>
      </c>
      <c r="AH43" s="137">
        <f>'入力シート(案内・誘導)'!I77</f>
        <v>0</v>
      </c>
      <c r="AI43" s="131"/>
      <c r="AJ43" s="132"/>
      <c r="AK43" s="132"/>
      <c r="AL43" s="132"/>
      <c r="AM43" s="132"/>
      <c r="AN43" s="132"/>
      <c r="AO43" s="132"/>
      <c r="AP43" s="132"/>
      <c r="AQ43" s="132"/>
      <c r="AR43" s="132"/>
      <c r="AS43" s="132"/>
      <c r="AT43" s="132"/>
      <c r="AU43" s="132"/>
      <c r="AV43" s="132"/>
      <c r="AW43" s="132"/>
      <c r="AX43" s="132"/>
      <c r="AY43" s="132"/>
      <c r="AZ43" s="132"/>
      <c r="BA43" s="132"/>
      <c r="BB43" s="132"/>
      <c r="BC43" s="133"/>
      <c r="BD43" s="141">
        <f t="shared" si="5"/>
        <v>0</v>
      </c>
      <c r="BE43" s="137">
        <f t="shared" si="6"/>
        <v>0</v>
      </c>
      <c r="BF43" s="137">
        <f t="shared" si="7"/>
        <v>0</v>
      </c>
      <c r="BG43" s="137">
        <f t="shared" si="8"/>
        <v>0</v>
      </c>
      <c r="BH43" s="257" t="str">
        <f t="shared" si="9"/>
        <v>○0,△0,×0</v>
      </c>
      <c r="BI43" s="192"/>
    </row>
    <row r="44" spans="2:61" ht="20.25" customHeight="1" thickBot="1">
      <c r="B44" s="343"/>
      <c r="C44" s="116" t="s">
        <v>41</v>
      </c>
      <c r="D44" s="113" t="s">
        <v>12</v>
      </c>
      <c r="E44" s="145">
        <f>'入力シート(案内・誘導)'!I81</f>
        <v>0</v>
      </c>
      <c r="F44" s="146">
        <f>'入力シート(案内・誘導)'!I82</f>
        <v>0</v>
      </c>
      <c r="G44" s="146">
        <f>'入力シート(案内・誘導)'!I83</f>
        <v>0</v>
      </c>
      <c r="H44" s="146">
        <f>'入力シート(案内・誘導)'!I84</f>
        <v>0</v>
      </c>
      <c r="I44" s="146">
        <f>'入力シート(案内・誘導)'!I86</f>
        <v>0</v>
      </c>
      <c r="J44" s="146">
        <f>'入力シート(案内・誘導)'!I87</f>
        <v>0</v>
      </c>
      <c r="K44" s="146">
        <f>'入力シート(案内・誘導)'!I88</f>
        <v>0</v>
      </c>
      <c r="L44" s="138"/>
      <c r="M44" s="139"/>
      <c r="N44" s="139"/>
      <c r="O44" s="139"/>
      <c r="P44" s="139"/>
      <c r="Q44" s="139"/>
      <c r="R44" s="139"/>
      <c r="S44" s="139"/>
      <c r="T44" s="139"/>
      <c r="U44" s="139"/>
      <c r="V44" s="139"/>
      <c r="W44" s="139"/>
      <c r="X44" s="139"/>
      <c r="Y44" s="139"/>
      <c r="Z44" s="140"/>
      <c r="AA44" s="147">
        <f t="shared" si="0"/>
        <v>0</v>
      </c>
      <c r="AB44" s="146">
        <f t="shared" si="1"/>
        <v>0</v>
      </c>
      <c r="AC44" s="146">
        <f t="shared" si="2"/>
        <v>0</v>
      </c>
      <c r="AD44" s="146">
        <f t="shared" si="3"/>
        <v>0</v>
      </c>
      <c r="AE44" s="250" t="str">
        <f t="shared" si="4"/>
        <v>○0,△0,×0</v>
      </c>
      <c r="AF44" s="147">
        <f>'入力シート(案内・誘導)'!I90</f>
        <v>0</v>
      </c>
      <c r="AG44" s="146">
        <f>'入力シート(案内・誘導)'!I91</f>
        <v>0</v>
      </c>
      <c r="AH44" s="146">
        <f>'入力シート(案内・誘導)'!I93</f>
        <v>0</v>
      </c>
      <c r="AI44" s="146">
        <f>'入力シート(案内・誘導)'!I94</f>
        <v>0</v>
      </c>
      <c r="AJ44" s="146">
        <f>'入力シート(案内・誘導)'!I95</f>
        <v>0</v>
      </c>
      <c r="AK44" s="146">
        <f>'入力シート(案内・誘導)'!I96</f>
        <v>0</v>
      </c>
      <c r="AL44" s="146">
        <f>'入力シート(案内・誘導)'!I97</f>
        <v>0</v>
      </c>
      <c r="AM44" s="138"/>
      <c r="AN44" s="139"/>
      <c r="AO44" s="139"/>
      <c r="AP44" s="139"/>
      <c r="AQ44" s="139"/>
      <c r="AR44" s="139"/>
      <c r="AS44" s="139"/>
      <c r="AT44" s="139"/>
      <c r="AU44" s="139"/>
      <c r="AV44" s="139"/>
      <c r="AW44" s="139"/>
      <c r="AX44" s="139"/>
      <c r="AY44" s="139"/>
      <c r="AZ44" s="139"/>
      <c r="BA44" s="139"/>
      <c r="BB44" s="139"/>
      <c r="BC44" s="140"/>
      <c r="BD44" s="147">
        <f t="shared" si="5"/>
        <v>0</v>
      </c>
      <c r="BE44" s="146">
        <f t="shared" si="6"/>
        <v>0</v>
      </c>
      <c r="BF44" s="146">
        <f t="shared" si="7"/>
        <v>0</v>
      </c>
      <c r="BG44" s="146">
        <f t="shared" si="8"/>
        <v>0</v>
      </c>
      <c r="BH44" s="259" t="str">
        <f t="shared" si="9"/>
        <v>○0,△0,×0</v>
      </c>
      <c r="BI44" s="194"/>
    </row>
    <row r="45" spans="4:60" ht="18.75" customHeight="1" thickBot="1">
      <c r="D45" s="106"/>
      <c r="E45" s="195"/>
      <c r="F45" s="197"/>
      <c r="G45" s="197"/>
      <c r="H45" s="197"/>
      <c r="I45" s="195"/>
      <c r="J45" s="197"/>
      <c r="K45" s="197"/>
      <c r="L45" s="197"/>
      <c r="M45" s="197"/>
      <c r="N45" s="197"/>
      <c r="O45" s="197"/>
      <c r="P45" s="197"/>
      <c r="Q45" s="197"/>
      <c r="R45" s="197"/>
      <c r="S45" s="197"/>
      <c r="T45" s="197"/>
      <c r="U45" s="197"/>
      <c r="V45" s="197"/>
      <c r="W45" s="197"/>
      <c r="X45" s="197"/>
      <c r="Z45" s="201"/>
      <c r="AA45" s="201"/>
      <c r="AB45" s="201"/>
      <c r="AC45" s="201"/>
      <c r="AD45" s="201"/>
      <c r="AE45" s="202"/>
      <c r="AF45" s="197"/>
      <c r="AG45" s="200"/>
      <c r="AH45" s="200"/>
      <c r="AI45" s="200"/>
      <c r="AJ45" s="200"/>
      <c r="AK45" s="197"/>
      <c r="AL45" s="197"/>
      <c r="AM45" s="197"/>
      <c r="AN45" s="197"/>
      <c r="AO45" s="197"/>
      <c r="AP45" s="197"/>
      <c r="AQ45" s="197"/>
      <c r="AR45" s="197"/>
      <c r="AS45" s="197"/>
      <c r="AT45" s="197"/>
      <c r="AU45" s="197"/>
      <c r="AV45" s="197"/>
      <c r="AW45" s="197"/>
      <c r="AX45" s="197"/>
      <c r="AY45" s="197"/>
      <c r="AZ45" s="197"/>
      <c r="BA45" s="197"/>
      <c r="BB45" s="197"/>
      <c r="BC45" s="201"/>
      <c r="BD45" s="201"/>
      <c r="BE45" s="201"/>
      <c r="BF45" s="201"/>
      <c r="BG45" s="201"/>
      <c r="BH45" s="204"/>
    </row>
    <row r="46" spans="4:61" ht="18" customHeight="1" thickBot="1">
      <c r="D46" s="106"/>
      <c r="E46" s="195"/>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8"/>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201"/>
      <c r="BI46" s="202"/>
    </row>
    <row r="47" spans="4:61" ht="13.5">
      <c r="D47" s="106"/>
      <c r="E47" s="195"/>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8"/>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205"/>
      <c r="BI47" s="198"/>
    </row>
    <row r="48" spans="4:61" ht="13.5">
      <c r="D48" s="106"/>
      <c r="E48" s="195"/>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8"/>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205"/>
      <c r="BI48" s="198"/>
    </row>
    <row r="49" spans="4:61" ht="13.5">
      <c r="D49" s="106"/>
      <c r="E49" s="195"/>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8"/>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205"/>
      <c r="BI49" s="198"/>
    </row>
    <row r="50" spans="4:61" ht="13.5">
      <c r="D50" s="106"/>
      <c r="E50" s="195"/>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8"/>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205"/>
      <c r="BI50" s="198"/>
    </row>
    <row r="51" spans="4:61" ht="13.5">
      <c r="D51" s="106"/>
      <c r="E51" s="195"/>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8"/>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205"/>
      <c r="BI51" s="198"/>
    </row>
    <row r="52" spans="4:61" ht="13.5">
      <c r="D52" s="106"/>
      <c r="E52" s="195"/>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8"/>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205"/>
      <c r="BI52" s="198"/>
    </row>
    <row r="53" spans="4:61" ht="13.5">
      <c r="D53" s="106"/>
      <c r="E53" s="195"/>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8"/>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205"/>
      <c r="BI53" s="198"/>
    </row>
    <row r="54" spans="4:61" ht="13.5">
      <c r="D54" s="106"/>
      <c r="E54" s="195"/>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8"/>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205"/>
      <c r="BI54" s="198"/>
    </row>
    <row r="55" spans="4:61" ht="13.5">
      <c r="D55" s="106"/>
      <c r="E55" s="195"/>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8"/>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205"/>
      <c r="BI55" s="198"/>
    </row>
    <row r="56" spans="4:61" ht="13.5">
      <c r="D56" s="106"/>
      <c r="E56" s="195"/>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8"/>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205"/>
      <c r="BI56" s="198"/>
    </row>
    <row r="57" spans="4:61" ht="13.5">
      <c r="D57" s="106"/>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7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206"/>
      <c r="BI57" s="179"/>
    </row>
    <row r="58" spans="4:61" ht="13.5">
      <c r="D58" s="106"/>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7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206"/>
      <c r="BI58" s="179"/>
    </row>
    <row r="59" spans="4:61" ht="13.5">
      <c r="D59" s="106"/>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7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206"/>
      <c r="BI59" s="179"/>
    </row>
    <row r="60" spans="4:61" ht="13.5">
      <c r="D60" s="106"/>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7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206"/>
      <c r="BI60" s="179"/>
    </row>
    <row r="61" spans="4:61" ht="13.5">
      <c r="D61" s="106"/>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7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206"/>
      <c r="BI61" s="179"/>
    </row>
    <row r="62" spans="4:61" ht="13.5">
      <c r="D62" s="106"/>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7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206"/>
      <c r="BI62" s="179"/>
    </row>
    <row r="63" spans="4:61" ht="13.5">
      <c r="D63" s="106"/>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7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06"/>
      <c r="BI63" s="179"/>
    </row>
    <row r="64" spans="4:61" ht="13.5">
      <c r="D64" s="106"/>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7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206"/>
      <c r="BI64" s="179"/>
    </row>
    <row r="65" spans="4:61" ht="13.5">
      <c r="D65" s="106"/>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7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206"/>
      <c r="BI65" s="179"/>
    </row>
    <row r="66" spans="4:61" ht="13.5">
      <c r="D66" s="106"/>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7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206"/>
      <c r="BI66" s="179"/>
    </row>
    <row r="67" spans="4:61" ht="13.5">
      <c r="D67" s="106"/>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7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206"/>
      <c r="BI67" s="179"/>
    </row>
    <row r="68" spans="6:61" ht="13.5">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7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206"/>
      <c r="BI68" s="179"/>
    </row>
    <row r="69" spans="6:61" ht="13.5">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7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206"/>
      <c r="BI69" s="179"/>
    </row>
    <row r="70" spans="6:61" ht="13.5">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7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206"/>
      <c r="BI70" s="179"/>
    </row>
    <row r="71" spans="6:61" ht="13.5">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7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206"/>
      <c r="BI71" s="179"/>
    </row>
    <row r="72" spans="6:61" ht="13.5">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7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206"/>
      <c r="BI72" s="179"/>
    </row>
    <row r="73" spans="6:61" ht="13.5">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7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206"/>
      <c r="BI73" s="179"/>
    </row>
    <row r="74" spans="6:61" ht="13.5">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7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206"/>
      <c r="BI74" s="179"/>
    </row>
    <row r="75" spans="6:61" ht="13.5">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7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206"/>
      <c r="BI75" s="179"/>
    </row>
    <row r="76" spans="6:61" ht="13.5">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7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206"/>
      <c r="BI76" s="179"/>
    </row>
    <row r="77" spans="6:61" ht="13.5">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7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206"/>
      <c r="BI77" s="179"/>
    </row>
    <row r="78" spans="6:61" ht="13.5">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7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206"/>
      <c r="BI78" s="179"/>
    </row>
    <row r="79" spans="6:61" ht="13.5">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7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206"/>
      <c r="BI79" s="179"/>
    </row>
    <row r="80" spans="6:61" ht="13.5">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7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206"/>
      <c r="BI80" s="179"/>
    </row>
    <row r="81" spans="6:61" ht="13.5">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7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206"/>
      <c r="BI81" s="179"/>
    </row>
    <row r="82" spans="6:61" ht="13.5">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7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206"/>
      <c r="BI82" s="179"/>
    </row>
    <row r="83" spans="6:61" ht="13.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7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206"/>
      <c r="BI83" s="179"/>
    </row>
    <row r="84" spans="6:61" ht="13.5">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7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206"/>
      <c r="BI84" s="179"/>
    </row>
    <row r="85" spans="6:61" ht="13.5">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7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206"/>
      <c r="BI85" s="179"/>
    </row>
    <row r="86" spans="6:61" ht="13.5">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7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206"/>
      <c r="BI86" s="179"/>
    </row>
    <row r="87" spans="6:61" ht="13.5">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7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206"/>
      <c r="BI87" s="179"/>
    </row>
    <row r="88" spans="6:61" ht="13.5">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7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206"/>
      <c r="BI88" s="179"/>
    </row>
    <row r="89" spans="6:61" ht="13.5">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7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206"/>
      <c r="BI89" s="179"/>
    </row>
    <row r="90" spans="6:61" ht="13.5">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7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206"/>
      <c r="BI90" s="179"/>
    </row>
    <row r="91" spans="6:61" ht="13.5">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7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206"/>
      <c r="BI91" s="179"/>
    </row>
    <row r="92" spans="6:61" ht="13.5">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7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206"/>
      <c r="BI92" s="179"/>
    </row>
    <row r="93" spans="6:61" ht="13.5">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7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206"/>
      <c r="BI93" s="179"/>
    </row>
    <row r="94" spans="6:61" ht="13.5">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7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206"/>
      <c r="BI94" s="179"/>
    </row>
    <row r="95" spans="6:61" ht="13.5">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7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206"/>
      <c r="BI95" s="179"/>
    </row>
    <row r="96" spans="6:61" ht="13.5">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7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206"/>
      <c r="BI96" s="179"/>
    </row>
    <row r="97" spans="6:61" ht="13.5">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7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206"/>
      <c r="BI97" s="179"/>
    </row>
    <row r="98" spans="6:61" ht="13.5">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7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206"/>
      <c r="BI98" s="179"/>
    </row>
    <row r="99" spans="6:61" ht="13.5">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7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206"/>
      <c r="BI99" s="179"/>
    </row>
    <row r="100" spans="6:61" ht="13.5">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7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206"/>
      <c r="BI100" s="179"/>
    </row>
    <row r="101" spans="6:61" ht="13.5">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7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206"/>
      <c r="BI101" s="179"/>
    </row>
    <row r="102" spans="6:61" ht="13.5">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7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206"/>
      <c r="BI102" s="179"/>
    </row>
    <row r="103" spans="6:61" ht="13.5">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7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206"/>
      <c r="BI103" s="179"/>
    </row>
    <row r="104" spans="6:61" ht="13.5">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7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206"/>
      <c r="BI104" s="179"/>
    </row>
    <row r="105" spans="6:61" ht="13.5">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7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206"/>
      <c r="BI105" s="179"/>
    </row>
    <row r="106" spans="6:61" ht="13.5">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7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206"/>
      <c r="BI106" s="179"/>
    </row>
    <row r="107" spans="6:61" ht="13.5">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7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206"/>
      <c r="BI107" s="179"/>
    </row>
    <row r="108" spans="6:61" ht="13.5">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7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206"/>
      <c r="BI108" s="179"/>
    </row>
    <row r="109" spans="6:61" ht="13.5">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7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206"/>
      <c r="BI109" s="179"/>
    </row>
    <row r="110" spans="6:61" ht="13.5">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7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206"/>
      <c r="BI110" s="179"/>
    </row>
    <row r="111" spans="6:61" ht="13.5">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7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206"/>
      <c r="BI111" s="179"/>
    </row>
    <row r="112" spans="6:61" ht="13.5">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7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206"/>
      <c r="BI112" s="179"/>
    </row>
    <row r="113" spans="6:61" ht="13.5">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7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206"/>
      <c r="BI113" s="179"/>
    </row>
    <row r="114" spans="6:61" ht="13.5">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7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206"/>
      <c r="BI114" s="179"/>
    </row>
    <row r="115" spans="6:61" ht="13.5">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7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206"/>
      <c r="BI115" s="179"/>
    </row>
    <row r="116" spans="6:61" ht="13.5">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7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206"/>
      <c r="BI116" s="179"/>
    </row>
    <row r="117" spans="6:61" ht="13.5">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7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206"/>
      <c r="BI117" s="179"/>
    </row>
    <row r="118" spans="6:61" ht="13.5">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7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206"/>
      <c r="BI118" s="179"/>
    </row>
    <row r="119" spans="6:61" ht="13.5">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7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206"/>
      <c r="BI119" s="179"/>
    </row>
    <row r="120" spans="6:61" ht="13.5">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7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206"/>
      <c r="BI120" s="179"/>
    </row>
    <row r="121" spans="6:61" ht="13.5">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7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206"/>
      <c r="BI121" s="179"/>
    </row>
    <row r="122" spans="6:61" ht="13.5">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7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206"/>
      <c r="BI122" s="179"/>
    </row>
    <row r="123" spans="6:61" ht="13.5">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7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206"/>
      <c r="BI123" s="179"/>
    </row>
    <row r="124" spans="6:61" ht="13.5">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7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206"/>
      <c r="BI124" s="179"/>
    </row>
    <row r="125" spans="6:61" ht="13.5">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7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206"/>
      <c r="BI125" s="179"/>
    </row>
    <row r="126" spans="6:61" ht="13.5">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7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206"/>
      <c r="BI126" s="179"/>
    </row>
    <row r="127" spans="6:61" ht="13.5">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7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206"/>
      <c r="BI127" s="179"/>
    </row>
    <row r="128" spans="6:61" ht="13.5">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7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206"/>
      <c r="BI128" s="179"/>
    </row>
    <row r="129" spans="6:61" ht="13.5">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7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206"/>
      <c r="BI129" s="179"/>
    </row>
    <row r="130" spans="6:61" ht="13.5">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7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206"/>
      <c r="BI130" s="179"/>
    </row>
    <row r="131" spans="6:61" ht="13.5">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7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206"/>
      <c r="BI131" s="179"/>
    </row>
    <row r="132" spans="6:61" ht="13.5">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7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206"/>
      <c r="BI132" s="179"/>
    </row>
    <row r="133" spans="6:61" ht="13.5">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7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206"/>
      <c r="BI133" s="179"/>
    </row>
    <row r="134" spans="6:61" ht="13.5">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7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206"/>
      <c r="BI134" s="179"/>
    </row>
    <row r="135" spans="6:61" ht="13.5">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7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206"/>
      <c r="BI135" s="179"/>
    </row>
    <row r="136" spans="6:61" ht="13.5">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7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206"/>
      <c r="BI136" s="179"/>
    </row>
    <row r="137" spans="6:61" ht="13.5">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7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206"/>
      <c r="BI137" s="179"/>
    </row>
    <row r="138" spans="6:61" ht="13.5">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7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206"/>
      <c r="BI138" s="179"/>
    </row>
    <row r="139" spans="6:61" ht="13.5">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7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206"/>
      <c r="BI139" s="179"/>
    </row>
    <row r="140" spans="6:61" ht="13.5">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7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206"/>
      <c r="BI140" s="179"/>
    </row>
    <row r="141" spans="6:61" ht="13.5">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7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206"/>
      <c r="BI141" s="179"/>
    </row>
    <row r="142" spans="6:61" ht="13.5">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7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206"/>
      <c r="BI142" s="179"/>
    </row>
    <row r="143" spans="6:61" ht="13.5">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7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206"/>
      <c r="BI143" s="179"/>
    </row>
    <row r="144" spans="6:61" ht="13.5">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7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206"/>
      <c r="BI144" s="179"/>
    </row>
    <row r="145" spans="6:61" ht="13.5">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7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206"/>
      <c r="BI145" s="179"/>
    </row>
    <row r="146" spans="6:61" ht="13.5">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7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206"/>
      <c r="BI146" s="179"/>
    </row>
    <row r="147" spans="6:61" ht="13.5">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7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206"/>
      <c r="BI147" s="179"/>
    </row>
    <row r="148" spans="6:61" ht="13.5">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7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206"/>
      <c r="BI148" s="179"/>
    </row>
    <row r="149" spans="6:61" ht="13.5">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7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206"/>
      <c r="BI149" s="179"/>
    </row>
    <row r="150" spans="6:61" ht="13.5">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7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206"/>
      <c r="BI150" s="179"/>
    </row>
    <row r="151" spans="6:61" ht="13.5">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7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206"/>
      <c r="BI151" s="179"/>
    </row>
    <row r="152" spans="6:61" ht="13.5">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7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206"/>
      <c r="BI152" s="179"/>
    </row>
    <row r="153" spans="6:61" ht="13.5">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7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206"/>
      <c r="BI153" s="179"/>
    </row>
    <row r="154" spans="6:61" ht="13.5">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7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206"/>
      <c r="BI154" s="179"/>
    </row>
    <row r="155" spans="6:61" ht="13.5">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7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206"/>
      <c r="BI155" s="179"/>
    </row>
    <row r="156" spans="6:61" ht="13.5">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7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206"/>
      <c r="BI156" s="179"/>
    </row>
    <row r="157" spans="6:61" ht="13.5">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7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206"/>
      <c r="BI157" s="179"/>
    </row>
    <row r="158" spans="6:61" ht="13.5">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7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206"/>
      <c r="BI158" s="179"/>
    </row>
    <row r="159" spans="6:61" ht="13.5">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7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206"/>
      <c r="BI159" s="179"/>
    </row>
    <row r="160" spans="6:61" ht="13.5">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7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206"/>
      <c r="BI160" s="179"/>
    </row>
    <row r="161" spans="6:61" ht="13.5">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7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206"/>
      <c r="BI161" s="179"/>
    </row>
    <row r="162" spans="6:61" ht="13.5">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7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206"/>
      <c r="BI162" s="179"/>
    </row>
    <row r="163" spans="6:61" ht="13.5">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7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206"/>
      <c r="BI163" s="179"/>
    </row>
    <row r="164" spans="6:61" ht="13.5">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7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206"/>
      <c r="BI164" s="179"/>
    </row>
    <row r="165" spans="6:61" ht="13.5">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7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206"/>
      <c r="BI165" s="179"/>
    </row>
    <row r="166" spans="6:61" ht="13.5">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7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206"/>
      <c r="BI166" s="179"/>
    </row>
    <row r="167" spans="6:61" ht="13.5">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7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206"/>
      <c r="BI167" s="179"/>
    </row>
    <row r="168" spans="6:61" ht="13.5">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7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206"/>
      <c r="BI168" s="179"/>
    </row>
    <row r="169" spans="6:61" ht="13.5">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7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206"/>
      <c r="BI169" s="179"/>
    </row>
    <row r="170" spans="6:61" ht="13.5">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7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206"/>
      <c r="BI170" s="179"/>
    </row>
    <row r="171" spans="6:61" ht="13.5">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7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206"/>
      <c r="BI171" s="179"/>
    </row>
  </sheetData>
  <mergeCells count="9">
    <mergeCell ref="B11:B24"/>
    <mergeCell ref="B25:B39"/>
    <mergeCell ref="B40:B44"/>
    <mergeCell ref="E8:BI8"/>
    <mergeCell ref="B8:D10"/>
    <mergeCell ref="E9:Z9"/>
    <mergeCell ref="AF9:BC9"/>
    <mergeCell ref="AA9:AD9"/>
    <mergeCell ref="BD9:BG9"/>
  </mergeCells>
  <printOptions horizontalCentered="1"/>
  <pageMargins left="0.3937007874015748" right="0.3937007874015748" top="0.7874015748031497" bottom="0.3937007874015748" header="0.3937007874015748" footer="0.1968503937007874"/>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BI132"/>
  <sheetViews>
    <sheetView showZeros="0" view="pageBreakPreview" zoomScale="60" zoomScaleNormal="65" workbookViewId="0" topLeftCell="B7">
      <selection activeCell="AA14" sqref="AA14"/>
    </sheetView>
  </sheetViews>
  <sheetFormatPr defaultColWidth="9.00390625" defaultRowHeight="13.5"/>
  <cols>
    <col min="1" max="1" width="4.50390625" style="101" customWidth="1"/>
    <col min="2" max="2" width="3.625" style="101" customWidth="1"/>
    <col min="3" max="3" width="3.375" style="100" customWidth="1"/>
    <col min="4" max="4" width="22.75390625" style="101" customWidth="1"/>
    <col min="5" max="19" width="3.75390625" style="101" customWidth="1"/>
    <col min="20" max="20" width="5.50390625" style="101" bestFit="1" customWidth="1"/>
    <col min="21" max="30" width="3.75390625" style="101" customWidth="1"/>
    <col min="31" max="31" width="8.25390625" style="178" hidden="1" customWidth="1"/>
    <col min="32" max="59" width="3.75390625" style="101" customWidth="1"/>
    <col min="60" max="60" width="8.625" style="203" hidden="1" customWidth="1"/>
    <col min="61" max="61" width="8.625" style="178" customWidth="1"/>
    <col min="62" max="77" width="3.75390625" style="101" customWidth="1"/>
    <col min="78" max="16384" width="9.00390625" style="101" customWidth="1"/>
  </cols>
  <sheetData>
    <row r="1" ht="24">
      <c r="B1" s="207" t="s">
        <v>733</v>
      </c>
    </row>
    <row r="2" ht="8.25" customHeight="1">
      <c r="B2" s="207"/>
    </row>
    <row r="3" spans="2:14" ht="24.75" customHeight="1">
      <c r="B3" s="207" t="s">
        <v>43</v>
      </c>
      <c r="N3" s="102"/>
    </row>
    <row r="4" spans="3:61" s="213" customFormat="1" ht="8.25" customHeight="1">
      <c r="C4" s="223"/>
      <c r="AE4" s="224"/>
      <c r="BH4" s="225"/>
      <c r="BI4" s="224"/>
    </row>
    <row r="5" spans="2:61" s="213" customFormat="1" ht="21" customHeight="1">
      <c r="B5" s="210" t="e">
        <f>"事務所名:"&amp;#REF!</f>
        <v>#REF!</v>
      </c>
      <c r="C5" s="211"/>
      <c r="D5" s="212"/>
      <c r="F5" s="210" t="e">
        <f>"工事名："&amp;#REF!</f>
        <v>#REF!</v>
      </c>
      <c r="G5" s="212"/>
      <c r="H5" s="212"/>
      <c r="I5" s="212"/>
      <c r="J5" s="212"/>
      <c r="K5" s="212"/>
      <c r="L5" s="212"/>
      <c r="M5" s="212"/>
      <c r="N5" s="212"/>
      <c r="O5" s="212"/>
      <c r="Q5" s="210" t="e">
        <f>"工事番号："&amp;#REF!</f>
        <v>#REF!</v>
      </c>
      <c r="R5" s="212"/>
      <c r="S5" s="212"/>
      <c r="T5" s="212"/>
      <c r="U5" s="212"/>
      <c r="V5" s="212"/>
      <c r="W5" s="212"/>
      <c r="X5" s="212"/>
      <c r="Y5" s="212"/>
      <c r="Z5" s="212"/>
      <c r="AA5" s="215"/>
      <c r="AB5" s="215"/>
      <c r="AC5" s="215"/>
      <c r="AD5" s="215"/>
      <c r="AE5" s="214"/>
      <c r="AG5" s="210" t="e">
        <f>"路河川名："&amp;#REF!</f>
        <v>#REF!</v>
      </c>
      <c r="AH5" s="212"/>
      <c r="AI5" s="212"/>
      <c r="AJ5" s="212"/>
      <c r="AK5" s="212"/>
      <c r="AL5" s="212"/>
      <c r="AM5" s="212"/>
      <c r="AN5" s="212"/>
      <c r="AO5" s="215"/>
      <c r="AP5" s="215"/>
      <c r="AQ5" s="215"/>
      <c r="AR5" s="215"/>
      <c r="AS5" s="215"/>
      <c r="AV5" s="210" t="e">
        <f>"箇所："&amp;#REF!</f>
        <v>#REF!</v>
      </c>
      <c r="AW5" s="212"/>
      <c r="AX5" s="212"/>
      <c r="AY5" s="212"/>
      <c r="AZ5" s="212"/>
      <c r="BA5" s="212"/>
      <c r="BB5" s="212"/>
      <c r="BC5" s="212"/>
      <c r="BD5" s="212"/>
      <c r="BE5" s="212"/>
      <c r="BF5" s="212"/>
      <c r="BG5" s="212"/>
      <c r="BH5" s="216"/>
      <c r="BI5" s="217"/>
    </row>
    <row r="6" spans="2:61" s="213" customFormat="1" ht="24.75" customHeight="1">
      <c r="B6" s="220" t="e">
        <f>"施設名称:"&amp;#REF!</f>
        <v>#REF!</v>
      </c>
      <c r="C6" s="219"/>
      <c r="D6" s="218"/>
      <c r="F6" s="220" t="e">
        <f>"管理担当者名："&amp;#REF!</f>
        <v>#REF!</v>
      </c>
      <c r="G6" s="218"/>
      <c r="H6" s="218"/>
      <c r="I6" s="218"/>
      <c r="J6" s="218"/>
      <c r="K6" s="218"/>
      <c r="L6" s="218"/>
      <c r="M6" s="218"/>
      <c r="N6" s="218"/>
      <c r="O6" s="218"/>
      <c r="Q6" s="220" t="e">
        <f>"監督員名："&amp;#REF!</f>
        <v>#REF!</v>
      </c>
      <c r="R6" s="218"/>
      <c r="S6" s="218"/>
      <c r="T6" s="218"/>
      <c r="U6" s="218"/>
      <c r="V6" s="218"/>
      <c r="W6" s="218"/>
      <c r="X6" s="218"/>
      <c r="Y6" s="218"/>
      <c r="Z6" s="218"/>
      <c r="AA6" s="218"/>
      <c r="AB6" s="218"/>
      <c r="AC6" s="218"/>
      <c r="AD6" s="218"/>
      <c r="AE6" s="221"/>
      <c r="AG6" s="220" t="e">
        <f>"工事期間："&amp;#REF!</f>
        <v>#REF!</v>
      </c>
      <c r="AH6" s="218"/>
      <c r="AI6" s="218"/>
      <c r="AJ6" s="218"/>
      <c r="AK6" s="218"/>
      <c r="AL6" s="218"/>
      <c r="AM6" s="218"/>
      <c r="AN6" s="218"/>
      <c r="AO6" s="218"/>
      <c r="AP6" s="218"/>
      <c r="AQ6" s="218"/>
      <c r="AR6" s="218"/>
      <c r="AS6" s="218"/>
      <c r="AV6" s="220" t="e">
        <f>"チェック日："&amp;#REF!</f>
        <v>#REF!</v>
      </c>
      <c r="AW6" s="218"/>
      <c r="AX6" s="218"/>
      <c r="AY6" s="218"/>
      <c r="AZ6" s="218"/>
      <c r="BA6" s="218"/>
      <c r="BB6" s="218"/>
      <c r="BC6" s="218"/>
      <c r="BD6" s="218"/>
      <c r="BE6" s="218"/>
      <c r="BF6" s="218"/>
      <c r="BG6" s="218"/>
      <c r="BH6" s="222"/>
      <c r="BI6" s="221"/>
    </row>
    <row r="7" spans="1:61" s="213" customFormat="1" ht="13.5" customHeight="1" thickBot="1">
      <c r="A7" s="228" t="s">
        <v>765</v>
      </c>
      <c r="C7" s="223"/>
      <c r="AE7" s="224"/>
      <c r="BH7" s="225"/>
      <c r="BI7" s="224"/>
    </row>
    <row r="8" spans="2:61" ht="20.25" customHeight="1" thickBot="1">
      <c r="B8" s="347" t="s">
        <v>212</v>
      </c>
      <c r="C8" s="348"/>
      <c r="D8" s="349"/>
      <c r="E8" s="344" t="s">
        <v>14</v>
      </c>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6"/>
    </row>
    <row r="9" spans="2:61" ht="20.25" customHeight="1">
      <c r="B9" s="350"/>
      <c r="C9" s="351"/>
      <c r="D9" s="352"/>
      <c r="E9" s="356" t="s">
        <v>343</v>
      </c>
      <c r="F9" s="357"/>
      <c r="G9" s="357"/>
      <c r="H9" s="357"/>
      <c r="I9" s="357"/>
      <c r="J9" s="357"/>
      <c r="K9" s="357"/>
      <c r="L9" s="357"/>
      <c r="M9" s="357"/>
      <c r="N9" s="357"/>
      <c r="O9" s="357"/>
      <c r="P9" s="357"/>
      <c r="Q9" s="357"/>
      <c r="R9" s="357"/>
      <c r="S9" s="357"/>
      <c r="T9" s="357"/>
      <c r="U9" s="357"/>
      <c r="V9" s="357"/>
      <c r="W9" s="357"/>
      <c r="X9" s="357"/>
      <c r="Y9" s="357"/>
      <c r="Z9" s="357"/>
      <c r="AA9" s="358" t="s">
        <v>570</v>
      </c>
      <c r="AB9" s="360"/>
      <c r="AC9" s="360"/>
      <c r="AD9" s="360"/>
      <c r="AE9" s="208" t="s">
        <v>15</v>
      </c>
      <c r="AF9" s="358" t="s">
        <v>344</v>
      </c>
      <c r="AG9" s="359"/>
      <c r="AH9" s="359"/>
      <c r="AI9" s="359"/>
      <c r="AJ9" s="359"/>
      <c r="AK9" s="359"/>
      <c r="AL9" s="359"/>
      <c r="AM9" s="359"/>
      <c r="AN9" s="359"/>
      <c r="AO9" s="359"/>
      <c r="AP9" s="359"/>
      <c r="AQ9" s="359"/>
      <c r="AR9" s="359"/>
      <c r="AS9" s="359"/>
      <c r="AT9" s="359"/>
      <c r="AU9" s="359"/>
      <c r="AV9" s="359"/>
      <c r="AW9" s="359"/>
      <c r="AX9" s="359"/>
      <c r="AY9" s="359"/>
      <c r="AZ9" s="359"/>
      <c r="BA9" s="359"/>
      <c r="BB9" s="359"/>
      <c r="BC9" s="359"/>
      <c r="BD9" s="358" t="s">
        <v>570</v>
      </c>
      <c r="BE9" s="360"/>
      <c r="BF9" s="360"/>
      <c r="BG9" s="360"/>
      <c r="BH9" s="208" t="s">
        <v>15</v>
      </c>
      <c r="BI9" s="188"/>
    </row>
    <row r="10" spans="2:61" ht="20.25" customHeight="1" thickBot="1">
      <c r="B10" s="353"/>
      <c r="C10" s="354"/>
      <c r="D10" s="355"/>
      <c r="E10" s="120">
        <v>1</v>
      </c>
      <c r="F10" s="118">
        <v>2</v>
      </c>
      <c r="G10" s="118">
        <v>3</v>
      </c>
      <c r="H10" s="118">
        <v>4</v>
      </c>
      <c r="I10" s="118">
        <v>5</v>
      </c>
      <c r="J10" s="118">
        <v>6</v>
      </c>
      <c r="K10" s="118">
        <v>7</v>
      </c>
      <c r="L10" s="118">
        <v>8</v>
      </c>
      <c r="M10" s="118">
        <v>9</v>
      </c>
      <c r="N10" s="118">
        <v>10</v>
      </c>
      <c r="O10" s="118">
        <v>11</v>
      </c>
      <c r="P10" s="118">
        <v>12</v>
      </c>
      <c r="Q10" s="118">
        <v>13</v>
      </c>
      <c r="R10" s="118">
        <v>14</v>
      </c>
      <c r="S10" s="118">
        <v>15</v>
      </c>
      <c r="T10" s="118">
        <v>16</v>
      </c>
      <c r="U10" s="118">
        <v>17</v>
      </c>
      <c r="V10" s="118">
        <v>18</v>
      </c>
      <c r="W10" s="118">
        <v>19</v>
      </c>
      <c r="X10" s="118">
        <v>20</v>
      </c>
      <c r="Y10" s="118">
        <v>21</v>
      </c>
      <c r="Z10" s="118">
        <v>22</v>
      </c>
      <c r="AA10" s="268" t="s">
        <v>113</v>
      </c>
      <c r="AB10" s="269" t="s">
        <v>568</v>
      </c>
      <c r="AC10" s="269" t="s">
        <v>569</v>
      </c>
      <c r="AD10" s="269" t="s">
        <v>571</v>
      </c>
      <c r="AE10" s="209" t="s">
        <v>358</v>
      </c>
      <c r="AF10" s="121">
        <v>1</v>
      </c>
      <c r="AG10" s="105">
        <v>2</v>
      </c>
      <c r="AH10" s="105">
        <v>3</v>
      </c>
      <c r="AI10" s="105">
        <v>4</v>
      </c>
      <c r="AJ10" s="105">
        <v>5</v>
      </c>
      <c r="AK10" s="105">
        <v>6</v>
      </c>
      <c r="AL10" s="105">
        <v>7</v>
      </c>
      <c r="AM10" s="105">
        <v>8</v>
      </c>
      <c r="AN10" s="105">
        <v>9</v>
      </c>
      <c r="AO10" s="105">
        <v>10</v>
      </c>
      <c r="AP10" s="105">
        <v>11</v>
      </c>
      <c r="AQ10" s="105">
        <v>12</v>
      </c>
      <c r="AR10" s="105">
        <v>13</v>
      </c>
      <c r="AS10" s="105">
        <v>14</v>
      </c>
      <c r="AT10" s="105">
        <v>15</v>
      </c>
      <c r="AU10" s="105">
        <v>16</v>
      </c>
      <c r="AV10" s="105">
        <v>17</v>
      </c>
      <c r="AW10" s="105">
        <v>18</v>
      </c>
      <c r="AX10" s="105">
        <v>19</v>
      </c>
      <c r="AY10" s="105">
        <v>20</v>
      </c>
      <c r="AZ10" s="105">
        <v>21</v>
      </c>
      <c r="BA10" s="105">
        <v>22</v>
      </c>
      <c r="BB10" s="105">
        <v>23</v>
      </c>
      <c r="BC10" s="105">
        <v>24</v>
      </c>
      <c r="BD10" s="268" t="s">
        <v>113</v>
      </c>
      <c r="BE10" s="269" t="s">
        <v>568</v>
      </c>
      <c r="BF10" s="269" t="s">
        <v>569</v>
      </c>
      <c r="BG10" s="269" t="s">
        <v>571</v>
      </c>
      <c r="BH10" s="209" t="s">
        <v>358</v>
      </c>
      <c r="BI10" s="189"/>
    </row>
    <row r="11" spans="2:61" ht="20.25" customHeight="1">
      <c r="B11" s="337" t="s">
        <v>199</v>
      </c>
      <c r="C11" s="183" t="s">
        <v>342</v>
      </c>
      <c r="D11" s="184"/>
      <c r="E11" s="180">
        <f>'入力シート(移動空間)'!J8</f>
        <v>0</v>
      </c>
      <c r="F11" s="123">
        <f>'入力シート(移動空間)'!J9</f>
        <v>0</v>
      </c>
      <c r="G11" s="123">
        <f>'入力シート(移動空間)'!J10</f>
        <v>0</v>
      </c>
      <c r="H11" s="123">
        <f>'入力シート(移動空間)'!J11</f>
        <v>0</v>
      </c>
      <c r="I11" s="123">
        <f>'入力シート(移動空間)'!J12</f>
        <v>0</v>
      </c>
      <c r="J11" s="123">
        <f>'入力シート(移動空間)'!J13</f>
        <v>0</v>
      </c>
      <c r="K11" s="123">
        <f>'入力シート(移動空間)'!J14</f>
        <v>0</v>
      </c>
      <c r="L11" s="123">
        <f>'入力シート(移動空間)'!J15</f>
        <v>0</v>
      </c>
      <c r="M11" s="123">
        <f>'入力シート(移動空間)'!J16</f>
        <v>0</v>
      </c>
      <c r="N11" s="123">
        <f>'入力シート(移動空間)'!J17</f>
        <v>0</v>
      </c>
      <c r="O11" s="123">
        <f>'入力シート(移動空間)'!J18</f>
        <v>0</v>
      </c>
      <c r="P11" s="123">
        <f>'入力シート(移動空間)'!J19</f>
        <v>0</v>
      </c>
      <c r="Q11" s="123">
        <f>'入力シート(移動空間)'!J20</f>
        <v>0</v>
      </c>
      <c r="R11" s="123">
        <f>'入力シート(移動空間)'!J21</f>
        <v>0</v>
      </c>
      <c r="S11" s="123">
        <f>'入力シート(移動空間)'!J22</f>
        <v>0</v>
      </c>
      <c r="T11" s="123">
        <f>'入力シート(移動空間)'!J23</f>
        <v>0</v>
      </c>
      <c r="U11" s="124"/>
      <c r="V11" s="125"/>
      <c r="W11" s="125"/>
      <c r="X11" s="125"/>
      <c r="Y11" s="125"/>
      <c r="Z11" s="126"/>
      <c r="AA11" s="270">
        <f>(COUNTIF(E11:Z11,"○"))</f>
        <v>0</v>
      </c>
      <c r="AB11" s="271">
        <f>(COUNTIF(E11:Z11,"△"))</f>
        <v>0</v>
      </c>
      <c r="AC11" s="271">
        <f>(COUNTIF(E11:Z11,"×"))</f>
        <v>0</v>
      </c>
      <c r="AD11" s="271">
        <f>(COUNTIF(E11:Z11,"-"))</f>
        <v>0</v>
      </c>
      <c r="AE11" s="246" t="str">
        <f>"○"&amp;(COUNTIF(E11:Z11,"○"))&amp;","&amp;"△"&amp;(COUNTIF(E11:Z11,"△"))&amp;","&amp;"×"&amp;(COUNTIF(E11:Z11,"×"))</f>
        <v>○0,△0,×0</v>
      </c>
      <c r="AF11" s="127">
        <f>'入力シート(移動空間)'!J24</f>
        <v>0</v>
      </c>
      <c r="AG11" s="128">
        <f>'入力シート(移動空間)'!J25</f>
        <v>0</v>
      </c>
      <c r="AH11" s="128">
        <f>'入力シート(移動空間)'!J26</f>
        <v>0</v>
      </c>
      <c r="AI11" s="128">
        <f>'入力シート(移動空間)'!J27</f>
        <v>0</v>
      </c>
      <c r="AJ11" s="124"/>
      <c r="AK11" s="125"/>
      <c r="AL11" s="125"/>
      <c r="AM11" s="125"/>
      <c r="AN11" s="125"/>
      <c r="AO11" s="125"/>
      <c r="AP11" s="125"/>
      <c r="AQ11" s="125"/>
      <c r="AR11" s="125"/>
      <c r="AS11" s="125"/>
      <c r="AT11" s="125"/>
      <c r="AU11" s="125"/>
      <c r="AV11" s="125"/>
      <c r="AW11" s="125"/>
      <c r="AX11" s="125"/>
      <c r="AY11" s="125"/>
      <c r="AZ11" s="125"/>
      <c r="BA11" s="125"/>
      <c r="BB11" s="125"/>
      <c r="BC11" s="126"/>
      <c r="BD11" s="270">
        <f>(COUNTIF(AH11:BC11,"○"))</f>
        <v>0</v>
      </c>
      <c r="BE11" s="271">
        <f>(COUNTIF(AH11:BC11,"△"))</f>
        <v>0</v>
      </c>
      <c r="BF11" s="271">
        <f>(COUNTIF(AH11:BC11,"×"))</f>
        <v>0</v>
      </c>
      <c r="BG11" s="271">
        <f>(COUNTIF(AH11:BC11,"-"))</f>
        <v>0</v>
      </c>
      <c r="BH11" s="265" t="str">
        <f>"○"&amp;(COUNTIF(AF11:BC11,"○"))&amp;","&amp;"△"&amp;(COUNTIF(AF11:BC11,"△"))&amp;","&amp;"×"&amp;(COUNTIF(AF11:BC11,"×"))</f>
        <v>○0,△0,×0</v>
      </c>
      <c r="BI11" s="190"/>
    </row>
    <row r="12" spans="2:61" ht="20.25" customHeight="1">
      <c r="B12" s="338"/>
      <c r="C12" s="103" t="s">
        <v>16</v>
      </c>
      <c r="D12" s="185" t="s">
        <v>117</v>
      </c>
      <c r="E12" s="129">
        <f>'入力シート(移動空間)'!J30</f>
        <v>0</v>
      </c>
      <c r="F12" s="187">
        <f>'入力シート(移動空間)'!J31</f>
        <v>0</v>
      </c>
      <c r="G12" s="187">
        <f>'入力シート(移動空間)'!J32</f>
        <v>0</v>
      </c>
      <c r="H12" s="187">
        <f>'入力シート(移動空間)'!J33</f>
        <v>0</v>
      </c>
      <c r="I12" s="187">
        <f>'入力シート(移動空間)'!J34</f>
        <v>0</v>
      </c>
      <c r="J12" s="187">
        <f>'入力シート(移動空間)'!J35</f>
        <v>0</v>
      </c>
      <c r="K12" s="187">
        <f>'入力シート(移動空間)'!J36</f>
        <v>0</v>
      </c>
      <c r="L12" s="187">
        <f>'入力シート(移動空間)'!J37</f>
        <v>0</v>
      </c>
      <c r="M12" s="187">
        <f>'入力シート(移動空間)'!J38</f>
        <v>0</v>
      </c>
      <c r="N12" s="187">
        <f>'入力シート(移動空間)'!J39</f>
        <v>0</v>
      </c>
      <c r="O12" s="187">
        <f>'入力シート(移動空間)'!J40</f>
        <v>0</v>
      </c>
      <c r="P12" s="187">
        <f>'入力シート(移動空間)'!J41</f>
        <v>0</v>
      </c>
      <c r="Q12" s="187">
        <f>'入力シート(移動空間)'!J42</f>
        <v>0</v>
      </c>
      <c r="R12" s="187">
        <f>'入力シート(移動空間)'!J43</f>
        <v>0</v>
      </c>
      <c r="S12" s="187">
        <f>'入力シート(移動空間)'!J44</f>
        <v>0</v>
      </c>
      <c r="T12" s="187">
        <f>'入力シート(移動空間)'!J45</f>
        <v>0</v>
      </c>
      <c r="U12" s="131"/>
      <c r="V12" s="132"/>
      <c r="W12" s="132"/>
      <c r="X12" s="132"/>
      <c r="Y12" s="132"/>
      <c r="Z12" s="133"/>
      <c r="AA12" s="143">
        <f aca="true" t="shared" si="0" ref="AA12:AA44">(COUNTIF(E12:Z12,"○"))</f>
        <v>0</v>
      </c>
      <c r="AB12" s="123">
        <f aca="true" t="shared" si="1" ref="AB12:AB44">(COUNTIF(E12:Z12,"△"))</f>
        <v>0</v>
      </c>
      <c r="AC12" s="123">
        <f aca="true" t="shared" si="2" ref="AC12:AC44">(COUNTIF(E12:Z12,"×"))</f>
        <v>0</v>
      </c>
      <c r="AD12" s="123">
        <f aca="true" t="shared" si="3" ref="AD12:AD44">(COUNTIF(E12:Z12,"-"))</f>
        <v>0</v>
      </c>
      <c r="AE12" s="246" t="str">
        <f aca="true" t="shared" si="4" ref="AE12:AE44">"○"&amp;(COUNTIF(E12:Z12,"○"))&amp;","&amp;"△"&amp;(COUNTIF(E12:Z12,"△"))&amp;","&amp;"×"&amp;(COUNTIF(E12:Z12,"×"))</f>
        <v>○0,△0,×0</v>
      </c>
      <c r="AF12" s="134">
        <f>'入力シート(移動空間)'!J46</f>
        <v>0</v>
      </c>
      <c r="AG12" s="130">
        <f>'入力シート(移動空間)'!J47</f>
        <v>0</v>
      </c>
      <c r="AH12" s="130">
        <f>'入力シート(移動空間)'!J48</f>
        <v>0</v>
      </c>
      <c r="AI12" s="130">
        <f>'入力シート(移動空間)'!J49</f>
        <v>0</v>
      </c>
      <c r="AJ12" s="130">
        <f>'入力シート(移動空間)'!J50</f>
        <v>0</v>
      </c>
      <c r="AK12" s="130">
        <f>'入力シート(移動空間)'!J51</f>
        <v>0</v>
      </c>
      <c r="AL12" s="130">
        <f>'入力シート(移動空間)'!J52</f>
        <v>0</v>
      </c>
      <c r="AM12" s="130">
        <f>'入力シート(移動空間)'!J53</f>
        <v>0</v>
      </c>
      <c r="AN12" s="130">
        <f>'入力シート(移動空間)'!J54</f>
        <v>0</v>
      </c>
      <c r="AO12" s="130">
        <f>'入力シート(移動空間)'!J55</f>
        <v>0</v>
      </c>
      <c r="AP12" s="130">
        <f>'入力シート(移動空間)'!J56</f>
        <v>0</v>
      </c>
      <c r="AQ12" s="130">
        <f>'入力シート(移動空間)'!J57</f>
        <v>0</v>
      </c>
      <c r="AR12" s="130">
        <f>'入力シート(移動空間)'!J58</f>
        <v>0</v>
      </c>
      <c r="AS12" s="130">
        <f>'入力シート(移動空間)'!J59</f>
        <v>0</v>
      </c>
      <c r="AT12" s="130">
        <f>'入力シート(移動空間)'!J60</f>
        <v>0</v>
      </c>
      <c r="AU12" s="130">
        <f>'入力シート(移動空間)'!J61</f>
        <v>0</v>
      </c>
      <c r="AV12" s="130">
        <f>'入力シート(移動空間)'!J62</f>
        <v>0</v>
      </c>
      <c r="AW12" s="130">
        <f>'入力シート(移動空間)'!J63</f>
        <v>0</v>
      </c>
      <c r="AX12" s="130">
        <f>'入力シート(移動空間)'!J64</f>
        <v>0</v>
      </c>
      <c r="AY12" s="130">
        <f>'入力シート(移動空間)'!J65</f>
        <v>0</v>
      </c>
      <c r="AZ12" s="130" t="e">
        <f>'入力シート(移動空間)'!#REF!</f>
        <v>#REF!</v>
      </c>
      <c r="BA12" s="130">
        <f>'入力シート(移動空間)'!J66</f>
        <v>0</v>
      </c>
      <c r="BB12" s="130">
        <f>'入力シート(移動空間)'!J67</f>
        <v>0</v>
      </c>
      <c r="BC12" s="130">
        <f>'入力シート(移動空間)'!J68</f>
        <v>0</v>
      </c>
      <c r="BD12" s="143">
        <f aca="true" t="shared" si="5" ref="BD12:BD44">(COUNTIF(AH12:BC12,"○"))</f>
        <v>0</v>
      </c>
      <c r="BE12" s="123">
        <f aca="true" t="shared" si="6" ref="BE12:BE44">(COUNTIF(AH12:BC12,"△"))</f>
        <v>0</v>
      </c>
      <c r="BF12" s="123">
        <f aca="true" t="shared" si="7" ref="BF12:BF44">(COUNTIF(AH12:BC12,"×"))</f>
        <v>0</v>
      </c>
      <c r="BG12" s="123">
        <f aca="true" t="shared" si="8" ref="BG12:BG44">(COUNTIF(AH12:BC12,"-"))</f>
        <v>0</v>
      </c>
      <c r="BH12" s="255" t="str">
        <f aca="true" t="shared" si="9" ref="BH12:BH44">"○"&amp;(COUNTIF(AF12:BC12,"○"))&amp;","&amp;"△"&amp;(COUNTIF(AF12:BC12,"△"))&amp;","&amp;"×"&amp;(COUNTIF(AF12:BC12,"×"))</f>
        <v>○0,△0,×0</v>
      </c>
      <c r="BI12" s="193"/>
    </row>
    <row r="13" spans="2:61" ht="20.25" customHeight="1">
      <c r="B13" s="338"/>
      <c r="C13" s="103" t="s">
        <v>17</v>
      </c>
      <c r="D13" s="185" t="s">
        <v>118</v>
      </c>
      <c r="E13" s="181">
        <f>'入力シート(移動空間)'!J71</f>
        <v>0</v>
      </c>
      <c r="F13" s="130">
        <f>'入力シート(移動空間)'!J72</f>
        <v>0</v>
      </c>
      <c r="G13" s="131"/>
      <c r="H13" s="132"/>
      <c r="I13" s="132"/>
      <c r="J13" s="132"/>
      <c r="K13" s="132"/>
      <c r="L13" s="132"/>
      <c r="M13" s="132"/>
      <c r="N13" s="132"/>
      <c r="O13" s="132"/>
      <c r="P13" s="132"/>
      <c r="Q13" s="132"/>
      <c r="R13" s="132"/>
      <c r="S13" s="132"/>
      <c r="T13" s="132"/>
      <c r="U13" s="132"/>
      <c r="V13" s="132"/>
      <c r="W13" s="132"/>
      <c r="X13" s="132"/>
      <c r="Y13" s="132"/>
      <c r="Z13" s="133"/>
      <c r="AA13" s="134">
        <f t="shared" si="0"/>
        <v>0</v>
      </c>
      <c r="AB13" s="130">
        <f t="shared" si="1"/>
        <v>0</v>
      </c>
      <c r="AC13" s="130">
        <f t="shared" si="2"/>
        <v>0</v>
      </c>
      <c r="AD13" s="130">
        <f t="shared" si="3"/>
        <v>0</v>
      </c>
      <c r="AE13" s="247" t="str">
        <f t="shared" si="4"/>
        <v>○0,△0,×0</v>
      </c>
      <c r="AF13" s="134">
        <f>'入力シート(移動空間)'!J73</f>
        <v>0</v>
      </c>
      <c r="AG13" s="195">
        <f>'入力シート(移動空間)'!J74</f>
        <v>0</v>
      </c>
      <c r="AH13" s="187">
        <f>'入力シート(移動空間)'!J75</f>
        <v>0</v>
      </c>
      <c r="AI13" s="196"/>
      <c r="AJ13" s="132"/>
      <c r="AK13" s="196"/>
      <c r="AL13" s="196"/>
      <c r="AM13" s="196"/>
      <c r="AN13" s="196"/>
      <c r="AO13" s="196"/>
      <c r="AP13" s="196"/>
      <c r="AQ13" s="196"/>
      <c r="AR13" s="196"/>
      <c r="AS13" s="196"/>
      <c r="AT13" s="196"/>
      <c r="AU13" s="196"/>
      <c r="AV13" s="196"/>
      <c r="AW13" s="196"/>
      <c r="AX13" s="196"/>
      <c r="AY13" s="196"/>
      <c r="AZ13" s="196"/>
      <c r="BA13" s="196"/>
      <c r="BB13" s="196"/>
      <c r="BC13" s="133"/>
      <c r="BD13" s="134">
        <f t="shared" si="5"/>
        <v>0</v>
      </c>
      <c r="BE13" s="130">
        <f t="shared" si="6"/>
        <v>0</v>
      </c>
      <c r="BF13" s="130">
        <f t="shared" si="7"/>
        <v>0</v>
      </c>
      <c r="BG13" s="130">
        <f t="shared" si="8"/>
        <v>0</v>
      </c>
      <c r="BH13" s="256" t="str">
        <f t="shared" si="9"/>
        <v>○0,△0,×0</v>
      </c>
      <c r="BI13" s="191"/>
    </row>
    <row r="14" spans="2:61" ht="20.25" customHeight="1">
      <c r="B14" s="338"/>
      <c r="C14" s="103" t="s">
        <v>18</v>
      </c>
      <c r="D14" s="185" t="s">
        <v>119</v>
      </c>
      <c r="E14" s="181">
        <f>'入力シート(移動空間)'!J78</f>
        <v>0</v>
      </c>
      <c r="F14" s="130">
        <f>'入力シート(移動空間)'!J79</f>
        <v>0</v>
      </c>
      <c r="G14" s="130">
        <f>'入力シート(移動空間)'!J80</f>
        <v>0</v>
      </c>
      <c r="H14" s="130">
        <f>'入力シート(移動空間)'!J81</f>
        <v>0</v>
      </c>
      <c r="I14" s="130">
        <f>'入力シート(移動空間)'!J82</f>
        <v>0</v>
      </c>
      <c r="J14" s="130">
        <f>'入力シート(移動空間)'!J83</f>
        <v>0</v>
      </c>
      <c r="K14" s="130">
        <f>'入力シート(移動空間)'!J84</f>
        <v>0</v>
      </c>
      <c r="L14" s="131"/>
      <c r="M14" s="132"/>
      <c r="N14" s="132"/>
      <c r="O14" s="132"/>
      <c r="P14" s="132"/>
      <c r="Q14" s="132"/>
      <c r="R14" s="132"/>
      <c r="S14" s="132"/>
      <c r="T14" s="132"/>
      <c r="U14" s="132"/>
      <c r="V14" s="132"/>
      <c r="W14" s="132"/>
      <c r="X14" s="132"/>
      <c r="Y14" s="132"/>
      <c r="Z14" s="133"/>
      <c r="AA14" s="134">
        <f t="shared" si="0"/>
        <v>0</v>
      </c>
      <c r="AB14" s="130">
        <f t="shared" si="1"/>
        <v>0</v>
      </c>
      <c r="AC14" s="130">
        <f t="shared" si="2"/>
        <v>0</v>
      </c>
      <c r="AD14" s="130">
        <f t="shared" si="3"/>
        <v>0</v>
      </c>
      <c r="AE14" s="247" t="str">
        <f t="shared" si="4"/>
        <v>○0,△0,×0</v>
      </c>
      <c r="AF14" s="134">
        <f>'入力シート(移動空間)'!J85</f>
        <v>0</v>
      </c>
      <c r="AG14" s="130">
        <f>'入力シート(移動空間)'!J86</f>
        <v>0</v>
      </c>
      <c r="AH14" s="130">
        <f>'入力シート(移動空間)'!J87</f>
        <v>0</v>
      </c>
      <c r="AI14" s="130">
        <f>'入力シート(移動空間)'!J88</f>
        <v>0</v>
      </c>
      <c r="AJ14" s="131"/>
      <c r="AK14" s="132"/>
      <c r="AL14" s="132"/>
      <c r="AM14" s="132"/>
      <c r="AN14" s="132"/>
      <c r="AO14" s="132"/>
      <c r="AP14" s="132"/>
      <c r="AQ14" s="132"/>
      <c r="AR14" s="132"/>
      <c r="AS14" s="132"/>
      <c r="AT14" s="132"/>
      <c r="AU14" s="132"/>
      <c r="AV14" s="132"/>
      <c r="AW14" s="132"/>
      <c r="AX14" s="132"/>
      <c r="AY14" s="132"/>
      <c r="AZ14" s="132"/>
      <c r="BA14" s="132"/>
      <c r="BB14" s="132"/>
      <c r="BC14" s="133"/>
      <c r="BD14" s="134">
        <f t="shared" si="5"/>
        <v>0</v>
      </c>
      <c r="BE14" s="130">
        <f t="shared" si="6"/>
        <v>0</v>
      </c>
      <c r="BF14" s="130">
        <f t="shared" si="7"/>
        <v>0</v>
      </c>
      <c r="BG14" s="130">
        <f t="shared" si="8"/>
        <v>0</v>
      </c>
      <c r="BH14" s="256" t="str">
        <f t="shared" si="9"/>
        <v>○0,△0,×0</v>
      </c>
      <c r="BI14" s="191"/>
    </row>
    <row r="15" spans="2:61" ht="20.25" customHeight="1">
      <c r="B15" s="338"/>
      <c r="C15" s="103" t="s">
        <v>19</v>
      </c>
      <c r="D15" s="185" t="s">
        <v>120</v>
      </c>
      <c r="E15" s="181">
        <f>'入力シート(移動空間)'!J91</f>
        <v>0</v>
      </c>
      <c r="F15" s="130">
        <f>'入力シート(移動空間)'!J92</f>
        <v>0</v>
      </c>
      <c r="G15" s="130">
        <f>'入力シート(移動空間)'!J93</f>
        <v>0</v>
      </c>
      <c r="H15" s="131"/>
      <c r="I15" s="132"/>
      <c r="J15" s="132"/>
      <c r="K15" s="132"/>
      <c r="L15" s="132"/>
      <c r="M15" s="132"/>
      <c r="N15" s="132"/>
      <c r="O15" s="132"/>
      <c r="P15" s="132"/>
      <c r="Q15" s="132"/>
      <c r="R15" s="132"/>
      <c r="S15" s="132"/>
      <c r="T15" s="132"/>
      <c r="U15" s="132"/>
      <c r="V15" s="132"/>
      <c r="W15" s="132"/>
      <c r="X15" s="132"/>
      <c r="Y15" s="132"/>
      <c r="Z15" s="133"/>
      <c r="AA15" s="134">
        <f t="shared" si="0"/>
        <v>0</v>
      </c>
      <c r="AB15" s="130">
        <f t="shared" si="1"/>
        <v>0</v>
      </c>
      <c r="AC15" s="130">
        <f t="shared" si="2"/>
        <v>0</v>
      </c>
      <c r="AD15" s="130">
        <f t="shared" si="3"/>
        <v>0</v>
      </c>
      <c r="AE15" s="247" t="str">
        <f t="shared" si="4"/>
        <v>○0,△0,×0</v>
      </c>
      <c r="AF15" s="134">
        <f>'入力シート(移動空間)'!J94</f>
        <v>0</v>
      </c>
      <c r="AG15" s="130">
        <f>'入力シート(移動空間)'!J95</f>
        <v>0</v>
      </c>
      <c r="AH15" s="130">
        <f>'入力シート(移動空間)'!J96</f>
        <v>0</v>
      </c>
      <c r="AI15" s="131"/>
      <c r="AJ15" s="132"/>
      <c r="AK15" s="132"/>
      <c r="AL15" s="132"/>
      <c r="AM15" s="132"/>
      <c r="AN15" s="132"/>
      <c r="AO15" s="132"/>
      <c r="AP15" s="132"/>
      <c r="AQ15" s="132"/>
      <c r="AR15" s="132"/>
      <c r="AS15" s="132"/>
      <c r="AT15" s="132"/>
      <c r="AU15" s="132"/>
      <c r="AV15" s="132"/>
      <c r="AW15" s="132"/>
      <c r="AX15" s="132"/>
      <c r="AY15" s="132"/>
      <c r="AZ15" s="132"/>
      <c r="BA15" s="132"/>
      <c r="BB15" s="132"/>
      <c r="BC15" s="133"/>
      <c r="BD15" s="134">
        <f t="shared" si="5"/>
        <v>0</v>
      </c>
      <c r="BE15" s="130">
        <f t="shared" si="6"/>
        <v>0</v>
      </c>
      <c r="BF15" s="130">
        <f t="shared" si="7"/>
        <v>0</v>
      </c>
      <c r="BG15" s="130">
        <f t="shared" si="8"/>
        <v>0</v>
      </c>
      <c r="BH15" s="256" t="str">
        <f t="shared" si="9"/>
        <v>○0,△0,×0</v>
      </c>
      <c r="BI15" s="191"/>
    </row>
    <row r="16" spans="2:61" ht="20.25" customHeight="1">
      <c r="B16" s="338"/>
      <c r="C16" s="103" t="s">
        <v>20</v>
      </c>
      <c r="D16" s="185" t="s">
        <v>121</v>
      </c>
      <c r="E16" s="181">
        <f>'入力シート(移動空間)'!J99</f>
        <v>0</v>
      </c>
      <c r="F16" s="130">
        <f>'入力シート(移動空間)'!J100</f>
        <v>0</v>
      </c>
      <c r="G16" s="130">
        <f>'入力シート(移動空間)'!J101</f>
        <v>0</v>
      </c>
      <c r="H16" s="130">
        <f>'入力シート(移動空間)'!J102</f>
        <v>0</v>
      </c>
      <c r="I16" s="131"/>
      <c r="J16" s="132"/>
      <c r="K16" s="132"/>
      <c r="L16" s="132"/>
      <c r="M16" s="132"/>
      <c r="N16" s="132"/>
      <c r="O16" s="132"/>
      <c r="P16" s="132"/>
      <c r="Q16" s="132"/>
      <c r="R16" s="132"/>
      <c r="S16" s="132"/>
      <c r="T16" s="132"/>
      <c r="U16" s="132"/>
      <c r="V16" s="132"/>
      <c r="W16" s="132"/>
      <c r="X16" s="132"/>
      <c r="Y16" s="132"/>
      <c r="Z16" s="133"/>
      <c r="AA16" s="134">
        <f t="shared" si="0"/>
        <v>0</v>
      </c>
      <c r="AB16" s="130">
        <f t="shared" si="1"/>
        <v>0</v>
      </c>
      <c r="AC16" s="130">
        <f t="shared" si="2"/>
        <v>0</v>
      </c>
      <c r="AD16" s="130">
        <f t="shared" si="3"/>
        <v>0</v>
      </c>
      <c r="AE16" s="247" t="str">
        <f t="shared" si="4"/>
        <v>○0,△0,×0</v>
      </c>
      <c r="AF16" s="134">
        <f>'入力シート(移動空間)'!J103</f>
        <v>0</v>
      </c>
      <c r="AG16" s="130">
        <f>'入力シート(移動空間)'!J104</f>
        <v>0</v>
      </c>
      <c r="AH16" s="130">
        <f>'入力シート(移動空間)'!J105</f>
        <v>0</v>
      </c>
      <c r="AI16" s="130">
        <f>'入力シート(移動空間)'!J106</f>
        <v>0</v>
      </c>
      <c r="AJ16" s="130">
        <f>'入力シート(移動空間)'!J107</f>
        <v>0</v>
      </c>
      <c r="AK16" s="130">
        <f>'入力シート(移動空間)'!J108</f>
        <v>0</v>
      </c>
      <c r="AL16" s="130">
        <f>'入力シート(移動空間)'!J109</f>
        <v>0</v>
      </c>
      <c r="AM16" s="131"/>
      <c r="AN16" s="132"/>
      <c r="AO16" s="132"/>
      <c r="AP16" s="132"/>
      <c r="AQ16" s="132"/>
      <c r="AR16" s="132"/>
      <c r="AS16" s="132"/>
      <c r="AT16" s="132"/>
      <c r="AU16" s="132"/>
      <c r="AV16" s="132"/>
      <c r="AW16" s="132"/>
      <c r="AX16" s="132"/>
      <c r="AY16" s="132"/>
      <c r="AZ16" s="132"/>
      <c r="BA16" s="132"/>
      <c r="BB16" s="132"/>
      <c r="BC16" s="133"/>
      <c r="BD16" s="134">
        <f t="shared" si="5"/>
        <v>0</v>
      </c>
      <c r="BE16" s="130">
        <f t="shared" si="6"/>
        <v>0</v>
      </c>
      <c r="BF16" s="130">
        <f t="shared" si="7"/>
        <v>0</v>
      </c>
      <c r="BG16" s="130">
        <f t="shared" si="8"/>
        <v>0</v>
      </c>
      <c r="BH16" s="256" t="str">
        <f t="shared" si="9"/>
        <v>○0,△0,×0</v>
      </c>
      <c r="BI16" s="191"/>
    </row>
    <row r="17" spans="2:61" ht="20.25" customHeight="1">
      <c r="B17" s="338"/>
      <c r="C17" s="103" t="s">
        <v>21</v>
      </c>
      <c r="D17" s="185" t="s">
        <v>122</v>
      </c>
      <c r="E17" s="181">
        <f>'入力シート(移動空間)'!J113</f>
        <v>0</v>
      </c>
      <c r="F17" s="130">
        <f>'入力シート(移動空間)'!J114</f>
        <v>0</v>
      </c>
      <c r="G17" s="130">
        <f>'入力シート(移動空間)'!J115</f>
        <v>0</v>
      </c>
      <c r="H17" s="130">
        <f>'入力シート(移動空間)'!J116</f>
        <v>0</v>
      </c>
      <c r="I17" s="130">
        <f>'入力シート(移動空間)'!J117</f>
        <v>0</v>
      </c>
      <c r="J17" s="130">
        <f>'入力シート(移動空間)'!J118</f>
        <v>0</v>
      </c>
      <c r="K17" s="130">
        <f>'入力シート(移動空間)'!J119</f>
        <v>0</v>
      </c>
      <c r="L17" s="130">
        <f>'入力シート(移動空間)'!J120</f>
        <v>0</v>
      </c>
      <c r="M17" s="130">
        <f>'入力シート(移動空間)'!J122</f>
        <v>0</v>
      </c>
      <c r="N17" s="130">
        <f>'入力シート(移動空間)'!J123</f>
        <v>0</v>
      </c>
      <c r="O17" s="130">
        <f>'入力シート(移動空間)'!J124</f>
        <v>0</v>
      </c>
      <c r="P17" s="130">
        <f>'入力シート(移動空間)'!J125</f>
        <v>0</v>
      </c>
      <c r="Q17" s="130">
        <f>'入力シート(移動空間)'!J126</f>
        <v>0</v>
      </c>
      <c r="R17" s="130">
        <f>'入力シート(移動空間)'!J127</f>
        <v>0</v>
      </c>
      <c r="S17" s="130">
        <f>'入力シート(移動空間)'!J129</f>
        <v>0</v>
      </c>
      <c r="T17" s="130">
        <f>'入力シート(移動空間)'!J130</f>
        <v>0</v>
      </c>
      <c r="U17" s="130">
        <f>'入力シート(移動空間)'!J131</f>
        <v>0</v>
      </c>
      <c r="V17" s="130">
        <f>'入力シート(移動空間)'!J132</f>
        <v>0</v>
      </c>
      <c r="W17" s="130">
        <f>'入力シート(移動空間)'!J133</f>
        <v>0</v>
      </c>
      <c r="X17" s="131"/>
      <c r="Y17" s="132"/>
      <c r="Z17" s="133"/>
      <c r="AA17" s="134">
        <f t="shared" si="0"/>
        <v>0</v>
      </c>
      <c r="AB17" s="130">
        <f t="shared" si="1"/>
        <v>0</v>
      </c>
      <c r="AC17" s="130">
        <f t="shared" si="2"/>
        <v>0</v>
      </c>
      <c r="AD17" s="130">
        <f t="shared" si="3"/>
        <v>0</v>
      </c>
      <c r="AE17" s="247" t="str">
        <f t="shared" si="4"/>
        <v>○0,△0,×0</v>
      </c>
      <c r="AF17" s="134">
        <f>'入力シート(移動空間)'!J135</f>
        <v>0</v>
      </c>
      <c r="AG17" s="130">
        <f>'入力シート(移動空間)'!J136</f>
        <v>0</v>
      </c>
      <c r="AH17" s="130">
        <f>'入力シート(移動空間)'!J137</f>
        <v>0</v>
      </c>
      <c r="AI17" s="130">
        <f>'入力シート(移動空間)'!J138</f>
        <v>0</v>
      </c>
      <c r="AJ17" s="130">
        <f>'入力シート(移動空間)'!J139</f>
        <v>0</v>
      </c>
      <c r="AK17" s="130">
        <f>'入力シート(移動空間)'!J140</f>
        <v>0</v>
      </c>
      <c r="AL17" s="130">
        <f>'入力シート(移動空間)'!J141</f>
        <v>0</v>
      </c>
      <c r="AM17" s="130">
        <f>'入力シート(移動空間)'!J142</f>
        <v>0</v>
      </c>
      <c r="AN17" s="130">
        <f>'入力シート(移動空間)'!J143</f>
        <v>0</v>
      </c>
      <c r="AO17" s="130">
        <f>'入力シート(移動空間)'!J144</f>
        <v>0</v>
      </c>
      <c r="AP17" s="130">
        <f>'入力シート(移動空間)'!J145</f>
        <v>0</v>
      </c>
      <c r="AQ17" s="130">
        <f>'入力シート(移動空間)'!J146</f>
        <v>0</v>
      </c>
      <c r="AR17" s="130">
        <f>'入力シート(移動空間)'!J147</f>
        <v>0</v>
      </c>
      <c r="AS17" s="130">
        <f>'入力シート(移動空間)'!J148</f>
        <v>0</v>
      </c>
      <c r="AT17" s="130">
        <f>'入力シート(移動空間)'!J149</f>
        <v>0</v>
      </c>
      <c r="AU17" s="131"/>
      <c r="AV17" s="132"/>
      <c r="AW17" s="132"/>
      <c r="AX17" s="132"/>
      <c r="AY17" s="132"/>
      <c r="AZ17" s="132"/>
      <c r="BA17" s="132"/>
      <c r="BB17" s="132"/>
      <c r="BC17" s="133"/>
      <c r="BD17" s="134">
        <f t="shared" si="5"/>
        <v>0</v>
      </c>
      <c r="BE17" s="130">
        <f t="shared" si="6"/>
        <v>0</v>
      </c>
      <c r="BF17" s="130">
        <f t="shared" si="7"/>
        <v>0</v>
      </c>
      <c r="BG17" s="130">
        <f t="shared" si="8"/>
        <v>0</v>
      </c>
      <c r="BH17" s="256" t="str">
        <f t="shared" si="9"/>
        <v>○0,△0,×0</v>
      </c>
      <c r="BI17" s="191"/>
    </row>
    <row r="18" spans="2:61" ht="20.25" customHeight="1">
      <c r="B18" s="338"/>
      <c r="C18" s="103" t="s">
        <v>22</v>
      </c>
      <c r="D18" s="185" t="s">
        <v>123</v>
      </c>
      <c r="E18" s="181">
        <f>'入力シート(移動空間)'!J152</f>
        <v>0</v>
      </c>
      <c r="F18" s="130">
        <f>'入力シート(移動空間)'!J153</f>
        <v>0</v>
      </c>
      <c r="G18" s="130">
        <f>'入力シート(移動空間)'!J154</f>
        <v>0</v>
      </c>
      <c r="H18" s="130">
        <f>'入力シート(移動空間)'!J155</f>
        <v>0</v>
      </c>
      <c r="I18" s="130">
        <f>'入力シート(移動空間)'!J156</f>
        <v>0</v>
      </c>
      <c r="J18" s="130">
        <f>'入力シート(移動空間)'!J157</f>
        <v>0</v>
      </c>
      <c r="K18" s="130">
        <f>'入力シート(移動空間)'!J158</f>
        <v>0</v>
      </c>
      <c r="L18" s="130">
        <f>'入力シート(移動空間)'!J159</f>
        <v>0</v>
      </c>
      <c r="M18" s="130">
        <f>'入力シート(移動空間)'!J160</f>
        <v>0</v>
      </c>
      <c r="N18" s="131"/>
      <c r="O18" s="132"/>
      <c r="P18" s="132"/>
      <c r="Q18" s="132"/>
      <c r="R18" s="132"/>
      <c r="S18" s="132"/>
      <c r="T18" s="132"/>
      <c r="U18" s="132"/>
      <c r="V18" s="132"/>
      <c r="W18" s="132"/>
      <c r="X18" s="132"/>
      <c r="Y18" s="132"/>
      <c r="Z18" s="133"/>
      <c r="AA18" s="134">
        <f t="shared" si="0"/>
        <v>0</v>
      </c>
      <c r="AB18" s="130">
        <f t="shared" si="1"/>
        <v>0</v>
      </c>
      <c r="AC18" s="130">
        <f t="shared" si="2"/>
        <v>0</v>
      </c>
      <c r="AD18" s="130">
        <f t="shared" si="3"/>
        <v>0</v>
      </c>
      <c r="AE18" s="247" t="str">
        <f t="shared" si="4"/>
        <v>○0,△0,×0</v>
      </c>
      <c r="AF18" s="134">
        <f>'入力シート(移動空間)'!J161</f>
        <v>0</v>
      </c>
      <c r="AG18" s="130">
        <f>'入力シート(移動空間)'!J162</f>
        <v>0</v>
      </c>
      <c r="AH18" s="130">
        <f>'入力シート(移動空間)'!J163</f>
        <v>0</v>
      </c>
      <c r="AI18" s="130">
        <f>'入力シート(移動空間)'!J164</f>
        <v>0</v>
      </c>
      <c r="AJ18" s="130">
        <f>'入力シート(移動空間)'!J165</f>
        <v>0</v>
      </c>
      <c r="AK18" s="130">
        <f>'入力シート(移動空間)'!J166</f>
        <v>0</v>
      </c>
      <c r="AL18" s="130">
        <f>'入力シート(移動空間)'!J167</f>
        <v>0</v>
      </c>
      <c r="AM18" s="130">
        <f>'入力シート(移動空間)'!J168</f>
        <v>0</v>
      </c>
      <c r="AN18" s="131"/>
      <c r="AO18" s="132"/>
      <c r="AP18" s="132"/>
      <c r="AQ18" s="132"/>
      <c r="AR18" s="132"/>
      <c r="AS18" s="132"/>
      <c r="AT18" s="132"/>
      <c r="AU18" s="132"/>
      <c r="AV18" s="132"/>
      <c r="AW18" s="132"/>
      <c r="AX18" s="132"/>
      <c r="AY18" s="132"/>
      <c r="AZ18" s="132"/>
      <c r="BA18" s="132"/>
      <c r="BB18" s="132"/>
      <c r="BC18" s="133"/>
      <c r="BD18" s="134">
        <f t="shared" si="5"/>
        <v>0</v>
      </c>
      <c r="BE18" s="130">
        <f t="shared" si="6"/>
        <v>0</v>
      </c>
      <c r="BF18" s="130">
        <f t="shared" si="7"/>
        <v>0</v>
      </c>
      <c r="BG18" s="130">
        <f t="shared" si="8"/>
        <v>0</v>
      </c>
      <c r="BH18" s="256" t="str">
        <f t="shared" si="9"/>
        <v>○0,△0,×0</v>
      </c>
      <c r="BI18" s="191"/>
    </row>
    <row r="19" spans="2:61" ht="20.25" customHeight="1">
      <c r="B19" s="338"/>
      <c r="C19" s="103" t="s">
        <v>23</v>
      </c>
      <c r="D19" s="185" t="s">
        <v>124</v>
      </c>
      <c r="E19" s="181">
        <f>'入力シート(移動空間)'!J171</f>
        <v>0</v>
      </c>
      <c r="F19" s="130">
        <f>'入力シート(移動空間)'!J172</f>
        <v>0</v>
      </c>
      <c r="G19" s="130">
        <f>'入力シート(移動空間)'!J173</f>
        <v>0</v>
      </c>
      <c r="H19" s="130">
        <f>'入力シート(移動空間)'!J174</f>
        <v>0</v>
      </c>
      <c r="I19" s="130">
        <f>'入力シート(移動空間)'!J175</f>
        <v>0</v>
      </c>
      <c r="J19" s="130">
        <f>'入力シート(移動空間)'!J176</f>
        <v>0</v>
      </c>
      <c r="K19" s="130">
        <f>'入力シート(移動空間)'!J177</f>
        <v>0</v>
      </c>
      <c r="L19" s="130">
        <f>'入力シート(移動空間)'!J178</f>
        <v>0</v>
      </c>
      <c r="M19" s="130">
        <f>'入力シート(移動空間)'!J179</f>
        <v>0</v>
      </c>
      <c r="N19" s="130">
        <f>'入力シート(移動空間)'!J180</f>
        <v>0</v>
      </c>
      <c r="O19" s="130">
        <f>'入力シート(移動空間)'!J181</f>
        <v>0</v>
      </c>
      <c r="P19" s="130">
        <f>'入力シート(移動空間)'!J182</f>
        <v>0</v>
      </c>
      <c r="Q19" s="130">
        <f>'入力シート(移動空間)'!J183</f>
        <v>0</v>
      </c>
      <c r="R19" s="130">
        <f>'入力シート(移動空間)'!J184</f>
        <v>0</v>
      </c>
      <c r="S19" s="130">
        <f>'入力シート(移動空間)'!J185</f>
        <v>0</v>
      </c>
      <c r="T19" s="130">
        <f>'入力シート(移動空間)'!J186</f>
        <v>0</v>
      </c>
      <c r="U19" s="130">
        <f>'入力シート(移動空間)'!J187</f>
        <v>0</v>
      </c>
      <c r="V19" s="130">
        <f>'入力シート(移動空間)'!J188</f>
        <v>0</v>
      </c>
      <c r="W19" s="130">
        <f>'入力シート(移動空間)'!J189</f>
        <v>0</v>
      </c>
      <c r="X19" s="130">
        <f>'入力シート(移動空間)'!J190</f>
        <v>0</v>
      </c>
      <c r="Y19" s="130">
        <f>'入力シート(移動空間)'!J191</f>
        <v>0</v>
      </c>
      <c r="Z19" s="135"/>
      <c r="AA19" s="134">
        <f t="shared" si="0"/>
        <v>0</v>
      </c>
      <c r="AB19" s="130">
        <f t="shared" si="1"/>
        <v>0</v>
      </c>
      <c r="AC19" s="130">
        <f t="shared" si="2"/>
        <v>0</v>
      </c>
      <c r="AD19" s="130">
        <f t="shared" si="3"/>
        <v>0</v>
      </c>
      <c r="AE19" s="247" t="str">
        <f t="shared" si="4"/>
        <v>○0,△0,×0</v>
      </c>
      <c r="AF19" s="134">
        <f>'入力シート(移動空間)'!J192</f>
        <v>0</v>
      </c>
      <c r="AG19" s="130">
        <f>'入力シート(移動空間)'!J193</f>
        <v>0</v>
      </c>
      <c r="AH19" s="130">
        <f>'入力シート(移動空間)'!J194</f>
        <v>0</v>
      </c>
      <c r="AI19" s="130">
        <f>'入力シート(移動空間)'!J195</f>
        <v>0</v>
      </c>
      <c r="AJ19" s="130">
        <f>'入力シート(移動空間)'!J196</f>
        <v>0</v>
      </c>
      <c r="AK19" s="131"/>
      <c r="AL19" s="132"/>
      <c r="AM19" s="132"/>
      <c r="AN19" s="132"/>
      <c r="AO19" s="132"/>
      <c r="AP19" s="132"/>
      <c r="AQ19" s="132"/>
      <c r="AR19" s="132"/>
      <c r="AS19" s="132"/>
      <c r="AT19" s="132"/>
      <c r="AU19" s="132"/>
      <c r="AV19" s="132"/>
      <c r="AW19" s="132"/>
      <c r="AX19" s="132"/>
      <c r="AY19" s="132"/>
      <c r="AZ19" s="132"/>
      <c r="BA19" s="132"/>
      <c r="BB19" s="132"/>
      <c r="BC19" s="133"/>
      <c r="BD19" s="134">
        <f t="shared" si="5"/>
        <v>0</v>
      </c>
      <c r="BE19" s="130">
        <f t="shared" si="6"/>
        <v>0</v>
      </c>
      <c r="BF19" s="130">
        <f t="shared" si="7"/>
        <v>0</v>
      </c>
      <c r="BG19" s="130">
        <f t="shared" si="8"/>
        <v>0</v>
      </c>
      <c r="BH19" s="256" t="str">
        <f t="shared" si="9"/>
        <v>○0,△0,×0</v>
      </c>
      <c r="BI19" s="191"/>
    </row>
    <row r="20" spans="2:61" ht="20.25" customHeight="1">
      <c r="B20" s="338"/>
      <c r="C20" s="103" t="s">
        <v>24</v>
      </c>
      <c r="D20" s="185" t="s">
        <v>125</v>
      </c>
      <c r="E20" s="180">
        <f>'入力シート(移動空間)'!J199</f>
        <v>0</v>
      </c>
      <c r="F20" s="130">
        <f>'入力シート(移動空間)'!J200</f>
        <v>0</v>
      </c>
      <c r="G20" s="130">
        <f>'入力シート(移動空間)'!J201</f>
        <v>0</v>
      </c>
      <c r="H20" s="130">
        <f>'入力シート(移動空間)'!J202</f>
        <v>0</v>
      </c>
      <c r="I20" s="130">
        <f>'入力シート(移動空間)'!J203</f>
        <v>0</v>
      </c>
      <c r="J20" s="130">
        <f>'入力シート(移動空間)'!J204</f>
        <v>0</v>
      </c>
      <c r="K20" s="130">
        <f>'入力シート(移動空間)'!J205</f>
        <v>0</v>
      </c>
      <c r="L20" s="130">
        <f>'入力シート(移動空間)'!J206</f>
        <v>0</v>
      </c>
      <c r="M20" s="130">
        <f>'入力シート(移動空間)'!J207</f>
        <v>0</v>
      </c>
      <c r="N20" s="131"/>
      <c r="O20" s="132"/>
      <c r="P20" s="132"/>
      <c r="Q20" s="132"/>
      <c r="R20" s="132"/>
      <c r="S20" s="132"/>
      <c r="T20" s="132"/>
      <c r="U20" s="132"/>
      <c r="V20" s="132"/>
      <c r="W20" s="132"/>
      <c r="X20" s="132"/>
      <c r="Y20" s="132"/>
      <c r="Z20" s="133"/>
      <c r="AA20" s="134">
        <f t="shared" si="0"/>
        <v>0</v>
      </c>
      <c r="AB20" s="130">
        <f t="shared" si="1"/>
        <v>0</v>
      </c>
      <c r="AC20" s="130">
        <f t="shared" si="2"/>
        <v>0</v>
      </c>
      <c r="AD20" s="130">
        <f t="shared" si="3"/>
        <v>0</v>
      </c>
      <c r="AE20" s="247" t="str">
        <f t="shared" si="4"/>
        <v>○0,△0,×0</v>
      </c>
      <c r="AF20" s="134">
        <f>'入力シート(移動空間)'!J208</f>
        <v>0</v>
      </c>
      <c r="AG20" s="130">
        <f>'入力シート(移動空間)'!J209</f>
        <v>0</v>
      </c>
      <c r="AH20" s="130">
        <f>'入力シート(移動空間)'!J210</f>
        <v>0</v>
      </c>
      <c r="AI20" s="130">
        <f>'入力シート(移動空間)'!J211</f>
        <v>0</v>
      </c>
      <c r="AJ20" s="130">
        <f>'入力シート(移動空間)'!J212</f>
        <v>0</v>
      </c>
      <c r="AK20" s="131"/>
      <c r="AL20" s="132"/>
      <c r="AM20" s="132"/>
      <c r="AN20" s="132"/>
      <c r="AO20" s="132"/>
      <c r="AP20" s="132"/>
      <c r="AQ20" s="132"/>
      <c r="AR20" s="132"/>
      <c r="AS20" s="132"/>
      <c r="AT20" s="132"/>
      <c r="AU20" s="132"/>
      <c r="AV20" s="132"/>
      <c r="AW20" s="132"/>
      <c r="AX20" s="132"/>
      <c r="AY20" s="132"/>
      <c r="AZ20" s="132"/>
      <c r="BA20" s="132"/>
      <c r="BB20" s="132"/>
      <c r="BC20" s="133"/>
      <c r="BD20" s="134">
        <f t="shared" si="5"/>
        <v>0</v>
      </c>
      <c r="BE20" s="130">
        <f t="shared" si="6"/>
        <v>0</v>
      </c>
      <c r="BF20" s="130">
        <f t="shared" si="7"/>
        <v>0</v>
      </c>
      <c r="BG20" s="130">
        <f t="shared" si="8"/>
        <v>0</v>
      </c>
      <c r="BH20" s="256" t="str">
        <f t="shared" si="9"/>
        <v>○0,△0,×0</v>
      </c>
      <c r="BI20" s="191"/>
    </row>
    <row r="21" spans="2:61" ht="20.25" customHeight="1">
      <c r="B21" s="338"/>
      <c r="C21" s="103" t="s">
        <v>25</v>
      </c>
      <c r="D21" s="185" t="s">
        <v>126</v>
      </c>
      <c r="E21" s="180">
        <f>'入力シート(移動空間)'!J215</f>
        <v>0</v>
      </c>
      <c r="F21" s="130">
        <f>'入力シート(移動空間)'!J216</f>
        <v>0</v>
      </c>
      <c r="G21" s="130">
        <f>'入力シート(移動空間)'!J217</f>
        <v>0</v>
      </c>
      <c r="H21" s="130">
        <f>'入力シート(移動空間)'!J218</f>
        <v>0</v>
      </c>
      <c r="I21" s="130">
        <f>'入力シート(移動空間)'!J219</f>
        <v>0</v>
      </c>
      <c r="J21" s="130">
        <f>'入力シート(移動空間)'!J220</f>
        <v>0</v>
      </c>
      <c r="K21" s="130">
        <f>'入力シート(移動空間)'!J221</f>
        <v>0</v>
      </c>
      <c r="L21" s="130">
        <f>'入力シート(移動空間)'!J222</f>
        <v>0</v>
      </c>
      <c r="M21" s="130">
        <f>'入力シート(移動空間)'!J223</f>
        <v>0</v>
      </c>
      <c r="N21" s="130">
        <f>'入力シート(移動空間)'!J224</f>
        <v>0</v>
      </c>
      <c r="O21" s="130">
        <f>'入力シート(移動空間)'!J225</f>
        <v>0</v>
      </c>
      <c r="P21" s="130">
        <f>'入力シート(移動空間)'!J226</f>
        <v>0</v>
      </c>
      <c r="Q21" s="130">
        <f>'入力シート(移動空間)'!J227</f>
        <v>0</v>
      </c>
      <c r="R21" s="131"/>
      <c r="S21" s="132"/>
      <c r="T21" s="132"/>
      <c r="U21" s="132"/>
      <c r="V21" s="132"/>
      <c r="W21" s="132"/>
      <c r="X21" s="132"/>
      <c r="Y21" s="132"/>
      <c r="Z21" s="133"/>
      <c r="AA21" s="134">
        <f t="shared" si="0"/>
        <v>0</v>
      </c>
      <c r="AB21" s="130">
        <f t="shared" si="1"/>
        <v>0</v>
      </c>
      <c r="AC21" s="130">
        <f t="shared" si="2"/>
        <v>0</v>
      </c>
      <c r="AD21" s="130">
        <f t="shared" si="3"/>
        <v>0</v>
      </c>
      <c r="AE21" s="247" t="str">
        <f t="shared" si="4"/>
        <v>○0,△0,×0</v>
      </c>
      <c r="AF21" s="134">
        <f>'入力シート(移動空間)'!J228</f>
        <v>0</v>
      </c>
      <c r="AG21" s="130">
        <f>'入力シート(移動空間)'!J229</f>
        <v>0</v>
      </c>
      <c r="AH21" s="130">
        <f>'入力シート(移動空間)'!J230</f>
        <v>0</v>
      </c>
      <c r="AI21" s="130">
        <f>'入力シート(移動空間)'!J231</f>
        <v>0</v>
      </c>
      <c r="AJ21" s="130">
        <f>'入力シート(移動空間)'!J232</f>
        <v>0</v>
      </c>
      <c r="AK21" s="130">
        <f>'入力シート(移動空間)'!J233</f>
        <v>0</v>
      </c>
      <c r="AL21" s="131"/>
      <c r="AM21" s="132"/>
      <c r="AN21" s="132"/>
      <c r="AO21" s="132"/>
      <c r="AP21" s="132"/>
      <c r="AQ21" s="132"/>
      <c r="AR21" s="132"/>
      <c r="AS21" s="132"/>
      <c r="AT21" s="132"/>
      <c r="AU21" s="132"/>
      <c r="AV21" s="132"/>
      <c r="AW21" s="132"/>
      <c r="AX21" s="132"/>
      <c r="AY21" s="132"/>
      <c r="AZ21" s="132"/>
      <c r="BA21" s="132"/>
      <c r="BB21" s="132"/>
      <c r="BC21" s="133"/>
      <c r="BD21" s="134">
        <f t="shared" si="5"/>
        <v>0</v>
      </c>
      <c r="BE21" s="130">
        <f t="shared" si="6"/>
        <v>0</v>
      </c>
      <c r="BF21" s="130">
        <f t="shared" si="7"/>
        <v>0</v>
      </c>
      <c r="BG21" s="130">
        <f t="shared" si="8"/>
        <v>0</v>
      </c>
      <c r="BH21" s="256" t="str">
        <f t="shared" si="9"/>
        <v>○0,△0,×0</v>
      </c>
      <c r="BI21" s="191"/>
    </row>
    <row r="22" spans="2:61" ht="20.25" customHeight="1">
      <c r="B22" s="338"/>
      <c r="C22" s="103" t="s">
        <v>26</v>
      </c>
      <c r="D22" s="185" t="s">
        <v>27</v>
      </c>
      <c r="E22" s="181">
        <f>'入力シート(移動空間)'!J237</f>
        <v>0</v>
      </c>
      <c r="F22" s="130">
        <f>'入力シート(移動空間)'!J239</f>
        <v>0</v>
      </c>
      <c r="G22" s="130">
        <f>'入力シート(移動空間)'!J240</f>
        <v>0</v>
      </c>
      <c r="H22" s="130">
        <f>'入力シート(移動空間)'!J241</f>
        <v>0</v>
      </c>
      <c r="I22" s="130">
        <f>'入力シート(移動空間)'!J242</f>
        <v>0</v>
      </c>
      <c r="J22" s="130">
        <f>'入力シート(移動空間)'!J243</f>
        <v>0</v>
      </c>
      <c r="K22" s="130">
        <f>'入力シート(移動空間)'!J244</f>
        <v>0</v>
      </c>
      <c r="L22" s="130">
        <f>'入力シート(移動空間)'!J245</f>
        <v>0</v>
      </c>
      <c r="M22" s="130">
        <f>'入力シート(移動空間)'!J246</f>
        <v>0</v>
      </c>
      <c r="N22" s="130">
        <f>'入力シート(移動空間)'!J247</f>
        <v>0</v>
      </c>
      <c r="O22" s="130">
        <f>'入力シート(移動空間)'!J248</f>
        <v>0</v>
      </c>
      <c r="P22" s="130">
        <f>'入力シート(移動空間)'!J249</f>
        <v>0</v>
      </c>
      <c r="Q22" s="130">
        <f>'入力シート(移動空間)'!J250</f>
        <v>0</v>
      </c>
      <c r="R22" s="130">
        <f>'入力シート(移動空間)'!J251</f>
        <v>0</v>
      </c>
      <c r="S22" s="130">
        <f>'入力シート(移動空間)'!J252</f>
        <v>0</v>
      </c>
      <c r="T22" s="130">
        <f>'入力シート(移動空間)'!J253</f>
        <v>0</v>
      </c>
      <c r="U22" s="130">
        <f>'入力シート(移動空間)'!J254</f>
        <v>0</v>
      </c>
      <c r="V22" s="130">
        <f>'入力シート(移動空間)'!J256</f>
        <v>0</v>
      </c>
      <c r="W22" s="130">
        <f>'入力シート(移動空間)'!J257</f>
        <v>0</v>
      </c>
      <c r="X22" s="130">
        <f>'入力シート(移動空間)'!J258</f>
        <v>0</v>
      </c>
      <c r="Y22" s="130">
        <f>'入力シート(移動空間)'!J259</f>
        <v>0</v>
      </c>
      <c r="Z22" s="130">
        <f>'入力シート(移動空間)'!J260</f>
        <v>0</v>
      </c>
      <c r="AA22" s="134">
        <f t="shared" si="0"/>
        <v>0</v>
      </c>
      <c r="AB22" s="130">
        <f t="shared" si="1"/>
        <v>0</v>
      </c>
      <c r="AC22" s="130">
        <f t="shared" si="2"/>
        <v>0</v>
      </c>
      <c r="AD22" s="130">
        <f t="shared" si="3"/>
        <v>0</v>
      </c>
      <c r="AE22" s="247" t="str">
        <f t="shared" si="4"/>
        <v>○0,△0,×0</v>
      </c>
      <c r="AF22" s="134">
        <f>'入力シート(移動空間)'!J262</f>
        <v>0</v>
      </c>
      <c r="AG22" s="130">
        <f>'入力シート(移動空間)'!J264</f>
        <v>0</v>
      </c>
      <c r="AH22" s="130">
        <f>'入力シート(移動空間)'!J265</f>
        <v>0</v>
      </c>
      <c r="AI22" s="199">
        <f>'入力シート(移動空間)'!J266</f>
        <v>0</v>
      </c>
      <c r="AJ22" s="130">
        <f>'入力シート(移動空間)'!J267</f>
        <v>0</v>
      </c>
      <c r="AK22" s="130">
        <f>'入力シート(移動空間)'!J268</f>
        <v>0</v>
      </c>
      <c r="AL22" s="130">
        <f>'入力シート(移動空間)'!J269</f>
        <v>0</v>
      </c>
      <c r="AM22" s="130">
        <f>'入力シート(移動空間)'!J270</f>
        <v>0</v>
      </c>
      <c r="AN22" s="130">
        <f>'入力シート(移動空間)'!J271</f>
        <v>0</v>
      </c>
      <c r="AO22" s="130">
        <f>'入力シート(移動空間)'!J272</f>
        <v>0</v>
      </c>
      <c r="AP22" s="130">
        <f>'入力シート(移動空間)'!J273</f>
        <v>0</v>
      </c>
      <c r="AQ22" s="130">
        <f>'入力シート(移動空間)'!J275</f>
        <v>0</v>
      </c>
      <c r="AR22" s="131"/>
      <c r="AS22" s="132"/>
      <c r="AT22" s="132"/>
      <c r="AU22" s="132"/>
      <c r="AV22" s="132"/>
      <c r="AW22" s="132"/>
      <c r="AX22" s="132"/>
      <c r="AY22" s="132"/>
      <c r="AZ22" s="132"/>
      <c r="BA22" s="132"/>
      <c r="BB22" s="132"/>
      <c r="BC22" s="133"/>
      <c r="BD22" s="134">
        <f t="shared" si="5"/>
        <v>0</v>
      </c>
      <c r="BE22" s="130">
        <f t="shared" si="6"/>
        <v>0</v>
      </c>
      <c r="BF22" s="130">
        <f t="shared" si="7"/>
        <v>0</v>
      </c>
      <c r="BG22" s="130">
        <f t="shared" si="8"/>
        <v>0</v>
      </c>
      <c r="BH22" s="256" t="str">
        <f t="shared" si="9"/>
        <v>○0,△0,×0</v>
      </c>
      <c r="BI22" s="191"/>
    </row>
    <row r="23" spans="2:61" ht="20.25" customHeight="1">
      <c r="B23" s="338"/>
      <c r="C23" s="103" t="s">
        <v>28</v>
      </c>
      <c r="D23" s="185" t="s">
        <v>29</v>
      </c>
      <c r="E23" s="181">
        <f>'入力シート(移動空間)'!J278</f>
        <v>0</v>
      </c>
      <c r="F23" s="130">
        <f>'入力シート(移動空間)'!J279</f>
        <v>0</v>
      </c>
      <c r="G23" s="130">
        <f>'入力シート(移動空間)'!J280</f>
        <v>0</v>
      </c>
      <c r="H23" s="130">
        <f>'入力シート(移動空間)'!J281</f>
        <v>0</v>
      </c>
      <c r="I23" s="130">
        <f>'入力シート(移動空間)'!J282</f>
        <v>0</v>
      </c>
      <c r="J23" s="130">
        <f>'入力シート(移動空間)'!J283</f>
        <v>0</v>
      </c>
      <c r="K23" s="130">
        <f>'入力シート(移動空間)'!J284</f>
        <v>0</v>
      </c>
      <c r="L23" s="130">
        <f>'入力シート(移動空間)'!J285</f>
        <v>0</v>
      </c>
      <c r="M23" s="130">
        <f>'入力シート(移動空間)'!J286</f>
        <v>0</v>
      </c>
      <c r="N23" s="130">
        <f>'入力シート(移動空間)'!J287</f>
        <v>0</v>
      </c>
      <c r="O23" s="130">
        <f>'入力シート(移動空間)'!J288</f>
        <v>0</v>
      </c>
      <c r="P23" s="130">
        <f>'入力シート(移動空間)'!J289</f>
        <v>0</v>
      </c>
      <c r="Q23" s="130">
        <f>'入力シート(移動空間)'!J290</f>
        <v>0</v>
      </c>
      <c r="R23" s="130">
        <f>'入力シート(移動空間)'!J291</f>
        <v>0</v>
      </c>
      <c r="S23" s="131"/>
      <c r="T23" s="132"/>
      <c r="U23" s="132"/>
      <c r="V23" s="132"/>
      <c r="W23" s="132"/>
      <c r="X23" s="132"/>
      <c r="Y23" s="132"/>
      <c r="Z23" s="133"/>
      <c r="AA23" s="134">
        <f t="shared" si="0"/>
        <v>0</v>
      </c>
      <c r="AB23" s="130">
        <f t="shared" si="1"/>
        <v>0</v>
      </c>
      <c r="AC23" s="130">
        <f t="shared" si="2"/>
        <v>0</v>
      </c>
      <c r="AD23" s="130">
        <f t="shared" si="3"/>
        <v>0</v>
      </c>
      <c r="AE23" s="247" t="str">
        <f t="shared" si="4"/>
        <v>○0,△0,×0</v>
      </c>
      <c r="AF23" s="134">
        <f>'入力シート(移動空間)'!J292</f>
        <v>0</v>
      </c>
      <c r="AG23" s="130">
        <f>'入力シート(移動空間)'!J293</f>
        <v>0</v>
      </c>
      <c r="AH23" s="130">
        <f>'入力シート(移動空間)'!J294</f>
        <v>0</v>
      </c>
      <c r="AI23" s="130">
        <f>'入力シート(移動空間)'!J295</f>
        <v>0</v>
      </c>
      <c r="AJ23" s="130">
        <f>'入力シート(移動空間)'!J296</f>
        <v>0</v>
      </c>
      <c r="AK23" s="130">
        <f>'入力シート(移動空間)'!J297</f>
        <v>0</v>
      </c>
      <c r="AL23" s="130">
        <f>'入力シート(移動空間)'!J298</f>
        <v>0</v>
      </c>
      <c r="AM23" s="131"/>
      <c r="AN23" s="132"/>
      <c r="AO23" s="132"/>
      <c r="AP23" s="132"/>
      <c r="AQ23" s="132"/>
      <c r="AR23" s="132"/>
      <c r="AS23" s="132"/>
      <c r="AT23" s="132"/>
      <c r="AU23" s="132"/>
      <c r="AV23" s="132"/>
      <c r="AW23" s="132"/>
      <c r="AX23" s="132"/>
      <c r="AY23" s="132"/>
      <c r="AZ23" s="132"/>
      <c r="BA23" s="132"/>
      <c r="BB23" s="132"/>
      <c r="BC23" s="133"/>
      <c r="BD23" s="134">
        <f t="shared" si="5"/>
        <v>0</v>
      </c>
      <c r="BE23" s="130">
        <f t="shared" si="6"/>
        <v>0</v>
      </c>
      <c r="BF23" s="130">
        <f t="shared" si="7"/>
        <v>0</v>
      </c>
      <c r="BG23" s="130">
        <f t="shared" si="8"/>
        <v>0</v>
      </c>
      <c r="BH23" s="256" t="str">
        <f t="shared" si="9"/>
        <v>○0,△0,×0</v>
      </c>
      <c r="BI23" s="191"/>
    </row>
    <row r="24" spans="2:61" ht="20.25" customHeight="1" thickBot="1">
      <c r="B24" s="339"/>
      <c r="C24" s="116" t="s">
        <v>30</v>
      </c>
      <c r="D24" s="186" t="s">
        <v>297</v>
      </c>
      <c r="E24" s="182">
        <f>'入力シート(移動空間)'!J302</f>
        <v>0</v>
      </c>
      <c r="F24" s="137">
        <f>'入力シート(移動空間)'!J303</f>
        <v>0</v>
      </c>
      <c r="G24" s="137">
        <f>'入力シート(移動空間)'!J304</f>
        <v>0</v>
      </c>
      <c r="H24" s="137">
        <f>'入力シート(移動空間)'!J305</f>
        <v>0</v>
      </c>
      <c r="I24" s="137">
        <f>'入力シート(移動空間)'!J306</f>
        <v>0</v>
      </c>
      <c r="J24" s="137">
        <f>'入力シート(移動空間)'!J307</f>
        <v>0</v>
      </c>
      <c r="K24" s="137">
        <f>'入力シート(移動空間)'!J308</f>
        <v>0</v>
      </c>
      <c r="L24" s="137">
        <f>'入力シート(移動空間)'!J309</f>
        <v>0</v>
      </c>
      <c r="M24" s="137">
        <f>'入力シート(移動空間)'!J310</f>
        <v>0</v>
      </c>
      <c r="N24" s="137">
        <f>'入力シート(移動空間)'!J311</f>
        <v>0</v>
      </c>
      <c r="O24" s="137">
        <f>'入力シート(移動空間)'!J312</f>
        <v>0</v>
      </c>
      <c r="P24" s="137">
        <f>'入力シート(移動空間)'!J313</f>
        <v>0</v>
      </c>
      <c r="Q24" s="137">
        <f>'入力シート(移動空間)'!J314</f>
        <v>0</v>
      </c>
      <c r="R24" s="137">
        <f>'入力シート(移動空間)'!J316</f>
        <v>0</v>
      </c>
      <c r="S24" s="138"/>
      <c r="T24" s="139"/>
      <c r="U24" s="139"/>
      <c r="V24" s="139"/>
      <c r="W24" s="139"/>
      <c r="X24" s="139"/>
      <c r="Y24" s="139"/>
      <c r="Z24" s="140"/>
      <c r="AA24" s="141">
        <f t="shared" si="0"/>
        <v>0</v>
      </c>
      <c r="AB24" s="137">
        <f t="shared" si="1"/>
        <v>0</v>
      </c>
      <c r="AC24" s="137">
        <f t="shared" si="2"/>
        <v>0</v>
      </c>
      <c r="AD24" s="137">
        <f t="shared" si="3"/>
        <v>0</v>
      </c>
      <c r="AE24" s="248" t="str">
        <f t="shared" si="4"/>
        <v>○0,△0,×0</v>
      </c>
      <c r="AF24" s="141">
        <f>'入力シート(移動空間)'!J318</f>
        <v>0</v>
      </c>
      <c r="AG24" s="137">
        <f>'入力シート(移動空間)'!J319</f>
        <v>0</v>
      </c>
      <c r="AH24" s="137">
        <f>'入力シート(移動空間)'!J320</f>
        <v>0</v>
      </c>
      <c r="AI24" s="138"/>
      <c r="AJ24" s="139"/>
      <c r="AK24" s="139"/>
      <c r="AL24" s="139"/>
      <c r="AM24" s="139"/>
      <c r="AN24" s="139"/>
      <c r="AO24" s="139"/>
      <c r="AP24" s="139"/>
      <c r="AQ24" s="139"/>
      <c r="AR24" s="139"/>
      <c r="AS24" s="139"/>
      <c r="AT24" s="139"/>
      <c r="AU24" s="139"/>
      <c r="AV24" s="139"/>
      <c r="AW24" s="139"/>
      <c r="AX24" s="139"/>
      <c r="AY24" s="139"/>
      <c r="AZ24" s="139"/>
      <c r="BA24" s="139"/>
      <c r="BB24" s="139"/>
      <c r="BC24" s="140"/>
      <c r="BD24" s="141">
        <f t="shared" si="5"/>
        <v>0</v>
      </c>
      <c r="BE24" s="137">
        <f t="shared" si="6"/>
        <v>0</v>
      </c>
      <c r="BF24" s="137">
        <f t="shared" si="7"/>
        <v>0</v>
      </c>
      <c r="BG24" s="137">
        <f t="shared" si="8"/>
        <v>0</v>
      </c>
      <c r="BH24" s="257" t="str">
        <f t="shared" si="9"/>
        <v>○0,△0,×0</v>
      </c>
      <c r="BI24" s="192"/>
    </row>
    <row r="25" spans="2:61" ht="20.25" customHeight="1">
      <c r="B25" s="337" t="s">
        <v>200</v>
      </c>
      <c r="C25" s="114" t="s">
        <v>342</v>
      </c>
      <c r="D25" s="111"/>
      <c r="E25" s="142">
        <f>'入力シート(利用空間)'!J8</f>
        <v>0</v>
      </c>
      <c r="F25" s="128">
        <f>'入力シート(利用空間)'!J9</f>
        <v>0</v>
      </c>
      <c r="G25" s="128">
        <f>'入力シート(利用空間)'!J10</f>
        <v>0</v>
      </c>
      <c r="H25" s="128">
        <f>'入力シート(利用空間)'!J11</f>
        <v>0</v>
      </c>
      <c r="I25" s="128">
        <f>'入力シート(利用空間)'!J12</f>
        <v>0</v>
      </c>
      <c r="J25" s="128">
        <f>'入力シート(利用空間)'!J13</f>
        <v>0</v>
      </c>
      <c r="K25" s="128">
        <f>'入力シート(利用空間)'!J14</f>
        <v>0</v>
      </c>
      <c r="L25" s="128">
        <f>'入力シート(利用空間)'!J15</f>
        <v>0</v>
      </c>
      <c r="M25" s="128">
        <f>'入力シート(利用空間)'!J16</f>
        <v>0</v>
      </c>
      <c r="N25" s="124"/>
      <c r="O25" s="125"/>
      <c r="P25" s="125"/>
      <c r="Q25" s="125"/>
      <c r="R25" s="125"/>
      <c r="S25" s="125"/>
      <c r="T25" s="125"/>
      <c r="U25" s="125"/>
      <c r="V25" s="125"/>
      <c r="W25" s="125"/>
      <c r="X25" s="125"/>
      <c r="Y25" s="125"/>
      <c r="Z25" s="126"/>
      <c r="AA25" s="127">
        <f t="shared" si="0"/>
        <v>0</v>
      </c>
      <c r="AB25" s="128">
        <f t="shared" si="1"/>
        <v>0</v>
      </c>
      <c r="AC25" s="128">
        <f t="shared" si="2"/>
        <v>0</v>
      </c>
      <c r="AD25" s="128">
        <f t="shared" si="3"/>
        <v>0</v>
      </c>
      <c r="AE25" s="249" t="str">
        <f t="shared" si="4"/>
        <v>○0,△0,×0</v>
      </c>
      <c r="AF25" s="127">
        <f>'入力シート(利用空間)'!J17</f>
        <v>0</v>
      </c>
      <c r="AG25" s="124"/>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6"/>
      <c r="BD25" s="127">
        <f t="shared" si="5"/>
        <v>0</v>
      </c>
      <c r="BE25" s="128">
        <f t="shared" si="6"/>
        <v>0</v>
      </c>
      <c r="BF25" s="128">
        <f t="shared" si="7"/>
        <v>0</v>
      </c>
      <c r="BG25" s="128">
        <f t="shared" si="8"/>
        <v>0</v>
      </c>
      <c r="BH25" s="258" t="str">
        <f t="shared" si="9"/>
        <v>○0,△0,×0</v>
      </c>
      <c r="BI25" s="190"/>
    </row>
    <row r="26" spans="2:61" ht="20.25" customHeight="1">
      <c r="B26" s="340"/>
      <c r="C26" s="115" t="s">
        <v>16</v>
      </c>
      <c r="D26" s="109" t="s">
        <v>127</v>
      </c>
      <c r="E26" s="122">
        <f>'入力シート(利用空間)'!J20</f>
        <v>0</v>
      </c>
      <c r="F26" s="123">
        <f>'入力シート(利用空間)'!J21</f>
        <v>0</v>
      </c>
      <c r="G26" s="123">
        <f>'入力シート(利用空間)'!J22</f>
        <v>0</v>
      </c>
      <c r="H26" s="123">
        <f>'入力シート(利用空間)'!J23</f>
        <v>0</v>
      </c>
      <c r="I26" s="123">
        <f>'入力シート(利用空間)'!J24</f>
        <v>0</v>
      </c>
      <c r="J26" s="123">
        <f>'入力シート(利用空間)'!J25</f>
        <v>0</v>
      </c>
      <c r="K26" s="123">
        <f>'入力シート(利用空間)'!J26</f>
        <v>0</v>
      </c>
      <c r="L26" s="123">
        <f>'入力シート(利用空間)'!J27</f>
        <v>0</v>
      </c>
      <c r="M26" s="123">
        <f>'入力シート(利用空間)'!J28</f>
        <v>0</v>
      </c>
      <c r="N26" s="123">
        <f>'入力シート(利用空間)'!J29</f>
        <v>0</v>
      </c>
      <c r="O26" s="123">
        <f>'入力シート(利用空間)'!J30</f>
        <v>0</v>
      </c>
      <c r="P26" s="123">
        <f>'入力シート(利用空間)'!J31</f>
        <v>0</v>
      </c>
      <c r="Q26" s="123">
        <f>'入力シート(利用空間)'!J32</f>
        <v>0</v>
      </c>
      <c r="R26" s="123">
        <f>'入力シート(利用空間)'!J33</f>
        <v>0</v>
      </c>
      <c r="S26" s="123">
        <f>'入力シート(利用空間)'!J34</f>
        <v>0</v>
      </c>
      <c r="T26" s="131"/>
      <c r="U26" s="132"/>
      <c r="V26" s="132"/>
      <c r="W26" s="132"/>
      <c r="X26" s="132"/>
      <c r="Y26" s="132"/>
      <c r="Z26" s="133"/>
      <c r="AA26" s="143">
        <f t="shared" si="0"/>
        <v>0</v>
      </c>
      <c r="AB26" s="123">
        <f t="shared" si="1"/>
        <v>0</v>
      </c>
      <c r="AC26" s="123">
        <f t="shared" si="2"/>
        <v>0</v>
      </c>
      <c r="AD26" s="123">
        <f t="shared" si="3"/>
        <v>0</v>
      </c>
      <c r="AE26" s="246" t="str">
        <f t="shared" si="4"/>
        <v>○0,△0,×0</v>
      </c>
      <c r="AF26" s="143">
        <f>'入力シート(利用空間)'!J35</f>
        <v>0</v>
      </c>
      <c r="AG26" s="123">
        <f>'入力シート(利用空間)'!J36</f>
        <v>0</v>
      </c>
      <c r="AH26" s="123">
        <f>'入力シート(利用空間)'!J37</f>
        <v>0</v>
      </c>
      <c r="AI26" s="123">
        <f>'入力シート(利用空間)'!J38</f>
        <v>0</v>
      </c>
      <c r="AJ26" s="123">
        <f>'入力シート(利用空間)'!J39</f>
        <v>0</v>
      </c>
      <c r="AK26" s="123">
        <f>'入力シート(利用空間)'!J40</f>
        <v>0</v>
      </c>
      <c r="AL26" s="123">
        <f>'入力シート(利用空間)'!J41</f>
        <v>0</v>
      </c>
      <c r="AM26" s="123">
        <f>'入力シート(利用空間)'!J42</f>
        <v>0</v>
      </c>
      <c r="AN26" s="123">
        <f>'入力シート(利用空間)'!J43</f>
        <v>0</v>
      </c>
      <c r="AO26" s="123">
        <f>'入力シート(利用空間)'!J44</f>
        <v>0</v>
      </c>
      <c r="AP26" s="131"/>
      <c r="AQ26" s="132"/>
      <c r="AR26" s="132"/>
      <c r="AS26" s="132"/>
      <c r="AT26" s="132"/>
      <c r="AU26" s="132"/>
      <c r="AV26" s="132"/>
      <c r="AW26" s="132"/>
      <c r="AX26" s="132"/>
      <c r="AY26" s="132"/>
      <c r="AZ26" s="132"/>
      <c r="BA26" s="132"/>
      <c r="BB26" s="132"/>
      <c r="BC26" s="133"/>
      <c r="BD26" s="143">
        <f t="shared" si="5"/>
        <v>0</v>
      </c>
      <c r="BE26" s="123">
        <f t="shared" si="6"/>
        <v>0</v>
      </c>
      <c r="BF26" s="123">
        <f t="shared" si="7"/>
        <v>0</v>
      </c>
      <c r="BG26" s="123">
        <f t="shared" si="8"/>
        <v>0</v>
      </c>
      <c r="BH26" s="255" t="str">
        <f t="shared" si="9"/>
        <v>○0,△0,×0</v>
      </c>
      <c r="BI26" s="193"/>
    </row>
    <row r="27" spans="2:61" ht="20.25" customHeight="1">
      <c r="B27" s="338"/>
      <c r="C27" s="103" t="s">
        <v>664</v>
      </c>
      <c r="D27" s="107" t="s">
        <v>140</v>
      </c>
      <c r="E27" s="129">
        <f>'入力シート(利用空間)'!J47</f>
        <v>0</v>
      </c>
      <c r="F27" s="130">
        <f>'入力シート(利用空間)'!J48</f>
        <v>0</v>
      </c>
      <c r="G27" s="130">
        <f>'入力シート(利用空間)'!J49</f>
        <v>0</v>
      </c>
      <c r="H27" s="130">
        <f>'入力シート(利用空間)'!J50</f>
        <v>0</v>
      </c>
      <c r="I27" s="130">
        <f>'入力シート(利用空間)'!J51</f>
        <v>0</v>
      </c>
      <c r="J27" s="130">
        <f>'入力シート(利用空間)'!J52</f>
        <v>0</v>
      </c>
      <c r="K27" s="130">
        <f>'入力シート(利用空間)'!J53</f>
        <v>0</v>
      </c>
      <c r="L27" s="130">
        <f>'入力シート(利用空間)'!J54</f>
        <v>0</v>
      </c>
      <c r="M27" s="130">
        <f>'入力シート(利用空間)'!J55</f>
        <v>0</v>
      </c>
      <c r="N27" s="130">
        <f>'入力シート(利用空間)'!J56</f>
        <v>0</v>
      </c>
      <c r="O27" s="130">
        <f>'入力シート(利用空間)'!J57</f>
        <v>0</v>
      </c>
      <c r="P27" s="130">
        <f>'入力シート(利用空間)'!J58</f>
        <v>0</v>
      </c>
      <c r="Q27" s="130">
        <f>'入力シート(利用空間)'!J59</f>
        <v>0</v>
      </c>
      <c r="R27" s="130">
        <f>'入力シート(利用空間)'!J60</f>
        <v>0</v>
      </c>
      <c r="S27" s="130">
        <f>'入力シート(利用空間)'!J61</f>
        <v>0</v>
      </c>
      <c r="T27" s="130">
        <f>'入力シート(利用空間)'!J62</f>
        <v>0</v>
      </c>
      <c r="U27" s="130">
        <f>'入力シート(利用空間)'!J63</f>
        <v>0</v>
      </c>
      <c r="V27" s="131"/>
      <c r="W27" s="132"/>
      <c r="X27" s="132"/>
      <c r="Y27" s="132"/>
      <c r="Z27" s="133"/>
      <c r="AA27" s="134">
        <f t="shared" si="0"/>
        <v>0</v>
      </c>
      <c r="AB27" s="130">
        <f t="shared" si="1"/>
        <v>0</v>
      </c>
      <c r="AC27" s="130">
        <f t="shared" si="2"/>
        <v>0</v>
      </c>
      <c r="AD27" s="130">
        <f t="shared" si="3"/>
        <v>0</v>
      </c>
      <c r="AE27" s="247" t="str">
        <f t="shared" si="4"/>
        <v>○0,△0,×0</v>
      </c>
      <c r="AF27" s="134">
        <f>'入力シート(利用空間)'!J64</f>
        <v>0</v>
      </c>
      <c r="AG27" s="130">
        <f>'入力シート(利用空間)'!J65</f>
        <v>0</v>
      </c>
      <c r="AH27" s="130">
        <f>'入力シート(利用空間)'!J66</f>
        <v>0</v>
      </c>
      <c r="AI27" s="130">
        <f>'入力シート(利用空間)'!J67</f>
        <v>0</v>
      </c>
      <c r="AJ27" s="130">
        <f>'入力シート(利用空間)'!J68</f>
        <v>0</v>
      </c>
      <c r="AK27" s="130">
        <f>'入力シート(利用空間)'!J69</f>
        <v>0</v>
      </c>
      <c r="AL27" s="130">
        <f>'入力シート(利用空間)'!J70</f>
        <v>0</v>
      </c>
      <c r="AM27" s="130">
        <f>'入力シート(利用空間)'!J71</f>
        <v>0</v>
      </c>
      <c r="AN27" s="131"/>
      <c r="AO27" s="132"/>
      <c r="AP27" s="132"/>
      <c r="AQ27" s="132"/>
      <c r="AR27" s="132"/>
      <c r="AS27" s="132"/>
      <c r="AT27" s="132"/>
      <c r="AU27" s="132"/>
      <c r="AV27" s="132"/>
      <c r="AW27" s="132"/>
      <c r="AX27" s="132"/>
      <c r="AY27" s="132"/>
      <c r="AZ27" s="132"/>
      <c r="BA27" s="132"/>
      <c r="BB27" s="132"/>
      <c r="BC27" s="133"/>
      <c r="BD27" s="134">
        <f t="shared" si="5"/>
        <v>0</v>
      </c>
      <c r="BE27" s="130">
        <f t="shared" si="6"/>
        <v>0</v>
      </c>
      <c r="BF27" s="130">
        <f t="shared" si="7"/>
        <v>0</v>
      </c>
      <c r="BG27" s="130">
        <f t="shared" si="8"/>
        <v>0</v>
      </c>
      <c r="BH27" s="256" t="str">
        <f t="shared" si="9"/>
        <v>○0,△0,×0</v>
      </c>
      <c r="BI27" s="191"/>
    </row>
    <row r="28" spans="2:61" ht="20.25" customHeight="1">
      <c r="B28" s="338"/>
      <c r="C28" s="103" t="s">
        <v>596</v>
      </c>
      <c r="D28" s="107" t="s">
        <v>128</v>
      </c>
      <c r="E28" s="129">
        <f>'入力シート(利用空間)'!J74</f>
        <v>0</v>
      </c>
      <c r="F28" s="130">
        <f>'入力シート(利用空間)'!J75</f>
        <v>0</v>
      </c>
      <c r="G28" s="130">
        <f>'入力シート(利用空間)'!J76</f>
        <v>0</v>
      </c>
      <c r="H28" s="130">
        <f>'入力シート(利用空間)'!J77</f>
        <v>0</v>
      </c>
      <c r="I28" s="130">
        <f>'入力シート(利用空間)'!J78</f>
        <v>0</v>
      </c>
      <c r="J28" s="130">
        <f>'入力シート(利用空間)'!J79</f>
        <v>0</v>
      </c>
      <c r="K28" s="130">
        <f>'入力シート(利用空間)'!J80</f>
        <v>0</v>
      </c>
      <c r="L28" s="130">
        <f>'入力シート(利用空間)'!J81</f>
        <v>0</v>
      </c>
      <c r="M28" s="131"/>
      <c r="N28" s="132"/>
      <c r="O28" s="132"/>
      <c r="P28" s="132"/>
      <c r="Q28" s="132"/>
      <c r="R28" s="132"/>
      <c r="S28" s="132"/>
      <c r="T28" s="132"/>
      <c r="U28" s="132"/>
      <c r="V28" s="132"/>
      <c r="W28" s="132"/>
      <c r="X28" s="132"/>
      <c r="Y28" s="132"/>
      <c r="Z28" s="133"/>
      <c r="AA28" s="134">
        <f t="shared" si="0"/>
        <v>0</v>
      </c>
      <c r="AB28" s="130">
        <f t="shared" si="1"/>
        <v>0</v>
      </c>
      <c r="AC28" s="130">
        <f t="shared" si="2"/>
        <v>0</v>
      </c>
      <c r="AD28" s="130">
        <f t="shared" si="3"/>
        <v>0</v>
      </c>
      <c r="AE28" s="247" t="str">
        <f t="shared" si="4"/>
        <v>○0,△0,×0</v>
      </c>
      <c r="AF28" s="134">
        <f>'入力シート(利用空間)'!J82</f>
        <v>0</v>
      </c>
      <c r="AG28" s="130">
        <f>'入力シート(利用空間)'!J83</f>
        <v>0</v>
      </c>
      <c r="AH28" s="130">
        <f>'入力シート(利用空間)'!J84</f>
        <v>0</v>
      </c>
      <c r="AI28" s="131"/>
      <c r="AJ28" s="132"/>
      <c r="AK28" s="132"/>
      <c r="AL28" s="132"/>
      <c r="AM28" s="132"/>
      <c r="AN28" s="132"/>
      <c r="AO28" s="132"/>
      <c r="AP28" s="132"/>
      <c r="AQ28" s="132"/>
      <c r="AR28" s="132"/>
      <c r="AS28" s="132"/>
      <c r="AT28" s="132"/>
      <c r="AU28" s="132"/>
      <c r="AV28" s="132"/>
      <c r="AW28" s="132"/>
      <c r="AX28" s="132"/>
      <c r="AY28" s="132"/>
      <c r="AZ28" s="132"/>
      <c r="BA28" s="132"/>
      <c r="BB28" s="132"/>
      <c r="BC28" s="133"/>
      <c r="BD28" s="134">
        <f t="shared" si="5"/>
        <v>0</v>
      </c>
      <c r="BE28" s="130">
        <f t="shared" si="6"/>
        <v>0</v>
      </c>
      <c r="BF28" s="130">
        <f t="shared" si="7"/>
        <v>0</v>
      </c>
      <c r="BG28" s="130">
        <f t="shared" si="8"/>
        <v>0</v>
      </c>
      <c r="BH28" s="256" t="str">
        <f t="shared" si="9"/>
        <v>○0,△0,×0</v>
      </c>
      <c r="BI28" s="191"/>
    </row>
    <row r="29" spans="2:61" ht="20.25" customHeight="1">
      <c r="B29" s="338"/>
      <c r="C29" s="103" t="s">
        <v>31</v>
      </c>
      <c r="D29" s="107" t="s">
        <v>217</v>
      </c>
      <c r="E29" s="129">
        <f>'入力シート(利用空間)'!J87</f>
        <v>0</v>
      </c>
      <c r="F29" s="130">
        <f>'入力シート(利用空間)'!J88</f>
        <v>0</v>
      </c>
      <c r="G29" s="130">
        <f>'入力シート(利用空間)'!J89</f>
        <v>0</v>
      </c>
      <c r="H29" s="130">
        <f>'入力シート(利用空間)'!J90</f>
        <v>0</v>
      </c>
      <c r="I29" s="130">
        <f>'入力シート(利用空間)'!J91</f>
        <v>0</v>
      </c>
      <c r="J29" s="130">
        <f>'入力シート(利用空間)'!J92</f>
        <v>0</v>
      </c>
      <c r="K29" s="130">
        <f>'入力シート(利用空間)'!J93</f>
        <v>0</v>
      </c>
      <c r="L29" s="130">
        <f>'入力シート(利用空間)'!J94</f>
        <v>0</v>
      </c>
      <c r="M29" s="131"/>
      <c r="N29" s="132"/>
      <c r="O29" s="132"/>
      <c r="P29" s="132"/>
      <c r="Q29" s="132"/>
      <c r="R29" s="132"/>
      <c r="S29" s="132"/>
      <c r="T29" s="132"/>
      <c r="U29" s="132"/>
      <c r="V29" s="132"/>
      <c r="W29" s="132"/>
      <c r="X29" s="132"/>
      <c r="Y29" s="132"/>
      <c r="Z29" s="133"/>
      <c r="AA29" s="134">
        <f t="shared" si="0"/>
        <v>0</v>
      </c>
      <c r="AB29" s="130">
        <f t="shared" si="1"/>
        <v>0</v>
      </c>
      <c r="AC29" s="130">
        <f t="shared" si="2"/>
        <v>0</v>
      </c>
      <c r="AD29" s="130">
        <f t="shared" si="3"/>
        <v>0</v>
      </c>
      <c r="AE29" s="247" t="str">
        <f t="shared" si="4"/>
        <v>○0,△0,×0</v>
      </c>
      <c r="AF29" s="144"/>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3"/>
      <c r="BD29" s="134">
        <f t="shared" si="5"/>
        <v>0</v>
      </c>
      <c r="BE29" s="130">
        <f t="shared" si="6"/>
        <v>0</v>
      </c>
      <c r="BF29" s="130">
        <f t="shared" si="7"/>
        <v>0</v>
      </c>
      <c r="BG29" s="130">
        <f t="shared" si="8"/>
        <v>0</v>
      </c>
      <c r="BH29" s="256" t="str">
        <f t="shared" si="9"/>
        <v>○0,△0,×0</v>
      </c>
      <c r="BI29" s="191"/>
    </row>
    <row r="30" spans="2:61" ht="20.25" customHeight="1">
      <c r="B30" s="338"/>
      <c r="C30" s="103" t="s">
        <v>20</v>
      </c>
      <c r="D30" s="107" t="s">
        <v>129</v>
      </c>
      <c r="E30" s="129">
        <f>'入力シート(利用空間)'!J97</f>
        <v>0</v>
      </c>
      <c r="F30" s="130">
        <f>'入力シート(利用空間)'!J98</f>
        <v>0</v>
      </c>
      <c r="G30" s="130">
        <f>'入力シート(利用空間)'!J99</f>
        <v>0</v>
      </c>
      <c r="H30" s="130">
        <f>'入力シート(利用空間)'!J100</f>
        <v>0</v>
      </c>
      <c r="I30" s="130">
        <f>'入力シート(利用空間)'!J101</f>
        <v>0</v>
      </c>
      <c r="J30" s="130">
        <f>'入力シート(利用空間)'!J102</f>
        <v>0</v>
      </c>
      <c r="K30" s="130">
        <f>'入力シート(利用空間)'!J103</f>
        <v>0</v>
      </c>
      <c r="L30" s="130">
        <f>'入力シート(利用空間)'!J104</f>
        <v>0</v>
      </c>
      <c r="M30" s="131"/>
      <c r="N30" s="132"/>
      <c r="O30" s="132"/>
      <c r="P30" s="132"/>
      <c r="Q30" s="132"/>
      <c r="R30" s="132"/>
      <c r="S30" s="132"/>
      <c r="T30" s="132"/>
      <c r="U30" s="132"/>
      <c r="V30" s="132"/>
      <c r="W30" s="132"/>
      <c r="X30" s="132"/>
      <c r="Y30" s="132"/>
      <c r="Z30" s="133"/>
      <c r="AA30" s="134">
        <f t="shared" si="0"/>
        <v>0</v>
      </c>
      <c r="AB30" s="130">
        <f t="shared" si="1"/>
        <v>0</v>
      </c>
      <c r="AC30" s="130">
        <f t="shared" si="2"/>
        <v>0</v>
      </c>
      <c r="AD30" s="130">
        <f t="shared" si="3"/>
        <v>0</v>
      </c>
      <c r="AE30" s="247" t="str">
        <f t="shared" si="4"/>
        <v>○0,△0,×0</v>
      </c>
      <c r="AF30" s="134">
        <f>'入力シート(利用空間)'!J105</f>
        <v>0</v>
      </c>
      <c r="AG30" s="130">
        <f>'入力シート(利用空間)'!J106</f>
        <v>0</v>
      </c>
      <c r="AH30" s="130">
        <f>'入力シート(利用空間)'!J107</f>
        <v>0</v>
      </c>
      <c r="AI30" s="130">
        <f>'入力シート(利用空間)'!J108</f>
        <v>0</v>
      </c>
      <c r="AJ30" s="130">
        <f>'入力シート(利用空間)'!J110</f>
        <v>0</v>
      </c>
      <c r="AK30" s="130">
        <f>'入力シート(利用空間)'!J111</f>
        <v>0</v>
      </c>
      <c r="AL30" s="131"/>
      <c r="AM30" s="132"/>
      <c r="AN30" s="132"/>
      <c r="AO30" s="132"/>
      <c r="AP30" s="132"/>
      <c r="AQ30" s="132"/>
      <c r="AR30" s="132"/>
      <c r="AS30" s="132"/>
      <c r="AT30" s="132"/>
      <c r="AU30" s="132"/>
      <c r="AV30" s="132"/>
      <c r="AW30" s="132"/>
      <c r="AX30" s="132"/>
      <c r="AY30" s="132"/>
      <c r="AZ30" s="132"/>
      <c r="BA30" s="132"/>
      <c r="BB30" s="132"/>
      <c r="BC30" s="133"/>
      <c r="BD30" s="134">
        <f t="shared" si="5"/>
        <v>0</v>
      </c>
      <c r="BE30" s="130">
        <f t="shared" si="6"/>
        <v>0</v>
      </c>
      <c r="BF30" s="130">
        <f t="shared" si="7"/>
        <v>0</v>
      </c>
      <c r="BG30" s="130">
        <f t="shared" si="8"/>
        <v>0</v>
      </c>
      <c r="BH30" s="256" t="str">
        <f t="shared" si="9"/>
        <v>○0,△0,×0</v>
      </c>
      <c r="BI30" s="191"/>
    </row>
    <row r="31" spans="2:61" ht="20.25" customHeight="1">
      <c r="B31" s="338"/>
      <c r="C31" s="103" t="s">
        <v>32</v>
      </c>
      <c r="D31" s="107" t="s">
        <v>130</v>
      </c>
      <c r="E31" s="129">
        <f>'入力シート(利用空間)'!J114</f>
        <v>0</v>
      </c>
      <c r="F31" s="130">
        <f>'入力シート(利用空間)'!J115</f>
        <v>0</v>
      </c>
      <c r="G31" s="130">
        <f>'入力シート(利用空間)'!J116</f>
        <v>0</v>
      </c>
      <c r="H31" s="130">
        <f>'入力シート(利用空間)'!J117</f>
        <v>0</v>
      </c>
      <c r="I31" s="130">
        <f>'入力シート(利用空間)'!J118</f>
        <v>0</v>
      </c>
      <c r="J31" s="130">
        <f>'入力シート(利用空間)'!J119</f>
        <v>0</v>
      </c>
      <c r="K31" s="130">
        <f>'入力シート(利用空間)'!J120</f>
        <v>0</v>
      </c>
      <c r="L31" s="130">
        <f>'入力シート(利用空間)'!J121</f>
        <v>0</v>
      </c>
      <c r="M31" s="130">
        <f>'入力シート(利用空間)'!J122</f>
        <v>0</v>
      </c>
      <c r="N31" s="131"/>
      <c r="O31" s="132"/>
      <c r="P31" s="132"/>
      <c r="Q31" s="132"/>
      <c r="R31" s="132"/>
      <c r="S31" s="132"/>
      <c r="T31" s="132"/>
      <c r="U31" s="132"/>
      <c r="V31" s="132"/>
      <c r="W31" s="132"/>
      <c r="X31" s="132"/>
      <c r="Y31" s="132"/>
      <c r="Z31" s="133"/>
      <c r="AA31" s="134">
        <f t="shared" si="0"/>
        <v>0</v>
      </c>
      <c r="AB31" s="130">
        <f t="shared" si="1"/>
        <v>0</v>
      </c>
      <c r="AC31" s="130">
        <f t="shared" si="2"/>
        <v>0</v>
      </c>
      <c r="AD31" s="130">
        <f t="shared" si="3"/>
        <v>0</v>
      </c>
      <c r="AE31" s="247" t="str">
        <f t="shared" si="4"/>
        <v>○0,△0,×0</v>
      </c>
      <c r="AF31" s="134">
        <f>'入力シート(利用空間)'!J123</f>
        <v>0</v>
      </c>
      <c r="AG31" s="131"/>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3"/>
      <c r="BD31" s="134">
        <f t="shared" si="5"/>
        <v>0</v>
      </c>
      <c r="BE31" s="130">
        <f t="shared" si="6"/>
        <v>0</v>
      </c>
      <c r="BF31" s="130">
        <f t="shared" si="7"/>
        <v>0</v>
      </c>
      <c r="BG31" s="130">
        <f t="shared" si="8"/>
        <v>0</v>
      </c>
      <c r="BH31" s="256" t="str">
        <f t="shared" si="9"/>
        <v>○0,△0,×0</v>
      </c>
      <c r="BI31" s="191"/>
    </row>
    <row r="32" spans="2:61" ht="20.25" customHeight="1">
      <c r="B32" s="338"/>
      <c r="C32" s="103" t="s">
        <v>33</v>
      </c>
      <c r="D32" s="107" t="s">
        <v>131</v>
      </c>
      <c r="E32" s="129">
        <f>'入力シート(利用空間)'!J127</f>
        <v>0</v>
      </c>
      <c r="F32" s="130">
        <f>'入力シート(利用空間)'!J128</f>
        <v>0</v>
      </c>
      <c r="G32" s="130">
        <f>'入力シート(利用空間)'!J129</f>
        <v>0</v>
      </c>
      <c r="H32" s="130">
        <f>'入力シート(利用空間)'!J131</f>
        <v>0</v>
      </c>
      <c r="I32" s="130">
        <f>'入力シート(利用空間)'!J132</f>
        <v>0</v>
      </c>
      <c r="J32" s="130">
        <f>'入力シート(利用空間)'!J134</f>
        <v>0</v>
      </c>
      <c r="K32" s="130">
        <f>'入力シート(利用空間)'!J135</f>
        <v>0</v>
      </c>
      <c r="L32" s="130">
        <f>'入力シート(利用空間)'!J137</f>
        <v>0</v>
      </c>
      <c r="M32" s="130">
        <f>'入力シート(利用空間)'!J138</f>
        <v>0</v>
      </c>
      <c r="N32" s="130">
        <f>'入力シート(利用空間)'!J139</f>
        <v>0</v>
      </c>
      <c r="O32" s="131"/>
      <c r="P32" s="132"/>
      <c r="Q32" s="132"/>
      <c r="R32" s="132"/>
      <c r="S32" s="132"/>
      <c r="T32" s="132"/>
      <c r="U32" s="132"/>
      <c r="V32" s="132"/>
      <c r="W32" s="132"/>
      <c r="X32" s="132"/>
      <c r="Y32" s="132"/>
      <c r="Z32" s="133"/>
      <c r="AA32" s="134">
        <f t="shared" si="0"/>
        <v>0</v>
      </c>
      <c r="AB32" s="130">
        <f t="shared" si="1"/>
        <v>0</v>
      </c>
      <c r="AC32" s="130">
        <f t="shared" si="2"/>
        <v>0</v>
      </c>
      <c r="AD32" s="130">
        <f t="shared" si="3"/>
        <v>0</v>
      </c>
      <c r="AE32" s="247" t="str">
        <f t="shared" si="4"/>
        <v>○0,△0,×0</v>
      </c>
      <c r="AF32" s="134">
        <f>'入力シート(利用空間)'!J141</f>
        <v>0</v>
      </c>
      <c r="AG32" s="130">
        <f>'入力シート(利用空間)'!J142</f>
        <v>0</v>
      </c>
      <c r="AH32" s="130">
        <f>'入力シート(利用空間)'!J143</f>
        <v>0</v>
      </c>
      <c r="AI32" s="130">
        <f>'入力シート(利用空間)'!J144</f>
        <v>0</v>
      </c>
      <c r="AJ32" s="130">
        <f>'入力シート(利用空間)'!J145</f>
        <v>0</v>
      </c>
      <c r="AK32" s="130">
        <f>'入力シート(利用空間)'!J146</f>
        <v>0</v>
      </c>
      <c r="AL32" s="131"/>
      <c r="AM32" s="132"/>
      <c r="AN32" s="132"/>
      <c r="AO32" s="132"/>
      <c r="AP32" s="132"/>
      <c r="AQ32" s="132"/>
      <c r="AR32" s="132"/>
      <c r="AS32" s="132"/>
      <c r="AT32" s="132"/>
      <c r="AU32" s="132"/>
      <c r="AV32" s="132"/>
      <c r="AW32" s="132"/>
      <c r="AX32" s="132"/>
      <c r="AY32" s="132"/>
      <c r="AZ32" s="132"/>
      <c r="BA32" s="132"/>
      <c r="BB32" s="132"/>
      <c r="BC32" s="133"/>
      <c r="BD32" s="134">
        <f t="shared" si="5"/>
        <v>0</v>
      </c>
      <c r="BE32" s="130">
        <f t="shared" si="6"/>
        <v>0</v>
      </c>
      <c r="BF32" s="130">
        <f t="shared" si="7"/>
        <v>0</v>
      </c>
      <c r="BG32" s="130">
        <f t="shared" si="8"/>
        <v>0</v>
      </c>
      <c r="BH32" s="256" t="str">
        <f t="shared" si="9"/>
        <v>○0,△0,×0</v>
      </c>
      <c r="BI32" s="191"/>
    </row>
    <row r="33" spans="2:61" ht="20.25" customHeight="1">
      <c r="B33" s="338"/>
      <c r="C33" s="103" t="s">
        <v>34</v>
      </c>
      <c r="D33" s="107" t="s">
        <v>132</v>
      </c>
      <c r="E33" s="129">
        <f>'入力シート(利用空間)'!J149</f>
        <v>0</v>
      </c>
      <c r="F33" s="130">
        <f>'入力シート(利用空間)'!J150</f>
        <v>0</v>
      </c>
      <c r="G33" s="130">
        <f>'入力シート(利用空間)'!J151</f>
        <v>0</v>
      </c>
      <c r="H33" s="130">
        <f>'入力シート(利用空間)'!J152</f>
        <v>0</v>
      </c>
      <c r="I33" s="130">
        <f>'入力シート(利用空間)'!J153</f>
        <v>0</v>
      </c>
      <c r="J33" s="130">
        <f>'入力シート(利用空間)'!J154</f>
        <v>0</v>
      </c>
      <c r="K33" s="130">
        <f>'入力シート(利用空間)'!J155</f>
        <v>0</v>
      </c>
      <c r="L33" s="130">
        <f>'入力シート(利用空間)'!J156</f>
        <v>0</v>
      </c>
      <c r="M33" s="130">
        <f>'入力シート(利用空間)'!J157</f>
        <v>0</v>
      </c>
      <c r="N33" s="130">
        <f>'入力シート(利用空間)'!J158</f>
        <v>0</v>
      </c>
      <c r="O33" s="131"/>
      <c r="P33" s="132"/>
      <c r="Q33" s="132"/>
      <c r="R33" s="132"/>
      <c r="S33" s="132"/>
      <c r="T33" s="132"/>
      <c r="U33" s="132"/>
      <c r="V33" s="132"/>
      <c r="W33" s="132"/>
      <c r="X33" s="132"/>
      <c r="Y33" s="132"/>
      <c r="Z33" s="133"/>
      <c r="AA33" s="134">
        <f t="shared" si="0"/>
        <v>0</v>
      </c>
      <c r="AB33" s="130">
        <f t="shared" si="1"/>
        <v>0</v>
      </c>
      <c r="AC33" s="130">
        <f t="shared" si="2"/>
        <v>0</v>
      </c>
      <c r="AD33" s="130">
        <f t="shared" si="3"/>
        <v>0</v>
      </c>
      <c r="AE33" s="247" t="str">
        <f t="shared" si="4"/>
        <v>○0,△0,×0</v>
      </c>
      <c r="AF33" s="134">
        <f>'入力シート(利用空間)'!J159</f>
        <v>0</v>
      </c>
      <c r="AG33" s="131"/>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3"/>
      <c r="BD33" s="134">
        <f t="shared" si="5"/>
        <v>0</v>
      </c>
      <c r="BE33" s="130">
        <f t="shared" si="6"/>
        <v>0</v>
      </c>
      <c r="BF33" s="130">
        <f t="shared" si="7"/>
        <v>0</v>
      </c>
      <c r="BG33" s="130">
        <f t="shared" si="8"/>
        <v>0</v>
      </c>
      <c r="BH33" s="256" t="str">
        <f t="shared" si="9"/>
        <v>○0,△0,×0</v>
      </c>
      <c r="BI33" s="191"/>
    </row>
    <row r="34" spans="2:61" ht="20.25" customHeight="1">
      <c r="B34" s="338"/>
      <c r="C34" s="103" t="s">
        <v>35</v>
      </c>
      <c r="D34" s="112" t="s">
        <v>11</v>
      </c>
      <c r="E34" s="129">
        <f>'入力シート(利用空間)'!J163</f>
        <v>0</v>
      </c>
      <c r="F34" s="130">
        <f>'入力シート(利用空間)'!J164</f>
        <v>0</v>
      </c>
      <c r="G34" s="130">
        <f>'入力シート(利用空間)'!J165</f>
        <v>0</v>
      </c>
      <c r="H34" s="130">
        <f>'入力シート(利用空間)'!J166</f>
        <v>0</v>
      </c>
      <c r="I34" s="130">
        <f>'入力シート(利用空間)'!J167</f>
        <v>0</v>
      </c>
      <c r="J34" s="130">
        <f>'入力シート(利用空間)'!J168</f>
        <v>0</v>
      </c>
      <c r="K34" s="130">
        <f>'入力シート(利用空間)'!J170</f>
        <v>0</v>
      </c>
      <c r="L34" s="130">
        <f>'入力シート(利用空間)'!J171</f>
        <v>0</v>
      </c>
      <c r="M34" s="130">
        <f>'入力シート(利用空間)'!J172</f>
        <v>0</v>
      </c>
      <c r="N34" s="130">
        <f>'入力シート(利用空間)'!J173</f>
        <v>0</v>
      </c>
      <c r="O34" s="130">
        <f>'入力シート(利用空間)'!J174</f>
        <v>0</v>
      </c>
      <c r="P34" s="130">
        <f>'入力シート(利用空間)'!J175</f>
        <v>0</v>
      </c>
      <c r="Q34" s="130">
        <f>'入力シート(利用空間)'!J176</f>
        <v>0</v>
      </c>
      <c r="R34" s="130">
        <f>'入力シート(利用空間)'!J177</f>
        <v>0</v>
      </c>
      <c r="S34" s="130">
        <f>'入力シート(利用空間)'!J178</f>
        <v>0</v>
      </c>
      <c r="T34" s="227"/>
      <c r="U34" s="132"/>
      <c r="V34" s="132"/>
      <c r="W34" s="132"/>
      <c r="X34" s="132"/>
      <c r="Y34" s="132"/>
      <c r="Z34" s="133"/>
      <c r="AA34" s="134">
        <f t="shared" si="0"/>
        <v>0</v>
      </c>
      <c r="AB34" s="130">
        <f t="shared" si="1"/>
        <v>0</v>
      </c>
      <c r="AC34" s="130">
        <f t="shared" si="2"/>
        <v>0</v>
      </c>
      <c r="AD34" s="130">
        <f t="shared" si="3"/>
        <v>0</v>
      </c>
      <c r="AE34" s="247" t="str">
        <f t="shared" si="4"/>
        <v>○0,△0,×0</v>
      </c>
      <c r="AF34" s="134">
        <f>'入力シート(利用空間)'!J180</f>
        <v>0</v>
      </c>
      <c r="AG34" s="131"/>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3"/>
      <c r="BD34" s="134">
        <f t="shared" si="5"/>
        <v>0</v>
      </c>
      <c r="BE34" s="130">
        <f t="shared" si="6"/>
        <v>0</v>
      </c>
      <c r="BF34" s="130">
        <f t="shared" si="7"/>
        <v>0</v>
      </c>
      <c r="BG34" s="130">
        <f t="shared" si="8"/>
        <v>0</v>
      </c>
      <c r="BH34" s="256" t="str">
        <f t="shared" si="9"/>
        <v>○0,△0,×0</v>
      </c>
      <c r="BI34" s="191"/>
    </row>
    <row r="35" spans="2:61" ht="20.25" customHeight="1">
      <c r="B35" s="338"/>
      <c r="C35" s="103" t="s">
        <v>36</v>
      </c>
      <c r="D35" s="107" t="s">
        <v>133</v>
      </c>
      <c r="E35" s="129">
        <f>'入力シート(利用空間)'!J183</f>
        <v>0</v>
      </c>
      <c r="F35" s="130">
        <f>'入力シート(利用空間)'!J184</f>
        <v>0</v>
      </c>
      <c r="G35" s="130">
        <f>'入力シート(利用空間)'!J185</f>
        <v>0</v>
      </c>
      <c r="H35" s="130">
        <f>'入力シート(利用空間)'!J186</f>
        <v>0</v>
      </c>
      <c r="I35" s="130">
        <f>'入力シート(利用空間)'!J187</f>
        <v>0</v>
      </c>
      <c r="J35" s="130">
        <f>'入力シート(利用空間)'!J188</f>
        <v>0</v>
      </c>
      <c r="K35" s="130">
        <f>'入力シート(利用空間)'!J189</f>
        <v>0</v>
      </c>
      <c r="L35" s="130">
        <f>'入力シート(利用空間)'!J190</f>
        <v>0</v>
      </c>
      <c r="M35" s="131"/>
      <c r="N35" s="132"/>
      <c r="O35" s="132"/>
      <c r="P35" s="132"/>
      <c r="Q35" s="132"/>
      <c r="R35" s="132"/>
      <c r="S35" s="132"/>
      <c r="T35" s="132"/>
      <c r="U35" s="132"/>
      <c r="V35" s="132"/>
      <c r="W35" s="132"/>
      <c r="X35" s="132"/>
      <c r="Y35" s="132"/>
      <c r="Z35" s="133"/>
      <c r="AA35" s="134">
        <f t="shared" si="0"/>
        <v>0</v>
      </c>
      <c r="AB35" s="130">
        <f t="shared" si="1"/>
        <v>0</v>
      </c>
      <c r="AC35" s="130">
        <f t="shared" si="2"/>
        <v>0</v>
      </c>
      <c r="AD35" s="130">
        <f t="shared" si="3"/>
        <v>0</v>
      </c>
      <c r="AE35" s="247" t="str">
        <f t="shared" si="4"/>
        <v>○0,△0,×0</v>
      </c>
      <c r="AF35" s="134">
        <f>'入力シート(利用空間)'!J191</f>
        <v>0</v>
      </c>
      <c r="AG35" s="130">
        <f>'入力シート(利用空間)'!J192</f>
        <v>0</v>
      </c>
      <c r="AH35" s="131"/>
      <c r="AI35" s="132"/>
      <c r="AJ35" s="132"/>
      <c r="AK35" s="132"/>
      <c r="AL35" s="132"/>
      <c r="AM35" s="132"/>
      <c r="AN35" s="132"/>
      <c r="AO35" s="132"/>
      <c r="AP35" s="132"/>
      <c r="AQ35" s="132"/>
      <c r="AR35" s="132"/>
      <c r="AS35" s="132"/>
      <c r="AT35" s="132"/>
      <c r="AU35" s="132"/>
      <c r="AV35" s="132"/>
      <c r="AW35" s="132"/>
      <c r="AX35" s="132"/>
      <c r="AY35" s="132"/>
      <c r="AZ35" s="132"/>
      <c r="BA35" s="132"/>
      <c r="BB35" s="132"/>
      <c r="BC35" s="133"/>
      <c r="BD35" s="134">
        <f t="shared" si="5"/>
        <v>0</v>
      </c>
      <c r="BE35" s="130">
        <f t="shared" si="6"/>
        <v>0</v>
      </c>
      <c r="BF35" s="130">
        <f t="shared" si="7"/>
        <v>0</v>
      </c>
      <c r="BG35" s="130">
        <f t="shared" si="8"/>
        <v>0</v>
      </c>
      <c r="BH35" s="256" t="str">
        <f t="shared" si="9"/>
        <v>○0,△0,×0</v>
      </c>
      <c r="BI35" s="191"/>
    </row>
    <row r="36" spans="2:61" ht="20.25" customHeight="1">
      <c r="B36" s="338"/>
      <c r="C36" s="103" t="s">
        <v>669</v>
      </c>
      <c r="D36" s="107" t="s">
        <v>141</v>
      </c>
      <c r="E36" s="129">
        <f>'入力シート(利用空間)'!J195</f>
        <v>0</v>
      </c>
      <c r="F36" s="130">
        <f>'入力シート(利用空間)'!J196</f>
        <v>0</v>
      </c>
      <c r="G36" s="130">
        <f>'入力シート(利用空間)'!J197</f>
        <v>0</v>
      </c>
      <c r="H36" s="130">
        <f>'入力シート(利用空間)'!J198</f>
        <v>0</v>
      </c>
      <c r="I36" s="130">
        <f>'入力シート(利用空間)'!J199</f>
        <v>0</v>
      </c>
      <c r="J36" s="130">
        <f>'入力シート(利用空間)'!J200</f>
        <v>0</v>
      </c>
      <c r="K36" s="131"/>
      <c r="L36" s="132"/>
      <c r="M36" s="132"/>
      <c r="N36" s="132"/>
      <c r="O36" s="132"/>
      <c r="P36" s="132"/>
      <c r="Q36" s="132"/>
      <c r="R36" s="132"/>
      <c r="S36" s="132"/>
      <c r="T36" s="132"/>
      <c r="U36" s="132"/>
      <c r="V36" s="132"/>
      <c r="W36" s="132"/>
      <c r="X36" s="132"/>
      <c r="Y36" s="132"/>
      <c r="Z36" s="133"/>
      <c r="AA36" s="134">
        <f t="shared" si="0"/>
        <v>0</v>
      </c>
      <c r="AB36" s="130">
        <f t="shared" si="1"/>
        <v>0</v>
      </c>
      <c r="AC36" s="130">
        <f t="shared" si="2"/>
        <v>0</v>
      </c>
      <c r="AD36" s="130">
        <f t="shared" si="3"/>
        <v>0</v>
      </c>
      <c r="AE36" s="247" t="str">
        <f t="shared" si="4"/>
        <v>○0,△0,×0</v>
      </c>
      <c r="AF36" s="144"/>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3"/>
      <c r="BD36" s="134">
        <f t="shared" si="5"/>
        <v>0</v>
      </c>
      <c r="BE36" s="130">
        <f t="shared" si="6"/>
        <v>0</v>
      </c>
      <c r="BF36" s="130">
        <f t="shared" si="7"/>
        <v>0</v>
      </c>
      <c r="BG36" s="130">
        <f t="shared" si="8"/>
        <v>0</v>
      </c>
      <c r="BH36" s="256" t="str">
        <f t="shared" si="9"/>
        <v>○0,△0,×0</v>
      </c>
      <c r="BI36" s="191"/>
    </row>
    <row r="37" spans="2:61" ht="20.25" customHeight="1">
      <c r="B37" s="338"/>
      <c r="C37" s="103" t="s">
        <v>37</v>
      </c>
      <c r="D37" s="107" t="s">
        <v>134</v>
      </c>
      <c r="E37" s="129">
        <f>'入力シート(利用空間)'!J203</f>
        <v>0</v>
      </c>
      <c r="F37" s="130">
        <f>'入力シート(利用空間)'!J204</f>
        <v>0</v>
      </c>
      <c r="G37" s="130">
        <f>'入力シート(利用空間)'!J205</f>
        <v>0</v>
      </c>
      <c r="H37" s="130">
        <f>'入力シート(利用空間)'!J206</f>
        <v>0</v>
      </c>
      <c r="I37" s="130">
        <f>'入力シート(利用空間)'!J207</f>
        <v>0</v>
      </c>
      <c r="J37" s="130">
        <f>'入力シート(利用空間)'!J208</f>
        <v>0</v>
      </c>
      <c r="K37" s="130">
        <f>'入力シート(利用空間)'!J209</f>
        <v>0</v>
      </c>
      <c r="L37" s="130">
        <f>'入力シート(利用空間)'!J210</f>
        <v>0</v>
      </c>
      <c r="M37" s="130">
        <f>'入力シート(利用空間)'!J211</f>
        <v>0</v>
      </c>
      <c r="N37" s="131"/>
      <c r="O37" s="132"/>
      <c r="P37" s="132"/>
      <c r="Q37" s="132"/>
      <c r="R37" s="132"/>
      <c r="S37" s="132"/>
      <c r="T37" s="132"/>
      <c r="U37" s="132"/>
      <c r="V37" s="132"/>
      <c r="W37" s="132"/>
      <c r="X37" s="132"/>
      <c r="Y37" s="132"/>
      <c r="Z37" s="133"/>
      <c r="AA37" s="134">
        <f t="shared" si="0"/>
        <v>0</v>
      </c>
      <c r="AB37" s="130">
        <f t="shared" si="1"/>
        <v>0</v>
      </c>
      <c r="AC37" s="130">
        <f t="shared" si="2"/>
        <v>0</v>
      </c>
      <c r="AD37" s="130">
        <f t="shared" si="3"/>
        <v>0</v>
      </c>
      <c r="AE37" s="247" t="str">
        <f t="shared" si="4"/>
        <v>○0,△0,×0</v>
      </c>
      <c r="AF37" s="134">
        <f>'入力シート(利用空間)'!J212</f>
        <v>0</v>
      </c>
      <c r="AG37" s="130">
        <f>'入力シート(利用空間)'!J213</f>
        <v>0</v>
      </c>
      <c r="AH37" s="130">
        <f>'入力シート(利用空間)'!J214</f>
        <v>0</v>
      </c>
      <c r="AI37" s="130">
        <f>'入力シート(利用空間)'!J215</f>
        <v>0</v>
      </c>
      <c r="AJ37" s="131"/>
      <c r="AK37" s="132"/>
      <c r="AL37" s="132"/>
      <c r="AM37" s="132"/>
      <c r="AN37" s="132"/>
      <c r="AO37" s="132"/>
      <c r="AP37" s="132"/>
      <c r="AQ37" s="132"/>
      <c r="AR37" s="132"/>
      <c r="AS37" s="132"/>
      <c r="AT37" s="132"/>
      <c r="AU37" s="132"/>
      <c r="AV37" s="132"/>
      <c r="AW37" s="132"/>
      <c r="AX37" s="132"/>
      <c r="AY37" s="132"/>
      <c r="AZ37" s="132"/>
      <c r="BA37" s="132"/>
      <c r="BB37" s="132"/>
      <c r="BC37" s="133"/>
      <c r="BD37" s="134">
        <f t="shared" si="5"/>
        <v>0</v>
      </c>
      <c r="BE37" s="130">
        <f t="shared" si="6"/>
        <v>0</v>
      </c>
      <c r="BF37" s="130">
        <f t="shared" si="7"/>
        <v>0</v>
      </c>
      <c r="BG37" s="130">
        <f t="shared" si="8"/>
        <v>0</v>
      </c>
      <c r="BH37" s="256" t="str">
        <f t="shared" si="9"/>
        <v>○0,△0,×0</v>
      </c>
      <c r="BI37" s="191"/>
    </row>
    <row r="38" spans="2:61" ht="20.25" customHeight="1">
      <c r="B38" s="338"/>
      <c r="C38" s="103" t="s">
        <v>30</v>
      </c>
      <c r="D38" s="107" t="s">
        <v>135</v>
      </c>
      <c r="E38" s="129">
        <f>'入力シート(利用空間)'!J218</f>
        <v>0</v>
      </c>
      <c r="F38" s="130">
        <f>'入力シート(利用空間)'!J219</f>
        <v>0</v>
      </c>
      <c r="G38" s="131"/>
      <c r="H38" s="132"/>
      <c r="I38" s="132"/>
      <c r="J38" s="132"/>
      <c r="K38" s="132"/>
      <c r="L38" s="132"/>
      <c r="M38" s="132"/>
      <c r="N38" s="132"/>
      <c r="O38" s="132"/>
      <c r="P38" s="132"/>
      <c r="Q38" s="132"/>
      <c r="R38" s="132"/>
      <c r="S38" s="132"/>
      <c r="T38" s="132"/>
      <c r="U38" s="132"/>
      <c r="V38" s="132"/>
      <c r="W38" s="132"/>
      <c r="X38" s="132"/>
      <c r="Y38" s="132"/>
      <c r="Z38" s="133"/>
      <c r="AA38" s="134">
        <f t="shared" si="0"/>
        <v>0</v>
      </c>
      <c r="AB38" s="130">
        <f t="shared" si="1"/>
        <v>0</v>
      </c>
      <c r="AC38" s="130">
        <f t="shared" si="2"/>
        <v>0</v>
      </c>
      <c r="AD38" s="130">
        <f t="shared" si="3"/>
        <v>0</v>
      </c>
      <c r="AE38" s="247" t="str">
        <f t="shared" si="4"/>
        <v>○0,△0,×0</v>
      </c>
      <c r="AF38" s="134">
        <f>'入力シート(利用空間)'!J220</f>
        <v>0</v>
      </c>
      <c r="AG38" s="130">
        <f>'入力シート(利用空間)'!J221</f>
        <v>0</v>
      </c>
      <c r="AH38" s="130">
        <f>'入力シート(利用空間)'!J222</f>
        <v>0</v>
      </c>
      <c r="AI38" s="130">
        <f>'入力シート(利用空間)'!J223</f>
        <v>0</v>
      </c>
      <c r="AJ38" s="130">
        <f>'入力シート(利用空間)'!J224</f>
        <v>0</v>
      </c>
      <c r="AK38" s="131"/>
      <c r="AL38" s="132"/>
      <c r="AM38" s="132"/>
      <c r="AN38" s="132"/>
      <c r="AO38" s="132"/>
      <c r="AP38" s="132"/>
      <c r="AQ38" s="132"/>
      <c r="AR38" s="132"/>
      <c r="AS38" s="132"/>
      <c r="AT38" s="132"/>
      <c r="AU38" s="132"/>
      <c r="AV38" s="132"/>
      <c r="AW38" s="132"/>
      <c r="AX38" s="132"/>
      <c r="AY38" s="132"/>
      <c r="AZ38" s="132"/>
      <c r="BA38" s="132"/>
      <c r="BB38" s="132"/>
      <c r="BC38" s="133"/>
      <c r="BD38" s="134">
        <f t="shared" si="5"/>
        <v>0</v>
      </c>
      <c r="BE38" s="130">
        <f t="shared" si="6"/>
        <v>0</v>
      </c>
      <c r="BF38" s="130">
        <f t="shared" si="7"/>
        <v>0</v>
      </c>
      <c r="BG38" s="130">
        <f t="shared" si="8"/>
        <v>0</v>
      </c>
      <c r="BH38" s="256" t="str">
        <f t="shared" si="9"/>
        <v>○0,△0,×0</v>
      </c>
      <c r="BI38" s="191"/>
    </row>
    <row r="39" spans="2:61" ht="20.25" customHeight="1" thickBot="1">
      <c r="B39" s="339"/>
      <c r="C39" s="116" t="s">
        <v>38</v>
      </c>
      <c r="D39" s="110" t="s">
        <v>136</v>
      </c>
      <c r="E39" s="145">
        <f>'入力シート(利用空間)'!J227</f>
        <v>0</v>
      </c>
      <c r="F39" s="146">
        <f>'入力シート(利用空間)'!J228</f>
        <v>0</v>
      </c>
      <c r="G39" s="146">
        <f>'入力シート(利用空間)'!J229</f>
        <v>0</v>
      </c>
      <c r="H39" s="146">
        <f>'入力シート(利用空間)'!J230</f>
        <v>0</v>
      </c>
      <c r="I39" s="146">
        <f>'入力シート(利用空間)'!J231</f>
        <v>0</v>
      </c>
      <c r="J39" s="138"/>
      <c r="K39" s="139"/>
      <c r="L39" s="139"/>
      <c r="M39" s="139"/>
      <c r="N39" s="139"/>
      <c r="O39" s="139"/>
      <c r="P39" s="139"/>
      <c r="Q39" s="139"/>
      <c r="R39" s="139"/>
      <c r="S39" s="139"/>
      <c r="T39" s="139"/>
      <c r="U39" s="139"/>
      <c r="V39" s="139"/>
      <c r="W39" s="139"/>
      <c r="X39" s="139"/>
      <c r="Y39" s="139"/>
      <c r="Z39" s="140"/>
      <c r="AA39" s="147">
        <f t="shared" si="0"/>
        <v>0</v>
      </c>
      <c r="AB39" s="146">
        <f t="shared" si="1"/>
        <v>0</v>
      </c>
      <c r="AC39" s="146">
        <f t="shared" si="2"/>
        <v>0</v>
      </c>
      <c r="AD39" s="146">
        <f t="shared" si="3"/>
        <v>0</v>
      </c>
      <c r="AE39" s="250" t="str">
        <f t="shared" si="4"/>
        <v>○0,△0,×0</v>
      </c>
      <c r="AF39" s="147">
        <f>'入力シート(利用空間)'!J232</f>
        <v>0</v>
      </c>
      <c r="AG39" s="146">
        <f>'入力シート(利用空間)'!J233</f>
        <v>0</v>
      </c>
      <c r="AH39" s="146">
        <f>'入力シート(利用空間)'!J234</f>
        <v>0</v>
      </c>
      <c r="AI39" s="146">
        <f>'入力シート(利用空間)'!J235</f>
        <v>0</v>
      </c>
      <c r="AJ39" s="146">
        <f>'入力シート(利用空間)'!J236</f>
        <v>0</v>
      </c>
      <c r="AK39" s="146">
        <f>'入力シート(利用空間)'!J237</f>
        <v>0</v>
      </c>
      <c r="AL39" s="146">
        <f>'入力シート(利用空間)'!J238</f>
        <v>0</v>
      </c>
      <c r="AM39" s="146">
        <f>'入力シート(利用空間)'!J239</f>
        <v>0</v>
      </c>
      <c r="AN39" s="138"/>
      <c r="AO39" s="139"/>
      <c r="AP39" s="139"/>
      <c r="AQ39" s="139"/>
      <c r="AR39" s="139"/>
      <c r="AS39" s="139"/>
      <c r="AT39" s="139"/>
      <c r="AU39" s="139"/>
      <c r="AV39" s="139"/>
      <c r="AW39" s="139"/>
      <c r="AX39" s="139"/>
      <c r="AY39" s="139"/>
      <c r="AZ39" s="139"/>
      <c r="BA39" s="139"/>
      <c r="BB39" s="139"/>
      <c r="BC39" s="140"/>
      <c r="BD39" s="147">
        <f t="shared" si="5"/>
        <v>0</v>
      </c>
      <c r="BE39" s="146">
        <f t="shared" si="6"/>
        <v>0</v>
      </c>
      <c r="BF39" s="146">
        <f t="shared" si="7"/>
        <v>0</v>
      </c>
      <c r="BG39" s="146">
        <f t="shared" si="8"/>
        <v>0</v>
      </c>
      <c r="BH39" s="259" t="str">
        <f t="shared" si="9"/>
        <v>○0,△0,×0</v>
      </c>
      <c r="BI39" s="194"/>
    </row>
    <row r="40" spans="2:61" ht="20.25" customHeight="1">
      <c r="B40" s="341" t="s">
        <v>201</v>
      </c>
      <c r="C40" s="117" t="s">
        <v>342</v>
      </c>
      <c r="D40" s="109"/>
      <c r="E40" s="122">
        <f>'入力シート(案内・誘導)'!J8</f>
        <v>0</v>
      </c>
      <c r="F40" s="123">
        <f>'入力シート(案内・誘導)'!J9</f>
        <v>0</v>
      </c>
      <c r="G40" s="123">
        <f>'入力シート(案内・誘導)'!J10</f>
        <v>0</v>
      </c>
      <c r="H40" s="123">
        <f>'入力シート(案内・誘導)'!J11</f>
        <v>0</v>
      </c>
      <c r="I40" s="124"/>
      <c r="J40" s="125"/>
      <c r="K40" s="125"/>
      <c r="L40" s="125"/>
      <c r="M40" s="125"/>
      <c r="N40" s="125"/>
      <c r="O40" s="125"/>
      <c r="P40" s="125"/>
      <c r="Q40" s="125"/>
      <c r="R40" s="125"/>
      <c r="S40" s="125"/>
      <c r="T40" s="125"/>
      <c r="U40" s="125"/>
      <c r="V40" s="125"/>
      <c r="W40" s="125"/>
      <c r="X40" s="125"/>
      <c r="Y40" s="125"/>
      <c r="Z40" s="126"/>
      <c r="AA40" s="143">
        <f t="shared" si="0"/>
        <v>0</v>
      </c>
      <c r="AB40" s="123">
        <f t="shared" si="1"/>
        <v>0</v>
      </c>
      <c r="AC40" s="123">
        <f t="shared" si="2"/>
        <v>0</v>
      </c>
      <c r="AD40" s="123">
        <f t="shared" si="3"/>
        <v>0</v>
      </c>
      <c r="AE40" s="246" t="str">
        <f t="shared" si="4"/>
        <v>○0,△0,×0</v>
      </c>
      <c r="AF40" s="143">
        <f>'入力シート(案内・誘導)'!J12</f>
        <v>0</v>
      </c>
      <c r="AG40" s="123">
        <f>'入力シート(案内・誘導)'!J13</f>
        <v>0</v>
      </c>
      <c r="AH40" s="123">
        <f>'入力シート(案内・誘導)'!J14</f>
        <v>0</v>
      </c>
      <c r="AI40" s="124"/>
      <c r="AJ40" s="125"/>
      <c r="AK40" s="125"/>
      <c r="AL40" s="125"/>
      <c r="AM40" s="125"/>
      <c r="AN40" s="125"/>
      <c r="AO40" s="125"/>
      <c r="AP40" s="125"/>
      <c r="AQ40" s="125"/>
      <c r="AR40" s="125"/>
      <c r="AS40" s="125"/>
      <c r="AT40" s="125"/>
      <c r="AU40" s="125"/>
      <c r="AV40" s="125"/>
      <c r="AW40" s="125"/>
      <c r="AX40" s="125"/>
      <c r="AY40" s="125"/>
      <c r="AZ40" s="125"/>
      <c r="BA40" s="125"/>
      <c r="BB40" s="125"/>
      <c r="BC40" s="126"/>
      <c r="BD40" s="143">
        <f t="shared" si="5"/>
        <v>0</v>
      </c>
      <c r="BE40" s="123">
        <f t="shared" si="6"/>
        <v>0</v>
      </c>
      <c r="BF40" s="123">
        <f t="shared" si="7"/>
        <v>0</v>
      </c>
      <c r="BG40" s="123">
        <f t="shared" si="8"/>
        <v>0</v>
      </c>
      <c r="BH40" s="255" t="str">
        <f t="shared" si="9"/>
        <v>○0,△0,×0</v>
      </c>
      <c r="BI40" s="193"/>
    </row>
    <row r="41" spans="2:61" ht="20.25" customHeight="1">
      <c r="B41" s="342"/>
      <c r="C41" s="103" t="s">
        <v>16</v>
      </c>
      <c r="D41" s="107" t="s">
        <v>265</v>
      </c>
      <c r="E41" s="129">
        <f>'入力シート(案内・誘導)'!J17</f>
        <v>0</v>
      </c>
      <c r="F41" s="130">
        <f>'入力シート(案内・誘導)'!J18</f>
        <v>0</v>
      </c>
      <c r="G41" s="130">
        <f>'入力シート(案内・誘導)'!J19</f>
        <v>0</v>
      </c>
      <c r="H41" s="130">
        <f>'入力シート(案内・誘導)'!J20</f>
        <v>0</v>
      </c>
      <c r="I41" s="130">
        <f>'入力シート(案内・誘導)'!J21</f>
        <v>0</v>
      </c>
      <c r="J41" s="130">
        <f>'入力シート(案内・誘導)'!J22</f>
        <v>0</v>
      </c>
      <c r="K41" s="130">
        <f>'入力シート(案内・誘導)'!J23</f>
        <v>0</v>
      </c>
      <c r="L41" s="130">
        <f>'入力シート(案内・誘導)'!J24</f>
        <v>0</v>
      </c>
      <c r="M41" s="130">
        <f>'入力シート(案内・誘導)'!J25</f>
        <v>0</v>
      </c>
      <c r="N41" s="130">
        <f>'入力シート(案内・誘導)'!J26</f>
        <v>0</v>
      </c>
      <c r="O41" s="130">
        <f>'入力シート(案内・誘導)'!J27</f>
        <v>0</v>
      </c>
      <c r="P41" s="130">
        <f>'入力シート(案内・誘導)'!J28</f>
        <v>0</v>
      </c>
      <c r="Q41" s="130">
        <f>'入力シート(案内・誘導)'!J29</f>
        <v>0</v>
      </c>
      <c r="R41" s="130">
        <f>'入力シート(案内・誘導)'!J30</f>
        <v>0</v>
      </c>
      <c r="S41" s="130">
        <f>'入力シート(案内・誘導)'!J31</f>
        <v>0</v>
      </c>
      <c r="T41" s="130">
        <f>'入力シート(案内・誘導)'!J32</f>
        <v>0</v>
      </c>
      <c r="U41" s="130">
        <f>'入力シート(案内・誘導)'!J33</f>
        <v>0</v>
      </c>
      <c r="V41" s="130">
        <f>'入力シート(案内・誘導)'!J34</f>
        <v>0</v>
      </c>
      <c r="W41" s="130">
        <f>'入力シート(案内・誘導)'!J35</f>
        <v>0</v>
      </c>
      <c r="X41" s="130">
        <f>'入力シート(案内・誘導)'!J36</f>
        <v>0</v>
      </c>
      <c r="Y41" s="130">
        <f>'入力シート(案内・誘導)'!J37</f>
        <v>0</v>
      </c>
      <c r="Z41" s="135"/>
      <c r="AA41" s="134">
        <f t="shared" si="0"/>
        <v>0</v>
      </c>
      <c r="AB41" s="130">
        <f t="shared" si="1"/>
        <v>0</v>
      </c>
      <c r="AC41" s="130">
        <f t="shared" si="2"/>
        <v>0</v>
      </c>
      <c r="AD41" s="130">
        <f t="shared" si="3"/>
        <v>0</v>
      </c>
      <c r="AE41" s="247" t="str">
        <f t="shared" si="4"/>
        <v>○0,△0,×0</v>
      </c>
      <c r="AF41" s="134">
        <f>'入力シート(案内・誘導)'!J38</f>
        <v>0</v>
      </c>
      <c r="AG41" s="130">
        <f>'入力シート(案内・誘導)'!J39</f>
        <v>0</v>
      </c>
      <c r="AH41" s="130">
        <f>'入力シート(案内・誘導)'!J40</f>
        <v>0</v>
      </c>
      <c r="AI41" s="130">
        <f>'入力シート(案内・誘導)'!J41</f>
        <v>0</v>
      </c>
      <c r="AJ41" s="130">
        <f>'入力シート(案内・誘導)'!J42</f>
        <v>0</v>
      </c>
      <c r="AK41" s="131"/>
      <c r="AL41" s="132"/>
      <c r="AM41" s="132"/>
      <c r="AN41" s="132"/>
      <c r="AO41" s="132"/>
      <c r="AP41" s="132"/>
      <c r="AQ41" s="132"/>
      <c r="AR41" s="132"/>
      <c r="AS41" s="132"/>
      <c r="AT41" s="132"/>
      <c r="AU41" s="132"/>
      <c r="AV41" s="132"/>
      <c r="AW41" s="132"/>
      <c r="AX41" s="132"/>
      <c r="AY41" s="132"/>
      <c r="AZ41" s="132"/>
      <c r="BA41" s="132"/>
      <c r="BB41" s="132"/>
      <c r="BC41" s="133"/>
      <c r="BD41" s="134">
        <f t="shared" si="5"/>
        <v>0</v>
      </c>
      <c r="BE41" s="130">
        <f t="shared" si="6"/>
        <v>0</v>
      </c>
      <c r="BF41" s="130">
        <f t="shared" si="7"/>
        <v>0</v>
      </c>
      <c r="BG41" s="130">
        <f t="shared" si="8"/>
        <v>0</v>
      </c>
      <c r="BH41" s="256" t="str">
        <f t="shared" si="9"/>
        <v>○0,△0,×0</v>
      </c>
      <c r="BI41" s="191"/>
    </row>
    <row r="42" spans="2:61" ht="20.25" customHeight="1">
      <c r="B42" s="342"/>
      <c r="C42" s="103" t="s">
        <v>39</v>
      </c>
      <c r="D42" s="107" t="s">
        <v>273</v>
      </c>
      <c r="E42" s="129">
        <f>'入力シート(案内・誘導)'!J45</f>
        <v>0</v>
      </c>
      <c r="F42" s="130">
        <f>'入力シート(案内・誘導)'!J47</f>
        <v>0</v>
      </c>
      <c r="G42" s="130">
        <f>'入力シート(案内・誘導)'!J48</f>
        <v>0</v>
      </c>
      <c r="H42" s="130">
        <f>'入力シート(案内・誘導)'!J49</f>
        <v>0</v>
      </c>
      <c r="I42" s="130">
        <f>'入力シート(案内・誘導)'!J50</f>
        <v>0</v>
      </c>
      <c r="J42" s="130">
        <f>'入力シート(案内・誘導)'!J51</f>
        <v>0</v>
      </c>
      <c r="K42" s="130">
        <f>'入力シート(案内・誘導)'!J52</f>
        <v>0</v>
      </c>
      <c r="L42" s="130">
        <f>'入力シート(案内・誘導)'!J53</f>
        <v>0</v>
      </c>
      <c r="M42" s="130">
        <f>'入力シート(案内・誘導)'!J54</f>
        <v>0</v>
      </c>
      <c r="N42" s="130">
        <f>'入力シート(案内・誘導)'!J55</f>
        <v>0</v>
      </c>
      <c r="O42" s="130">
        <f>'入力シート(案内・誘導)'!J56</f>
        <v>0</v>
      </c>
      <c r="P42" s="130">
        <f>'入力シート(案内・誘導)'!J57</f>
        <v>0</v>
      </c>
      <c r="Q42" s="130">
        <f>'入力シート(案内・誘導)'!J59</f>
        <v>0</v>
      </c>
      <c r="R42" s="130">
        <f>'入力シート(案内・誘導)'!J60</f>
        <v>0</v>
      </c>
      <c r="S42" s="131"/>
      <c r="T42" s="132"/>
      <c r="U42" s="132"/>
      <c r="V42" s="132"/>
      <c r="W42" s="132"/>
      <c r="X42" s="132"/>
      <c r="Y42" s="132"/>
      <c r="Z42" s="133"/>
      <c r="AA42" s="134">
        <f t="shared" si="0"/>
        <v>0</v>
      </c>
      <c r="AB42" s="130">
        <f t="shared" si="1"/>
        <v>0</v>
      </c>
      <c r="AC42" s="130">
        <f t="shared" si="2"/>
        <v>0</v>
      </c>
      <c r="AD42" s="130">
        <f t="shared" si="3"/>
        <v>0</v>
      </c>
      <c r="AE42" s="247" t="str">
        <f t="shared" si="4"/>
        <v>○0,△0,×0</v>
      </c>
      <c r="AF42" s="134">
        <f>'入力シート(案内・誘導)'!J63</f>
        <v>0</v>
      </c>
      <c r="AG42" s="130">
        <f>'入力シート(案内・誘導)'!J64</f>
        <v>0</v>
      </c>
      <c r="AH42" s="130">
        <f>'入力シート(案内・誘導)'!J65</f>
        <v>0</v>
      </c>
      <c r="AI42" s="130">
        <f>'入力シート(案内・誘導)'!J66</f>
        <v>0</v>
      </c>
      <c r="AJ42" s="130">
        <f>'入力シート(案内・誘導)'!J68</f>
        <v>0</v>
      </c>
      <c r="AK42" s="131"/>
      <c r="AL42" s="132"/>
      <c r="AM42" s="132"/>
      <c r="AN42" s="132"/>
      <c r="AO42" s="132"/>
      <c r="AP42" s="132"/>
      <c r="AQ42" s="132"/>
      <c r="AR42" s="132"/>
      <c r="AS42" s="132"/>
      <c r="AT42" s="132"/>
      <c r="AU42" s="132"/>
      <c r="AV42" s="132"/>
      <c r="AW42" s="132"/>
      <c r="AX42" s="132"/>
      <c r="AY42" s="132"/>
      <c r="AZ42" s="132"/>
      <c r="BA42" s="132"/>
      <c r="BB42" s="132"/>
      <c r="BC42" s="133"/>
      <c r="BD42" s="134">
        <f t="shared" si="5"/>
        <v>0</v>
      </c>
      <c r="BE42" s="130">
        <f t="shared" si="6"/>
        <v>0</v>
      </c>
      <c r="BF42" s="130">
        <f t="shared" si="7"/>
        <v>0</v>
      </c>
      <c r="BG42" s="130">
        <f t="shared" si="8"/>
        <v>0</v>
      </c>
      <c r="BH42" s="256" t="str">
        <f t="shared" si="9"/>
        <v>○0,△0,×0</v>
      </c>
      <c r="BI42" s="191"/>
    </row>
    <row r="43" spans="2:61" ht="20.25" customHeight="1">
      <c r="B43" s="342"/>
      <c r="C43" s="104" t="s">
        <v>40</v>
      </c>
      <c r="D43" s="108" t="s">
        <v>137</v>
      </c>
      <c r="E43" s="136">
        <f>'入力シート(案内・誘導)'!J71</f>
        <v>0</v>
      </c>
      <c r="F43" s="137">
        <f>'入力シート(案内・誘導)'!J72</f>
        <v>0</v>
      </c>
      <c r="G43" s="137">
        <f>'入力シート(案内・誘導)'!J73</f>
        <v>0</v>
      </c>
      <c r="H43" s="137">
        <f>'入力シート(案内・誘導)'!J74</f>
        <v>0</v>
      </c>
      <c r="I43" s="131"/>
      <c r="J43" s="132"/>
      <c r="K43" s="132"/>
      <c r="L43" s="132"/>
      <c r="M43" s="132"/>
      <c r="N43" s="132"/>
      <c r="O43" s="132"/>
      <c r="P43" s="132"/>
      <c r="Q43" s="132"/>
      <c r="R43" s="132"/>
      <c r="S43" s="132"/>
      <c r="T43" s="132"/>
      <c r="U43" s="132"/>
      <c r="V43" s="132"/>
      <c r="W43" s="132"/>
      <c r="X43" s="132"/>
      <c r="Y43" s="132"/>
      <c r="Z43" s="133"/>
      <c r="AA43" s="141">
        <f t="shared" si="0"/>
        <v>0</v>
      </c>
      <c r="AB43" s="137">
        <f t="shared" si="1"/>
        <v>0</v>
      </c>
      <c r="AC43" s="137">
        <f t="shared" si="2"/>
        <v>0</v>
      </c>
      <c r="AD43" s="137">
        <f t="shared" si="3"/>
        <v>0</v>
      </c>
      <c r="AE43" s="248" t="str">
        <f t="shared" si="4"/>
        <v>○0,△0,×0</v>
      </c>
      <c r="AF43" s="141">
        <f>'入力シート(案内・誘導)'!J75</f>
        <v>0</v>
      </c>
      <c r="AG43" s="137">
        <f>'入力シート(案内・誘導)'!J76</f>
        <v>0</v>
      </c>
      <c r="AH43" s="137">
        <f>'入力シート(案内・誘導)'!J77</f>
        <v>0</v>
      </c>
      <c r="AI43" s="131"/>
      <c r="AJ43" s="132"/>
      <c r="AK43" s="132"/>
      <c r="AL43" s="132"/>
      <c r="AM43" s="132"/>
      <c r="AN43" s="132"/>
      <c r="AO43" s="132"/>
      <c r="AP43" s="132"/>
      <c r="AQ43" s="132"/>
      <c r="AR43" s="132"/>
      <c r="AS43" s="132"/>
      <c r="AT43" s="132"/>
      <c r="AU43" s="132"/>
      <c r="AV43" s="132"/>
      <c r="AW43" s="132"/>
      <c r="AX43" s="132"/>
      <c r="AY43" s="132"/>
      <c r="AZ43" s="132"/>
      <c r="BA43" s="132"/>
      <c r="BB43" s="132"/>
      <c r="BC43" s="133"/>
      <c r="BD43" s="141">
        <f t="shared" si="5"/>
        <v>0</v>
      </c>
      <c r="BE43" s="137">
        <f t="shared" si="6"/>
        <v>0</v>
      </c>
      <c r="BF43" s="137">
        <f t="shared" si="7"/>
        <v>0</v>
      </c>
      <c r="BG43" s="137">
        <f t="shared" si="8"/>
        <v>0</v>
      </c>
      <c r="BH43" s="257" t="str">
        <f t="shared" si="9"/>
        <v>○0,△0,×0</v>
      </c>
      <c r="BI43" s="192"/>
    </row>
    <row r="44" spans="2:61" ht="20.25" customHeight="1" thickBot="1">
      <c r="B44" s="343"/>
      <c r="C44" s="116" t="s">
        <v>41</v>
      </c>
      <c r="D44" s="113" t="s">
        <v>12</v>
      </c>
      <c r="E44" s="145">
        <f>'入力シート(案内・誘導)'!J81</f>
        <v>0</v>
      </c>
      <c r="F44" s="146">
        <f>'入力シート(案内・誘導)'!J82</f>
        <v>0</v>
      </c>
      <c r="G44" s="146">
        <f>'入力シート(案内・誘導)'!J83</f>
        <v>0</v>
      </c>
      <c r="H44" s="146">
        <f>'入力シート(案内・誘導)'!J84</f>
        <v>0</v>
      </c>
      <c r="I44" s="146">
        <f>'入力シート(案内・誘導)'!J86</f>
        <v>0</v>
      </c>
      <c r="J44" s="146">
        <f>'入力シート(案内・誘導)'!J87</f>
        <v>0</v>
      </c>
      <c r="K44" s="146">
        <f>'入力シート(案内・誘導)'!J88</f>
        <v>0</v>
      </c>
      <c r="L44" s="138"/>
      <c r="M44" s="139"/>
      <c r="N44" s="139"/>
      <c r="O44" s="139"/>
      <c r="P44" s="139"/>
      <c r="Q44" s="139"/>
      <c r="R44" s="139"/>
      <c r="S44" s="139"/>
      <c r="T44" s="139"/>
      <c r="U44" s="139"/>
      <c r="V44" s="139"/>
      <c r="W44" s="139"/>
      <c r="X44" s="139"/>
      <c r="Y44" s="139"/>
      <c r="Z44" s="140"/>
      <c r="AA44" s="147">
        <f t="shared" si="0"/>
        <v>0</v>
      </c>
      <c r="AB44" s="146">
        <f t="shared" si="1"/>
        <v>0</v>
      </c>
      <c r="AC44" s="146">
        <f t="shared" si="2"/>
        <v>0</v>
      </c>
      <c r="AD44" s="146">
        <f t="shared" si="3"/>
        <v>0</v>
      </c>
      <c r="AE44" s="250" t="str">
        <f t="shared" si="4"/>
        <v>○0,△0,×0</v>
      </c>
      <c r="AF44" s="147">
        <f>'入力シート(案内・誘導)'!J90</f>
        <v>0</v>
      </c>
      <c r="AG44" s="146">
        <f>'入力シート(案内・誘導)'!J91</f>
        <v>0</v>
      </c>
      <c r="AH44" s="146">
        <f>'入力シート(案内・誘導)'!J93</f>
        <v>0</v>
      </c>
      <c r="AI44" s="146">
        <f>'入力シート(案内・誘導)'!J94</f>
        <v>0</v>
      </c>
      <c r="AJ44" s="146">
        <f>'入力シート(案内・誘導)'!J95</f>
        <v>0</v>
      </c>
      <c r="AK44" s="146">
        <f>'入力シート(案内・誘導)'!J96</f>
        <v>0</v>
      </c>
      <c r="AL44" s="146">
        <f>'入力シート(案内・誘導)'!J97</f>
        <v>0</v>
      </c>
      <c r="AM44" s="138"/>
      <c r="AN44" s="139"/>
      <c r="AO44" s="139"/>
      <c r="AP44" s="139"/>
      <c r="AQ44" s="139"/>
      <c r="AR44" s="139"/>
      <c r="AS44" s="139"/>
      <c r="AT44" s="139"/>
      <c r="AU44" s="139"/>
      <c r="AV44" s="139"/>
      <c r="AW44" s="139"/>
      <c r="AX44" s="139"/>
      <c r="AY44" s="139"/>
      <c r="AZ44" s="139"/>
      <c r="BA44" s="139"/>
      <c r="BB44" s="139"/>
      <c r="BC44" s="140"/>
      <c r="BD44" s="147">
        <f t="shared" si="5"/>
        <v>0</v>
      </c>
      <c r="BE44" s="146">
        <f t="shared" si="6"/>
        <v>0</v>
      </c>
      <c r="BF44" s="146">
        <f t="shared" si="7"/>
        <v>0</v>
      </c>
      <c r="BG44" s="146">
        <f t="shared" si="8"/>
        <v>0</v>
      </c>
      <c r="BH44" s="259" t="str">
        <f t="shared" si="9"/>
        <v>○0,△0,×0</v>
      </c>
      <c r="BI44" s="194"/>
    </row>
    <row r="45" spans="4:60" ht="18.75" customHeight="1" thickBot="1">
      <c r="D45" s="106"/>
      <c r="E45" s="195"/>
      <c r="F45" s="197"/>
      <c r="G45" s="197"/>
      <c r="H45" s="197"/>
      <c r="I45" s="195"/>
      <c r="J45" s="197"/>
      <c r="K45" s="197"/>
      <c r="L45" s="197"/>
      <c r="M45" s="197"/>
      <c r="N45" s="197"/>
      <c r="O45" s="197"/>
      <c r="P45" s="197"/>
      <c r="Q45" s="197"/>
      <c r="R45" s="197"/>
      <c r="S45" s="197"/>
      <c r="T45" s="197"/>
      <c r="U45" s="197"/>
      <c r="V45" s="197"/>
      <c r="W45" s="197"/>
      <c r="X45" s="197"/>
      <c r="Z45" s="201"/>
      <c r="AA45" s="201"/>
      <c r="AB45" s="201"/>
      <c r="AC45" s="201"/>
      <c r="AD45" s="201"/>
      <c r="AE45" s="202"/>
      <c r="AF45" s="197"/>
      <c r="AG45" s="200"/>
      <c r="AH45" s="200"/>
      <c r="AI45" s="200"/>
      <c r="AJ45" s="200"/>
      <c r="AK45" s="197"/>
      <c r="AL45" s="197"/>
      <c r="AM45" s="197"/>
      <c r="AN45" s="197"/>
      <c r="AO45" s="197"/>
      <c r="AP45" s="197"/>
      <c r="AQ45" s="197"/>
      <c r="AR45" s="197"/>
      <c r="AS45" s="197"/>
      <c r="AT45" s="197"/>
      <c r="AU45" s="197"/>
      <c r="AV45" s="197"/>
      <c r="AW45" s="197"/>
      <c r="AX45" s="197"/>
      <c r="AY45" s="197"/>
      <c r="AZ45" s="197"/>
      <c r="BA45" s="197"/>
      <c r="BB45" s="197"/>
      <c r="BC45" s="201"/>
      <c r="BD45" s="201"/>
      <c r="BE45" s="201"/>
      <c r="BF45" s="201"/>
      <c r="BG45" s="201"/>
      <c r="BH45" s="204"/>
    </row>
    <row r="46" spans="4:61" ht="18" customHeight="1" thickBot="1">
      <c r="D46" s="106"/>
      <c r="E46" s="195"/>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8"/>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201"/>
      <c r="BI46" s="202"/>
    </row>
    <row r="47" spans="4:61" ht="13.5">
      <c r="D47" s="106"/>
      <c r="E47" s="197"/>
      <c r="F47" s="197"/>
      <c r="G47" s="197"/>
      <c r="H47" s="197"/>
      <c r="I47" s="197"/>
      <c r="J47" s="197"/>
      <c r="K47" s="197"/>
      <c r="L47" s="197"/>
      <c r="M47" s="197"/>
      <c r="N47" s="197"/>
      <c r="O47" s="197"/>
      <c r="P47" s="197"/>
      <c r="Q47" s="197"/>
      <c r="R47" s="197"/>
      <c r="S47" s="197"/>
      <c r="T47" s="197"/>
      <c r="U47" s="197"/>
      <c r="V47" s="197"/>
      <c r="W47" s="198"/>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205"/>
      <c r="BA47" s="198"/>
      <c r="BH47" s="101"/>
      <c r="BI47" s="101"/>
    </row>
    <row r="48" spans="5:61" ht="13.5">
      <c r="E48" s="119"/>
      <c r="F48" s="119"/>
      <c r="G48" s="119"/>
      <c r="H48" s="119"/>
      <c r="I48" s="119"/>
      <c r="J48" s="119"/>
      <c r="K48" s="119"/>
      <c r="L48" s="119"/>
      <c r="M48" s="119"/>
      <c r="N48" s="119"/>
      <c r="O48" s="119"/>
      <c r="P48" s="119"/>
      <c r="Q48" s="119"/>
      <c r="R48" s="119"/>
      <c r="S48" s="119"/>
      <c r="T48" s="119"/>
      <c r="U48" s="119"/>
      <c r="V48" s="119"/>
      <c r="W48" s="17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206"/>
      <c r="BA48" s="179"/>
      <c r="BH48" s="101"/>
      <c r="BI48" s="101"/>
    </row>
    <row r="49" spans="6:61" ht="13.5">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7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206"/>
      <c r="BI49" s="179"/>
    </row>
    <row r="50" spans="6:61" ht="13.5">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7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206"/>
      <c r="BI50" s="179"/>
    </row>
    <row r="51" spans="6:61" ht="13.5">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7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206"/>
      <c r="BI51" s="179"/>
    </row>
    <row r="52" spans="6:61" ht="13.5">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7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206"/>
      <c r="BI52" s="179"/>
    </row>
    <row r="53" spans="6:61" ht="13.5">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7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206"/>
      <c r="BI53" s="179"/>
    </row>
    <row r="54" spans="6:61" ht="13.5">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7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206"/>
      <c r="BI54" s="179"/>
    </row>
    <row r="55" spans="6:61" ht="13.5">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7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206"/>
      <c r="BI55" s="179"/>
    </row>
    <row r="56" spans="6:61" ht="13.5">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7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206"/>
      <c r="BI56" s="179"/>
    </row>
    <row r="57" spans="6:61" ht="13.5">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7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206"/>
      <c r="BI57" s="179"/>
    </row>
    <row r="58" spans="6:61" ht="13.5">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7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206"/>
      <c r="BI58" s="179"/>
    </row>
    <row r="59" spans="6:61" ht="13.5">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7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206"/>
      <c r="BI59" s="179"/>
    </row>
    <row r="60" spans="6:61" ht="13.5">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7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206"/>
      <c r="BI60" s="179"/>
    </row>
    <row r="61" spans="6:61" ht="13.5">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7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206"/>
      <c r="BI61" s="179"/>
    </row>
    <row r="62" spans="6:61" ht="13.5">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7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206"/>
      <c r="BI62" s="179"/>
    </row>
    <row r="63" spans="6:61" ht="13.5">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7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06"/>
      <c r="BI63" s="179"/>
    </row>
    <row r="64" spans="6:61" ht="13.5">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7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206"/>
      <c r="BI64" s="179"/>
    </row>
    <row r="65" spans="6:61" ht="13.5">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7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206"/>
      <c r="BI65" s="179"/>
    </row>
    <row r="66" spans="6:61" ht="13.5">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7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206"/>
      <c r="BI66" s="179"/>
    </row>
    <row r="67" spans="6:61" ht="13.5">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7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206"/>
      <c r="BI67" s="179"/>
    </row>
    <row r="68" spans="6:61" ht="13.5">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7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206"/>
      <c r="BI68" s="179"/>
    </row>
    <row r="69" spans="6:61" ht="13.5">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7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206"/>
      <c r="BI69" s="179"/>
    </row>
    <row r="70" spans="6:61" ht="13.5">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7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206"/>
      <c r="BI70" s="179"/>
    </row>
    <row r="71" spans="6:61" ht="13.5">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7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206"/>
      <c r="BI71" s="179"/>
    </row>
    <row r="72" spans="6:61" ht="13.5">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7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206"/>
      <c r="BI72" s="179"/>
    </row>
    <row r="73" spans="6:61" ht="13.5">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7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206"/>
      <c r="BI73" s="179"/>
    </row>
    <row r="74" spans="6:61" ht="13.5">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7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206"/>
      <c r="BI74" s="179"/>
    </row>
    <row r="75" spans="6:61" ht="13.5">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7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206"/>
      <c r="BI75" s="179"/>
    </row>
    <row r="76" spans="6:61" ht="13.5">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7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206"/>
      <c r="BI76" s="179"/>
    </row>
    <row r="77" spans="6:61" ht="13.5">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7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206"/>
      <c r="BI77" s="179"/>
    </row>
    <row r="78" spans="6:61" ht="13.5">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7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206"/>
      <c r="BI78" s="179"/>
    </row>
    <row r="79" spans="6:61" ht="13.5">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7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206"/>
      <c r="BI79" s="179"/>
    </row>
    <row r="80" spans="6:61" ht="13.5">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7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206"/>
      <c r="BI80" s="179"/>
    </row>
    <row r="81" spans="6:61" ht="13.5">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7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206"/>
      <c r="BI81" s="179"/>
    </row>
    <row r="82" spans="6:61" ht="13.5">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7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206"/>
      <c r="BI82" s="179"/>
    </row>
    <row r="83" spans="6:61" ht="13.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7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206"/>
      <c r="BI83" s="179"/>
    </row>
    <row r="84" spans="6:61" ht="13.5">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7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206"/>
      <c r="BI84" s="179"/>
    </row>
    <row r="85" spans="6:61" ht="13.5">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7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206"/>
      <c r="BI85" s="179"/>
    </row>
    <row r="86" spans="6:61" ht="13.5">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7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206"/>
      <c r="BI86" s="179"/>
    </row>
    <row r="87" spans="6:61" ht="13.5">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7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206"/>
      <c r="BI87" s="179"/>
    </row>
    <row r="88" spans="6:61" ht="13.5">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7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206"/>
      <c r="BI88" s="179"/>
    </row>
    <row r="89" spans="6:61" ht="13.5">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7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206"/>
      <c r="BI89" s="179"/>
    </row>
    <row r="90" spans="6:61" ht="13.5">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7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206"/>
      <c r="BI90" s="179"/>
    </row>
    <row r="91" spans="6:61" ht="13.5">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7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206"/>
      <c r="BI91" s="179"/>
    </row>
    <row r="92" spans="6:61" ht="13.5">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7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206"/>
      <c r="BI92" s="179"/>
    </row>
    <row r="93" spans="6:61" ht="13.5">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7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206"/>
      <c r="BI93" s="179"/>
    </row>
    <row r="94" spans="6:61" ht="13.5">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7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206"/>
      <c r="BI94" s="179"/>
    </row>
    <row r="95" spans="6:61" ht="13.5">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7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206"/>
      <c r="BI95" s="179"/>
    </row>
    <row r="96" spans="6:61" ht="13.5">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7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206"/>
      <c r="BI96" s="179"/>
    </row>
    <row r="97" spans="6:61" ht="13.5">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7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206"/>
      <c r="BI97" s="179"/>
    </row>
    <row r="98" spans="6:61" ht="13.5">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7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206"/>
      <c r="BI98" s="179"/>
    </row>
    <row r="99" spans="6:61" ht="13.5">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7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206"/>
      <c r="BI99" s="179"/>
    </row>
    <row r="100" spans="6:61" ht="13.5">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7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206"/>
      <c r="BI100" s="179"/>
    </row>
    <row r="101" spans="6:61" ht="13.5">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7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206"/>
      <c r="BI101" s="179"/>
    </row>
    <row r="102" spans="6:61" ht="13.5">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7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206"/>
      <c r="BI102" s="179"/>
    </row>
    <row r="103" spans="6:61" ht="13.5">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7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206"/>
      <c r="BI103" s="179"/>
    </row>
    <row r="104" spans="6:61" ht="13.5">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7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206"/>
      <c r="BI104" s="179"/>
    </row>
    <row r="105" spans="6:61" ht="13.5">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7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206"/>
      <c r="BI105" s="179"/>
    </row>
    <row r="106" spans="6:61" ht="13.5">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7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206"/>
      <c r="BI106" s="179"/>
    </row>
    <row r="107" spans="6:61" ht="13.5">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7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206"/>
      <c r="BI107" s="179"/>
    </row>
    <row r="108" spans="6:61" ht="13.5">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7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206"/>
      <c r="BI108" s="179"/>
    </row>
    <row r="109" spans="6:61" ht="13.5">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7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206"/>
      <c r="BI109" s="179"/>
    </row>
    <row r="110" spans="6:61" ht="13.5">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7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206"/>
      <c r="BI110" s="179"/>
    </row>
    <row r="111" spans="6:61" ht="13.5">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7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206"/>
      <c r="BI111" s="179"/>
    </row>
    <row r="112" spans="6:61" ht="13.5">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7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206"/>
      <c r="BI112" s="179"/>
    </row>
    <row r="113" spans="6:61" ht="13.5">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7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206"/>
      <c r="BI113" s="179"/>
    </row>
    <row r="114" spans="6:61" ht="13.5">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7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206"/>
      <c r="BI114" s="179"/>
    </row>
    <row r="115" spans="6:61" ht="13.5">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7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206"/>
      <c r="BI115" s="179"/>
    </row>
    <row r="116" spans="6:61" ht="13.5">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7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206"/>
      <c r="BI116" s="179"/>
    </row>
    <row r="117" spans="6:61" ht="13.5">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7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206"/>
      <c r="BI117" s="179"/>
    </row>
    <row r="118" spans="6:61" ht="13.5">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7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206"/>
      <c r="BI118" s="179"/>
    </row>
    <row r="119" spans="6:61" ht="13.5">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7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206"/>
      <c r="BI119" s="179"/>
    </row>
    <row r="120" spans="6:61" ht="13.5">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7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206"/>
      <c r="BI120" s="179"/>
    </row>
    <row r="121" spans="6:61" ht="13.5">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7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206"/>
      <c r="BI121" s="179"/>
    </row>
    <row r="122" spans="6:61" ht="13.5">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7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206"/>
      <c r="BI122" s="179"/>
    </row>
    <row r="123" spans="6:61" ht="13.5">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7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206"/>
      <c r="BI123" s="179"/>
    </row>
    <row r="124" spans="6:61" ht="13.5">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7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206"/>
      <c r="BI124" s="179"/>
    </row>
    <row r="125" spans="6:61" ht="13.5">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7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206"/>
      <c r="BI125" s="179"/>
    </row>
    <row r="126" spans="6:61" ht="13.5">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7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206"/>
      <c r="BI126" s="179"/>
    </row>
    <row r="127" spans="6:61" ht="13.5">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7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206"/>
      <c r="BI127" s="179"/>
    </row>
    <row r="128" spans="6:61" ht="13.5">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7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206"/>
      <c r="BI128" s="179"/>
    </row>
    <row r="129" spans="6:61" ht="13.5">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7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206"/>
      <c r="BI129" s="179"/>
    </row>
    <row r="130" spans="6:61" ht="13.5">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7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206"/>
      <c r="BI130" s="179"/>
    </row>
    <row r="131" spans="6:61" ht="13.5">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7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206"/>
      <c r="BI131" s="179"/>
    </row>
    <row r="132" spans="6:61" ht="13.5">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7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206"/>
      <c r="BI132" s="179"/>
    </row>
  </sheetData>
  <mergeCells count="9">
    <mergeCell ref="B11:B24"/>
    <mergeCell ref="B25:B39"/>
    <mergeCell ref="B40:B44"/>
    <mergeCell ref="E8:BI8"/>
    <mergeCell ref="B8:D10"/>
    <mergeCell ref="E9:Z9"/>
    <mergeCell ref="AF9:BC9"/>
    <mergeCell ref="AA9:AD9"/>
    <mergeCell ref="BD9:BG9"/>
  </mergeCells>
  <printOptions horizontalCentered="1"/>
  <pageMargins left="0.3937007874015748" right="0.3937007874015748" top="0.7874015748031497" bottom="0.3937007874015748" header="0.3937007874015748" footer="0.1968503937007874"/>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福島県</cp:lastModifiedBy>
  <cp:lastPrinted>2007-01-17T02:00:36Z</cp:lastPrinted>
  <dcterms:created xsi:type="dcterms:W3CDTF">2005-05-18T03:25:47Z</dcterms:created>
  <dcterms:modified xsi:type="dcterms:W3CDTF">2007-04-11T01:45:14Z</dcterms:modified>
  <cp:category/>
  <cp:version/>
  <cp:contentType/>
  <cp:contentStatus/>
</cp:coreProperties>
</file>